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7沖縄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市町村分担金内訳!$A$6:$DU$16</definedName>
    <definedName name="_xlnm._FilterDatabase" localSheetId="4" hidden="1">組合分担金内訳!$A$6:$BE$47</definedName>
    <definedName name="_xlnm._FilterDatabase" localSheetId="3" hidden="1">'廃棄物事業経費（歳出）'!$A$6:$CI$57</definedName>
    <definedName name="_xlnm._FilterDatabase" localSheetId="2" hidden="1">'廃棄物事業経費（歳入）'!$A$6:$AE$57</definedName>
    <definedName name="_xlnm._FilterDatabase" localSheetId="0" hidden="1">'廃棄物事業経費（市町村）'!$A$6:$DJ$47</definedName>
    <definedName name="_xlnm._FilterDatabase" localSheetId="1" hidden="1">'廃棄物事業経費（組合）'!$A$6:$DJ$16</definedName>
    <definedName name="_xlnm.Print_Area" localSheetId="6">経費集計!$A$1:$M$33</definedName>
    <definedName name="_xlnm.Print_Area" localSheetId="5">市町村分担金内訳!$2:$17</definedName>
    <definedName name="_xlnm.Print_Area" localSheetId="4">組合分担金内訳!$2:$48</definedName>
    <definedName name="_xlnm.Print_Area" localSheetId="3">'廃棄物事業経費（歳出）'!$2:$58</definedName>
    <definedName name="_xlnm.Print_Area" localSheetId="2">'廃棄物事業経費（歳入）'!$2:$58</definedName>
    <definedName name="_xlnm.Print_Area" localSheetId="0">'廃棄物事業経費（市町村）'!$2:$48</definedName>
    <definedName name="_xlnm.Print_Area" localSheetId="1">'廃棄物事業経費（組合）'!$2:$17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D8" i="6"/>
  <c r="D9" i="6"/>
  <c r="D10" i="6"/>
  <c r="D11" i="6"/>
  <c r="D12" i="6"/>
  <c r="D13" i="6"/>
  <c r="D14" i="6"/>
  <c r="D15" i="6"/>
  <c r="D16" i="6"/>
  <c r="D17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I9" i="5"/>
  <c r="I10" i="5"/>
  <c r="I15" i="5"/>
  <c r="I16" i="5"/>
  <c r="I21" i="5"/>
  <c r="I22" i="5"/>
  <c r="I27" i="5"/>
  <c r="I28" i="5"/>
  <c r="I33" i="5"/>
  <c r="I34" i="5"/>
  <c r="I39" i="5"/>
  <c r="I40" i="5"/>
  <c r="I45" i="5"/>
  <c r="I46" i="5"/>
  <c r="H8" i="5"/>
  <c r="H9" i="5"/>
  <c r="H10" i="5"/>
  <c r="H11" i="5"/>
  <c r="H12" i="5"/>
  <c r="H13" i="5"/>
  <c r="I13" i="5" s="1"/>
  <c r="H14" i="5"/>
  <c r="H15" i="5"/>
  <c r="H16" i="5"/>
  <c r="H17" i="5"/>
  <c r="H18" i="5"/>
  <c r="H19" i="5"/>
  <c r="I19" i="5" s="1"/>
  <c r="H20" i="5"/>
  <c r="H21" i="5"/>
  <c r="H22" i="5"/>
  <c r="H23" i="5"/>
  <c r="H24" i="5"/>
  <c r="H25" i="5"/>
  <c r="I25" i="5" s="1"/>
  <c r="H26" i="5"/>
  <c r="H27" i="5"/>
  <c r="H28" i="5"/>
  <c r="H29" i="5"/>
  <c r="H30" i="5"/>
  <c r="H31" i="5"/>
  <c r="I31" i="5" s="1"/>
  <c r="H32" i="5"/>
  <c r="H33" i="5"/>
  <c r="H34" i="5"/>
  <c r="H35" i="5"/>
  <c r="H36" i="5"/>
  <c r="H37" i="5"/>
  <c r="I37" i="5" s="1"/>
  <c r="H38" i="5"/>
  <c r="H39" i="5"/>
  <c r="H40" i="5"/>
  <c r="H41" i="5"/>
  <c r="H42" i="5"/>
  <c r="H43" i="5"/>
  <c r="I43" i="5" s="1"/>
  <c r="H44" i="5"/>
  <c r="H45" i="5"/>
  <c r="H46" i="5"/>
  <c r="H47" i="5"/>
  <c r="H48" i="5"/>
  <c r="G8" i="5"/>
  <c r="I8" i="5" s="1"/>
  <c r="G9" i="5"/>
  <c r="G10" i="5"/>
  <c r="G11" i="5"/>
  <c r="G12" i="5"/>
  <c r="I12" i="5" s="1"/>
  <c r="G13" i="5"/>
  <c r="G14" i="5"/>
  <c r="I14" i="5" s="1"/>
  <c r="G15" i="5"/>
  <c r="G16" i="5"/>
  <c r="G17" i="5"/>
  <c r="G18" i="5"/>
  <c r="I18" i="5" s="1"/>
  <c r="G19" i="5"/>
  <c r="G20" i="5"/>
  <c r="I20" i="5" s="1"/>
  <c r="G21" i="5"/>
  <c r="G22" i="5"/>
  <c r="G23" i="5"/>
  <c r="G24" i="5"/>
  <c r="I24" i="5" s="1"/>
  <c r="G25" i="5"/>
  <c r="G26" i="5"/>
  <c r="I26" i="5" s="1"/>
  <c r="G27" i="5"/>
  <c r="G28" i="5"/>
  <c r="G29" i="5"/>
  <c r="G30" i="5"/>
  <c r="I30" i="5" s="1"/>
  <c r="G31" i="5"/>
  <c r="G32" i="5"/>
  <c r="I32" i="5" s="1"/>
  <c r="G33" i="5"/>
  <c r="G34" i="5"/>
  <c r="G35" i="5"/>
  <c r="G36" i="5"/>
  <c r="I36" i="5" s="1"/>
  <c r="G37" i="5"/>
  <c r="G38" i="5"/>
  <c r="I38" i="5" s="1"/>
  <c r="G39" i="5"/>
  <c r="G40" i="5"/>
  <c r="G41" i="5"/>
  <c r="G42" i="5"/>
  <c r="I42" i="5" s="1"/>
  <c r="G43" i="5"/>
  <c r="G44" i="5"/>
  <c r="I44" i="5" s="1"/>
  <c r="G45" i="5"/>
  <c r="G46" i="5"/>
  <c r="G47" i="5"/>
  <c r="G48" i="5"/>
  <c r="I48" i="5" s="1"/>
  <c r="F12" i="5"/>
  <c r="F13" i="5"/>
  <c r="F18" i="5"/>
  <c r="F19" i="5"/>
  <c r="F24" i="5"/>
  <c r="F25" i="5"/>
  <c r="F30" i="5"/>
  <c r="F31" i="5"/>
  <c r="F36" i="5"/>
  <c r="F37" i="5"/>
  <c r="F43" i="5"/>
  <c r="E8" i="5"/>
  <c r="E9" i="5"/>
  <c r="E10" i="5"/>
  <c r="F10" i="5" s="1"/>
  <c r="E11" i="5"/>
  <c r="E12" i="5"/>
  <c r="E13" i="5"/>
  <c r="E14" i="5"/>
  <c r="E15" i="5"/>
  <c r="E16" i="5"/>
  <c r="F16" i="5" s="1"/>
  <c r="E17" i="5"/>
  <c r="E18" i="5"/>
  <c r="E19" i="5"/>
  <c r="E20" i="5"/>
  <c r="E21" i="5"/>
  <c r="E22" i="5"/>
  <c r="F22" i="5" s="1"/>
  <c r="E23" i="5"/>
  <c r="E24" i="5"/>
  <c r="E25" i="5"/>
  <c r="E26" i="5"/>
  <c r="E27" i="5"/>
  <c r="E28" i="5"/>
  <c r="F28" i="5" s="1"/>
  <c r="E29" i="5"/>
  <c r="E30" i="5"/>
  <c r="E31" i="5"/>
  <c r="E32" i="5"/>
  <c r="E33" i="5"/>
  <c r="E34" i="5"/>
  <c r="F34" i="5" s="1"/>
  <c r="E35" i="5"/>
  <c r="E36" i="5"/>
  <c r="E37" i="5"/>
  <c r="E38" i="5"/>
  <c r="E39" i="5"/>
  <c r="E40" i="5"/>
  <c r="F40" i="5" s="1"/>
  <c r="E41" i="5"/>
  <c r="E42" i="5"/>
  <c r="E43" i="5"/>
  <c r="E44" i="5"/>
  <c r="E45" i="5"/>
  <c r="E46" i="5"/>
  <c r="F46" i="5" s="1"/>
  <c r="E47" i="5"/>
  <c r="E48" i="5"/>
  <c r="D8" i="5"/>
  <c r="D9" i="5"/>
  <c r="F9" i="5" s="1"/>
  <c r="D10" i="5"/>
  <c r="D11" i="5"/>
  <c r="F11" i="5" s="1"/>
  <c r="D12" i="5"/>
  <c r="D13" i="5"/>
  <c r="D14" i="5"/>
  <c r="D15" i="5"/>
  <c r="F15" i="5" s="1"/>
  <c r="D16" i="5"/>
  <c r="D17" i="5"/>
  <c r="F17" i="5" s="1"/>
  <c r="D18" i="5"/>
  <c r="D19" i="5"/>
  <c r="D20" i="5"/>
  <c r="D21" i="5"/>
  <c r="F21" i="5" s="1"/>
  <c r="D22" i="5"/>
  <c r="D23" i="5"/>
  <c r="F23" i="5" s="1"/>
  <c r="D24" i="5"/>
  <c r="D25" i="5"/>
  <c r="D26" i="5"/>
  <c r="D27" i="5"/>
  <c r="F27" i="5" s="1"/>
  <c r="D28" i="5"/>
  <c r="D29" i="5"/>
  <c r="F29" i="5" s="1"/>
  <c r="D30" i="5"/>
  <c r="D31" i="5"/>
  <c r="D32" i="5"/>
  <c r="D33" i="5"/>
  <c r="F33" i="5" s="1"/>
  <c r="D34" i="5"/>
  <c r="D35" i="5"/>
  <c r="F35" i="5" s="1"/>
  <c r="D36" i="5"/>
  <c r="D37" i="5"/>
  <c r="D38" i="5"/>
  <c r="D39" i="5"/>
  <c r="F39" i="5" s="1"/>
  <c r="D40" i="5"/>
  <c r="D41" i="5"/>
  <c r="F41" i="5" s="1"/>
  <c r="D42" i="5"/>
  <c r="F42" i="5" s="1"/>
  <c r="D43" i="5"/>
  <c r="D44" i="5"/>
  <c r="D45" i="5"/>
  <c r="F45" i="5" s="1"/>
  <c r="D46" i="5"/>
  <c r="D47" i="5"/>
  <c r="F47" i="5" s="1"/>
  <c r="D48" i="5"/>
  <c r="F48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V25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I15" i="4"/>
  <c r="BI27" i="4"/>
  <c r="BI57" i="4"/>
  <c r="BI58" i="4"/>
  <c r="BH51" i="4"/>
  <c r="BG33" i="4"/>
  <c r="BG54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CA40" i="4" s="1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T8" i="4"/>
  <c r="AT9" i="4"/>
  <c r="AT10" i="4"/>
  <c r="AT11" i="4"/>
  <c r="AT12" i="4"/>
  <c r="AT13" i="4"/>
  <c r="AN13" i="4" s="1"/>
  <c r="BG13" i="4" s="1"/>
  <c r="AT14" i="4"/>
  <c r="AN14" i="4" s="1"/>
  <c r="BG14" i="4" s="1"/>
  <c r="AT15" i="4"/>
  <c r="AT16" i="4"/>
  <c r="AT17" i="4"/>
  <c r="AT18" i="4"/>
  <c r="AT19" i="4"/>
  <c r="AT20" i="4"/>
  <c r="AT21" i="4"/>
  <c r="AT22" i="4"/>
  <c r="AT23" i="4"/>
  <c r="AT24" i="4"/>
  <c r="AN24" i="4" s="1"/>
  <c r="BG24" i="4" s="1"/>
  <c r="AT25" i="4"/>
  <c r="AN25" i="4" s="1"/>
  <c r="BG25" i="4" s="1"/>
  <c r="AT26" i="4"/>
  <c r="AN26" i="4" s="1"/>
  <c r="BG26" i="4" s="1"/>
  <c r="AT27" i="4"/>
  <c r="AT28" i="4"/>
  <c r="AT29" i="4"/>
  <c r="AT30" i="4"/>
  <c r="AT31" i="4"/>
  <c r="AN31" i="4" s="1"/>
  <c r="BG31" i="4" s="1"/>
  <c r="AT32" i="4"/>
  <c r="AN32" i="4" s="1"/>
  <c r="BG32" i="4" s="1"/>
  <c r="AT33" i="4"/>
  <c r="AT34" i="4"/>
  <c r="AT35" i="4"/>
  <c r="AT36" i="4"/>
  <c r="AT37" i="4"/>
  <c r="AT38" i="4"/>
  <c r="AN38" i="4" s="1"/>
  <c r="BG38" i="4" s="1"/>
  <c r="AT39" i="4"/>
  <c r="AT40" i="4"/>
  <c r="AT41" i="4"/>
  <c r="AT42" i="4"/>
  <c r="AT43" i="4"/>
  <c r="AN43" i="4" s="1"/>
  <c r="BG43" i="4" s="1"/>
  <c r="AT44" i="4"/>
  <c r="AN44" i="4" s="1"/>
  <c r="BG44" i="4" s="1"/>
  <c r="AT45" i="4"/>
  <c r="AT46" i="4"/>
  <c r="AT47" i="4"/>
  <c r="AT48" i="4"/>
  <c r="AT49" i="4"/>
  <c r="AN49" i="4" s="1"/>
  <c r="BG49" i="4" s="1"/>
  <c r="AT50" i="4"/>
  <c r="AN50" i="4" s="1"/>
  <c r="BG50" i="4" s="1"/>
  <c r="AT51" i="4"/>
  <c r="AT52" i="4"/>
  <c r="AT53" i="4"/>
  <c r="AT54" i="4"/>
  <c r="AT55" i="4"/>
  <c r="AT56" i="4"/>
  <c r="AN56" i="4" s="1"/>
  <c r="BG56" i="4" s="1"/>
  <c r="AT57" i="4"/>
  <c r="AT58" i="4"/>
  <c r="AO8" i="4"/>
  <c r="AO9" i="4"/>
  <c r="AN9" i="4" s="1"/>
  <c r="BG9" i="4" s="1"/>
  <c r="AO10" i="4"/>
  <c r="AN10" i="4" s="1"/>
  <c r="BG10" i="4" s="1"/>
  <c r="AO11" i="4"/>
  <c r="AN11" i="4" s="1"/>
  <c r="BG11" i="4" s="1"/>
  <c r="AO12" i="4"/>
  <c r="AO13" i="4"/>
  <c r="AO14" i="4"/>
  <c r="AO15" i="4"/>
  <c r="AO16" i="4"/>
  <c r="AO17" i="4"/>
  <c r="AN17" i="4" s="1"/>
  <c r="BG17" i="4" s="1"/>
  <c r="AO18" i="4"/>
  <c r="AO19" i="4"/>
  <c r="AO20" i="4"/>
  <c r="AO21" i="4"/>
  <c r="AN21" i="4" s="1"/>
  <c r="BG21" i="4" s="1"/>
  <c r="AO22" i="4"/>
  <c r="AN22" i="4" s="1"/>
  <c r="BG22" i="4" s="1"/>
  <c r="AO23" i="4"/>
  <c r="AN23" i="4" s="1"/>
  <c r="BG23" i="4" s="1"/>
  <c r="AO24" i="4"/>
  <c r="AO25" i="4"/>
  <c r="AO26" i="4"/>
  <c r="AO27" i="4"/>
  <c r="AO28" i="4"/>
  <c r="AO29" i="4"/>
  <c r="AN29" i="4" s="1"/>
  <c r="BG29" i="4" s="1"/>
  <c r="AO30" i="4"/>
  <c r="AO31" i="4"/>
  <c r="AO32" i="4"/>
  <c r="AO33" i="4"/>
  <c r="AN33" i="4" s="1"/>
  <c r="AO34" i="4"/>
  <c r="AN34" i="4" s="1"/>
  <c r="BG34" i="4" s="1"/>
  <c r="AO35" i="4"/>
  <c r="AN35" i="4" s="1"/>
  <c r="BG35" i="4" s="1"/>
  <c r="AO36" i="4"/>
  <c r="AO37" i="4"/>
  <c r="AO38" i="4"/>
  <c r="AO39" i="4"/>
  <c r="AN39" i="4" s="1"/>
  <c r="BG39" i="4" s="1"/>
  <c r="AO40" i="4"/>
  <c r="AO41" i="4"/>
  <c r="AN41" i="4" s="1"/>
  <c r="BG41" i="4" s="1"/>
  <c r="AO42" i="4"/>
  <c r="AN42" i="4" s="1"/>
  <c r="BG42" i="4" s="1"/>
  <c r="AO43" i="4"/>
  <c r="AO44" i="4"/>
  <c r="AO45" i="4"/>
  <c r="AN45" i="4" s="1"/>
  <c r="BG45" i="4" s="1"/>
  <c r="AO46" i="4"/>
  <c r="AN46" i="4" s="1"/>
  <c r="BG46" i="4" s="1"/>
  <c r="AO47" i="4"/>
  <c r="AN47" i="4" s="1"/>
  <c r="BG47" i="4" s="1"/>
  <c r="AO48" i="4"/>
  <c r="AO49" i="4"/>
  <c r="AO50" i="4"/>
  <c r="AO51" i="4"/>
  <c r="AN51" i="4" s="1"/>
  <c r="BG51" i="4" s="1"/>
  <c r="AO52" i="4"/>
  <c r="AN52" i="4" s="1"/>
  <c r="BG52" i="4" s="1"/>
  <c r="AO53" i="4"/>
  <c r="AN53" i="4" s="1"/>
  <c r="BG53" i="4" s="1"/>
  <c r="AO54" i="4"/>
  <c r="AO55" i="4"/>
  <c r="AO56" i="4"/>
  <c r="AO57" i="4"/>
  <c r="AN57" i="4" s="1"/>
  <c r="BG57" i="4" s="1"/>
  <c r="AO58" i="4"/>
  <c r="AN8" i="4"/>
  <c r="BG8" i="4" s="1"/>
  <c r="AN15" i="4"/>
  <c r="BG15" i="4" s="1"/>
  <c r="AN16" i="4"/>
  <c r="AN20" i="4"/>
  <c r="BG20" i="4" s="1"/>
  <c r="AN27" i="4"/>
  <c r="BG27" i="4" s="1"/>
  <c r="AN28" i="4"/>
  <c r="BG28" i="4" s="1"/>
  <c r="AN30" i="4"/>
  <c r="AN36" i="4"/>
  <c r="BG36" i="4" s="1"/>
  <c r="AN37" i="4"/>
  <c r="AN40" i="4"/>
  <c r="BG40" i="4" s="1"/>
  <c r="AN48" i="4"/>
  <c r="AN54" i="4"/>
  <c r="AN55" i="4"/>
  <c r="AN58" i="4"/>
  <c r="BG58" i="4" s="1"/>
  <c r="AG8" i="4"/>
  <c r="AF8" i="4" s="1"/>
  <c r="AG9" i="4"/>
  <c r="AF9" i="4" s="1"/>
  <c r="AG10" i="4"/>
  <c r="AG11" i="4"/>
  <c r="AG12" i="4"/>
  <c r="AG13" i="4"/>
  <c r="AF13" i="4" s="1"/>
  <c r="AG14" i="4"/>
  <c r="AF14" i="4" s="1"/>
  <c r="AG15" i="4"/>
  <c r="AF15" i="4" s="1"/>
  <c r="AG16" i="4"/>
  <c r="AF16" i="4" s="1"/>
  <c r="AG17" i="4"/>
  <c r="AG18" i="4"/>
  <c r="AG19" i="4"/>
  <c r="AF19" i="4" s="1"/>
  <c r="AG20" i="4"/>
  <c r="AF20" i="4" s="1"/>
  <c r="AG21" i="4"/>
  <c r="AF21" i="4" s="1"/>
  <c r="AG22" i="4"/>
  <c r="AG23" i="4"/>
  <c r="AG24" i="4"/>
  <c r="AG25" i="4"/>
  <c r="AF25" i="4" s="1"/>
  <c r="AG26" i="4"/>
  <c r="AF26" i="4" s="1"/>
  <c r="AG27" i="4"/>
  <c r="AF27" i="4" s="1"/>
  <c r="AG28" i="4"/>
  <c r="AG29" i="4"/>
  <c r="AG30" i="4"/>
  <c r="AG31" i="4"/>
  <c r="AF31" i="4" s="1"/>
  <c r="AG32" i="4"/>
  <c r="AF32" i="4" s="1"/>
  <c r="AG33" i="4"/>
  <c r="AF33" i="4" s="1"/>
  <c r="AG34" i="4"/>
  <c r="AF34" i="4" s="1"/>
  <c r="AG35" i="4"/>
  <c r="AG36" i="4"/>
  <c r="AG37" i="4"/>
  <c r="AF37" i="4" s="1"/>
  <c r="AG38" i="4"/>
  <c r="AF38" i="4" s="1"/>
  <c r="AG39" i="4"/>
  <c r="AF39" i="4" s="1"/>
  <c r="AG40" i="4"/>
  <c r="AG41" i="4"/>
  <c r="AG42" i="4"/>
  <c r="AG43" i="4"/>
  <c r="AF43" i="4" s="1"/>
  <c r="AG44" i="4"/>
  <c r="AF44" i="4" s="1"/>
  <c r="AG45" i="4"/>
  <c r="AF45" i="4" s="1"/>
  <c r="AG46" i="4"/>
  <c r="AG47" i="4"/>
  <c r="AG48" i="4"/>
  <c r="AG49" i="4"/>
  <c r="AF49" i="4" s="1"/>
  <c r="AG50" i="4"/>
  <c r="AF50" i="4" s="1"/>
  <c r="AG51" i="4"/>
  <c r="AF51" i="4" s="1"/>
  <c r="AG52" i="4"/>
  <c r="AF52" i="4" s="1"/>
  <c r="AG53" i="4"/>
  <c r="AG54" i="4"/>
  <c r="AG55" i="4"/>
  <c r="AF55" i="4" s="1"/>
  <c r="BG55" i="4" s="1"/>
  <c r="AG56" i="4"/>
  <c r="AF56" i="4" s="1"/>
  <c r="AG57" i="4"/>
  <c r="AF57" i="4" s="1"/>
  <c r="AG58" i="4"/>
  <c r="AF10" i="4"/>
  <c r="AF11" i="4"/>
  <c r="AF12" i="4"/>
  <c r="AF17" i="4"/>
  <c r="AF18" i="4"/>
  <c r="AF22" i="4"/>
  <c r="AF23" i="4"/>
  <c r="AF24" i="4"/>
  <c r="AF28" i="4"/>
  <c r="AF29" i="4"/>
  <c r="AF30" i="4"/>
  <c r="AF35" i="4"/>
  <c r="AF36" i="4"/>
  <c r="AF40" i="4"/>
  <c r="AF41" i="4"/>
  <c r="AF42" i="4"/>
  <c r="AF46" i="4"/>
  <c r="AF47" i="4"/>
  <c r="AF48" i="4"/>
  <c r="AF53" i="4"/>
  <c r="AF54" i="4"/>
  <c r="AF58" i="4"/>
  <c r="AE15" i="4"/>
  <c r="CI15" i="4" s="1"/>
  <c r="AE33" i="4"/>
  <c r="AE51" i="4"/>
  <c r="CI51" i="4" s="1"/>
  <c r="W8" i="4"/>
  <c r="CA8" i="4" s="1"/>
  <c r="W9" i="4"/>
  <c r="W10" i="4"/>
  <c r="W11" i="4"/>
  <c r="W12" i="4"/>
  <c r="CA12" i="4" s="1"/>
  <c r="W13" i="4"/>
  <c r="CA13" i="4" s="1"/>
  <c r="W14" i="4"/>
  <c r="CA14" i="4" s="1"/>
  <c r="W15" i="4"/>
  <c r="W16" i="4"/>
  <c r="W17" i="4"/>
  <c r="W18" i="4"/>
  <c r="CA18" i="4" s="1"/>
  <c r="W19" i="4"/>
  <c r="CA19" i="4" s="1"/>
  <c r="W20" i="4"/>
  <c r="CA20" i="4" s="1"/>
  <c r="W21" i="4"/>
  <c r="W22" i="4"/>
  <c r="W23" i="4"/>
  <c r="W24" i="4"/>
  <c r="CA24" i="4" s="1"/>
  <c r="W25" i="4"/>
  <c r="CA25" i="4" s="1"/>
  <c r="W26" i="4"/>
  <c r="CA26" i="4" s="1"/>
  <c r="W27" i="4"/>
  <c r="W28" i="4"/>
  <c r="W29" i="4"/>
  <c r="W30" i="4"/>
  <c r="CA30" i="4" s="1"/>
  <c r="W31" i="4"/>
  <c r="CA31" i="4" s="1"/>
  <c r="W32" i="4"/>
  <c r="CA32" i="4" s="1"/>
  <c r="W33" i="4"/>
  <c r="W34" i="4"/>
  <c r="W35" i="4"/>
  <c r="W36" i="4"/>
  <c r="CA36" i="4" s="1"/>
  <c r="W37" i="4"/>
  <c r="CA37" i="4" s="1"/>
  <c r="W38" i="4"/>
  <c r="CA38" i="4" s="1"/>
  <c r="W39" i="4"/>
  <c r="W40" i="4"/>
  <c r="W41" i="4"/>
  <c r="W42" i="4"/>
  <c r="CA42" i="4" s="1"/>
  <c r="W43" i="4"/>
  <c r="CA43" i="4" s="1"/>
  <c r="W44" i="4"/>
  <c r="CA44" i="4" s="1"/>
  <c r="W45" i="4"/>
  <c r="W46" i="4"/>
  <c r="W47" i="4"/>
  <c r="W48" i="4"/>
  <c r="CA48" i="4" s="1"/>
  <c r="W49" i="4"/>
  <c r="CA49" i="4" s="1"/>
  <c r="W50" i="4"/>
  <c r="CA50" i="4" s="1"/>
  <c r="W51" i="4"/>
  <c r="W52" i="4"/>
  <c r="W53" i="4"/>
  <c r="W54" i="4"/>
  <c r="CA54" i="4" s="1"/>
  <c r="W55" i="4"/>
  <c r="CA55" i="4" s="1"/>
  <c r="W56" i="4"/>
  <c r="CA56" i="4" s="1"/>
  <c r="W57" i="4"/>
  <c r="W58" i="4"/>
  <c r="R8" i="4"/>
  <c r="R9" i="4"/>
  <c r="BV9" i="4" s="1"/>
  <c r="R10" i="4"/>
  <c r="BV10" i="4" s="1"/>
  <c r="R11" i="4"/>
  <c r="BV11" i="4" s="1"/>
  <c r="R12" i="4"/>
  <c r="R13" i="4"/>
  <c r="R14" i="4"/>
  <c r="R15" i="4"/>
  <c r="BV15" i="4" s="1"/>
  <c r="R16" i="4"/>
  <c r="BV16" i="4" s="1"/>
  <c r="R17" i="4"/>
  <c r="BV17" i="4" s="1"/>
  <c r="R18" i="4"/>
  <c r="R19" i="4"/>
  <c r="R20" i="4"/>
  <c r="R21" i="4"/>
  <c r="BV21" i="4" s="1"/>
  <c r="R22" i="4"/>
  <c r="BV22" i="4" s="1"/>
  <c r="R23" i="4"/>
  <c r="BV23" i="4" s="1"/>
  <c r="R24" i="4"/>
  <c r="R25" i="4"/>
  <c r="R26" i="4"/>
  <c r="R27" i="4"/>
  <c r="BV27" i="4" s="1"/>
  <c r="R28" i="4"/>
  <c r="BV28" i="4" s="1"/>
  <c r="R29" i="4"/>
  <c r="BV29" i="4" s="1"/>
  <c r="R30" i="4"/>
  <c r="R31" i="4"/>
  <c r="R32" i="4"/>
  <c r="R33" i="4"/>
  <c r="BV33" i="4" s="1"/>
  <c r="R34" i="4"/>
  <c r="BV34" i="4" s="1"/>
  <c r="R35" i="4"/>
  <c r="BV35" i="4" s="1"/>
  <c r="R36" i="4"/>
  <c r="R37" i="4"/>
  <c r="R38" i="4"/>
  <c r="R39" i="4"/>
  <c r="BV39" i="4" s="1"/>
  <c r="R40" i="4"/>
  <c r="BV40" i="4" s="1"/>
  <c r="R41" i="4"/>
  <c r="BV41" i="4" s="1"/>
  <c r="R42" i="4"/>
  <c r="R43" i="4"/>
  <c r="BV43" i="4" s="1"/>
  <c r="R44" i="4"/>
  <c r="R45" i="4"/>
  <c r="BV45" i="4" s="1"/>
  <c r="R46" i="4"/>
  <c r="BV46" i="4" s="1"/>
  <c r="R47" i="4"/>
  <c r="BV47" i="4" s="1"/>
  <c r="R48" i="4"/>
  <c r="R49" i="4"/>
  <c r="R50" i="4"/>
  <c r="R51" i="4"/>
  <c r="BV51" i="4" s="1"/>
  <c r="R52" i="4"/>
  <c r="BV52" i="4" s="1"/>
  <c r="R53" i="4"/>
  <c r="BV53" i="4" s="1"/>
  <c r="R54" i="4"/>
  <c r="R55" i="4"/>
  <c r="R56" i="4"/>
  <c r="R57" i="4"/>
  <c r="BV57" i="4" s="1"/>
  <c r="R58" i="4"/>
  <c r="BV58" i="4" s="1"/>
  <c r="M8" i="4"/>
  <c r="M9" i="4"/>
  <c r="BQ9" i="4" s="1"/>
  <c r="M10" i="4"/>
  <c r="BQ10" i="4" s="1"/>
  <c r="M11" i="4"/>
  <c r="M12" i="4"/>
  <c r="BQ12" i="4" s="1"/>
  <c r="M13" i="4"/>
  <c r="M14" i="4"/>
  <c r="M15" i="4"/>
  <c r="BQ15" i="4" s="1"/>
  <c r="M16" i="4"/>
  <c r="M17" i="4"/>
  <c r="M18" i="4"/>
  <c r="BQ18" i="4" s="1"/>
  <c r="M19" i="4"/>
  <c r="M20" i="4"/>
  <c r="M21" i="4"/>
  <c r="BQ21" i="4" s="1"/>
  <c r="M22" i="4"/>
  <c r="M23" i="4"/>
  <c r="M24" i="4"/>
  <c r="BQ24" i="4" s="1"/>
  <c r="M25" i="4"/>
  <c r="M26" i="4"/>
  <c r="M27" i="4"/>
  <c r="BQ27" i="4" s="1"/>
  <c r="M28" i="4"/>
  <c r="BQ28" i="4" s="1"/>
  <c r="M29" i="4"/>
  <c r="M30" i="4"/>
  <c r="BQ30" i="4" s="1"/>
  <c r="M31" i="4"/>
  <c r="M32" i="4"/>
  <c r="M33" i="4"/>
  <c r="BQ33" i="4" s="1"/>
  <c r="M34" i="4"/>
  <c r="M35" i="4"/>
  <c r="M36" i="4"/>
  <c r="BQ36" i="4" s="1"/>
  <c r="M37" i="4"/>
  <c r="M38" i="4"/>
  <c r="M39" i="4"/>
  <c r="BQ39" i="4" s="1"/>
  <c r="M40" i="4"/>
  <c r="M41" i="4"/>
  <c r="M42" i="4"/>
  <c r="BQ42" i="4" s="1"/>
  <c r="M43" i="4"/>
  <c r="M44" i="4"/>
  <c r="M45" i="4"/>
  <c r="BQ45" i="4" s="1"/>
  <c r="M46" i="4"/>
  <c r="BQ46" i="4" s="1"/>
  <c r="M47" i="4"/>
  <c r="M48" i="4"/>
  <c r="BQ48" i="4" s="1"/>
  <c r="M49" i="4"/>
  <c r="M50" i="4"/>
  <c r="M51" i="4"/>
  <c r="BQ51" i="4" s="1"/>
  <c r="M52" i="4"/>
  <c r="M53" i="4"/>
  <c r="M54" i="4"/>
  <c r="BQ54" i="4" s="1"/>
  <c r="M55" i="4"/>
  <c r="M56" i="4"/>
  <c r="M57" i="4"/>
  <c r="BQ57" i="4" s="1"/>
  <c r="M58" i="4"/>
  <c r="L9" i="4"/>
  <c r="L10" i="4"/>
  <c r="BP10" i="4" s="1"/>
  <c r="L11" i="4"/>
  <c r="BP11" i="4" s="1"/>
  <c r="L15" i="4"/>
  <c r="BP15" i="4" s="1"/>
  <c r="L16" i="4"/>
  <c r="BP16" i="4" s="1"/>
  <c r="L17" i="4"/>
  <c r="BP17" i="4" s="1"/>
  <c r="L21" i="4"/>
  <c r="L22" i="4"/>
  <c r="L23" i="4"/>
  <c r="BP23" i="4" s="1"/>
  <c r="L27" i="4"/>
  <c r="BP27" i="4" s="1"/>
  <c r="L28" i="4"/>
  <c r="BP28" i="4" s="1"/>
  <c r="L29" i="4"/>
  <c r="BP29" i="4" s="1"/>
  <c r="L33" i="4"/>
  <c r="BP33" i="4" s="1"/>
  <c r="L34" i="4"/>
  <c r="L35" i="4"/>
  <c r="BP35" i="4" s="1"/>
  <c r="L39" i="4"/>
  <c r="BP39" i="4" s="1"/>
  <c r="L40" i="4"/>
  <c r="BP40" i="4" s="1"/>
  <c r="L41" i="4"/>
  <c r="BP41" i="4" s="1"/>
  <c r="L45" i="4"/>
  <c r="BP45" i="4" s="1"/>
  <c r="L46" i="4"/>
  <c r="L47" i="4"/>
  <c r="BP47" i="4" s="1"/>
  <c r="L51" i="4"/>
  <c r="BP51" i="4" s="1"/>
  <c r="L52" i="4"/>
  <c r="L53" i="4"/>
  <c r="BP53" i="4" s="1"/>
  <c r="L57" i="4"/>
  <c r="BP57" i="4" s="1"/>
  <c r="E8" i="4"/>
  <c r="E9" i="4"/>
  <c r="BI9" i="4" s="1"/>
  <c r="E10" i="4"/>
  <c r="BI10" i="4" s="1"/>
  <c r="E11" i="4"/>
  <c r="BI11" i="4" s="1"/>
  <c r="E12" i="4"/>
  <c r="BI12" i="4" s="1"/>
  <c r="E13" i="4"/>
  <c r="E14" i="4"/>
  <c r="E15" i="4"/>
  <c r="E16" i="4"/>
  <c r="BI16" i="4" s="1"/>
  <c r="E17" i="4"/>
  <c r="BI17" i="4" s="1"/>
  <c r="E18" i="4"/>
  <c r="BI18" i="4" s="1"/>
  <c r="E19" i="4"/>
  <c r="E20" i="4"/>
  <c r="E21" i="4"/>
  <c r="BI21" i="4" s="1"/>
  <c r="E22" i="4"/>
  <c r="BI22" i="4" s="1"/>
  <c r="E23" i="4"/>
  <c r="BI23" i="4" s="1"/>
  <c r="E24" i="4"/>
  <c r="BI24" i="4" s="1"/>
  <c r="E25" i="4"/>
  <c r="E26" i="4"/>
  <c r="E27" i="4"/>
  <c r="E28" i="4"/>
  <c r="BI28" i="4" s="1"/>
  <c r="E29" i="4"/>
  <c r="BI29" i="4" s="1"/>
  <c r="E30" i="4"/>
  <c r="BI30" i="4" s="1"/>
  <c r="E31" i="4"/>
  <c r="E32" i="4"/>
  <c r="E33" i="4"/>
  <c r="BI33" i="4" s="1"/>
  <c r="E34" i="4"/>
  <c r="BI34" i="4" s="1"/>
  <c r="E35" i="4"/>
  <c r="BI35" i="4" s="1"/>
  <c r="E36" i="4"/>
  <c r="BI36" i="4" s="1"/>
  <c r="E37" i="4"/>
  <c r="D37" i="4" s="1"/>
  <c r="E38" i="4"/>
  <c r="E39" i="4"/>
  <c r="BI39" i="4" s="1"/>
  <c r="E40" i="4"/>
  <c r="BI40" i="4" s="1"/>
  <c r="E41" i="4"/>
  <c r="BI41" i="4" s="1"/>
  <c r="E42" i="4"/>
  <c r="BI42" i="4" s="1"/>
  <c r="E43" i="4"/>
  <c r="E44" i="4"/>
  <c r="E45" i="4"/>
  <c r="BI45" i="4" s="1"/>
  <c r="E46" i="4"/>
  <c r="BI46" i="4" s="1"/>
  <c r="E47" i="4"/>
  <c r="BI47" i="4" s="1"/>
  <c r="E48" i="4"/>
  <c r="BI48" i="4" s="1"/>
  <c r="E49" i="4"/>
  <c r="D49" i="4" s="1"/>
  <c r="E50" i="4"/>
  <c r="E51" i="4"/>
  <c r="BI51" i="4" s="1"/>
  <c r="E52" i="4"/>
  <c r="BI52" i="4" s="1"/>
  <c r="E53" i="4"/>
  <c r="BI53" i="4" s="1"/>
  <c r="E54" i="4"/>
  <c r="BI54" i="4" s="1"/>
  <c r="E55" i="4"/>
  <c r="E56" i="4"/>
  <c r="E57" i="4"/>
  <c r="E58" i="4"/>
  <c r="D9" i="4"/>
  <c r="BH9" i="4" s="1"/>
  <c r="D10" i="4"/>
  <c r="D11" i="4"/>
  <c r="D15" i="4"/>
  <c r="BH15" i="4" s="1"/>
  <c r="D16" i="4"/>
  <c r="D17" i="4"/>
  <c r="D21" i="4"/>
  <c r="AE21" i="4" s="1"/>
  <c r="D22" i="4"/>
  <c r="D23" i="4"/>
  <c r="D27" i="4"/>
  <c r="AE27" i="4" s="1"/>
  <c r="D28" i="4"/>
  <c r="D29" i="4"/>
  <c r="AE29" i="4" s="1"/>
  <c r="CI29" i="4" s="1"/>
  <c r="D33" i="4"/>
  <c r="BH33" i="4" s="1"/>
  <c r="D34" i="4"/>
  <c r="D35" i="4"/>
  <c r="D39" i="4"/>
  <c r="BH39" i="4" s="1"/>
  <c r="D40" i="4"/>
  <c r="D41" i="4"/>
  <c r="AE41" i="4" s="1"/>
  <c r="CI41" i="4" s="1"/>
  <c r="D45" i="4"/>
  <c r="BH45" i="4" s="1"/>
  <c r="D46" i="4"/>
  <c r="D47" i="4"/>
  <c r="D51" i="4"/>
  <c r="D52" i="4"/>
  <c r="D53" i="4"/>
  <c r="D57" i="4"/>
  <c r="BH57" i="4" s="1"/>
  <c r="D58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W11" i="3"/>
  <c r="W23" i="3"/>
  <c r="W35" i="3"/>
  <c r="W47" i="3"/>
  <c r="V53" i="3"/>
  <c r="N8" i="3"/>
  <c r="M8" i="3" s="1"/>
  <c r="N9" i="3"/>
  <c r="M9" i="3" s="1"/>
  <c r="N10" i="3"/>
  <c r="M10" i="3" s="1"/>
  <c r="N11" i="3"/>
  <c r="N12" i="3"/>
  <c r="N13" i="3"/>
  <c r="N14" i="3"/>
  <c r="M14" i="3" s="1"/>
  <c r="N15" i="3"/>
  <c r="M15" i="3" s="1"/>
  <c r="N16" i="3"/>
  <c r="M16" i="3" s="1"/>
  <c r="N17" i="3"/>
  <c r="N18" i="3"/>
  <c r="N19" i="3"/>
  <c r="N20" i="3"/>
  <c r="M20" i="3" s="1"/>
  <c r="N21" i="3"/>
  <c r="M21" i="3" s="1"/>
  <c r="N22" i="3"/>
  <c r="M22" i="3" s="1"/>
  <c r="N23" i="3"/>
  <c r="N24" i="3"/>
  <c r="N25" i="3"/>
  <c r="N26" i="3"/>
  <c r="M26" i="3" s="1"/>
  <c r="N27" i="3"/>
  <c r="M27" i="3" s="1"/>
  <c r="N28" i="3"/>
  <c r="M28" i="3" s="1"/>
  <c r="N29" i="3"/>
  <c r="N30" i="3"/>
  <c r="N31" i="3"/>
  <c r="N32" i="3"/>
  <c r="M32" i="3" s="1"/>
  <c r="N33" i="3"/>
  <c r="M33" i="3" s="1"/>
  <c r="N34" i="3"/>
  <c r="M34" i="3" s="1"/>
  <c r="N35" i="3"/>
  <c r="N36" i="3"/>
  <c r="N37" i="3"/>
  <c r="N38" i="3"/>
  <c r="M38" i="3" s="1"/>
  <c r="N39" i="3"/>
  <c r="M39" i="3" s="1"/>
  <c r="N40" i="3"/>
  <c r="M40" i="3" s="1"/>
  <c r="N41" i="3"/>
  <c r="N42" i="3"/>
  <c r="N43" i="3"/>
  <c r="N44" i="3"/>
  <c r="M44" i="3" s="1"/>
  <c r="N45" i="3"/>
  <c r="M45" i="3" s="1"/>
  <c r="N46" i="3"/>
  <c r="M46" i="3" s="1"/>
  <c r="N47" i="3"/>
  <c r="N48" i="3"/>
  <c r="N49" i="3"/>
  <c r="N50" i="3"/>
  <c r="M50" i="3" s="1"/>
  <c r="N51" i="3"/>
  <c r="M51" i="3" s="1"/>
  <c r="N52" i="3"/>
  <c r="M52" i="3" s="1"/>
  <c r="N53" i="3"/>
  <c r="N54" i="3"/>
  <c r="N55" i="3"/>
  <c r="N56" i="3"/>
  <c r="M56" i="3" s="1"/>
  <c r="N57" i="3"/>
  <c r="M57" i="3" s="1"/>
  <c r="N58" i="3"/>
  <c r="M58" i="3" s="1"/>
  <c r="M11" i="3"/>
  <c r="M12" i="3"/>
  <c r="M13" i="3"/>
  <c r="M17" i="3"/>
  <c r="M18" i="3"/>
  <c r="M19" i="3"/>
  <c r="M23" i="3"/>
  <c r="M24" i="3"/>
  <c r="M25" i="3"/>
  <c r="M29" i="3"/>
  <c r="M30" i="3"/>
  <c r="M31" i="3"/>
  <c r="M35" i="3"/>
  <c r="M36" i="3"/>
  <c r="M37" i="3"/>
  <c r="M41" i="3"/>
  <c r="M42" i="3"/>
  <c r="M43" i="3"/>
  <c r="M47" i="3"/>
  <c r="M48" i="3"/>
  <c r="M49" i="3"/>
  <c r="M53" i="3"/>
  <c r="M54" i="3"/>
  <c r="M55" i="3"/>
  <c r="E8" i="3"/>
  <c r="W8" i="3" s="1"/>
  <c r="E9" i="3"/>
  <c r="D9" i="3" s="1"/>
  <c r="V9" i="3" s="1"/>
  <c r="E10" i="3"/>
  <c r="E11" i="3"/>
  <c r="E12" i="3"/>
  <c r="W12" i="3" s="1"/>
  <c r="E13" i="3"/>
  <c r="W13" i="3" s="1"/>
  <c r="E14" i="3"/>
  <c r="W14" i="3" s="1"/>
  <c r="E15" i="3"/>
  <c r="D15" i="3" s="1"/>
  <c r="V15" i="3" s="1"/>
  <c r="E16" i="3"/>
  <c r="E17" i="3"/>
  <c r="W17" i="3" s="1"/>
  <c r="E18" i="3"/>
  <c r="W18" i="3" s="1"/>
  <c r="E19" i="3"/>
  <c r="W19" i="3" s="1"/>
  <c r="E20" i="3"/>
  <c r="W20" i="3" s="1"/>
  <c r="E21" i="3"/>
  <c r="D21" i="3" s="1"/>
  <c r="V21" i="3" s="1"/>
  <c r="E22" i="3"/>
  <c r="E23" i="3"/>
  <c r="E24" i="3"/>
  <c r="W24" i="3" s="1"/>
  <c r="E25" i="3"/>
  <c r="W25" i="3" s="1"/>
  <c r="E26" i="3"/>
  <c r="W26" i="3" s="1"/>
  <c r="E27" i="3"/>
  <c r="D27" i="3" s="1"/>
  <c r="V27" i="3" s="1"/>
  <c r="E28" i="3"/>
  <c r="E29" i="3"/>
  <c r="W29" i="3" s="1"/>
  <c r="E30" i="3"/>
  <c r="W30" i="3" s="1"/>
  <c r="E31" i="3"/>
  <c r="W31" i="3" s="1"/>
  <c r="E32" i="3"/>
  <c r="W32" i="3" s="1"/>
  <c r="E33" i="3"/>
  <c r="D33" i="3" s="1"/>
  <c r="V33" i="3" s="1"/>
  <c r="E34" i="3"/>
  <c r="E35" i="3"/>
  <c r="E36" i="3"/>
  <c r="W36" i="3" s="1"/>
  <c r="E37" i="3"/>
  <c r="W37" i="3" s="1"/>
  <c r="E38" i="3"/>
  <c r="W38" i="3" s="1"/>
  <c r="E39" i="3"/>
  <c r="D39" i="3" s="1"/>
  <c r="V39" i="3" s="1"/>
  <c r="E40" i="3"/>
  <c r="E41" i="3"/>
  <c r="W41" i="3" s="1"/>
  <c r="E42" i="3"/>
  <c r="W42" i="3" s="1"/>
  <c r="E43" i="3"/>
  <c r="W43" i="3" s="1"/>
  <c r="E44" i="3"/>
  <c r="W44" i="3" s="1"/>
  <c r="E45" i="3"/>
  <c r="D45" i="3" s="1"/>
  <c r="V45" i="3" s="1"/>
  <c r="E46" i="3"/>
  <c r="E47" i="3"/>
  <c r="E48" i="3"/>
  <c r="W48" i="3" s="1"/>
  <c r="E49" i="3"/>
  <c r="W49" i="3" s="1"/>
  <c r="E50" i="3"/>
  <c r="W50" i="3" s="1"/>
  <c r="E51" i="3"/>
  <c r="D51" i="3" s="1"/>
  <c r="V51" i="3" s="1"/>
  <c r="E52" i="3"/>
  <c r="E53" i="3"/>
  <c r="W53" i="3" s="1"/>
  <c r="E54" i="3"/>
  <c r="W54" i="3" s="1"/>
  <c r="E55" i="3"/>
  <c r="W55" i="3" s="1"/>
  <c r="E56" i="3"/>
  <c r="W56" i="3" s="1"/>
  <c r="E57" i="3"/>
  <c r="D57" i="3" s="1"/>
  <c r="V57" i="3" s="1"/>
  <c r="E58" i="3"/>
  <c r="D11" i="3"/>
  <c r="V11" i="3" s="1"/>
  <c r="D12" i="3"/>
  <c r="V12" i="3" s="1"/>
  <c r="D13" i="3"/>
  <c r="D17" i="3"/>
  <c r="V17" i="3" s="1"/>
  <c r="D18" i="3"/>
  <c r="V18" i="3" s="1"/>
  <c r="D19" i="3"/>
  <c r="V19" i="3" s="1"/>
  <c r="D23" i="3"/>
  <c r="V23" i="3" s="1"/>
  <c r="D24" i="3"/>
  <c r="V24" i="3" s="1"/>
  <c r="D25" i="3"/>
  <c r="D29" i="3"/>
  <c r="V29" i="3" s="1"/>
  <c r="D30" i="3"/>
  <c r="V30" i="3" s="1"/>
  <c r="D31" i="3"/>
  <c r="V31" i="3" s="1"/>
  <c r="D35" i="3"/>
  <c r="V35" i="3" s="1"/>
  <c r="D36" i="3"/>
  <c r="V36" i="3" s="1"/>
  <c r="D37" i="3"/>
  <c r="D41" i="3"/>
  <c r="V41" i="3" s="1"/>
  <c r="D42" i="3"/>
  <c r="V42" i="3" s="1"/>
  <c r="D43" i="3"/>
  <c r="V43" i="3" s="1"/>
  <c r="D47" i="3"/>
  <c r="V47" i="3" s="1"/>
  <c r="D48" i="3"/>
  <c r="V48" i="3" s="1"/>
  <c r="D49" i="3"/>
  <c r="D53" i="3"/>
  <c r="D54" i="3"/>
  <c r="V54" i="3" s="1"/>
  <c r="D55" i="3"/>
  <c r="V55" i="3" s="1"/>
  <c r="DI8" i="2"/>
  <c r="DI9" i="2"/>
  <c r="DI10" i="2"/>
  <c r="DI11" i="2"/>
  <c r="DI12" i="2"/>
  <c r="DI13" i="2"/>
  <c r="DI14" i="2"/>
  <c r="DI15" i="2"/>
  <c r="DI16" i="2"/>
  <c r="DI17" i="2"/>
  <c r="DH8" i="2"/>
  <c r="DH9" i="2"/>
  <c r="DH10" i="2"/>
  <c r="DH11" i="2"/>
  <c r="DH12" i="2"/>
  <c r="DH13" i="2"/>
  <c r="DH14" i="2"/>
  <c r="DH15" i="2"/>
  <c r="DH16" i="2"/>
  <c r="DH17" i="2"/>
  <c r="DF8" i="2"/>
  <c r="DF9" i="2"/>
  <c r="DF10" i="2"/>
  <c r="DF11" i="2"/>
  <c r="DF12" i="2"/>
  <c r="DF13" i="2"/>
  <c r="DF14" i="2"/>
  <c r="DF15" i="2"/>
  <c r="DF16" i="2"/>
  <c r="DF17" i="2"/>
  <c r="DE8" i="2"/>
  <c r="DE9" i="2"/>
  <c r="DE10" i="2"/>
  <c r="DE11" i="2"/>
  <c r="DE12" i="2"/>
  <c r="DE13" i="2"/>
  <c r="DE14" i="2"/>
  <c r="DE15" i="2"/>
  <c r="DE16" i="2"/>
  <c r="DE17" i="2"/>
  <c r="DD8" i="2"/>
  <c r="DD9" i="2"/>
  <c r="DD10" i="2"/>
  <c r="DD11" i="2"/>
  <c r="DD12" i="2"/>
  <c r="DD13" i="2"/>
  <c r="DD14" i="2"/>
  <c r="DD15" i="2"/>
  <c r="DD16" i="2"/>
  <c r="DD17" i="2"/>
  <c r="DC8" i="2"/>
  <c r="DC9" i="2"/>
  <c r="DC10" i="2"/>
  <c r="DC11" i="2"/>
  <c r="DC12" i="2"/>
  <c r="DC13" i="2"/>
  <c r="DC14" i="2"/>
  <c r="DC15" i="2"/>
  <c r="DC16" i="2"/>
  <c r="DC17" i="2"/>
  <c r="DA8" i="2"/>
  <c r="DA9" i="2"/>
  <c r="DA10" i="2"/>
  <c r="DA11" i="2"/>
  <c r="DA12" i="2"/>
  <c r="DA13" i="2"/>
  <c r="DA14" i="2"/>
  <c r="DA15" i="2"/>
  <c r="DA16" i="2"/>
  <c r="DA17" i="2"/>
  <c r="CZ8" i="2"/>
  <c r="CZ9" i="2"/>
  <c r="CZ10" i="2"/>
  <c r="CZ11" i="2"/>
  <c r="CZ12" i="2"/>
  <c r="CZ13" i="2"/>
  <c r="CZ14" i="2"/>
  <c r="CZ15" i="2"/>
  <c r="CZ16" i="2"/>
  <c r="CZ17" i="2"/>
  <c r="CY8" i="2"/>
  <c r="CY9" i="2"/>
  <c r="CY10" i="2"/>
  <c r="CY11" i="2"/>
  <c r="CY12" i="2"/>
  <c r="CY13" i="2"/>
  <c r="CY14" i="2"/>
  <c r="CY15" i="2"/>
  <c r="CY16" i="2"/>
  <c r="CY17" i="2"/>
  <c r="CX8" i="2"/>
  <c r="CX9" i="2"/>
  <c r="CX10" i="2"/>
  <c r="CX11" i="2"/>
  <c r="CX12" i="2"/>
  <c r="CX13" i="2"/>
  <c r="CX14" i="2"/>
  <c r="CX15" i="2"/>
  <c r="CX16" i="2"/>
  <c r="CX17" i="2"/>
  <c r="CW9" i="2"/>
  <c r="CW10" i="2"/>
  <c r="CW15" i="2"/>
  <c r="CW16" i="2"/>
  <c r="CV8" i="2"/>
  <c r="CV9" i="2"/>
  <c r="CV10" i="2"/>
  <c r="CV11" i="2"/>
  <c r="CV12" i="2"/>
  <c r="CV13" i="2"/>
  <c r="CV14" i="2"/>
  <c r="CV15" i="2"/>
  <c r="CV16" i="2"/>
  <c r="CV17" i="2"/>
  <c r="CU8" i="2"/>
  <c r="CU9" i="2"/>
  <c r="CU10" i="2"/>
  <c r="CU11" i="2"/>
  <c r="CU12" i="2"/>
  <c r="CU13" i="2"/>
  <c r="CU14" i="2"/>
  <c r="CU15" i="2"/>
  <c r="CU16" i="2"/>
  <c r="CU17" i="2"/>
  <c r="CT8" i="2"/>
  <c r="CT9" i="2"/>
  <c r="CT10" i="2"/>
  <c r="CT11" i="2"/>
  <c r="CT12" i="2"/>
  <c r="CT13" i="2"/>
  <c r="CT14" i="2"/>
  <c r="CT15" i="2"/>
  <c r="CT16" i="2"/>
  <c r="CT17" i="2"/>
  <c r="CS8" i="2"/>
  <c r="CS9" i="2"/>
  <c r="CS10" i="2"/>
  <c r="CS11" i="2"/>
  <c r="CS12" i="2"/>
  <c r="CS13" i="2"/>
  <c r="CS14" i="2"/>
  <c r="CS15" i="2"/>
  <c r="CS16" i="2"/>
  <c r="CS17" i="2"/>
  <c r="CR8" i="2"/>
  <c r="CR14" i="2"/>
  <c r="CO8" i="2"/>
  <c r="CO9" i="2"/>
  <c r="CO10" i="2"/>
  <c r="CO11" i="2"/>
  <c r="CO12" i="2"/>
  <c r="CO13" i="2"/>
  <c r="CO14" i="2"/>
  <c r="CO15" i="2"/>
  <c r="CO16" i="2"/>
  <c r="CO17" i="2"/>
  <c r="CN8" i="2"/>
  <c r="CN9" i="2"/>
  <c r="CN10" i="2"/>
  <c r="CN11" i="2"/>
  <c r="CN12" i="2"/>
  <c r="CN13" i="2"/>
  <c r="CN14" i="2"/>
  <c r="CN15" i="2"/>
  <c r="CN16" i="2"/>
  <c r="CN17" i="2"/>
  <c r="CM8" i="2"/>
  <c r="CM9" i="2"/>
  <c r="CM10" i="2"/>
  <c r="CM11" i="2"/>
  <c r="CM12" i="2"/>
  <c r="CM13" i="2"/>
  <c r="CM14" i="2"/>
  <c r="CM15" i="2"/>
  <c r="CM16" i="2"/>
  <c r="CM17" i="2"/>
  <c r="CL8" i="2"/>
  <c r="CL9" i="2"/>
  <c r="CL10" i="2"/>
  <c r="CL11" i="2"/>
  <c r="CL12" i="2"/>
  <c r="CL13" i="2"/>
  <c r="CL14" i="2"/>
  <c r="CL15" i="2"/>
  <c r="CL16" i="2"/>
  <c r="CL17" i="2"/>
  <c r="CK8" i="2"/>
  <c r="CK9" i="2"/>
  <c r="CK10" i="2"/>
  <c r="CK11" i="2"/>
  <c r="CK12" i="2"/>
  <c r="CK13" i="2"/>
  <c r="CK14" i="2"/>
  <c r="CK15" i="2"/>
  <c r="CK16" i="2"/>
  <c r="CK17" i="2"/>
  <c r="CJ9" i="2"/>
  <c r="CJ10" i="2"/>
  <c r="CJ15" i="2"/>
  <c r="CJ16" i="2"/>
  <c r="BZ8" i="2"/>
  <c r="DB8" i="2" s="1"/>
  <c r="BZ9" i="2"/>
  <c r="DB9" i="2" s="1"/>
  <c r="BZ10" i="2"/>
  <c r="DB10" i="2" s="1"/>
  <c r="BZ11" i="2"/>
  <c r="BZ12" i="2"/>
  <c r="BZ13" i="2"/>
  <c r="BZ14" i="2"/>
  <c r="DB14" i="2" s="1"/>
  <c r="BZ15" i="2"/>
  <c r="DB15" i="2" s="1"/>
  <c r="BZ16" i="2"/>
  <c r="DB16" i="2" s="1"/>
  <c r="BZ17" i="2"/>
  <c r="BU8" i="2"/>
  <c r="BU9" i="2"/>
  <c r="BU10" i="2"/>
  <c r="BU11" i="2"/>
  <c r="CW11" i="2" s="1"/>
  <c r="BU12" i="2"/>
  <c r="CW12" i="2" s="1"/>
  <c r="BU13" i="2"/>
  <c r="CW13" i="2" s="1"/>
  <c r="BU14" i="2"/>
  <c r="BU15" i="2"/>
  <c r="BU16" i="2"/>
  <c r="BU17" i="2"/>
  <c r="CW17" i="2" s="1"/>
  <c r="BP8" i="2"/>
  <c r="BO8" i="2" s="1"/>
  <c r="BP9" i="2"/>
  <c r="CR9" i="2" s="1"/>
  <c r="BP10" i="2"/>
  <c r="BP11" i="2"/>
  <c r="CR11" i="2" s="1"/>
  <c r="BP12" i="2"/>
  <c r="BO12" i="2" s="1"/>
  <c r="BP13" i="2"/>
  <c r="BO13" i="2" s="1"/>
  <c r="BP14" i="2"/>
  <c r="BO14" i="2" s="1"/>
  <c r="BP15" i="2"/>
  <c r="CR15" i="2" s="1"/>
  <c r="BP16" i="2"/>
  <c r="BP17" i="2"/>
  <c r="CR17" i="2" s="1"/>
  <c r="BO9" i="2"/>
  <c r="BO10" i="2"/>
  <c r="CH10" i="2" s="1"/>
  <c r="DJ10" i="2" s="1"/>
  <c r="BO15" i="2"/>
  <c r="BH8" i="2"/>
  <c r="BH9" i="2"/>
  <c r="BH10" i="2"/>
  <c r="BG10" i="2" s="1"/>
  <c r="CI10" i="2" s="1"/>
  <c r="BH11" i="2"/>
  <c r="BG11" i="2" s="1"/>
  <c r="CI11" i="2" s="1"/>
  <c r="BH12" i="2"/>
  <c r="BH13" i="2"/>
  <c r="CJ13" i="2" s="1"/>
  <c r="BH14" i="2"/>
  <c r="BH15" i="2"/>
  <c r="BH16" i="2"/>
  <c r="BG16" i="2" s="1"/>
  <c r="CI16" i="2" s="1"/>
  <c r="BH17" i="2"/>
  <c r="BG17" i="2" s="1"/>
  <c r="CI17" i="2" s="1"/>
  <c r="BG8" i="2"/>
  <c r="BG9" i="2"/>
  <c r="CI9" i="2" s="1"/>
  <c r="BG13" i="2"/>
  <c r="BG14" i="2"/>
  <c r="BG15" i="2"/>
  <c r="CI15" i="2" s="1"/>
  <c r="AX8" i="2"/>
  <c r="AX9" i="2"/>
  <c r="AX10" i="2"/>
  <c r="AX11" i="2"/>
  <c r="DB11" i="2" s="1"/>
  <c r="AX12" i="2"/>
  <c r="DB12" i="2" s="1"/>
  <c r="AX13" i="2"/>
  <c r="DB13" i="2" s="1"/>
  <c r="AX14" i="2"/>
  <c r="AX15" i="2"/>
  <c r="AX16" i="2"/>
  <c r="AX17" i="2"/>
  <c r="DB17" i="2" s="1"/>
  <c r="AS8" i="2"/>
  <c r="CW8" i="2" s="1"/>
  <c r="AS9" i="2"/>
  <c r="AS10" i="2"/>
  <c r="AS11" i="2"/>
  <c r="AS12" i="2"/>
  <c r="AS13" i="2"/>
  <c r="AM13" i="2" s="1"/>
  <c r="BF13" i="2" s="1"/>
  <c r="AS14" i="2"/>
  <c r="CW14" i="2" s="1"/>
  <c r="AS15" i="2"/>
  <c r="AS16" i="2"/>
  <c r="AS17" i="2"/>
  <c r="AN8" i="2"/>
  <c r="AN9" i="2"/>
  <c r="AM9" i="2" s="1"/>
  <c r="BF9" i="2" s="1"/>
  <c r="AN10" i="2"/>
  <c r="AM10" i="2" s="1"/>
  <c r="BF10" i="2" s="1"/>
  <c r="AN11" i="2"/>
  <c r="AN12" i="2"/>
  <c r="AN13" i="2"/>
  <c r="AN14" i="2"/>
  <c r="AN15" i="2"/>
  <c r="AM15" i="2" s="1"/>
  <c r="BF15" i="2" s="1"/>
  <c r="AN16" i="2"/>
  <c r="AM16" i="2" s="1"/>
  <c r="BF16" i="2" s="1"/>
  <c r="AN17" i="2"/>
  <c r="AM11" i="2"/>
  <c r="BF11" i="2" s="1"/>
  <c r="AM17" i="2"/>
  <c r="BF17" i="2" s="1"/>
  <c r="AF8" i="2"/>
  <c r="AF9" i="2"/>
  <c r="AF10" i="2"/>
  <c r="AF11" i="2"/>
  <c r="AF12" i="2"/>
  <c r="AE12" i="2" s="1"/>
  <c r="AF13" i="2"/>
  <c r="AE13" i="2" s="1"/>
  <c r="AF14" i="2"/>
  <c r="AF15" i="2"/>
  <c r="AF16" i="2"/>
  <c r="AF17" i="2"/>
  <c r="AE9" i="2"/>
  <c r="AE10" i="2"/>
  <c r="AE11" i="2"/>
  <c r="AE15" i="2"/>
  <c r="AE16" i="2"/>
  <c r="AE17" i="2"/>
  <c r="AD8" i="2"/>
  <c r="AD9" i="2"/>
  <c r="AD10" i="2"/>
  <c r="AD11" i="2"/>
  <c r="AD12" i="2"/>
  <c r="AD13" i="2"/>
  <c r="AD14" i="2"/>
  <c r="AD15" i="2"/>
  <c r="AD16" i="2"/>
  <c r="AD17" i="2"/>
  <c r="AC8" i="2"/>
  <c r="AC9" i="2"/>
  <c r="AC10" i="2"/>
  <c r="AC11" i="2"/>
  <c r="AC12" i="2"/>
  <c r="AC13" i="2"/>
  <c r="AC14" i="2"/>
  <c r="AC15" i="2"/>
  <c r="AC16" i="2"/>
  <c r="AC17" i="2"/>
  <c r="AB8" i="2"/>
  <c r="AB9" i="2"/>
  <c r="AB10" i="2"/>
  <c r="AB11" i="2"/>
  <c r="AB12" i="2"/>
  <c r="AB13" i="2"/>
  <c r="AB14" i="2"/>
  <c r="AB15" i="2"/>
  <c r="AB16" i="2"/>
  <c r="AB17" i="2"/>
  <c r="AA8" i="2"/>
  <c r="AA9" i="2"/>
  <c r="AA10" i="2"/>
  <c r="AA11" i="2"/>
  <c r="AA12" i="2"/>
  <c r="AA13" i="2"/>
  <c r="AA14" i="2"/>
  <c r="AA15" i="2"/>
  <c r="AA16" i="2"/>
  <c r="AA17" i="2"/>
  <c r="Z8" i="2"/>
  <c r="Z9" i="2"/>
  <c r="Z10" i="2"/>
  <c r="Z11" i="2"/>
  <c r="Z12" i="2"/>
  <c r="Z13" i="2"/>
  <c r="Z14" i="2"/>
  <c r="Z15" i="2"/>
  <c r="Z16" i="2"/>
  <c r="Z17" i="2"/>
  <c r="Y8" i="2"/>
  <c r="Y9" i="2"/>
  <c r="Y10" i="2"/>
  <c r="Y11" i="2"/>
  <c r="Y12" i="2"/>
  <c r="Y13" i="2"/>
  <c r="Y14" i="2"/>
  <c r="Y15" i="2"/>
  <c r="Y16" i="2"/>
  <c r="Y17" i="2"/>
  <c r="X8" i="2"/>
  <c r="X9" i="2"/>
  <c r="X10" i="2"/>
  <c r="X11" i="2"/>
  <c r="X12" i="2"/>
  <c r="X13" i="2"/>
  <c r="X14" i="2"/>
  <c r="X15" i="2"/>
  <c r="X16" i="2"/>
  <c r="X17" i="2"/>
  <c r="W8" i="2"/>
  <c r="W13" i="2"/>
  <c r="W14" i="2"/>
  <c r="N8" i="2"/>
  <c r="N9" i="2"/>
  <c r="N10" i="2"/>
  <c r="M10" i="2" s="1"/>
  <c r="N11" i="2"/>
  <c r="M11" i="2" s="1"/>
  <c r="N12" i="2"/>
  <c r="N13" i="2"/>
  <c r="N14" i="2"/>
  <c r="N15" i="2"/>
  <c r="N16" i="2"/>
  <c r="M16" i="2" s="1"/>
  <c r="N17" i="2"/>
  <c r="M17" i="2" s="1"/>
  <c r="M8" i="2"/>
  <c r="M9" i="2"/>
  <c r="M13" i="2"/>
  <c r="M14" i="2"/>
  <c r="M15" i="2"/>
  <c r="E8" i="2"/>
  <c r="D8" i="2" s="1"/>
  <c r="E9" i="2"/>
  <c r="D9" i="2" s="1"/>
  <c r="V9" i="2" s="1"/>
  <c r="E10" i="2"/>
  <c r="E11" i="2"/>
  <c r="W11" i="2" s="1"/>
  <c r="E12" i="2"/>
  <c r="E13" i="2"/>
  <c r="E14" i="2"/>
  <c r="D14" i="2" s="1"/>
  <c r="E15" i="2"/>
  <c r="D15" i="2" s="1"/>
  <c r="V15" i="2" s="1"/>
  <c r="E16" i="2"/>
  <c r="E17" i="2"/>
  <c r="W17" i="2" s="1"/>
  <c r="D11" i="2"/>
  <c r="V11" i="2" s="1"/>
  <c r="D12" i="2"/>
  <c r="D13" i="2"/>
  <c r="V13" i="2" s="1"/>
  <c r="D17" i="2"/>
  <c r="V17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B10" i="1"/>
  <c r="DB16" i="1"/>
  <c r="DB22" i="1"/>
  <c r="DB28" i="1"/>
  <c r="DB34" i="1"/>
  <c r="DB40" i="1"/>
  <c r="DB46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W33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R8" i="1"/>
  <c r="CR14" i="1"/>
  <c r="CR44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J39" i="1"/>
  <c r="CI45" i="1"/>
  <c r="CH16" i="1"/>
  <c r="CH28" i="1"/>
  <c r="CH40" i="1"/>
  <c r="BZ8" i="1"/>
  <c r="DB8" i="1" s="1"/>
  <c r="BZ9" i="1"/>
  <c r="DB9" i="1" s="1"/>
  <c r="BZ10" i="1"/>
  <c r="BZ11" i="1"/>
  <c r="BZ12" i="1"/>
  <c r="BZ13" i="1"/>
  <c r="DB13" i="1" s="1"/>
  <c r="BZ14" i="1"/>
  <c r="DB14" i="1" s="1"/>
  <c r="BZ15" i="1"/>
  <c r="DB15" i="1" s="1"/>
  <c r="BZ16" i="1"/>
  <c r="BZ17" i="1"/>
  <c r="BZ18" i="1"/>
  <c r="BZ19" i="1"/>
  <c r="DB19" i="1" s="1"/>
  <c r="BZ20" i="1"/>
  <c r="DB20" i="1" s="1"/>
  <c r="BZ21" i="1"/>
  <c r="DB21" i="1" s="1"/>
  <c r="BZ22" i="1"/>
  <c r="BZ23" i="1"/>
  <c r="BZ24" i="1"/>
  <c r="BZ25" i="1"/>
  <c r="DB25" i="1" s="1"/>
  <c r="BZ26" i="1"/>
  <c r="DB26" i="1" s="1"/>
  <c r="BZ27" i="1"/>
  <c r="DB27" i="1" s="1"/>
  <c r="BZ28" i="1"/>
  <c r="BZ29" i="1"/>
  <c r="BZ30" i="1"/>
  <c r="BZ31" i="1"/>
  <c r="DB31" i="1" s="1"/>
  <c r="BZ32" i="1"/>
  <c r="DB32" i="1" s="1"/>
  <c r="BZ33" i="1"/>
  <c r="DB33" i="1" s="1"/>
  <c r="BZ34" i="1"/>
  <c r="BZ35" i="1"/>
  <c r="BZ36" i="1"/>
  <c r="BZ37" i="1"/>
  <c r="DB37" i="1" s="1"/>
  <c r="BZ38" i="1"/>
  <c r="DB38" i="1" s="1"/>
  <c r="BZ39" i="1"/>
  <c r="DB39" i="1" s="1"/>
  <c r="BZ40" i="1"/>
  <c r="BZ41" i="1"/>
  <c r="BZ42" i="1"/>
  <c r="BZ43" i="1"/>
  <c r="DB43" i="1" s="1"/>
  <c r="BZ44" i="1"/>
  <c r="DB44" i="1" s="1"/>
  <c r="BZ45" i="1"/>
  <c r="DB45" i="1" s="1"/>
  <c r="BZ46" i="1"/>
  <c r="BZ47" i="1"/>
  <c r="BZ48" i="1"/>
  <c r="BU8" i="1"/>
  <c r="CW8" i="1" s="1"/>
  <c r="BU9" i="1"/>
  <c r="BU10" i="1"/>
  <c r="CW10" i="1" s="1"/>
  <c r="BU11" i="1"/>
  <c r="CW11" i="1" s="1"/>
  <c r="BU12" i="1"/>
  <c r="BU13" i="1"/>
  <c r="BU14" i="1"/>
  <c r="CW14" i="1" s="1"/>
  <c r="BU15" i="1"/>
  <c r="BU16" i="1"/>
  <c r="CW16" i="1" s="1"/>
  <c r="BU17" i="1"/>
  <c r="CW17" i="1" s="1"/>
  <c r="BU18" i="1"/>
  <c r="BU19" i="1"/>
  <c r="BU20" i="1"/>
  <c r="CW20" i="1" s="1"/>
  <c r="BU21" i="1"/>
  <c r="BU22" i="1"/>
  <c r="CW22" i="1" s="1"/>
  <c r="BU23" i="1"/>
  <c r="CW23" i="1" s="1"/>
  <c r="BU24" i="1"/>
  <c r="BU25" i="1"/>
  <c r="BU26" i="1"/>
  <c r="CW26" i="1" s="1"/>
  <c r="BU27" i="1"/>
  <c r="BU28" i="1"/>
  <c r="CW28" i="1" s="1"/>
  <c r="BU29" i="1"/>
  <c r="CW29" i="1" s="1"/>
  <c r="BU30" i="1"/>
  <c r="BU31" i="1"/>
  <c r="BU32" i="1"/>
  <c r="CW32" i="1" s="1"/>
  <c r="BU33" i="1"/>
  <c r="BU34" i="1"/>
  <c r="CW34" i="1" s="1"/>
  <c r="BU35" i="1"/>
  <c r="CW35" i="1" s="1"/>
  <c r="BU36" i="1"/>
  <c r="BU37" i="1"/>
  <c r="BU38" i="1"/>
  <c r="CW38" i="1" s="1"/>
  <c r="BU39" i="1"/>
  <c r="BU40" i="1"/>
  <c r="CW40" i="1" s="1"/>
  <c r="BU41" i="1"/>
  <c r="CW41" i="1" s="1"/>
  <c r="BU42" i="1"/>
  <c r="BU43" i="1"/>
  <c r="BU44" i="1"/>
  <c r="CW44" i="1" s="1"/>
  <c r="BU45" i="1"/>
  <c r="BU46" i="1"/>
  <c r="CW46" i="1" s="1"/>
  <c r="BU47" i="1"/>
  <c r="CW47" i="1" s="1"/>
  <c r="BU48" i="1"/>
  <c r="BP8" i="1"/>
  <c r="BO8" i="1" s="1"/>
  <c r="BP9" i="1"/>
  <c r="CR9" i="1" s="1"/>
  <c r="BP10" i="1"/>
  <c r="CR10" i="1" s="1"/>
  <c r="BP11" i="1"/>
  <c r="CR11" i="1" s="1"/>
  <c r="BP12" i="1"/>
  <c r="BP13" i="1"/>
  <c r="BP14" i="1"/>
  <c r="BP15" i="1"/>
  <c r="CR15" i="1" s="1"/>
  <c r="BP16" i="1"/>
  <c r="CR16" i="1" s="1"/>
  <c r="BP17" i="1"/>
  <c r="CR17" i="1" s="1"/>
  <c r="BP18" i="1"/>
  <c r="BP19" i="1"/>
  <c r="BP20" i="1"/>
  <c r="BO20" i="1" s="1"/>
  <c r="BP21" i="1"/>
  <c r="CR21" i="1" s="1"/>
  <c r="BP22" i="1"/>
  <c r="CR22" i="1" s="1"/>
  <c r="BP23" i="1"/>
  <c r="CR23" i="1" s="1"/>
  <c r="BP24" i="1"/>
  <c r="BP25" i="1"/>
  <c r="BP26" i="1"/>
  <c r="CR26" i="1" s="1"/>
  <c r="BP27" i="1"/>
  <c r="CR27" i="1" s="1"/>
  <c r="BP28" i="1"/>
  <c r="CR28" i="1" s="1"/>
  <c r="BP29" i="1"/>
  <c r="CR29" i="1" s="1"/>
  <c r="BP30" i="1"/>
  <c r="BP31" i="1"/>
  <c r="BP32" i="1"/>
  <c r="CR32" i="1" s="1"/>
  <c r="BP33" i="1"/>
  <c r="CR33" i="1" s="1"/>
  <c r="BP34" i="1"/>
  <c r="CR34" i="1" s="1"/>
  <c r="BP35" i="1"/>
  <c r="CR35" i="1" s="1"/>
  <c r="BP36" i="1"/>
  <c r="BP37" i="1"/>
  <c r="BP38" i="1"/>
  <c r="CR38" i="1" s="1"/>
  <c r="BP39" i="1"/>
  <c r="CR39" i="1" s="1"/>
  <c r="BP40" i="1"/>
  <c r="CR40" i="1" s="1"/>
  <c r="BP41" i="1"/>
  <c r="CR41" i="1" s="1"/>
  <c r="BP42" i="1"/>
  <c r="BP43" i="1"/>
  <c r="BP44" i="1"/>
  <c r="BO44" i="1" s="1"/>
  <c r="BP45" i="1"/>
  <c r="CR45" i="1" s="1"/>
  <c r="BP46" i="1"/>
  <c r="CR46" i="1" s="1"/>
  <c r="BP47" i="1"/>
  <c r="CR47" i="1" s="1"/>
  <c r="BP48" i="1"/>
  <c r="BO10" i="1"/>
  <c r="BO14" i="1"/>
  <c r="BO16" i="1"/>
  <c r="BO22" i="1"/>
  <c r="BO26" i="1"/>
  <c r="BO28" i="1"/>
  <c r="BO34" i="1"/>
  <c r="BO38" i="1"/>
  <c r="BO40" i="1"/>
  <c r="BO46" i="1"/>
  <c r="BH8" i="1"/>
  <c r="BH9" i="1"/>
  <c r="BH10" i="1"/>
  <c r="BH11" i="1"/>
  <c r="BH12" i="1"/>
  <c r="CJ12" i="1" s="1"/>
  <c r="BH13" i="1"/>
  <c r="CJ13" i="1" s="1"/>
  <c r="BH14" i="1"/>
  <c r="BH15" i="1"/>
  <c r="BH16" i="1"/>
  <c r="CJ16" i="1" s="1"/>
  <c r="BH17" i="1"/>
  <c r="BH18" i="1"/>
  <c r="CJ18" i="1" s="1"/>
  <c r="BH19" i="1"/>
  <c r="CJ19" i="1" s="1"/>
  <c r="BH20" i="1"/>
  <c r="BH21" i="1"/>
  <c r="BH22" i="1"/>
  <c r="BH23" i="1"/>
  <c r="BH24" i="1"/>
  <c r="CJ24" i="1" s="1"/>
  <c r="BH25" i="1"/>
  <c r="CJ25" i="1" s="1"/>
  <c r="BH26" i="1"/>
  <c r="BH27" i="1"/>
  <c r="BH28" i="1"/>
  <c r="BH29" i="1"/>
  <c r="BH30" i="1"/>
  <c r="CJ30" i="1" s="1"/>
  <c r="BH31" i="1"/>
  <c r="CJ31" i="1" s="1"/>
  <c r="BH32" i="1"/>
  <c r="BH33" i="1"/>
  <c r="BH34" i="1"/>
  <c r="BH35" i="1"/>
  <c r="BH36" i="1"/>
  <c r="CJ36" i="1" s="1"/>
  <c r="BH37" i="1"/>
  <c r="CJ37" i="1" s="1"/>
  <c r="BH38" i="1"/>
  <c r="BH39" i="1"/>
  <c r="BG39" i="1" s="1"/>
  <c r="CI39" i="1" s="1"/>
  <c r="BH40" i="1"/>
  <c r="BH41" i="1"/>
  <c r="BH42" i="1"/>
  <c r="CJ42" i="1" s="1"/>
  <c r="BH43" i="1"/>
  <c r="CJ43" i="1" s="1"/>
  <c r="BH44" i="1"/>
  <c r="BH45" i="1"/>
  <c r="BG45" i="1" s="1"/>
  <c r="BH46" i="1"/>
  <c r="BH47" i="1"/>
  <c r="BG47" i="1" s="1"/>
  <c r="CI47" i="1" s="1"/>
  <c r="BH48" i="1"/>
  <c r="CJ48" i="1" s="1"/>
  <c r="BG8" i="1"/>
  <c r="CI8" i="1" s="1"/>
  <c r="BG10" i="1"/>
  <c r="CI10" i="1" s="1"/>
  <c r="BG11" i="1"/>
  <c r="BG12" i="1"/>
  <c r="BG13" i="1"/>
  <c r="BG14" i="1"/>
  <c r="BG16" i="1"/>
  <c r="BG17" i="1"/>
  <c r="CI17" i="1" s="1"/>
  <c r="BG18" i="1"/>
  <c r="BG19" i="1"/>
  <c r="BG20" i="1"/>
  <c r="BG22" i="1"/>
  <c r="CI22" i="1" s="1"/>
  <c r="BG23" i="1"/>
  <c r="CI23" i="1" s="1"/>
  <c r="BG24" i="1"/>
  <c r="CI24" i="1" s="1"/>
  <c r="BG25" i="1"/>
  <c r="BG26" i="1"/>
  <c r="BG28" i="1"/>
  <c r="CI28" i="1" s="1"/>
  <c r="BG29" i="1"/>
  <c r="BG30" i="1"/>
  <c r="CI30" i="1" s="1"/>
  <c r="BG31" i="1"/>
  <c r="CI31" i="1" s="1"/>
  <c r="BG32" i="1"/>
  <c r="BG34" i="1"/>
  <c r="BG35" i="1"/>
  <c r="CI35" i="1" s="1"/>
  <c r="BG36" i="1"/>
  <c r="CI36" i="1" s="1"/>
  <c r="BG37" i="1"/>
  <c r="CI37" i="1" s="1"/>
  <c r="BG38" i="1"/>
  <c r="CI38" i="1" s="1"/>
  <c r="BG40" i="1"/>
  <c r="CI40" i="1" s="1"/>
  <c r="BG42" i="1"/>
  <c r="BG43" i="1"/>
  <c r="BG44" i="1"/>
  <c r="CI44" i="1" s="1"/>
  <c r="BG46" i="1"/>
  <c r="BG48" i="1"/>
  <c r="BF17" i="1"/>
  <c r="AX8" i="1"/>
  <c r="AX9" i="1"/>
  <c r="AX10" i="1"/>
  <c r="AX11" i="1"/>
  <c r="AX12" i="1"/>
  <c r="AM12" i="1" s="1"/>
  <c r="AX13" i="1"/>
  <c r="AX14" i="1"/>
  <c r="AX15" i="1"/>
  <c r="AX16" i="1"/>
  <c r="AX17" i="1"/>
  <c r="AX18" i="1"/>
  <c r="AM18" i="1" s="1"/>
  <c r="BF18" i="1" s="1"/>
  <c r="AX19" i="1"/>
  <c r="AX20" i="1"/>
  <c r="AX21" i="1"/>
  <c r="AX22" i="1"/>
  <c r="AX23" i="1"/>
  <c r="AX24" i="1"/>
  <c r="AM24" i="1" s="1"/>
  <c r="AX25" i="1"/>
  <c r="AX26" i="1"/>
  <c r="AX27" i="1"/>
  <c r="AX28" i="1"/>
  <c r="AX29" i="1"/>
  <c r="AX30" i="1"/>
  <c r="AM30" i="1" s="1"/>
  <c r="BF30" i="1" s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S8" i="1"/>
  <c r="AS9" i="1"/>
  <c r="CW9" i="1" s="1"/>
  <c r="AS10" i="1"/>
  <c r="AS11" i="1"/>
  <c r="AS12" i="1"/>
  <c r="AS13" i="1"/>
  <c r="AM13" i="1" s="1"/>
  <c r="AS14" i="1"/>
  <c r="AS15" i="1"/>
  <c r="CW15" i="1" s="1"/>
  <c r="AS16" i="1"/>
  <c r="AS17" i="1"/>
  <c r="AS18" i="1"/>
  <c r="AS19" i="1"/>
  <c r="AM19" i="1" s="1"/>
  <c r="BF19" i="1" s="1"/>
  <c r="AS20" i="1"/>
  <c r="AS21" i="1"/>
  <c r="CW21" i="1" s="1"/>
  <c r="AS22" i="1"/>
  <c r="AS23" i="1"/>
  <c r="AS24" i="1"/>
  <c r="AS25" i="1"/>
  <c r="AM25" i="1" s="1"/>
  <c r="AS26" i="1"/>
  <c r="AS27" i="1"/>
  <c r="CW27" i="1" s="1"/>
  <c r="AS28" i="1"/>
  <c r="AS29" i="1"/>
  <c r="AS30" i="1"/>
  <c r="AS31" i="1"/>
  <c r="AM31" i="1" s="1"/>
  <c r="BF31" i="1" s="1"/>
  <c r="AS32" i="1"/>
  <c r="AS33" i="1"/>
  <c r="AS34" i="1"/>
  <c r="AS35" i="1"/>
  <c r="AS36" i="1"/>
  <c r="AS37" i="1"/>
  <c r="AS38" i="1"/>
  <c r="AS39" i="1"/>
  <c r="CW39" i="1" s="1"/>
  <c r="AS40" i="1"/>
  <c r="AS41" i="1"/>
  <c r="AS42" i="1"/>
  <c r="AS43" i="1"/>
  <c r="AS44" i="1"/>
  <c r="AS45" i="1"/>
  <c r="CW45" i="1" s="1"/>
  <c r="AS46" i="1"/>
  <c r="AS47" i="1"/>
  <c r="AS48" i="1"/>
  <c r="AN8" i="1"/>
  <c r="AN9" i="1"/>
  <c r="AM9" i="1" s="1"/>
  <c r="BF9" i="1" s="1"/>
  <c r="AN10" i="1"/>
  <c r="AM10" i="1" s="1"/>
  <c r="BF10" i="1" s="1"/>
  <c r="AN11" i="1"/>
  <c r="AN12" i="1"/>
  <c r="CR12" i="1" s="1"/>
  <c r="AN13" i="1"/>
  <c r="AN14" i="1"/>
  <c r="AN15" i="1"/>
  <c r="AN16" i="1"/>
  <c r="AN17" i="1"/>
  <c r="AN18" i="1"/>
  <c r="CR18" i="1" s="1"/>
  <c r="AN19" i="1"/>
  <c r="AN20" i="1"/>
  <c r="AN21" i="1"/>
  <c r="AM21" i="1" s="1"/>
  <c r="BF21" i="1" s="1"/>
  <c r="AN22" i="1"/>
  <c r="AM22" i="1" s="1"/>
  <c r="BF22" i="1" s="1"/>
  <c r="AN23" i="1"/>
  <c r="AN24" i="1"/>
  <c r="CR24" i="1" s="1"/>
  <c r="AN25" i="1"/>
  <c r="AN26" i="1"/>
  <c r="AN27" i="1"/>
  <c r="AN28" i="1"/>
  <c r="AN29" i="1"/>
  <c r="AN30" i="1"/>
  <c r="CR30" i="1" s="1"/>
  <c r="AN31" i="1"/>
  <c r="AN32" i="1"/>
  <c r="AN33" i="1"/>
  <c r="AM33" i="1" s="1"/>
  <c r="BF33" i="1" s="1"/>
  <c r="AN34" i="1"/>
  <c r="AM34" i="1" s="1"/>
  <c r="BF34" i="1" s="1"/>
  <c r="AN35" i="1"/>
  <c r="AN36" i="1"/>
  <c r="CR36" i="1" s="1"/>
  <c r="AN37" i="1"/>
  <c r="AN38" i="1"/>
  <c r="AN39" i="1"/>
  <c r="AM39" i="1" s="1"/>
  <c r="BF39" i="1" s="1"/>
  <c r="AN40" i="1"/>
  <c r="AM40" i="1" s="1"/>
  <c r="BF40" i="1" s="1"/>
  <c r="AN41" i="1"/>
  <c r="AN42" i="1"/>
  <c r="CR42" i="1" s="1"/>
  <c r="AN43" i="1"/>
  <c r="AN44" i="1"/>
  <c r="AN45" i="1"/>
  <c r="AN46" i="1"/>
  <c r="AM46" i="1" s="1"/>
  <c r="AN47" i="1"/>
  <c r="AN48" i="1"/>
  <c r="CR48" i="1" s="1"/>
  <c r="AM11" i="1"/>
  <c r="BF11" i="1" s="1"/>
  <c r="AM15" i="1"/>
  <c r="BF15" i="1" s="1"/>
  <c r="AM16" i="1"/>
  <c r="AM17" i="1"/>
  <c r="AM23" i="1"/>
  <c r="BF23" i="1" s="1"/>
  <c r="AM27" i="1"/>
  <c r="BF27" i="1" s="1"/>
  <c r="AM28" i="1"/>
  <c r="AM29" i="1"/>
  <c r="AM35" i="1"/>
  <c r="BF35" i="1" s="1"/>
  <c r="AM36" i="1"/>
  <c r="BF36" i="1" s="1"/>
  <c r="AM37" i="1"/>
  <c r="BF37" i="1" s="1"/>
  <c r="AM41" i="1"/>
  <c r="AM42" i="1"/>
  <c r="BF42" i="1" s="1"/>
  <c r="AM43" i="1"/>
  <c r="BF43" i="1" s="1"/>
  <c r="AM45" i="1"/>
  <c r="BF45" i="1" s="1"/>
  <c r="AM47" i="1"/>
  <c r="AM48" i="1"/>
  <c r="BF48" i="1" s="1"/>
  <c r="AF8" i="1"/>
  <c r="CJ8" i="1" s="1"/>
  <c r="AF9" i="1"/>
  <c r="AF10" i="1"/>
  <c r="AE10" i="1" s="1"/>
  <c r="AF11" i="1"/>
  <c r="AF12" i="1"/>
  <c r="AF13" i="1"/>
  <c r="AE13" i="1" s="1"/>
  <c r="BF13" i="1" s="1"/>
  <c r="AF14" i="1"/>
  <c r="CJ14" i="1" s="1"/>
  <c r="AF15" i="1"/>
  <c r="AF16" i="1"/>
  <c r="AE16" i="1" s="1"/>
  <c r="CI16" i="1" s="1"/>
  <c r="AF17" i="1"/>
  <c r="AF18" i="1"/>
  <c r="AF19" i="1"/>
  <c r="AF20" i="1"/>
  <c r="CJ20" i="1" s="1"/>
  <c r="AF21" i="1"/>
  <c r="AF22" i="1"/>
  <c r="AE22" i="1" s="1"/>
  <c r="AF23" i="1"/>
  <c r="AF24" i="1"/>
  <c r="AF25" i="1"/>
  <c r="AF26" i="1"/>
  <c r="CJ26" i="1" s="1"/>
  <c r="AF27" i="1"/>
  <c r="AF28" i="1"/>
  <c r="AE28" i="1" s="1"/>
  <c r="AF29" i="1"/>
  <c r="AE29" i="1" s="1"/>
  <c r="AF30" i="1"/>
  <c r="AF31" i="1"/>
  <c r="AF32" i="1"/>
  <c r="CJ32" i="1" s="1"/>
  <c r="AF33" i="1"/>
  <c r="AF34" i="1"/>
  <c r="AE34" i="1" s="1"/>
  <c r="CI34" i="1" s="1"/>
  <c r="AF35" i="1"/>
  <c r="AF36" i="1"/>
  <c r="AF37" i="1"/>
  <c r="AF38" i="1"/>
  <c r="CJ38" i="1" s="1"/>
  <c r="AF39" i="1"/>
  <c r="AF40" i="1"/>
  <c r="AE40" i="1" s="1"/>
  <c r="AF41" i="1"/>
  <c r="AF42" i="1"/>
  <c r="AF43" i="1"/>
  <c r="AE43" i="1" s="1"/>
  <c r="AF44" i="1"/>
  <c r="CJ44" i="1" s="1"/>
  <c r="AF45" i="1"/>
  <c r="AF46" i="1"/>
  <c r="CJ46" i="1" s="1"/>
  <c r="AF47" i="1"/>
  <c r="AF48" i="1"/>
  <c r="AE8" i="1"/>
  <c r="AE9" i="1"/>
  <c r="AE11" i="1"/>
  <c r="CI11" i="1" s="1"/>
  <c r="AE12" i="1"/>
  <c r="BF12" i="1" s="1"/>
  <c r="AE15" i="1"/>
  <c r="AE17" i="1"/>
  <c r="AE18" i="1"/>
  <c r="AE19" i="1"/>
  <c r="AE21" i="1"/>
  <c r="AE23" i="1"/>
  <c r="AE24" i="1"/>
  <c r="BF24" i="1" s="1"/>
  <c r="AE25" i="1"/>
  <c r="BF25" i="1" s="1"/>
  <c r="AE26" i="1"/>
  <c r="AE27" i="1"/>
  <c r="AE30" i="1"/>
  <c r="AE31" i="1"/>
  <c r="AE32" i="1"/>
  <c r="AE33" i="1"/>
  <c r="AE35" i="1"/>
  <c r="AE36" i="1"/>
  <c r="AE37" i="1"/>
  <c r="AE38" i="1"/>
  <c r="AE39" i="1"/>
  <c r="AE41" i="1"/>
  <c r="BF41" i="1" s="1"/>
  <c r="AE42" i="1"/>
  <c r="AE44" i="1"/>
  <c r="AE45" i="1"/>
  <c r="AE47" i="1"/>
  <c r="BF47" i="1" s="1"/>
  <c r="AE48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12" i="1"/>
  <c r="W13" i="1"/>
  <c r="W18" i="1"/>
  <c r="W19" i="1"/>
  <c r="W24" i="1"/>
  <c r="W25" i="1"/>
  <c r="W30" i="1"/>
  <c r="W31" i="1"/>
  <c r="W36" i="1"/>
  <c r="W37" i="1"/>
  <c r="W42" i="1"/>
  <c r="W43" i="1"/>
  <c r="W48" i="1"/>
  <c r="N8" i="1"/>
  <c r="M8" i="1" s="1"/>
  <c r="N9" i="1"/>
  <c r="M9" i="1" s="1"/>
  <c r="N10" i="1"/>
  <c r="N11" i="1"/>
  <c r="N12" i="1"/>
  <c r="M12" i="1" s="1"/>
  <c r="N13" i="1"/>
  <c r="M13" i="1" s="1"/>
  <c r="V13" i="1" s="1"/>
  <c r="N14" i="1"/>
  <c r="M14" i="1" s="1"/>
  <c r="N15" i="1"/>
  <c r="M15" i="1" s="1"/>
  <c r="N16" i="1"/>
  <c r="N17" i="1"/>
  <c r="N18" i="1"/>
  <c r="M18" i="1" s="1"/>
  <c r="N19" i="1"/>
  <c r="M19" i="1" s="1"/>
  <c r="V19" i="1" s="1"/>
  <c r="N20" i="1"/>
  <c r="M20" i="1" s="1"/>
  <c r="N21" i="1"/>
  <c r="M21" i="1" s="1"/>
  <c r="N22" i="1"/>
  <c r="N23" i="1"/>
  <c r="N24" i="1"/>
  <c r="M24" i="1" s="1"/>
  <c r="N25" i="1"/>
  <c r="M25" i="1" s="1"/>
  <c r="V25" i="1" s="1"/>
  <c r="N26" i="1"/>
  <c r="M26" i="1" s="1"/>
  <c r="N27" i="1"/>
  <c r="M27" i="1" s="1"/>
  <c r="N28" i="1"/>
  <c r="N29" i="1"/>
  <c r="N30" i="1"/>
  <c r="M30" i="1" s="1"/>
  <c r="N31" i="1"/>
  <c r="M31" i="1" s="1"/>
  <c r="V31" i="1" s="1"/>
  <c r="N32" i="1"/>
  <c r="M32" i="1" s="1"/>
  <c r="N33" i="1"/>
  <c r="M33" i="1" s="1"/>
  <c r="N34" i="1"/>
  <c r="N35" i="1"/>
  <c r="N36" i="1"/>
  <c r="M36" i="1" s="1"/>
  <c r="N37" i="1"/>
  <c r="M37" i="1" s="1"/>
  <c r="V37" i="1" s="1"/>
  <c r="N38" i="1"/>
  <c r="M38" i="1" s="1"/>
  <c r="N39" i="1"/>
  <c r="M39" i="1" s="1"/>
  <c r="N40" i="1"/>
  <c r="N41" i="1"/>
  <c r="N42" i="1"/>
  <c r="M42" i="1" s="1"/>
  <c r="N43" i="1"/>
  <c r="M43" i="1" s="1"/>
  <c r="V43" i="1" s="1"/>
  <c r="N44" i="1"/>
  <c r="M44" i="1" s="1"/>
  <c r="N45" i="1"/>
  <c r="M45" i="1" s="1"/>
  <c r="N46" i="1"/>
  <c r="N47" i="1"/>
  <c r="N48" i="1"/>
  <c r="M48" i="1" s="1"/>
  <c r="M10" i="1"/>
  <c r="M11" i="1"/>
  <c r="M16" i="1"/>
  <c r="M17" i="1"/>
  <c r="M22" i="1"/>
  <c r="M23" i="1"/>
  <c r="M28" i="1"/>
  <c r="M29" i="1"/>
  <c r="M34" i="1"/>
  <c r="M35" i="1"/>
  <c r="M40" i="1"/>
  <c r="M41" i="1"/>
  <c r="M46" i="1"/>
  <c r="M47" i="1"/>
  <c r="E8" i="1"/>
  <c r="D8" i="1" s="1"/>
  <c r="E9" i="1"/>
  <c r="W9" i="1" s="1"/>
  <c r="E10" i="1"/>
  <c r="W10" i="1" s="1"/>
  <c r="E11" i="1"/>
  <c r="W11" i="1" s="1"/>
  <c r="E12" i="1"/>
  <c r="E13" i="1"/>
  <c r="E14" i="1"/>
  <c r="D14" i="1" s="1"/>
  <c r="E15" i="1"/>
  <c r="W15" i="1" s="1"/>
  <c r="E16" i="1"/>
  <c r="W16" i="1" s="1"/>
  <c r="E17" i="1"/>
  <c r="W17" i="1" s="1"/>
  <c r="E18" i="1"/>
  <c r="E19" i="1"/>
  <c r="E20" i="1"/>
  <c r="D20" i="1" s="1"/>
  <c r="E21" i="1"/>
  <c r="W21" i="1" s="1"/>
  <c r="E22" i="1"/>
  <c r="D22" i="1" s="1"/>
  <c r="V22" i="1" s="1"/>
  <c r="E23" i="1"/>
  <c r="D23" i="1" s="1"/>
  <c r="V23" i="1" s="1"/>
  <c r="E24" i="1"/>
  <c r="E25" i="1"/>
  <c r="E26" i="1"/>
  <c r="D26" i="1" s="1"/>
  <c r="E27" i="1"/>
  <c r="W27" i="1" s="1"/>
  <c r="E28" i="1"/>
  <c r="W28" i="1" s="1"/>
  <c r="E29" i="1"/>
  <c r="D29" i="1" s="1"/>
  <c r="V29" i="1" s="1"/>
  <c r="E30" i="1"/>
  <c r="E31" i="1"/>
  <c r="E32" i="1"/>
  <c r="D32" i="1" s="1"/>
  <c r="E33" i="1"/>
  <c r="W33" i="1" s="1"/>
  <c r="E34" i="1"/>
  <c r="W34" i="1" s="1"/>
  <c r="E35" i="1"/>
  <c r="W35" i="1" s="1"/>
  <c r="E36" i="1"/>
  <c r="E37" i="1"/>
  <c r="E38" i="1"/>
  <c r="D38" i="1" s="1"/>
  <c r="E39" i="1"/>
  <c r="W39" i="1" s="1"/>
  <c r="E40" i="1"/>
  <c r="W40" i="1" s="1"/>
  <c r="E41" i="1"/>
  <c r="W41" i="1" s="1"/>
  <c r="E42" i="1"/>
  <c r="E43" i="1"/>
  <c r="E44" i="1"/>
  <c r="D44" i="1" s="1"/>
  <c r="E45" i="1"/>
  <c r="W45" i="1" s="1"/>
  <c r="E46" i="1"/>
  <c r="D46" i="1" s="1"/>
  <c r="V46" i="1" s="1"/>
  <c r="E47" i="1"/>
  <c r="W47" i="1" s="1"/>
  <c r="E48" i="1"/>
  <c r="D12" i="1"/>
  <c r="D13" i="1"/>
  <c r="D18" i="1"/>
  <c r="D19" i="1"/>
  <c r="D24" i="1"/>
  <c r="V24" i="1" s="1"/>
  <c r="D25" i="1"/>
  <c r="D30" i="1"/>
  <c r="D31" i="1"/>
  <c r="D36" i="1"/>
  <c r="D37" i="1"/>
  <c r="D42" i="1"/>
  <c r="V42" i="1" s="1"/>
  <c r="D43" i="1"/>
  <c r="D48" i="1"/>
  <c r="V48" i="1" l="1"/>
  <c r="V12" i="1"/>
  <c r="BF29" i="1"/>
  <c r="CI29" i="1"/>
  <c r="CI46" i="1"/>
  <c r="V36" i="1"/>
  <c r="V44" i="1"/>
  <c r="V38" i="1"/>
  <c r="V32" i="1"/>
  <c r="V26" i="1"/>
  <c r="V20" i="1"/>
  <c r="V14" i="1"/>
  <c r="V8" i="1"/>
  <c r="CH44" i="1"/>
  <c r="CH20" i="1"/>
  <c r="CQ20" i="1"/>
  <c r="CH8" i="1"/>
  <c r="V18" i="1"/>
  <c r="V30" i="1"/>
  <c r="BF46" i="1"/>
  <c r="DJ28" i="1"/>
  <c r="D34" i="3"/>
  <c r="V34" i="3" s="1"/>
  <c r="W34" i="3"/>
  <c r="BH10" i="4"/>
  <c r="AE10" i="4"/>
  <c r="CI10" i="4" s="1"/>
  <c r="D41" i="1"/>
  <c r="V41" i="1" s="1"/>
  <c r="D17" i="1"/>
  <c r="V17" i="1" s="1"/>
  <c r="D40" i="1"/>
  <c r="V40" i="1" s="1"/>
  <c r="D16" i="1"/>
  <c r="V16" i="1" s="1"/>
  <c r="D39" i="1"/>
  <c r="V39" i="1" s="1"/>
  <c r="D21" i="1"/>
  <c r="V21" i="1" s="1"/>
  <c r="W44" i="1"/>
  <c r="W38" i="1"/>
  <c r="W32" i="1"/>
  <c r="W26" i="1"/>
  <c r="W20" i="1"/>
  <c r="W14" i="1"/>
  <c r="W8" i="1"/>
  <c r="AE20" i="1"/>
  <c r="CI20" i="1" s="1"/>
  <c r="CI32" i="1"/>
  <c r="CI25" i="1"/>
  <c r="CI18" i="1"/>
  <c r="BG33" i="1"/>
  <c r="CI33" i="1" s="1"/>
  <c r="CJ33" i="1"/>
  <c r="BG27" i="1"/>
  <c r="CI27" i="1" s="1"/>
  <c r="CJ27" i="1"/>
  <c r="BG21" i="1"/>
  <c r="CI21" i="1" s="1"/>
  <c r="CJ21" i="1"/>
  <c r="BG15" i="1"/>
  <c r="CI15" i="1" s="1"/>
  <c r="CJ15" i="1"/>
  <c r="BG9" i="1"/>
  <c r="CI9" i="1" s="1"/>
  <c r="CJ9" i="1"/>
  <c r="BO39" i="1"/>
  <c r="BO27" i="1"/>
  <c r="BO15" i="1"/>
  <c r="CJ40" i="1"/>
  <c r="CJ10" i="1"/>
  <c r="CR20" i="1"/>
  <c r="CJ12" i="2"/>
  <c r="BG12" i="2"/>
  <c r="CI12" i="2" s="1"/>
  <c r="CQ15" i="2"/>
  <c r="CQ14" i="2"/>
  <c r="CQ8" i="2"/>
  <c r="BF16" i="1"/>
  <c r="CH38" i="1"/>
  <c r="CQ38" i="1"/>
  <c r="CQ13" i="2"/>
  <c r="CH13" i="2"/>
  <c r="DJ13" i="2" s="1"/>
  <c r="D58" i="3"/>
  <c r="V58" i="3" s="1"/>
  <c r="W58" i="3"/>
  <c r="D22" i="3"/>
  <c r="V22" i="3" s="1"/>
  <c r="W22" i="3"/>
  <c r="BH58" i="4"/>
  <c r="AE58" i="4"/>
  <c r="CI58" i="4" s="1"/>
  <c r="D47" i="1"/>
  <c r="V47" i="1" s="1"/>
  <c r="AE46" i="1"/>
  <c r="CQ46" i="1"/>
  <c r="CQ34" i="1"/>
  <c r="CQ22" i="1"/>
  <c r="CQ10" i="1"/>
  <c r="CJ34" i="1"/>
  <c r="W16" i="2"/>
  <c r="D16" i="2"/>
  <c r="V16" i="2" s="1"/>
  <c r="W10" i="2"/>
  <c r="D10" i="2"/>
  <c r="V10" i="2" s="1"/>
  <c r="CJ14" i="2"/>
  <c r="AE14" i="2"/>
  <c r="CI14" i="2" s="1"/>
  <c r="CJ8" i="2"/>
  <c r="AE8" i="2"/>
  <c r="CI8" i="2" s="1"/>
  <c r="CQ9" i="2"/>
  <c r="CH12" i="2"/>
  <c r="BF28" i="1"/>
  <c r="CH26" i="1"/>
  <c r="DJ40" i="1"/>
  <c r="CQ10" i="2"/>
  <c r="W28" i="3"/>
  <c r="D28" i="3"/>
  <c r="V28" i="3" s="1"/>
  <c r="BH46" i="4"/>
  <c r="AE46" i="4"/>
  <c r="CI46" i="4" s="1"/>
  <c r="D35" i="1"/>
  <c r="V35" i="1" s="1"/>
  <c r="D11" i="1"/>
  <c r="V11" i="1" s="1"/>
  <c r="D34" i="1"/>
  <c r="V34" i="1" s="1"/>
  <c r="W29" i="1"/>
  <c r="W23" i="1"/>
  <c r="CI43" i="1"/>
  <c r="BO45" i="1"/>
  <c r="BO33" i="1"/>
  <c r="BO21" i="1"/>
  <c r="BO9" i="1"/>
  <c r="CW43" i="1"/>
  <c r="CW37" i="1"/>
  <c r="CW31" i="1"/>
  <c r="CW25" i="1"/>
  <c r="CW19" i="1"/>
  <c r="CW13" i="1"/>
  <c r="DB48" i="1"/>
  <c r="DB42" i="1"/>
  <c r="DB36" i="1"/>
  <c r="DB30" i="1"/>
  <c r="DB24" i="1"/>
  <c r="DB18" i="1"/>
  <c r="DB12" i="1"/>
  <c r="CJ28" i="1"/>
  <c r="W12" i="2"/>
  <c r="M12" i="2"/>
  <c r="V12" i="2" s="1"/>
  <c r="AM14" i="2"/>
  <c r="BF14" i="2" s="1"/>
  <c r="AM8" i="2"/>
  <c r="CH14" i="2"/>
  <c r="DJ16" i="1"/>
  <c r="D46" i="3"/>
  <c r="V46" i="3" s="1"/>
  <c r="W46" i="3"/>
  <c r="W16" i="3"/>
  <c r="D16" i="3"/>
  <c r="V16" i="3" s="1"/>
  <c r="BH22" i="4"/>
  <c r="AE22" i="4"/>
  <c r="CI22" i="4" s="1"/>
  <c r="D28" i="1"/>
  <c r="V28" i="1" s="1"/>
  <c r="D10" i="1"/>
  <c r="V10" i="1" s="1"/>
  <c r="D45" i="1"/>
  <c r="V45" i="1" s="1"/>
  <c r="D27" i="1"/>
  <c r="V27" i="1" s="1"/>
  <c r="D9" i="1"/>
  <c r="V9" i="1" s="1"/>
  <c r="W46" i="1"/>
  <c r="W22" i="1"/>
  <c r="AM44" i="1"/>
  <c r="BF44" i="1" s="1"/>
  <c r="AM38" i="1"/>
  <c r="BF38" i="1" s="1"/>
  <c r="AM32" i="1"/>
  <c r="BF32" i="1" s="1"/>
  <c r="AM26" i="1"/>
  <c r="BF26" i="1" s="1"/>
  <c r="AM20" i="1"/>
  <c r="AM14" i="1"/>
  <c r="BF14" i="1" s="1"/>
  <c r="AM8" i="1"/>
  <c r="BF8" i="1" s="1"/>
  <c r="CI42" i="1"/>
  <c r="CI13" i="1"/>
  <c r="CJ47" i="1"/>
  <c r="CJ41" i="1"/>
  <c r="CJ35" i="1"/>
  <c r="CJ29" i="1"/>
  <c r="CJ23" i="1"/>
  <c r="CJ17" i="1"/>
  <c r="CJ11" i="1"/>
  <c r="BO32" i="1"/>
  <c r="BO43" i="1"/>
  <c r="CR43" i="1"/>
  <c r="BO37" i="1"/>
  <c r="CR37" i="1"/>
  <c r="BO31" i="1"/>
  <c r="CR31" i="1"/>
  <c r="BO25" i="1"/>
  <c r="CR25" i="1"/>
  <c r="BO19" i="1"/>
  <c r="CR19" i="1"/>
  <c r="BO13" i="1"/>
  <c r="CR13" i="1"/>
  <c r="BO48" i="1"/>
  <c r="CW48" i="1"/>
  <c r="BO42" i="1"/>
  <c r="CW42" i="1"/>
  <c r="BO36" i="1"/>
  <c r="CW36" i="1"/>
  <c r="BO30" i="1"/>
  <c r="CW30" i="1"/>
  <c r="BO24" i="1"/>
  <c r="CW24" i="1"/>
  <c r="BO18" i="1"/>
  <c r="CW18" i="1"/>
  <c r="BO12" i="1"/>
  <c r="CW12" i="1"/>
  <c r="DB47" i="1"/>
  <c r="BO47" i="1"/>
  <c r="DB41" i="1"/>
  <c r="BO41" i="1"/>
  <c r="DB35" i="1"/>
  <c r="BO35" i="1"/>
  <c r="DB29" i="1"/>
  <c r="BO29" i="1"/>
  <c r="DB23" i="1"/>
  <c r="BO23" i="1"/>
  <c r="DB17" i="1"/>
  <c r="BO17" i="1"/>
  <c r="DB11" i="1"/>
  <c r="BO11" i="1"/>
  <c r="CH46" i="1"/>
  <c r="DJ46" i="1" s="1"/>
  <c r="CH34" i="1"/>
  <c r="DJ34" i="1" s="1"/>
  <c r="CH22" i="1"/>
  <c r="DJ22" i="1" s="1"/>
  <c r="CH10" i="1"/>
  <c r="DJ10" i="1" s="1"/>
  <c r="CJ22" i="1"/>
  <c r="V14" i="2"/>
  <c r="V8" i="2"/>
  <c r="AM12" i="2"/>
  <c r="BF12" i="2" s="1"/>
  <c r="CI13" i="2"/>
  <c r="CR16" i="2"/>
  <c r="CR10" i="2"/>
  <c r="CH8" i="2"/>
  <c r="V49" i="3"/>
  <c r="V37" i="3"/>
  <c r="V25" i="3"/>
  <c r="V13" i="3"/>
  <c r="CH14" i="1"/>
  <c r="W52" i="3"/>
  <c r="D52" i="3"/>
  <c r="V52" i="3" s="1"/>
  <c r="W40" i="3"/>
  <c r="D40" i="3"/>
  <c r="V40" i="3" s="1"/>
  <c r="D10" i="3"/>
  <c r="V10" i="3" s="1"/>
  <c r="W10" i="3"/>
  <c r="BH34" i="4"/>
  <c r="AE34" i="4"/>
  <c r="CI34" i="4" s="1"/>
  <c r="D33" i="1"/>
  <c r="V33" i="1" s="1"/>
  <c r="D15" i="1"/>
  <c r="V15" i="1" s="1"/>
  <c r="AE14" i="1"/>
  <c r="CI14" i="1" s="1"/>
  <c r="CI48" i="1"/>
  <c r="BG41" i="1"/>
  <c r="CI41" i="1" s="1"/>
  <c r="CI26" i="1"/>
  <c r="CI19" i="1"/>
  <c r="CI12" i="1"/>
  <c r="CQ40" i="1"/>
  <c r="CQ28" i="1"/>
  <c r="CQ16" i="1"/>
  <c r="CJ45" i="1"/>
  <c r="BO16" i="2"/>
  <c r="CI33" i="4"/>
  <c r="W15" i="2"/>
  <c r="W9" i="2"/>
  <c r="BO17" i="2"/>
  <c r="BO11" i="2"/>
  <c r="CH15" i="2"/>
  <c r="DJ15" i="2" s="1"/>
  <c r="CH9" i="2"/>
  <c r="DJ9" i="2" s="1"/>
  <c r="CJ17" i="2"/>
  <c r="CJ11" i="2"/>
  <c r="D56" i="3"/>
  <c r="V56" i="3" s="1"/>
  <c r="D50" i="3"/>
  <c r="V50" i="3" s="1"/>
  <c r="D44" i="3"/>
  <c r="V44" i="3" s="1"/>
  <c r="D38" i="3"/>
  <c r="V38" i="3" s="1"/>
  <c r="D32" i="3"/>
  <c r="V32" i="3" s="1"/>
  <c r="D26" i="3"/>
  <c r="V26" i="3" s="1"/>
  <c r="D20" i="3"/>
  <c r="V20" i="3" s="1"/>
  <c r="D14" i="3"/>
  <c r="V14" i="3" s="1"/>
  <c r="D8" i="3"/>
  <c r="V8" i="3" s="1"/>
  <c r="W51" i="3"/>
  <c r="W39" i="3"/>
  <c r="W27" i="3"/>
  <c r="W15" i="3"/>
  <c r="AE47" i="4"/>
  <c r="CI47" i="4" s="1"/>
  <c r="BH47" i="4"/>
  <c r="AE35" i="4"/>
  <c r="CI35" i="4" s="1"/>
  <c r="BH35" i="4"/>
  <c r="BH23" i="4"/>
  <c r="AE23" i="4"/>
  <c r="CI23" i="4" s="1"/>
  <c r="AE11" i="4"/>
  <c r="CI11" i="4" s="1"/>
  <c r="BH11" i="4"/>
  <c r="D55" i="4"/>
  <c r="BI55" i="4"/>
  <c r="BH49" i="4"/>
  <c r="D43" i="4"/>
  <c r="BI43" i="4"/>
  <c r="BH37" i="4"/>
  <c r="BI31" i="4"/>
  <c r="D31" i="4"/>
  <c r="BI25" i="4"/>
  <c r="D25" i="4"/>
  <c r="D19" i="4"/>
  <c r="BI19" i="4"/>
  <c r="D13" i="4"/>
  <c r="BI13" i="4"/>
  <c r="L58" i="4"/>
  <c r="BP58" i="4" s="1"/>
  <c r="BP46" i="4"/>
  <c r="BP34" i="4"/>
  <c r="BP22" i="4"/>
  <c r="BG30" i="4"/>
  <c r="BH29" i="4"/>
  <c r="CR13" i="2"/>
  <c r="CI21" i="4"/>
  <c r="BG48" i="4"/>
  <c r="CR12" i="2"/>
  <c r="W57" i="3"/>
  <c r="W45" i="3"/>
  <c r="W33" i="3"/>
  <c r="W21" i="3"/>
  <c r="W9" i="3"/>
  <c r="BH53" i="4"/>
  <c r="AE53" i="4"/>
  <c r="CI53" i="4" s="1"/>
  <c r="BH17" i="4"/>
  <c r="AE17" i="4"/>
  <c r="CI17" i="4" s="1"/>
  <c r="BP52" i="4"/>
  <c r="BH52" i="4"/>
  <c r="AE52" i="4"/>
  <c r="CI52" i="4" s="1"/>
  <c r="BH40" i="4"/>
  <c r="AE40" i="4"/>
  <c r="CI40" i="4" s="1"/>
  <c r="AE28" i="4"/>
  <c r="CI28" i="4" s="1"/>
  <c r="BH28" i="4"/>
  <c r="BH16" i="4"/>
  <c r="AE16" i="4"/>
  <c r="BQ56" i="4"/>
  <c r="L56" i="4"/>
  <c r="BP56" i="4" s="1"/>
  <c r="BQ50" i="4"/>
  <c r="L50" i="4"/>
  <c r="BP50" i="4" s="1"/>
  <c r="BQ44" i="4"/>
  <c r="L44" i="4"/>
  <c r="BP44" i="4" s="1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I49" i="4"/>
  <c r="CI27" i="4"/>
  <c r="D56" i="4"/>
  <c r="BI56" i="4"/>
  <c r="D50" i="4"/>
  <c r="BI50" i="4"/>
  <c r="D44" i="4"/>
  <c r="BI44" i="4"/>
  <c r="BI38" i="4"/>
  <c r="D38" i="4"/>
  <c r="BI32" i="4"/>
  <c r="D32" i="4"/>
  <c r="D26" i="4"/>
  <c r="BI26" i="4"/>
  <c r="BI20" i="4"/>
  <c r="D20" i="4"/>
  <c r="D14" i="4"/>
  <c r="BI14" i="4"/>
  <c r="BI8" i="4"/>
  <c r="D8" i="4"/>
  <c r="BQ55" i="4"/>
  <c r="L55" i="4"/>
  <c r="BP55" i="4" s="1"/>
  <c r="BQ49" i="4"/>
  <c r="L49" i="4"/>
  <c r="BP49" i="4" s="1"/>
  <c r="BQ43" i="4"/>
  <c r="L43" i="4"/>
  <c r="BP43" i="4" s="1"/>
  <c r="BQ37" i="4"/>
  <c r="L37" i="4"/>
  <c r="BP37" i="4" s="1"/>
  <c r="BQ31" i="4"/>
  <c r="L31" i="4"/>
  <c r="BP31" i="4" s="1"/>
  <c r="BQ25" i="4"/>
  <c r="L25" i="4"/>
  <c r="BP25" i="4" s="1"/>
  <c r="BQ19" i="4"/>
  <c r="L19" i="4"/>
  <c r="BQ13" i="4"/>
  <c r="L13" i="4"/>
  <c r="BP13" i="4" s="1"/>
  <c r="BH41" i="4"/>
  <c r="BI37" i="4"/>
  <c r="D54" i="4"/>
  <c r="D48" i="4"/>
  <c r="D42" i="4"/>
  <c r="D36" i="4"/>
  <c r="D30" i="4"/>
  <c r="D24" i="4"/>
  <c r="D18" i="4"/>
  <c r="D12" i="4"/>
  <c r="L54" i="4"/>
  <c r="BP54" i="4" s="1"/>
  <c r="L48" i="4"/>
  <c r="BP48" i="4" s="1"/>
  <c r="L42" i="4"/>
  <c r="BP42" i="4" s="1"/>
  <c r="L36" i="4"/>
  <c r="BP36" i="4" s="1"/>
  <c r="L30" i="4"/>
  <c r="BP30" i="4" s="1"/>
  <c r="L24" i="4"/>
  <c r="BP24" i="4" s="1"/>
  <c r="L18" i="4"/>
  <c r="L12" i="4"/>
  <c r="AN18" i="4"/>
  <c r="BG18" i="4" s="1"/>
  <c r="AN12" i="4"/>
  <c r="BG12" i="4" s="1"/>
  <c r="BH21" i="4"/>
  <c r="BG37" i="4"/>
  <c r="BG16" i="4"/>
  <c r="BP21" i="4"/>
  <c r="BP9" i="4"/>
  <c r="AE57" i="4"/>
  <c r="CI57" i="4" s="1"/>
  <c r="AE39" i="4"/>
  <c r="CI39" i="4" s="1"/>
  <c r="BH27" i="4"/>
  <c r="BQ53" i="4"/>
  <c r="BQ47" i="4"/>
  <c r="BQ41" i="4"/>
  <c r="BQ35" i="4"/>
  <c r="BQ29" i="4"/>
  <c r="BQ23" i="4"/>
  <c r="BQ17" i="4"/>
  <c r="BQ11" i="4"/>
  <c r="BV56" i="4"/>
  <c r="BV50" i="4"/>
  <c r="BV44" i="4"/>
  <c r="BV38" i="4"/>
  <c r="BV32" i="4"/>
  <c r="BV26" i="4"/>
  <c r="BV20" i="4"/>
  <c r="BV14" i="4"/>
  <c r="BV8" i="4"/>
  <c r="CA53" i="4"/>
  <c r="CA47" i="4"/>
  <c r="CA41" i="4"/>
  <c r="CA35" i="4"/>
  <c r="CA29" i="4"/>
  <c r="CA23" i="4"/>
  <c r="CA17" i="4"/>
  <c r="CA11" i="4"/>
  <c r="BQ58" i="4"/>
  <c r="BQ52" i="4"/>
  <c r="BQ40" i="4"/>
  <c r="BQ34" i="4"/>
  <c r="BQ22" i="4"/>
  <c r="BQ16" i="4"/>
  <c r="BV55" i="4"/>
  <c r="BV49" i="4"/>
  <c r="BV37" i="4"/>
  <c r="BV31" i="4"/>
  <c r="BV19" i="4"/>
  <c r="BV13" i="4"/>
  <c r="CA58" i="4"/>
  <c r="CA52" i="4"/>
  <c r="CA46" i="4"/>
  <c r="CA34" i="4"/>
  <c r="CA28" i="4"/>
  <c r="CA22" i="4"/>
  <c r="CA16" i="4"/>
  <c r="CA10" i="4"/>
  <c r="AE45" i="4"/>
  <c r="CI45" i="4" s="1"/>
  <c r="AE9" i="4"/>
  <c r="CI9" i="4" s="1"/>
  <c r="AN19" i="4"/>
  <c r="BG19" i="4" s="1"/>
  <c r="BV54" i="4"/>
  <c r="BV48" i="4"/>
  <c r="BV42" i="4"/>
  <c r="BV36" i="4"/>
  <c r="BV30" i="4"/>
  <c r="BV24" i="4"/>
  <c r="BV18" i="4"/>
  <c r="BV12" i="4"/>
  <c r="CA57" i="4"/>
  <c r="CA51" i="4"/>
  <c r="CA45" i="4"/>
  <c r="CA39" i="4"/>
  <c r="CA33" i="4"/>
  <c r="CA27" i="4"/>
  <c r="CA21" i="4"/>
  <c r="CA15" i="4"/>
  <c r="CA9" i="4"/>
  <c r="F44" i="5"/>
  <c r="F38" i="5"/>
  <c r="F32" i="5"/>
  <c r="F26" i="5"/>
  <c r="F20" i="5"/>
  <c r="F14" i="5"/>
  <c r="F8" i="5"/>
  <c r="I47" i="5"/>
  <c r="I41" i="5"/>
  <c r="I35" i="5"/>
  <c r="I29" i="5"/>
  <c r="I23" i="5"/>
  <c r="I17" i="5"/>
  <c r="I11" i="5"/>
  <c r="C1" i="8"/>
  <c r="B1" i="8"/>
  <c r="AE18" i="4" l="1"/>
  <c r="CI18" i="4" s="1"/>
  <c r="BH18" i="4"/>
  <c r="AE54" i="4"/>
  <c r="CI54" i="4" s="1"/>
  <c r="BH54" i="4"/>
  <c r="BH56" i="4"/>
  <c r="AE56" i="4"/>
  <c r="CI56" i="4" s="1"/>
  <c r="BH43" i="4"/>
  <c r="AE43" i="4"/>
  <c r="CI43" i="4" s="1"/>
  <c r="CH11" i="2"/>
  <c r="DJ11" i="2" s="1"/>
  <c r="CQ11" i="2"/>
  <c r="CQ12" i="1"/>
  <c r="CH12" i="1"/>
  <c r="DJ12" i="1" s="1"/>
  <c r="CQ30" i="1"/>
  <c r="CH30" i="1"/>
  <c r="DJ30" i="1" s="1"/>
  <c r="CQ48" i="1"/>
  <c r="CH48" i="1"/>
  <c r="DJ48" i="1" s="1"/>
  <c r="CQ25" i="1"/>
  <c r="CH25" i="1"/>
  <c r="DJ25" i="1" s="1"/>
  <c r="CQ43" i="1"/>
  <c r="CH43" i="1"/>
  <c r="DJ43" i="1" s="1"/>
  <c r="CH21" i="1"/>
  <c r="DJ21" i="1" s="1"/>
  <c r="CQ21" i="1"/>
  <c r="DJ8" i="1"/>
  <c r="CH32" i="1"/>
  <c r="DJ32" i="1" s="1"/>
  <c r="CQ32" i="1"/>
  <c r="CH33" i="1"/>
  <c r="DJ33" i="1" s="1"/>
  <c r="CQ33" i="1"/>
  <c r="AE30" i="4"/>
  <c r="CI30" i="4" s="1"/>
  <c r="BH30" i="4"/>
  <c r="BH26" i="4"/>
  <c r="AE26" i="4"/>
  <c r="CI26" i="4" s="1"/>
  <c r="BH44" i="4"/>
  <c r="AE44" i="4"/>
  <c r="CI44" i="4" s="1"/>
  <c r="BH13" i="4"/>
  <c r="AE13" i="4"/>
  <c r="CI13" i="4" s="1"/>
  <c r="AE49" i="4"/>
  <c r="CI49" i="4" s="1"/>
  <c r="CQ18" i="1"/>
  <c r="CH18" i="1"/>
  <c r="DJ18" i="1" s="1"/>
  <c r="CQ36" i="1"/>
  <c r="CH36" i="1"/>
  <c r="DJ36" i="1" s="1"/>
  <c r="CQ13" i="1"/>
  <c r="CH13" i="1"/>
  <c r="DJ13" i="1" s="1"/>
  <c r="CQ31" i="1"/>
  <c r="CH31" i="1"/>
  <c r="DJ31" i="1" s="1"/>
  <c r="BF20" i="1"/>
  <c r="DJ20" i="1" s="1"/>
  <c r="CH45" i="1"/>
  <c r="DJ45" i="1" s="1"/>
  <c r="CQ45" i="1"/>
  <c r="CQ12" i="2"/>
  <c r="CQ23" i="1"/>
  <c r="CH23" i="1"/>
  <c r="DJ23" i="1" s="1"/>
  <c r="BP12" i="4"/>
  <c r="AE36" i="4"/>
  <c r="CI36" i="4" s="1"/>
  <c r="BH36" i="4"/>
  <c r="BH32" i="4"/>
  <c r="AE32" i="4"/>
  <c r="CI32" i="4" s="1"/>
  <c r="CI16" i="4"/>
  <c r="AE37" i="4"/>
  <c r="CI37" i="4" s="1"/>
  <c r="CQ14" i="1"/>
  <c r="DJ8" i="2"/>
  <c r="CQ11" i="1"/>
  <c r="CH11" i="1"/>
  <c r="DJ11" i="1" s="1"/>
  <c r="CQ29" i="1"/>
  <c r="CH29" i="1"/>
  <c r="DJ29" i="1" s="1"/>
  <c r="CQ47" i="1"/>
  <c r="CH47" i="1"/>
  <c r="DJ47" i="1" s="1"/>
  <c r="DJ14" i="2"/>
  <c r="CH15" i="1"/>
  <c r="DJ15" i="1" s="1"/>
  <c r="CQ15" i="1"/>
  <c r="CQ44" i="1"/>
  <c r="BH31" i="4"/>
  <c r="AE31" i="4"/>
  <c r="CI31" i="4" s="1"/>
  <c r="CQ41" i="1"/>
  <c r="CH41" i="1"/>
  <c r="DJ41" i="1" s="1"/>
  <c r="BP18" i="4"/>
  <c r="AE42" i="4"/>
  <c r="CI42" i="4" s="1"/>
  <c r="BH42" i="4"/>
  <c r="BH14" i="4"/>
  <c r="AE14" i="4"/>
  <c r="CI14" i="4" s="1"/>
  <c r="BH50" i="4"/>
  <c r="AE50" i="4"/>
  <c r="CI50" i="4" s="1"/>
  <c r="AE19" i="4"/>
  <c r="CI19" i="4" s="1"/>
  <c r="BH19" i="4"/>
  <c r="BH55" i="4"/>
  <c r="AE55" i="4"/>
  <c r="CI55" i="4" s="1"/>
  <c r="DJ14" i="1"/>
  <c r="CQ24" i="1"/>
  <c r="CH24" i="1"/>
  <c r="DJ24" i="1" s="1"/>
  <c r="CQ42" i="1"/>
  <c r="CH42" i="1"/>
  <c r="DJ42" i="1" s="1"/>
  <c r="CQ19" i="1"/>
  <c r="CH19" i="1"/>
  <c r="DJ19" i="1" s="1"/>
  <c r="CQ37" i="1"/>
  <c r="CH37" i="1"/>
  <c r="DJ37" i="1" s="1"/>
  <c r="CQ26" i="1"/>
  <c r="DJ38" i="1"/>
  <c r="CH27" i="1"/>
  <c r="DJ27" i="1" s="1"/>
  <c r="CQ27" i="1"/>
  <c r="DJ44" i="1"/>
  <c r="BH24" i="4"/>
  <c r="AE24" i="4"/>
  <c r="CI24" i="4" s="1"/>
  <c r="BH8" i="4"/>
  <c r="AE8" i="4"/>
  <c r="CI8" i="4" s="1"/>
  <c r="CH17" i="2"/>
  <c r="DJ17" i="2" s="1"/>
  <c r="CQ17" i="2"/>
  <c r="DJ12" i="2"/>
  <c r="AE12" i="4"/>
  <c r="CI12" i="4" s="1"/>
  <c r="BH12" i="4"/>
  <c r="AE48" i="4"/>
  <c r="CI48" i="4" s="1"/>
  <c r="BH48" i="4"/>
  <c r="BP19" i="4"/>
  <c r="BH20" i="4"/>
  <c r="AE20" i="4"/>
  <c r="CI20" i="4" s="1"/>
  <c r="BH38" i="4"/>
  <c r="AE38" i="4"/>
  <c r="CI38" i="4" s="1"/>
  <c r="BH25" i="4"/>
  <c r="AE25" i="4"/>
  <c r="CI25" i="4" s="1"/>
  <c r="CH16" i="2"/>
  <c r="DJ16" i="2" s="1"/>
  <c r="CQ16" i="2"/>
  <c r="CQ17" i="1"/>
  <c r="CH17" i="1"/>
  <c r="DJ17" i="1" s="1"/>
  <c r="CQ35" i="1"/>
  <c r="CH35" i="1"/>
  <c r="DJ35" i="1" s="1"/>
  <c r="BF8" i="2"/>
  <c r="CH9" i="1"/>
  <c r="DJ9" i="1" s="1"/>
  <c r="CQ9" i="1"/>
  <c r="DJ26" i="1"/>
  <c r="CH39" i="1"/>
  <c r="DJ39" i="1" s="1"/>
  <c r="CQ39" i="1"/>
  <c r="CQ8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H7" i="1"/>
  <c r="Z7" i="1" s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U7" i="2" s="1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S7" i="2" s="1"/>
  <c r="AT7" i="2"/>
  <c r="AR7" i="2"/>
  <c r="AQ7" i="2"/>
  <c r="AP7" i="2"/>
  <c r="AO7" i="2"/>
  <c r="AK7" i="2"/>
  <c r="CO7" i="2" s="1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X7" i="1"/>
  <c r="AC7" i="1"/>
  <c r="AB7" i="1"/>
  <c r="AC7" i="2" l="1"/>
  <c r="CO7" i="1"/>
  <c r="CL7" i="2"/>
  <c r="AA7" i="2"/>
  <c r="CU7" i="2"/>
  <c r="DC7" i="2"/>
  <c r="BH7" i="2"/>
  <c r="CT7" i="2"/>
  <c r="BN7" i="4"/>
  <c r="BW7" i="4"/>
  <c r="CD7" i="4"/>
  <c r="BP7" i="2"/>
  <c r="E7" i="6"/>
  <c r="Y7" i="2"/>
  <c r="N7" i="2"/>
  <c r="M7" i="2" s="1"/>
  <c r="CS7" i="2"/>
  <c r="DH7" i="2"/>
  <c r="CY7" i="2"/>
  <c r="Z7" i="2"/>
  <c r="AF7" i="2"/>
  <c r="AE7" i="2" s="1"/>
  <c r="D7" i="6"/>
  <c r="CW7" i="2"/>
  <c r="CX7" i="2"/>
  <c r="CM7" i="2"/>
  <c r="BZ7" i="2"/>
  <c r="AD7" i="2"/>
  <c r="DF7" i="2"/>
  <c r="DA7" i="2"/>
  <c r="DI7" i="2"/>
  <c r="CZ7" i="1"/>
  <c r="BM7" i="4"/>
  <c r="V7" i="5"/>
  <c r="BJ7" i="4"/>
  <c r="BY7" i="4"/>
  <c r="CF7" i="4"/>
  <c r="AA7" i="3"/>
  <c r="DD7" i="1"/>
  <c r="CK7" i="1"/>
  <c r="DG7" i="1"/>
  <c r="AN7" i="1"/>
  <c r="CM7" i="1"/>
  <c r="AA7" i="1"/>
  <c r="AD7" i="5"/>
  <c r="AC7" i="3"/>
  <c r="BK7" i="4"/>
  <c r="W7" i="4"/>
  <c r="Y7" i="3"/>
  <c r="CU7" i="1"/>
  <c r="DI7" i="1"/>
  <c r="DF7" i="1"/>
  <c r="E7" i="1"/>
  <c r="D7" i="1" s="1"/>
  <c r="AF7" i="1"/>
  <c r="AE7" i="1" s="1"/>
  <c r="AL7" i="5"/>
  <c r="AB7" i="3"/>
  <c r="BO7" i="4"/>
  <c r="BX7" i="4"/>
  <c r="CY7" i="1"/>
  <c r="AO7" i="4"/>
  <c r="CL7" i="1"/>
  <c r="BL7" i="4"/>
  <c r="CB7" i="4"/>
  <c r="Q7" i="5"/>
  <c r="BB7" i="5"/>
  <c r="AG7" i="4"/>
  <c r="AF7" i="4" s="1"/>
  <c r="BH7" i="1"/>
  <c r="BG7" i="1" s="1"/>
  <c r="N7" i="5"/>
  <c r="E7" i="4"/>
  <c r="BR7" i="4"/>
  <c r="BT7" i="4"/>
  <c r="CH7" i="4"/>
  <c r="N7" i="1"/>
  <c r="W7" i="1" s="1"/>
  <c r="H7" i="5"/>
  <c r="AT7" i="5"/>
  <c r="AT7" i="4"/>
  <c r="Z7" i="3"/>
  <c r="AX7" i="1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BO7" i="2" l="1"/>
  <c r="CI7" i="2"/>
  <c r="CJ7" i="2"/>
  <c r="DB7" i="2"/>
  <c r="W7" i="2"/>
  <c r="AM7" i="2"/>
  <c r="CR7" i="2"/>
  <c r="CH7" i="2"/>
  <c r="D7" i="2"/>
  <c r="V7" i="2" s="1"/>
  <c r="CR7" i="1"/>
  <c r="BI7" i="4"/>
  <c r="D7" i="4"/>
  <c r="BH7" i="4" s="1"/>
  <c r="CA7" i="4"/>
  <c r="AM7" i="1"/>
  <c r="BF7" i="1" s="1"/>
  <c r="CJ7" i="1"/>
  <c r="BV7" i="4"/>
  <c r="I7" i="5"/>
  <c r="V7" i="3"/>
  <c r="CI7" i="1"/>
  <c r="M7" i="1"/>
  <c r="V7" i="1" s="1"/>
  <c r="DB7" i="1"/>
  <c r="CW7" i="1"/>
  <c r="AN7" i="4"/>
  <c r="BG7" i="4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BF7" i="2"/>
  <c r="DJ7" i="2" s="1"/>
  <c r="AE7" i="4"/>
  <c r="CI7" i="4" s="1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<sst xmlns="http://schemas.openxmlformats.org/spreadsheetml/2006/main" count="2396" uniqueCount="428">
  <si>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</si>
  <si>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</si>
  <si>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</si>
  <si>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</si>
  <si>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</si>
  <si>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</si>
  <si>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</si>
  <si>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</si>
  <si>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</si>
  <si>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</si>
  <si>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</si>
  <si>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</si>
  <si>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</si>
  <si>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</si>
  <si>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</si>
  <si>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</si>
  <si>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</si>
  <si>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</si>
  <si>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</si>
  <si>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</si>
  <si>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</si>
  <si>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</si>
  <si>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</si>
  <si>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</si>
  <si>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</si>
  <si>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</si>
  <si>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</si>
  <si>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</si>
  <si>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</si>
  <si>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</si>
  <si>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</si>
  <si>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</si>
  <si>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</si>
  <si>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</si>
  <si>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</si>
  <si>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</si>
  <si>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</si>
  <si>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</si>
  <si>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</si>
  <si>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</si>
  <si>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</si>
  <si>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</si>
  <si>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</si>
  <si>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</si>
  <si>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</si>
  <si>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</si>
  <si>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</si>
  <si>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</si>
  <si>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</si>
  <si>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</si>
  <si>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</si>
  <si>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</si>
  <si>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</si>
  <si>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</si>
  <si>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</si>
  <si>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</si>
  <si>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</si>
  <si>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</si>
  <si>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</si>
  <si>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</si>
  <si>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</si>
  <si>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</si>
  <si>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</si>
  <si>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</si>
  <si>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</si>
  <si>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</si>
  <si>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</si>
  <si>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</si>
  <si>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</si>
  <si>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</si>
  <si>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</si>
  <si>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</si>
  <si>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</si>
  <si>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</si>
  <si>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</si>
  <si>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</si>
  <si>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</si>
  <si>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</si>
  <si>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</si>
  <si>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</si>
  <si>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</si>
  <si>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</si>
  <si>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</si>
  <si>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</si>
  <si>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</si>
  <si>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</si>
  <si>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</si>
  <si>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</si>
  <si>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</si>
  <si>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</si>
  <si>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</si>
  <si>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</si>
  <si>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</si>
  <si>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</si>
  <si>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</si>
  <si>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</si>
  <si>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</si>
  <si>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</si>
  <si>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</si>
  <si>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</si>
  <si>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</si>
  <si>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</si>
  <si>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</si>
  <si>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</si>
  <si>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</si>
  <si>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</si>
  <si>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</si>
  <si>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</si>
  <si>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</si>
  <si>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</si>
  <si>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</si>
  <si>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</si>
  <si>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</si>
  <si>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</si>
  <si>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</si>
  <si>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</si>
  <si>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</si>
  <si>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</si>
  <si>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</si>
  <si>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</si>
  <si>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</si>
  <si>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</si>
  <si>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</si>
  <si>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</si>
  <si>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</si>
  <si>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</si>
  <si>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</si>
  <si>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</si>
  <si>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</si>
  <si>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</si>
  <si>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</si>
  <si>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</si>
  <si>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</si>
  <si>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</si>
  <si>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</si>
  <si>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</si>
  <si>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</si>
  <si>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</si>
  <si>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</si>
  <si>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</si>
  <si>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</si>
  <si>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</si>
  <si>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</si>
  <si>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</si>
  <si>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</si>
  <si>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</si>
  <si>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</si>
  <si>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</si>
  <si>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</si>
  <si>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</si>
  <si>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</si>
  <si>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</si>
  <si>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</si>
  <si>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</si>
  <si>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</si>
  <si>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</si>
  <si>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</si>
  <si>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</si>
  <si>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</si>
  <si>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</si>
  <si>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</si>
  <si>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</si>
  <si>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</si>
  <si>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</si>
  <si>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</si>
  <si>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</si>
  <si>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</si>
  <si>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</si>
  <si>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</si>
  <si>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</si>
  <si>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</si>
  <si>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</si>
  <si>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</si>
  <si>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</si>
  <si>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</si>
  <si>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</si>
  <si>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</si>
  <si>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</si>
  <si>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</si>
  <si>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</si>
  <si>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</si>
  <si>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</si>
  <si>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</si>
  <si>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</si>
  <si>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</si>
  <si>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</si>
  <si>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</si>
  <si>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</si>
  <si>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</si>
  <si>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</si>
  <si>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</si>
  <si>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</si>
  <si>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</si>
  <si>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</si>
  <si>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</si>
  <si>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</si>
  <si>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</si>
  <si>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</si>
  <si>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</si>
  <si>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</si>
  <si>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</si>
  <si>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</si>
  <si>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</si>
  <si>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</si>
  <si>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</si>
  <si>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</si>
  <si>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</si>
  <si>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</si>
  <si>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</si>
  <si>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</si>
  <si>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</si>
  <si>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</si>
  <si>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</si>
  <si>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</si>
  <si>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</si>
  <si>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</si>
  <si>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</si>
  <si>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</si>
  <si>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</si>
  <si>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</si>
  <si>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</si>
  <si>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</si>
  <si>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</si>
  <si>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</si>
  <si>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</si>
  <si>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</si>
  <si>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</si>
  <si>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</si>
  <si>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</si>
  <si>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</si>
  <si>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</si>
  <si>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</si>
  <si>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</si>
  <si>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</si>
  <si>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</si>
  <si>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</si>
  <si>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</si>
  <si>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</si>
  <si>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</si>
  <si>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</si>
  <si>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</si>
  <si>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</si>
  <si>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</si>
  <si>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</si>
  <si>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</si>
  <si>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</si>
  <si>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</si>
  <si>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</si>
  <si>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</si>
  <si>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</si>
  <si>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</si>
  <si>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</si>
  <si>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</si>
  <si>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</si>
  <si>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</si>
  <si>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</si>
  <si>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</si>
  <si>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</si>
  <si>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</si>
  <si>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</si>
  <si>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</si>
  <si>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</si>
  <si>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</si>
  <si>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</si>
  <si>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</si>
  <si>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</si>
  <si>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</si>
  <si>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</si>
  <si>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</si>
  <si>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</si>
  <si>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</si>
  <si>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</si>
  <si>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</si>
  <si>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</si>
  <si>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</si>
  <si>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</si>
  <si>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</si>
  <si>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</si>
  <si>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</si>
  <si>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</si>
  <si>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</si>
  <si>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</si>
  <si>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</si>
  <si>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</si>
  <si>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</si>
  <si>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</si>
  <si>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</si>
  <si>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</si>
  <si>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</si>
  <si>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</si>
  <si>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</si>
  <si>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</si>
  <si>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</si>
  <si>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</si>
  <si>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</si>
  <si>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</si>
  <si>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</si>
  <si>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</si>
  <si>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</si>
  <si>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</si>
  <si>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</si>
  <si>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</si>
  <si>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</si>
  <si>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</si>
  <si>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</si>
  <si>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</si>
  <si>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</si>
  <si>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</si>
  <si>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</si>
  <si>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</si>
  <si>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</si>
  <si>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</si>
  <si>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</si>
  <si>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</si>
  <si>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</si>
  <si>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</si>
  <si>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47000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</si>
  <si>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</si>
  <si>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</si>
  <si>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</si>
  <si>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</si>
  <si>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</si>
  <si>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</si>
  <si>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47201</t>
  </si>
  <si>
    <t>那覇市</t>
  </si>
  <si>
    <t/>
  </si>
  <si>
    <t>47842</t>
  </si>
  <si>
    <t>那覇市・南風原町環境施設組合</t>
  </si>
  <si>
    <t>47205</t>
  </si>
  <si>
    <t>宜野湾市</t>
  </si>
  <si>
    <t>47803</t>
  </si>
  <si>
    <t>倉浜衛生施設組合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</si>
  <si>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</si>
  <si>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</si>
  <si>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</si>
  <si>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</si>
  <si>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</si>
  <si>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</si>
  <si>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</si>
  <si>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</si>
  <si>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47830</t>
  </si>
  <si>
    <t>南部広域行政組合</t>
  </si>
  <si>
    <t>47211</t>
  </si>
  <si>
    <t>沖縄市</t>
  </si>
  <si>
    <t>47212</t>
  </si>
  <si>
    <t>豊見城市</t>
  </si>
  <si>
    <t>47213</t>
  </si>
  <si>
    <t>うるま市</t>
  </si>
  <si>
    <t>47840</t>
  </si>
  <si>
    <t>中部北環境施設組合</t>
  </si>
  <si>
    <t>47823</t>
  </si>
  <si>
    <t>中部衛生施設組合</t>
  </si>
  <si>
    <t>47214</t>
  </si>
  <si>
    <t>宮古島市</t>
  </si>
  <si>
    <t>47215</t>
  </si>
  <si>
    <t>南城市</t>
  </si>
  <si>
    <t>47301</t>
  </si>
  <si>
    <t>国頭村</t>
  </si>
  <si>
    <t>47829</t>
  </si>
  <si>
    <t>国頭地区行政事務組合</t>
  </si>
  <si>
    <t>47302</t>
  </si>
  <si>
    <t>大宜味村</t>
  </si>
  <si>
    <t>47303</t>
  </si>
  <si>
    <t>東村</t>
  </si>
  <si>
    <t>47306</t>
  </si>
  <si>
    <t>今帰仁村</t>
  </si>
  <si>
    <t>47809</t>
  </si>
  <si>
    <t>本部町今帰仁村清掃施設組合</t>
  </si>
  <si>
    <t>47308</t>
  </si>
  <si>
    <t>本部町</t>
  </si>
  <si>
    <t>本部町今帰仁祖清掃施設組合</t>
  </si>
  <si>
    <t>47311</t>
  </si>
  <si>
    <t>恩納村</t>
  </si>
  <si>
    <t>47313</t>
  </si>
  <si>
    <t>宜野座村</t>
  </si>
  <si>
    <t>47825</t>
  </si>
  <si>
    <t>金武地区消防衛生組合</t>
  </si>
  <si>
    <t>47314</t>
  </si>
  <si>
    <t>金武町</t>
  </si>
  <si>
    <t>47315</t>
  </si>
  <si>
    <t>伊江村</t>
  </si>
  <si>
    <t>47324</t>
  </si>
  <si>
    <t>読谷村</t>
  </si>
  <si>
    <t>47839</t>
  </si>
  <si>
    <t>比謝川行政事務組合</t>
  </si>
  <si>
    <t>47325</t>
  </si>
  <si>
    <t>嘉手納町</t>
  </si>
  <si>
    <t>47326</t>
  </si>
  <si>
    <t>北谷町</t>
  </si>
  <si>
    <t>47327</t>
  </si>
  <si>
    <t>北中城村</t>
  </si>
  <si>
    <t>47822</t>
  </si>
  <si>
    <t>中城村北中城村清掃事務組合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</si>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</sst>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52</v>
      </c>
      <c r="B7" s="148" t="s">
        <v>316</v>
      </c>
      <c r="C7" s="131" t="s">
        <v>33</v>
      </c>
      <c r="D7" s="133">
        <f>SUM(E7,+L7)</f>
        <v>36757056</v>
      </c>
      <c r="E7" s="133">
        <f>SUM(F7:I7,K7)</f>
        <v>4391472</v>
      </c>
      <c r="F7" s="133">
        <f>SUM(F$8:F$207)</f>
        <v>852125</v>
      </c>
      <c r="G7" s="133">
        <f>SUM(G$8:G$207)</f>
        <v>20257</v>
      </c>
      <c r="H7" s="133">
        <f>SUM(H$8:H$207)</f>
        <v>394200</v>
      </c>
      <c r="I7" s="133">
        <f>SUM(I$8:I$207)</f>
        <v>2556485</v>
      </c>
      <c r="J7" s="136" t="s">
        <v>311</v>
      </c>
      <c r="K7" s="133">
        <f>SUM(K$8:K$207)</f>
        <v>568405</v>
      </c>
      <c r="L7" s="133">
        <f>SUM(L$8:L$207)</f>
        <v>32365584</v>
      </c>
      <c r="M7" s="133">
        <f>SUM(N7,+U7)</f>
        <v>4809283</v>
      </c>
      <c r="N7" s="133">
        <f>SUM(O7:R7,T7)</f>
        <v>1602463</v>
      </c>
      <c r="O7" s="133">
        <f>SUM(O$8:O$207)</f>
        <v>1462711</v>
      </c>
      <c r="P7" s="133">
        <f>SUM(P$8:P$207)</f>
        <v>0</v>
      </c>
      <c r="Q7" s="133">
        <f>SUM(Q$8:Q$207)</f>
        <v>0</v>
      </c>
      <c r="R7" s="133">
        <f>SUM(R$8:R$207)</f>
        <v>116395</v>
      </c>
      <c r="S7" s="136" t="s">
        <v>311</v>
      </c>
      <c r="T7" s="133">
        <f>SUM(T$8:T$207)</f>
        <v>23357</v>
      </c>
      <c r="U7" s="133">
        <f>SUM(U$8:U$207)</f>
        <v>3206820</v>
      </c>
      <c r="V7" s="133">
        <f t="shared" ref="V7:AA7" si="0">+SUM(D7,M7)</f>
        <v>41566339</v>
      </c>
      <c r="W7" s="133">
        <f t="shared" si="0"/>
        <v>5993935</v>
      </c>
      <c r="X7" s="133">
        <f t="shared" si="0"/>
        <v>2314836</v>
      </c>
      <c r="Y7" s="133">
        <f t="shared" si="0"/>
        <v>20257</v>
      </c>
      <c r="Z7" s="133">
        <f t="shared" si="0"/>
        <v>394200</v>
      </c>
      <c r="AA7" s="133">
        <f t="shared" si="0"/>
        <v>2672880</v>
      </c>
      <c r="AB7" s="135" t="str">
        <f>IF(+SUM(J7,S7)=0,"-",+SUM(J7,S7))</f>
        <v>-</v>
      </c>
      <c r="AC7" s="133">
        <f>+SUM(K7,T7)</f>
        <v>591762</v>
      </c>
      <c r="AD7" s="133">
        <f>+SUM(L7,U7)</f>
        <v>35572404</v>
      </c>
      <c r="AE7" s="133">
        <f>SUM(AF7,+AK7)</f>
        <v>18942418</v>
      </c>
      <c r="AF7" s="133">
        <f>SUM(AG7:AJ7)</f>
        <v>18907748</v>
      </c>
      <c r="AG7" s="133">
        <f t="shared" ref="AG7:AL7" si="1">SUM(AG$8:AG$207)</f>
        <v>0</v>
      </c>
      <c r="AH7" s="133">
        <f t="shared" si="1"/>
        <v>18860059</v>
      </c>
      <c r="AI7" s="133">
        <f t="shared" si="1"/>
        <v>13853</v>
      </c>
      <c r="AJ7" s="133">
        <f t="shared" si="1"/>
        <v>33836</v>
      </c>
      <c r="AK7" s="133">
        <f t="shared" si="1"/>
        <v>34670</v>
      </c>
      <c r="AL7" s="133">
        <f t="shared" si="1"/>
        <v>854721</v>
      </c>
      <c r="AM7" s="133">
        <f>SUM(AN7,AS7,AW7,AX7,BD7)</f>
        <v>9464017</v>
      </c>
      <c r="AN7" s="133">
        <f>SUM(AO7:AR7)</f>
        <v>1238634</v>
      </c>
      <c r="AO7" s="133">
        <f>SUM(AO$8:AO$207)</f>
        <v>659112</v>
      </c>
      <c r="AP7" s="133">
        <f>SUM(AP$8:AP$207)</f>
        <v>527144</v>
      </c>
      <c r="AQ7" s="133">
        <f>SUM(AQ$8:AQ$207)</f>
        <v>49204</v>
      </c>
      <c r="AR7" s="133">
        <f>SUM(AR$8:AR$207)</f>
        <v>3174</v>
      </c>
      <c r="AS7" s="133">
        <f>SUM(AT7:AV7)</f>
        <v>1808103</v>
      </c>
      <c r="AT7" s="133">
        <f>SUM(AT$8:AT$207)</f>
        <v>635367</v>
      </c>
      <c r="AU7" s="133">
        <f>SUM(AU$8:AU$207)</f>
        <v>928155</v>
      </c>
      <c r="AV7" s="133">
        <f>SUM(AV$8:AV$207)</f>
        <v>244581</v>
      </c>
      <c r="AW7" s="133">
        <f>SUM(AW$8:AW$207)</f>
        <v>33691</v>
      </c>
      <c r="AX7" s="133">
        <f>SUM(AY7:BB7)</f>
        <v>6380509</v>
      </c>
      <c r="AY7" s="133">
        <f t="shared" ref="AY7:BE7" si="2">SUM(AY$8:AY$207)</f>
        <v>4250360</v>
      </c>
      <c r="AZ7" s="133">
        <f t="shared" si="2"/>
        <v>1084576</v>
      </c>
      <c r="BA7" s="133">
        <f t="shared" si="2"/>
        <v>430441</v>
      </c>
      <c r="BB7" s="133">
        <f t="shared" si="2"/>
        <v>615132</v>
      </c>
      <c r="BC7" s="133">
        <f t="shared" si="2"/>
        <v>6409767</v>
      </c>
      <c r="BD7" s="133">
        <f t="shared" si="2"/>
        <v>3080</v>
      </c>
      <c r="BE7" s="133">
        <f t="shared" si="2"/>
        <v>1086133</v>
      </c>
      <c r="BF7" s="133">
        <f>SUM(AE7,+AM7,+BE7)</f>
        <v>29492568</v>
      </c>
      <c r="BG7" s="133">
        <f>SUM(BH7,+BM7)</f>
        <v>2233421</v>
      </c>
      <c r="BH7" s="133">
        <f>SUM(BI7:BL7)</f>
        <v>2233421</v>
      </c>
      <c r="BI7" s="133">
        <f t="shared" ref="BI7:BN7" si="3">SUM(BI$8:BI$207)</f>
        <v>0</v>
      </c>
      <c r="BJ7" s="133">
        <f t="shared" si="3"/>
        <v>2184704</v>
      </c>
      <c r="BK7" s="133">
        <f t="shared" si="3"/>
        <v>0</v>
      </c>
      <c r="BL7" s="133">
        <f t="shared" si="3"/>
        <v>48717</v>
      </c>
      <c r="BM7" s="133">
        <f t="shared" si="3"/>
        <v>0</v>
      </c>
      <c r="BN7" s="133">
        <f t="shared" si="3"/>
        <v>7491</v>
      </c>
      <c r="BO7" s="133">
        <f>SUM(BP7,BU7,BY7,BZ7,CF7)</f>
        <v>551390</v>
      </c>
      <c r="BP7" s="133">
        <f>SUM(BQ7:BT7)</f>
        <v>49793</v>
      </c>
      <c r="BQ7" s="133">
        <f>SUM(BQ$8:BQ$207)</f>
        <v>49793</v>
      </c>
      <c r="BR7" s="133">
        <f>SUM(BR$8:BR$207)</f>
        <v>0</v>
      </c>
      <c r="BS7" s="133">
        <f>SUM(BS$8:BS$207)</f>
        <v>0</v>
      </c>
      <c r="BT7" s="133">
        <f>SUM(BT$8:BT$207)</f>
        <v>0</v>
      </c>
      <c r="BU7" s="133">
        <f>SUM(BV7:BX7)</f>
        <v>136960</v>
      </c>
      <c r="BV7" s="133">
        <f>SUM(BV$8:BV$207)</f>
        <v>381</v>
      </c>
      <c r="BW7" s="133">
        <f>SUM(BW$8:BW$207)</f>
        <v>123283</v>
      </c>
      <c r="BX7" s="133">
        <f>SUM(BX$8:BX$207)</f>
        <v>13296</v>
      </c>
      <c r="BY7" s="133">
        <f>SUM(BY$8:BY$207)</f>
        <v>2158</v>
      </c>
      <c r="BZ7" s="133">
        <f>SUM(CA7:CD7)</f>
        <v>362479</v>
      </c>
      <c r="CA7" s="133">
        <f t="shared" ref="CA7:CG7" si="4">SUM(CA$8:CA$207)</f>
        <v>1205</v>
      </c>
      <c r="CB7" s="133">
        <f t="shared" si="4"/>
        <v>160768</v>
      </c>
      <c r="CC7" s="133">
        <f t="shared" si="4"/>
        <v>36432</v>
      </c>
      <c r="CD7" s="133">
        <f t="shared" si="4"/>
        <v>164074</v>
      </c>
      <c r="CE7" s="133">
        <f t="shared" si="4"/>
        <v>592392</v>
      </c>
      <c r="CF7" s="133">
        <f t="shared" si="4"/>
        <v>0</v>
      </c>
      <c r="CG7" s="133">
        <f t="shared" si="4"/>
        <v>1424589</v>
      </c>
      <c r="CH7" s="133">
        <f>SUM(BG7,+BO7,+CG7)</f>
        <v>4209400</v>
      </c>
      <c r="CI7" s="133">
        <f>SUM(AE7,+BG7)</f>
        <v>21175839</v>
      </c>
      <c r="CJ7" s="133">
        <f>SUM(AF7,+BH7)</f>
        <v>21141169</v>
      </c>
      <c r="CK7" s="133">
        <f t="shared" ref="CK7:DJ7" si="5">SUM(AG7,+BI7)</f>
        <v>0</v>
      </c>
      <c r="CL7" s="133">
        <f t="shared" si="5"/>
        <v>21044763</v>
      </c>
      <c r="CM7" s="133">
        <f t="shared" si="5"/>
        <v>13853</v>
      </c>
      <c r="CN7" s="133">
        <f t="shared" si="5"/>
        <v>82553</v>
      </c>
      <c r="CO7" s="133">
        <f t="shared" si="5"/>
        <v>34670</v>
      </c>
      <c r="CP7" s="133">
        <f t="shared" si="5"/>
        <v>862212</v>
      </c>
      <c r="CQ7" s="133">
        <f t="shared" si="5"/>
        <v>10015407</v>
      </c>
      <c r="CR7" s="133">
        <f t="shared" si="5"/>
        <v>1288427</v>
      </c>
      <c r="CS7" s="133">
        <f t="shared" si="5"/>
        <v>708905</v>
      </c>
      <c r="CT7" s="133">
        <f t="shared" si="5"/>
        <v>527144</v>
      </c>
      <c r="CU7" s="133">
        <f t="shared" si="5"/>
        <v>49204</v>
      </c>
      <c r="CV7" s="133">
        <f t="shared" si="5"/>
        <v>3174</v>
      </c>
      <c r="CW7" s="133">
        <f t="shared" si="5"/>
        <v>1945063</v>
      </c>
      <c r="CX7" s="133">
        <f t="shared" si="5"/>
        <v>635748</v>
      </c>
      <c r="CY7" s="133">
        <f t="shared" si="5"/>
        <v>1051438</v>
      </c>
      <c r="CZ7" s="133">
        <f t="shared" si="5"/>
        <v>257877</v>
      </c>
      <c r="DA7" s="133">
        <f t="shared" si="5"/>
        <v>35849</v>
      </c>
      <c r="DB7" s="133">
        <f t="shared" si="5"/>
        <v>6742988</v>
      </c>
      <c r="DC7" s="133">
        <f t="shared" si="5"/>
        <v>4251565</v>
      </c>
      <c r="DD7" s="133">
        <f t="shared" si="5"/>
        <v>1245344</v>
      </c>
      <c r="DE7" s="133">
        <f t="shared" si="5"/>
        <v>466873</v>
      </c>
      <c r="DF7" s="133">
        <f t="shared" si="5"/>
        <v>779206</v>
      </c>
      <c r="DG7" s="133">
        <f t="shared" si="5"/>
        <v>7002159</v>
      </c>
      <c r="DH7" s="133">
        <f t="shared" si="5"/>
        <v>3080</v>
      </c>
      <c r="DI7" s="133">
        <f t="shared" si="5"/>
        <v>2510722</v>
      </c>
      <c r="DJ7" s="133">
        <f t="shared" si="5"/>
        <v>33701968</v>
      </c>
    </row>
    <row r="8" spans="1:114" ht="13.5" customHeight="1" x14ac:dyDescent="0.15">
      <c r="A8" s="114" t="s">
        <v>52</v>
      </c>
      <c r="B8" s="115" t="s">
        <v>323</v>
      </c>
      <c r="C8" s="114" t="s">
        <v>324</v>
      </c>
      <c r="D8" s="116">
        <f>SUM(E8,+L8)</f>
        <v>3295305</v>
      </c>
      <c r="E8" s="116">
        <f>SUM(F8:I8,K8)</f>
        <v>635352</v>
      </c>
      <c r="F8" s="116">
        <v>0</v>
      </c>
      <c r="G8" s="116">
        <v>0</v>
      </c>
      <c r="H8" s="116">
        <v>0</v>
      </c>
      <c r="I8" s="116">
        <v>442690</v>
      </c>
      <c r="J8" s="117" t="s">
        <v>427</v>
      </c>
      <c r="K8" s="116">
        <v>192662</v>
      </c>
      <c r="L8" s="116">
        <v>2659953</v>
      </c>
      <c r="M8" s="116">
        <f>SUM(N8,+U8)</f>
        <v>72428</v>
      </c>
      <c r="N8" s="116">
        <f>SUM(O8:R8,T8)</f>
        <v>35403</v>
      </c>
      <c r="O8" s="116">
        <v>8129</v>
      </c>
      <c r="P8" s="116">
        <v>0</v>
      </c>
      <c r="Q8" s="116">
        <v>0</v>
      </c>
      <c r="R8" s="116">
        <v>18552</v>
      </c>
      <c r="S8" s="117" t="s">
        <v>427</v>
      </c>
      <c r="T8" s="116">
        <v>8722</v>
      </c>
      <c r="U8" s="116">
        <v>37025</v>
      </c>
      <c r="V8" s="116">
        <f>+SUM(D8,M8)</f>
        <v>3367733</v>
      </c>
      <c r="W8" s="116">
        <f>+SUM(E8,N8)</f>
        <v>670755</v>
      </c>
      <c r="X8" s="116">
        <f>+SUM(F8,O8)</f>
        <v>8129</v>
      </c>
      <c r="Y8" s="116">
        <f>+SUM(G8,P8)</f>
        <v>0</v>
      </c>
      <c r="Z8" s="116">
        <f>+SUM(H8,Q8)</f>
        <v>0</v>
      </c>
      <c r="AA8" s="116">
        <f>+SUM(I8,R8)</f>
        <v>461242</v>
      </c>
      <c r="AB8" s="117" t="str">
        <f>IF(+SUM(J8,S8)=0,"-",+SUM(J8,S8))</f>
        <v>-</v>
      </c>
      <c r="AC8" s="116">
        <f>+SUM(K8,T8)</f>
        <v>201384</v>
      </c>
      <c r="AD8" s="116">
        <f>+SUM(L8,U8)</f>
        <v>2696978</v>
      </c>
      <c r="AE8" s="116">
        <f>SUM(AF8,+AK8)</f>
        <v>15536</v>
      </c>
      <c r="AF8" s="116">
        <f>SUM(AG8:AJ8)</f>
        <v>15536</v>
      </c>
      <c r="AG8" s="116">
        <v>0</v>
      </c>
      <c r="AH8" s="116">
        <v>0</v>
      </c>
      <c r="AI8" s="116">
        <v>4118</v>
      </c>
      <c r="AJ8" s="116">
        <v>11418</v>
      </c>
      <c r="AK8" s="116">
        <v>0</v>
      </c>
      <c r="AL8" s="116">
        <v>0</v>
      </c>
      <c r="AM8" s="116">
        <f>SUM(AN8,AS8,AW8,AX8,BD8)</f>
        <v>2264413</v>
      </c>
      <c r="AN8" s="116">
        <f>SUM(AO8:AR8)</f>
        <v>637916</v>
      </c>
      <c r="AO8" s="116">
        <v>224919</v>
      </c>
      <c r="AP8" s="116">
        <v>412997</v>
      </c>
      <c r="AQ8" s="116">
        <v>0</v>
      </c>
      <c r="AR8" s="116">
        <v>0</v>
      </c>
      <c r="AS8" s="116">
        <f>SUM(AT8:AV8)</f>
        <v>99941</v>
      </c>
      <c r="AT8" s="116">
        <v>35152</v>
      </c>
      <c r="AU8" s="116">
        <v>19266</v>
      </c>
      <c r="AV8" s="116">
        <v>45523</v>
      </c>
      <c r="AW8" s="116">
        <v>0</v>
      </c>
      <c r="AX8" s="116">
        <f>SUM(AY8:BB8)</f>
        <v>1526556</v>
      </c>
      <c r="AY8" s="116">
        <v>1306112</v>
      </c>
      <c r="AZ8" s="116">
        <v>98672</v>
      </c>
      <c r="BA8" s="116">
        <v>16853</v>
      </c>
      <c r="BB8" s="116">
        <v>104919</v>
      </c>
      <c r="BC8" s="116">
        <v>897711</v>
      </c>
      <c r="BD8" s="116">
        <v>0</v>
      </c>
      <c r="BE8" s="116">
        <v>117645</v>
      </c>
      <c r="BF8" s="116">
        <f>SUM(AE8,+AM8,+BE8)</f>
        <v>2397594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70624</v>
      </c>
      <c r="BP8" s="116">
        <f>SUM(BQ8:BT8)</f>
        <v>8954</v>
      </c>
      <c r="BQ8" s="116">
        <v>8954</v>
      </c>
      <c r="BR8" s="116">
        <v>0</v>
      </c>
      <c r="BS8" s="116">
        <v>0</v>
      </c>
      <c r="BT8" s="116">
        <v>0</v>
      </c>
      <c r="BU8" s="116">
        <f>SUM(BV8:BX8)</f>
        <v>28615</v>
      </c>
      <c r="BV8" s="116">
        <v>0</v>
      </c>
      <c r="BW8" s="116">
        <v>28615</v>
      </c>
      <c r="BX8" s="116">
        <v>0</v>
      </c>
      <c r="BY8" s="116">
        <v>0</v>
      </c>
      <c r="BZ8" s="116">
        <f>SUM(CA8:CD8)</f>
        <v>33055</v>
      </c>
      <c r="CA8" s="116">
        <v>0</v>
      </c>
      <c r="CB8" s="116">
        <v>27474</v>
      </c>
      <c r="CC8" s="116">
        <v>0</v>
      </c>
      <c r="CD8" s="116">
        <v>5581</v>
      </c>
      <c r="CE8" s="116">
        <v>0</v>
      </c>
      <c r="CF8" s="116">
        <v>0</v>
      </c>
      <c r="CG8" s="116">
        <v>1804</v>
      </c>
      <c r="CH8" s="116">
        <f>SUM(BG8,+BO8,+CG8)</f>
        <v>72428</v>
      </c>
      <c r="CI8" s="116">
        <f>SUM(AE8,+BG8)</f>
        <v>15536</v>
      </c>
      <c r="CJ8" s="116">
        <f>SUM(AF8,+BH8)</f>
        <v>15536</v>
      </c>
      <c r="CK8" s="116">
        <f>SUM(AG8,+BI8)</f>
        <v>0</v>
      </c>
      <c r="CL8" s="116">
        <f>SUM(AH8,+BJ8)</f>
        <v>0</v>
      </c>
      <c r="CM8" s="116">
        <f>SUM(AI8,+BK8)</f>
        <v>4118</v>
      </c>
      <c r="CN8" s="116">
        <f>SUM(AJ8,+BL8)</f>
        <v>11418</v>
      </c>
      <c r="CO8" s="116">
        <f>SUM(AK8,+BM8)</f>
        <v>0</v>
      </c>
      <c r="CP8" s="116">
        <f>SUM(AL8,+BN8)</f>
        <v>0</v>
      </c>
      <c r="CQ8" s="116">
        <f>SUM(AM8,+BO8)</f>
        <v>2335037</v>
      </c>
      <c r="CR8" s="116">
        <f>SUM(AN8,+BP8)</f>
        <v>646870</v>
      </c>
      <c r="CS8" s="116">
        <f>SUM(AO8,+BQ8)</f>
        <v>233873</v>
      </c>
      <c r="CT8" s="116">
        <f>SUM(AP8,+BR8)</f>
        <v>412997</v>
      </c>
      <c r="CU8" s="116">
        <f>SUM(AQ8,+BS8)</f>
        <v>0</v>
      </c>
      <c r="CV8" s="116">
        <f>SUM(AR8,+BT8)</f>
        <v>0</v>
      </c>
      <c r="CW8" s="116">
        <f>SUM(AS8,+BU8)</f>
        <v>128556</v>
      </c>
      <c r="CX8" s="116">
        <f>SUM(AT8,+BV8)</f>
        <v>35152</v>
      </c>
      <c r="CY8" s="116">
        <f>SUM(AU8,+BW8)</f>
        <v>47881</v>
      </c>
      <c r="CZ8" s="116">
        <f>SUM(AV8,+BX8)</f>
        <v>45523</v>
      </c>
      <c r="DA8" s="116">
        <f>SUM(AW8,+BY8)</f>
        <v>0</v>
      </c>
      <c r="DB8" s="116">
        <f>SUM(AX8,+BZ8)</f>
        <v>1559611</v>
      </c>
      <c r="DC8" s="116">
        <f>SUM(AY8,+CA8)</f>
        <v>1306112</v>
      </c>
      <c r="DD8" s="116">
        <f>SUM(AZ8,+CB8)</f>
        <v>126146</v>
      </c>
      <c r="DE8" s="116">
        <f>SUM(BA8,+CC8)</f>
        <v>16853</v>
      </c>
      <c r="DF8" s="116">
        <f>SUM(BB8,+CD8)</f>
        <v>110500</v>
      </c>
      <c r="DG8" s="116">
        <f>SUM(BC8,+CE8)</f>
        <v>897711</v>
      </c>
      <c r="DH8" s="116">
        <f>SUM(BD8,+CF8)</f>
        <v>0</v>
      </c>
      <c r="DI8" s="116">
        <f>SUM(BE8,+CG8)</f>
        <v>119449</v>
      </c>
      <c r="DJ8" s="116">
        <f>SUM(BF8,+CH8)</f>
        <v>2470022</v>
      </c>
    </row>
    <row r="9" spans="1:114" ht="13.5" customHeight="1" x14ac:dyDescent="0.15">
      <c r="A9" s="114" t="s">
        <v>52</v>
      </c>
      <c r="B9" s="115" t="s">
        <v>328</v>
      </c>
      <c r="C9" s="114" t="s">
        <v>329</v>
      </c>
      <c r="D9" s="116">
        <f>SUM(E9,+L9)</f>
        <v>833747</v>
      </c>
      <c r="E9" s="116">
        <f>SUM(F9:I9,K9)</f>
        <v>144107</v>
      </c>
      <c r="F9" s="116">
        <v>0</v>
      </c>
      <c r="G9" s="116">
        <v>0</v>
      </c>
      <c r="H9" s="116">
        <v>0</v>
      </c>
      <c r="I9" s="116">
        <v>144107</v>
      </c>
      <c r="J9" s="117" t="s">
        <v>427</v>
      </c>
      <c r="K9" s="116">
        <v>0</v>
      </c>
      <c r="L9" s="116">
        <v>689640</v>
      </c>
      <c r="M9" s="116">
        <f>SUM(N9,+U9)</f>
        <v>38001</v>
      </c>
      <c r="N9" s="116">
        <f>SUM(O9:R9,T9)</f>
        <v>10</v>
      </c>
      <c r="O9" s="116">
        <v>0</v>
      </c>
      <c r="P9" s="116">
        <v>0</v>
      </c>
      <c r="Q9" s="116">
        <v>0</v>
      </c>
      <c r="R9" s="116">
        <v>10</v>
      </c>
      <c r="S9" s="117" t="s">
        <v>427</v>
      </c>
      <c r="T9" s="116">
        <v>0</v>
      </c>
      <c r="U9" s="116">
        <v>37991</v>
      </c>
      <c r="V9" s="116">
        <f>+SUM(D9,M9)</f>
        <v>871748</v>
      </c>
      <c r="W9" s="116">
        <f>+SUM(E9,N9)</f>
        <v>144117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144117</v>
      </c>
      <c r="AB9" s="117" t="str">
        <f>IF(+SUM(J9,S9)=0,"-",+SUM(J9,S9))</f>
        <v>-</v>
      </c>
      <c r="AC9" s="116">
        <f>+SUM(K9,T9)</f>
        <v>0</v>
      </c>
      <c r="AD9" s="116">
        <f>+SUM(L9,U9)</f>
        <v>727631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12510</v>
      </c>
      <c r="AM9" s="116">
        <f>SUM(AN9,AS9,AW9,AX9,BD9)</f>
        <v>346582</v>
      </c>
      <c r="AN9" s="116">
        <f>SUM(AO9:AR9)</f>
        <v>28601</v>
      </c>
      <c r="AO9" s="116">
        <v>28601</v>
      </c>
      <c r="AP9" s="116">
        <v>0</v>
      </c>
      <c r="AQ9" s="116">
        <v>0</v>
      </c>
      <c r="AR9" s="116">
        <v>0</v>
      </c>
      <c r="AS9" s="116">
        <f>SUM(AT9:AV9)</f>
        <v>317981</v>
      </c>
      <c r="AT9" s="116">
        <v>317981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6">
        <v>474655</v>
      </c>
      <c r="BD9" s="116">
        <v>0</v>
      </c>
      <c r="BE9" s="116">
        <v>0</v>
      </c>
      <c r="BF9" s="116">
        <f>SUM(AE9,+AM9,+BE9)</f>
        <v>346582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3178</v>
      </c>
      <c r="BP9" s="116">
        <f>SUM(BQ9:BT9)</f>
        <v>3178</v>
      </c>
      <c r="BQ9" s="116">
        <v>3178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34823</v>
      </c>
      <c r="CF9" s="116">
        <v>0</v>
      </c>
      <c r="CG9" s="116">
        <v>0</v>
      </c>
      <c r="CH9" s="116">
        <f>SUM(BG9,+BO9,+CG9)</f>
        <v>3178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12510</v>
      </c>
      <c r="CQ9" s="116">
        <f>SUM(AM9,+BO9)</f>
        <v>349760</v>
      </c>
      <c r="CR9" s="116">
        <f>SUM(AN9,+BP9)</f>
        <v>31779</v>
      </c>
      <c r="CS9" s="116">
        <f>SUM(AO9,+BQ9)</f>
        <v>31779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317981</v>
      </c>
      <c r="CX9" s="116">
        <f>SUM(AT9,+BV9)</f>
        <v>317981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0</v>
      </c>
      <c r="DC9" s="116">
        <f>SUM(AY9,+CA9)</f>
        <v>0</v>
      </c>
      <c r="DD9" s="116">
        <f>SUM(AZ9,+CB9)</f>
        <v>0</v>
      </c>
      <c r="DE9" s="116">
        <f>SUM(BA9,+CC9)</f>
        <v>0</v>
      </c>
      <c r="DF9" s="116">
        <f>SUM(BB9,+CD9)</f>
        <v>0</v>
      </c>
      <c r="DG9" s="116">
        <f>SUM(BC9,+CE9)</f>
        <v>509478</v>
      </c>
      <c r="DH9" s="116">
        <f>SUM(BD9,+CF9)</f>
        <v>0</v>
      </c>
      <c r="DI9" s="116">
        <f>SUM(BE9,+CG9)</f>
        <v>0</v>
      </c>
      <c r="DJ9" s="116">
        <f>SUM(BF9,+CH9)</f>
        <v>349760</v>
      </c>
    </row>
    <row r="10" spans="1:114" ht="13.5" customHeight="1" x14ac:dyDescent="0.15">
      <c r="A10" s="114" t="s">
        <v>52</v>
      </c>
      <c r="B10" s="115" t="s">
        <v>332</v>
      </c>
      <c r="C10" s="114" t="s">
        <v>333</v>
      </c>
      <c r="D10" s="116">
        <f>SUM(E10,+L10)</f>
        <v>931903</v>
      </c>
      <c r="E10" s="116">
        <f>SUM(F10:I10,K10)</f>
        <v>291243</v>
      </c>
      <c r="F10" s="116">
        <v>137328</v>
      </c>
      <c r="G10" s="116">
        <v>0</v>
      </c>
      <c r="H10" s="116">
        <v>61700</v>
      </c>
      <c r="I10" s="116">
        <v>92215</v>
      </c>
      <c r="J10" s="117" t="s">
        <v>427</v>
      </c>
      <c r="K10" s="116">
        <v>0</v>
      </c>
      <c r="L10" s="116">
        <v>640660</v>
      </c>
      <c r="M10" s="116">
        <f>SUM(N10,+U10)</f>
        <v>36360</v>
      </c>
      <c r="N10" s="116">
        <f>SUM(O10:R10,T10)</f>
        <v>5201</v>
      </c>
      <c r="O10" s="116">
        <v>0</v>
      </c>
      <c r="P10" s="116">
        <v>0</v>
      </c>
      <c r="Q10" s="116">
        <v>0</v>
      </c>
      <c r="R10" s="116">
        <v>5173</v>
      </c>
      <c r="S10" s="117" t="s">
        <v>427</v>
      </c>
      <c r="T10" s="116">
        <v>28</v>
      </c>
      <c r="U10" s="116">
        <v>31159</v>
      </c>
      <c r="V10" s="116">
        <f>+SUM(D10,M10)</f>
        <v>968263</v>
      </c>
      <c r="W10" s="116">
        <f>+SUM(E10,N10)</f>
        <v>296444</v>
      </c>
      <c r="X10" s="116">
        <f>+SUM(F10,O10)</f>
        <v>137328</v>
      </c>
      <c r="Y10" s="116">
        <f>+SUM(G10,P10)</f>
        <v>0</v>
      </c>
      <c r="Z10" s="116">
        <f>+SUM(H10,Q10)</f>
        <v>61700</v>
      </c>
      <c r="AA10" s="116">
        <f>+SUM(I10,R10)</f>
        <v>97388</v>
      </c>
      <c r="AB10" s="117" t="str">
        <f>IF(+SUM(J10,S10)=0,"-",+SUM(J10,S10))</f>
        <v>-</v>
      </c>
      <c r="AC10" s="116">
        <f>+SUM(K10,T10)</f>
        <v>28</v>
      </c>
      <c r="AD10" s="116">
        <f>+SUM(L10,U10)</f>
        <v>671819</v>
      </c>
      <c r="AE10" s="116">
        <f>SUM(AF10,+AK10)</f>
        <v>215727</v>
      </c>
      <c r="AF10" s="116">
        <f>SUM(AG10:AJ10)</f>
        <v>215727</v>
      </c>
      <c r="AG10" s="116">
        <v>0</v>
      </c>
      <c r="AH10" s="116">
        <v>205992</v>
      </c>
      <c r="AI10" s="116">
        <v>9735</v>
      </c>
      <c r="AJ10" s="116">
        <v>0</v>
      </c>
      <c r="AK10" s="116">
        <v>0</v>
      </c>
      <c r="AL10" s="116">
        <v>0</v>
      </c>
      <c r="AM10" s="116">
        <f>SUM(AN10,AS10,AW10,AX10,BD10)</f>
        <v>713792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129338</v>
      </c>
      <c r="AT10" s="116">
        <v>1203</v>
      </c>
      <c r="AU10" s="116">
        <v>111962</v>
      </c>
      <c r="AV10" s="116">
        <v>16173</v>
      </c>
      <c r="AW10" s="116">
        <v>0</v>
      </c>
      <c r="AX10" s="116">
        <f>SUM(AY10:BB10)</f>
        <v>584454</v>
      </c>
      <c r="AY10" s="116">
        <v>198495</v>
      </c>
      <c r="AZ10" s="116">
        <v>214094</v>
      </c>
      <c r="BA10" s="116">
        <v>171865</v>
      </c>
      <c r="BB10" s="116">
        <v>0</v>
      </c>
      <c r="BC10" s="116">
        <v>0</v>
      </c>
      <c r="BD10" s="116">
        <v>0</v>
      </c>
      <c r="BE10" s="116">
        <v>2384</v>
      </c>
      <c r="BF10" s="116">
        <f>SUM(AE10,+AM10,+BE10)</f>
        <v>931903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36360</v>
      </c>
      <c r="BP10" s="116">
        <f>SUM(BQ10:BT10)</f>
        <v>8387</v>
      </c>
      <c r="BQ10" s="116">
        <v>8387</v>
      </c>
      <c r="BR10" s="116">
        <v>0</v>
      </c>
      <c r="BS10" s="116">
        <v>0</v>
      </c>
      <c r="BT10" s="116">
        <v>0</v>
      </c>
      <c r="BU10" s="116">
        <f>SUM(BV10:BX10)</f>
        <v>9586</v>
      </c>
      <c r="BV10" s="116">
        <v>0</v>
      </c>
      <c r="BW10" s="116">
        <v>9586</v>
      </c>
      <c r="BX10" s="116">
        <v>0</v>
      </c>
      <c r="BY10" s="116">
        <v>0</v>
      </c>
      <c r="BZ10" s="116">
        <f>SUM(CA10:CD10)</f>
        <v>18387</v>
      </c>
      <c r="CA10" s="116">
        <v>0</v>
      </c>
      <c r="CB10" s="116">
        <v>18387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36360</v>
      </c>
      <c r="CI10" s="116">
        <f>SUM(AE10,+BG10)</f>
        <v>215727</v>
      </c>
      <c r="CJ10" s="116">
        <f>SUM(AF10,+BH10)</f>
        <v>215727</v>
      </c>
      <c r="CK10" s="116">
        <f>SUM(AG10,+BI10)</f>
        <v>0</v>
      </c>
      <c r="CL10" s="116">
        <f>SUM(AH10,+BJ10)</f>
        <v>205992</v>
      </c>
      <c r="CM10" s="116">
        <f>SUM(AI10,+BK10)</f>
        <v>9735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750152</v>
      </c>
      <c r="CR10" s="116">
        <f>SUM(AN10,+BP10)</f>
        <v>8387</v>
      </c>
      <c r="CS10" s="116">
        <f>SUM(AO10,+BQ10)</f>
        <v>8387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138924</v>
      </c>
      <c r="CX10" s="116">
        <f>SUM(AT10,+BV10)</f>
        <v>1203</v>
      </c>
      <c r="CY10" s="116">
        <f>SUM(AU10,+BW10)</f>
        <v>121548</v>
      </c>
      <c r="CZ10" s="116">
        <f>SUM(AV10,+BX10)</f>
        <v>16173</v>
      </c>
      <c r="DA10" s="116">
        <f>SUM(AW10,+BY10)</f>
        <v>0</v>
      </c>
      <c r="DB10" s="116">
        <f>SUM(AX10,+BZ10)</f>
        <v>602841</v>
      </c>
      <c r="DC10" s="116">
        <f>SUM(AY10,+CA10)</f>
        <v>198495</v>
      </c>
      <c r="DD10" s="116">
        <f>SUM(AZ10,+CB10)</f>
        <v>232481</v>
      </c>
      <c r="DE10" s="116">
        <f>SUM(BA10,+CC10)</f>
        <v>171865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2384</v>
      </c>
      <c r="DJ10" s="116">
        <f>SUM(BF10,+CH10)</f>
        <v>968263</v>
      </c>
    </row>
    <row r="11" spans="1:114" ht="13.5" customHeight="1" x14ac:dyDescent="0.15">
      <c r="A11" s="114" t="s">
        <v>52</v>
      </c>
      <c r="B11" s="115" t="s">
        <v>334</v>
      </c>
      <c r="C11" s="114" t="s">
        <v>335</v>
      </c>
      <c r="D11" s="116">
        <f>SUM(E11,+L11)</f>
        <v>1238037</v>
      </c>
      <c r="E11" s="116">
        <f>SUM(F11:I11,K11)</f>
        <v>299631</v>
      </c>
      <c r="F11" s="116">
        <v>0</v>
      </c>
      <c r="G11" s="116">
        <v>0</v>
      </c>
      <c r="H11" s="116">
        <v>0</v>
      </c>
      <c r="I11" s="116">
        <v>252637</v>
      </c>
      <c r="J11" s="117" t="s">
        <v>427</v>
      </c>
      <c r="K11" s="116">
        <v>46994</v>
      </c>
      <c r="L11" s="116">
        <v>938406</v>
      </c>
      <c r="M11" s="116">
        <f>SUM(N11,+U11)</f>
        <v>10816</v>
      </c>
      <c r="N11" s="116">
        <f>SUM(O11:R11,T11)</f>
        <v>6456</v>
      </c>
      <c r="O11" s="116">
        <v>0</v>
      </c>
      <c r="P11" s="116">
        <v>0</v>
      </c>
      <c r="Q11" s="116">
        <v>0</v>
      </c>
      <c r="R11" s="116">
        <v>6456</v>
      </c>
      <c r="S11" s="117" t="s">
        <v>427</v>
      </c>
      <c r="T11" s="116">
        <v>0</v>
      </c>
      <c r="U11" s="116">
        <v>4360</v>
      </c>
      <c r="V11" s="116">
        <f>+SUM(D11,M11)</f>
        <v>1248853</v>
      </c>
      <c r="W11" s="116">
        <f>+SUM(E11,N11)</f>
        <v>306087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259093</v>
      </c>
      <c r="AB11" s="117" t="str">
        <f>IF(+SUM(J11,S11)=0,"-",+SUM(J11,S11))</f>
        <v>-</v>
      </c>
      <c r="AC11" s="116">
        <f>+SUM(K11,T11)</f>
        <v>46994</v>
      </c>
      <c r="AD11" s="116">
        <f>+SUM(L11,U11)</f>
        <v>942766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1220937</v>
      </c>
      <c r="AN11" s="116">
        <f>SUM(AO11:AR11)</f>
        <v>71324</v>
      </c>
      <c r="AO11" s="116">
        <v>71324</v>
      </c>
      <c r="AP11" s="116">
        <v>0</v>
      </c>
      <c r="AQ11" s="116">
        <v>0</v>
      </c>
      <c r="AR11" s="116">
        <v>0</v>
      </c>
      <c r="AS11" s="116">
        <f>SUM(AT11:AV11)</f>
        <v>401220</v>
      </c>
      <c r="AT11" s="116">
        <v>0</v>
      </c>
      <c r="AU11" s="116">
        <v>401220</v>
      </c>
      <c r="AV11" s="116">
        <v>0</v>
      </c>
      <c r="AW11" s="116">
        <v>0</v>
      </c>
      <c r="AX11" s="116">
        <f>SUM(AY11:BB11)</f>
        <v>745313</v>
      </c>
      <c r="AY11" s="116">
        <v>206885</v>
      </c>
      <c r="AZ11" s="116">
        <v>536381</v>
      </c>
      <c r="BA11" s="116">
        <v>0</v>
      </c>
      <c r="BB11" s="116">
        <v>2047</v>
      </c>
      <c r="BC11" s="116">
        <v>0</v>
      </c>
      <c r="BD11" s="116">
        <v>3080</v>
      </c>
      <c r="BE11" s="116">
        <v>17100</v>
      </c>
      <c r="BF11" s="116">
        <f>SUM(AE11,+AM11,+BE11)</f>
        <v>1238037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10816</v>
      </c>
      <c r="BP11" s="116">
        <f>SUM(BQ11:BT11)</f>
        <v>2479</v>
      </c>
      <c r="BQ11" s="116">
        <v>2479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8337</v>
      </c>
      <c r="CA11" s="116">
        <v>0</v>
      </c>
      <c r="CB11" s="116">
        <v>8326</v>
      </c>
      <c r="CC11" s="116">
        <v>0</v>
      </c>
      <c r="CD11" s="116">
        <v>11</v>
      </c>
      <c r="CE11" s="116">
        <v>0</v>
      </c>
      <c r="CF11" s="116">
        <v>0</v>
      </c>
      <c r="CG11" s="116">
        <v>0</v>
      </c>
      <c r="CH11" s="116">
        <f>SUM(BG11,+BO11,+CG11)</f>
        <v>10816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1231753</v>
      </c>
      <c r="CR11" s="116">
        <f>SUM(AN11,+BP11)</f>
        <v>73803</v>
      </c>
      <c r="CS11" s="116">
        <f>SUM(AO11,+BQ11)</f>
        <v>73803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401220</v>
      </c>
      <c r="CX11" s="116">
        <f>SUM(AT11,+BV11)</f>
        <v>0</v>
      </c>
      <c r="CY11" s="116">
        <f>SUM(AU11,+BW11)</f>
        <v>401220</v>
      </c>
      <c r="CZ11" s="116">
        <f>SUM(AV11,+BX11)</f>
        <v>0</v>
      </c>
      <c r="DA11" s="116">
        <f>SUM(AW11,+BY11)</f>
        <v>0</v>
      </c>
      <c r="DB11" s="116">
        <f>SUM(AX11,+BZ11)</f>
        <v>753650</v>
      </c>
      <c r="DC11" s="116">
        <f>SUM(AY11,+CA11)</f>
        <v>206885</v>
      </c>
      <c r="DD11" s="116">
        <f>SUM(AZ11,+CB11)</f>
        <v>544707</v>
      </c>
      <c r="DE11" s="116">
        <f>SUM(BA11,+CC11)</f>
        <v>0</v>
      </c>
      <c r="DF11" s="116">
        <f>SUM(BB11,+CD11)</f>
        <v>2058</v>
      </c>
      <c r="DG11" s="116">
        <f>SUM(BC11,+CE11)</f>
        <v>0</v>
      </c>
      <c r="DH11" s="116">
        <f>SUM(BD11,+CF11)</f>
        <v>3080</v>
      </c>
      <c r="DI11" s="116">
        <f>SUM(BE11,+CG11)</f>
        <v>17100</v>
      </c>
      <c r="DJ11" s="116">
        <f>SUM(BF11,+CH11)</f>
        <v>1248853</v>
      </c>
    </row>
    <row r="12" spans="1:114" ht="13.5" customHeight="1" x14ac:dyDescent="0.15">
      <c r="A12" s="114" t="s">
        <v>52</v>
      </c>
      <c r="B12" s="115" t="s">
        <v>336</v>
      </c>
      <c r="C12" s="114" t="s">
        <v>337</v>
      </c>
      <c r="D12" s="116">
        <f>SUM(E12,+L12)</f>
        <v>18003070</v>
      </c>
      <c r="E12" s="116">
        <f>SUM(F12:I12,K12)</f>
        <v>283902</v>
      </c>
      <c r="F12" s="116">
        <v>591</v>
      </c>
      <c r="G12" s="116">
        <v>0</v>
      </c>
      <c r="H12" s="116">
        <v>0</v>
      </c>
      <c r="I12" s="116">
        <v>63471</v>
      </c>
      <c r="J12" s="117" t="s">
        <v>427</v>
      </c>
      <c r="K12" s="116">
        <v>219840</v>
      </c>
      <c r="L12" s="116">
        <v>17719168</v>
      </c>
      <c r="M12" s="116">
        <f>SUM(N12,+U12)</f>
        <v>25895</v>
      </c>
      <c r="N12" s="116">
        <f>SUM(O12:R12,T12)</f>
        <v>18870</v>
      </c>
      <c r="O12" s="116">
        <v>0</v>
      </c>
      <c r="P12" s="116">
        <v>0</v>
      </c>
      <c r="Q12" s="116">
        <v>0</v>
      </c>
      <c r="R12" s="116">
        <v>5010</v>
      </c>
      <c r="S12" s="117" t="s">
        <v>427</v>
      </c>
      <c r="T12" s="116">
        <v>13860</v>
      </c>
      <c r="U12" s="116">
        <v>7025</v>
      </c>
      <c r="V12" s="116">
        <f>+SUM(D12,M12)</f>
        <v>18028965</v>
      </c>
      <c r="W12" s="116">
        <f>+SUM(E12,N12)</f>
        <v>302772</v>
      </c>
      <c r="X12" s="116">
        <f>+SUM(F12,O12)</f>
        <v>591</v>
      </c>
      <c r="Y12" s="116">
        <f>+SUM(G12,P12)</f>
        <v>0</v>
      </c>
      <c r="Z12" s="116">
        <f>+SUM(H12,Q12)</f>
        <v>0</v>
      </c>
      <c r="AA12" s="116">
        <f>+SUM(I12,R12)</f>
        <v>68481</v>
      </c>
      <c r="AB12" s="117" t="str">
        <f>IF(+SUM(J12,S12)=0,"-",+SUM(J12,S12))</f>
        <v>-</v>
      </c>
      <c r="AC12" s="116">
        <f>+SUM(K12,T12)</f>
        <v>233700</v>
      </c>
      <c r="AD12" s="116">
        <f>+SUM(L12,U12)</f>
        <v>17726193</v>
      </c>
      <c r="AE12" s="116">
        <f>SUM(AF12,+AK12)</f>
        <v>17608311</v>
      </c>
      <c r="AF12" s="116">
        <f>SUM(AG12:AJ12)</f>
        <v>17608311</v>
      </c>
      <c r="AG12" s="116">
        <v>0</v>
      </c>
      <c r="AH12" s="116">
        <v>17608311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394759</v>
      </c>
      <c r="AN12" s="116">
        <f>SUM(AO12:AR12)</f>
        <v>3715</v>
      </c>
      <c r="AO12" s="116">
        <v>3715</v>
      </c>
      <c r="AP12" s="116">
        <v>0</v>
      </c>
      <c r="AQ12" s="116">
        <v>0</v>
      </c>
      <c r="AR12" s="116">
        <v>0</v>
      </c>
      <c r="AS12" s="116">
        <f>SUM(AT12:AV12)</f>
        <v>84133</v>
      </c>
      <c r="AT12" s="116">
        <v>0</v>
      </c>
      <c r="AU12" s="116">
        <v>0</v>
      </c>
      <c r="AV12" s="116">
        <v>84133</v>
      </c>
      <c r="AW12" s="116">
        <v>14408</v>
      </c>
      <c r="AX12" s="116">
        <f>SUM(AY12:BB12)</f>
        <v>292503</v>
      </c>
      <c r="AY12" s="116">
        <v>219840</v>
      </c>
      <c r="AZ12" s="116">
        <v>1538</v>
      </c>
      <c r="BA12" s="116">
        <v>71125</v>
      </c>
      <c r="BB12" s="116">
        <v>0</v>
      </c>
      <c r="BC12" s="116">
        <v>0</v>
      </c>
      <c r="BD12" s="116">
        <v>0</v>
      </c>
      <c r="BE12" s="116">
        <v>0</v>
      </c>
      <c r="BF12" s="116">
        <f>SUM(AE12,+AM12,+BE12)</f>
        <v>18003070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25895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25895</v>
      </c>
      <c r="CA12" s="116">
        <v>0</v>
      </c>
      <c r="CB12" s="116">
        <v>21681</v>
      </c>
      <c r="CC12" s="116">
        <v>3374</v>
      </c>
      <c r="CD12" s="116">
        <v>840</v>
      </c>
      <c r="CE12" s="116">
        <v>0</v>
      </c>
      <c r="CF12" s="116">
        <v>0</v>
      </c>
      <c r="CG12" s="116">
        <v>0</v>
      </c>
      <c r="CH12" s="116">
        <f>SUM(BG12,+BO12,+CG12)</f>
        <v>25895</v>
      </c>
      <c r="CI12" s="116">
        <f>SUM(AE12,+BG12)</f>
        <v>17608311</v>
      </c>
      <c r="CJ12" s="116">
        <f>SUM(AF12,+BH12)</f>
        <v>17608311</v>
      </c>
      <c r="CK12" s="116">
        <f>SUM(AG12,+BI12)</f>
        <v>0</v>
      </c>
      <c r="CL12" s="116">
        <f>SUM(AH12,+BJ12)</f>
        <v>17608311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420654</v>
      </c>
      <c r="CR12" s="116">
        <f>SUM(AN12,+BP12)</f>
        <v>3715</v>
      </c>
      <c r="CS12" s="116">
        <f>SUM(AO12,+BQ12)</f>
        <v>3715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84133</v>
      </c>
      <c r="CX12" s="116">
        <f>SUM(AT12,+BV12)</f>
        <v>0</v>
      </c>
      <c r="CY12" s="116">
        <f>SUM(AU12,+BW12)</f>
        <v>0</v>
      </c>
      <c r="CZ12" s="116">
        <f>SUM(AV12,+BX12)</f>
        <v>84133</v>
      </c>
      <c r="DA12" s="116">
        <f>SUM(AW12,+BY12)</f>
        <v>14408</v>
      </c>
      <c r="DB12" s="116">
        <f>SUM(AX12,+BZ12)</f>
        <v>318398</v>
      </c>
      <c r="DC12" s="116">
        <f>SUM(AY12,+CA12)</f>
        <v>219840</v>
      </c>
      <c r="DD12" s="116">
        <f>SUM(AZ12,+CB12)</f>
        <v>23219</v>
      </c>
      <c r="DE12" s="116">
        <f>SUM(BA12,+CC12)</f>
        <v>74499</v>
      </c>
      <c r="DF12" s="116">
        <f>SUM(BB12,+CD12)</f>
        <v>840</v>
      </c>
      <c r="DG12" s="116">
        <f>SUM(BC12,+CE12)</f>
        <v>0</v>
      </c>
      <c r="DH12" s="116">
        <f>SUM(BD12,+CF12)</f>
        <v>0</v>
      </c>
      <c r="DI12" s="116">
        <f>SUM(BE12,+CG12)</f>
        <v>0</v>
      </c>
      <c r="DJ12" s="116">
        <f>SUM(BF12,+CH12)</f>
        <v>18028965</v>
      </c>
    </row>
    <row r="13" spans="1:114" ht="13.5" customHeight="1" x14ac:dyDescent="0.15">
      <c r="A13" s="114" t="s">
        <v>52</v>
      </c>
      <c r="B13" s="115" t="s">
        <v>338</v>
      </c>
      <c r="C13" s="114" t="s">
        <v>339</v>
      </c>
      <c r="D13" s="116">
        <f>SUM(E13,+L13)</f>
        <v>602094</v>
      </c>
      <c r="E13" s="116">
        <f>SUM(F13:I13,K13)</f>
        <v>73260</v>
      </c>
      <c r="F13" s="116">
        <v>0</v>
      </c>
      <c r="G13" s="116">
        <v>406</v>
      </c>
      <c r="H13" s="116">
        <v>0</v>
      </c>
      <c r="I13" s="116">
        <v>72185</v>
      </c>
      <c r="J13" s="117" t="s">
        <v>427</v>
      </c>
      <c r="K13" s="116">
        <v>669</v>
      </c>
      <c r="L13" s="116">
        <v>528834</v>
      </c>
      <c r="M13" s="116">
        <f>SUM(N13,+U13)</f>
        <v>41285</v>
      </c>
      <c r="N13" s="116">
        <f>SUM(O13:R13,T13)</f>
        <v>15</v>
      </c>
      <c r="O13" s="116">
        <v>0</v>
      </c>
      <c r="P13" s="116">
        <v>0</v>
      </c>
      <c r="Q13" s="116">
        <v>0</v>
      </c>
      <c r="R13" s="116">
        <v>0</v>
      </c>
      <c r="S13" s="117" t="s">
        <v>427</v>
      </c>
      <c r="T13" s="116">
        <v>15</v>
      </c>
      <c r="U13" s="116">
        <v>41270</v>
      </c>
      <c r="V13" s="116">
        <f>+SUM(D13,M13)</f>
        <v>643379</v>
      </c>
      <c r="W13" s="116">
        <f>+SUM(E13,N13)</f>
        <v>73275</v>
      </c>
      <c r="X13" s="116">
        <f>+SUM(F13,O13)</f>
        <v>0</v>
      </c>
      <c r="Y13" s="116">
        <f>+SUM(G13,P13)</f>
        <v>406</v>
      </c>
      <c r="Z13" s="116">
        <f>+SUM(H13,Q13)</f>
        <v>0</v>
      </c>
      <c r="AA13" s="116">
        <f>+SUM(I13,R13)</f>
        <v>72185</v>
      </c>
      <c r="AB13" s="117" t="str">
        <f>IF(+SUM(J13,S13)=0,"-",+SUM(J13,S13))</f>
        <v>-</v>
      </c>
      <c r="AC13" s="116">
        <f>+SUM(K13,T13)</f>
        <v>684</v>
      </c>
      <c r="AD13" s="116">
        <f>+SUM(L13,U13)</f>
        <v>570104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39645</v>
      </c>
      <c r="AM13" s="116">
        <f>SUM(AN13,AS13,AW13,AX13,BD13)</f>
        <v>198541</v>
      </c>
      <c r="AN13" s="116">
        <f>SUM(AO13:AR13)</f>
        <v>35784</v>
      </c>
      <c r="AO13" s="116">
        <v>23046</v>
      </c>
      <c r="AP13" s="116">
        <v>12738</v>
      </c>
      <c r="AQ13" s="116">
        <v>0</v>
      </c>
      <c r="AR13" s="116">
        <v>0</v>
      </c>
      <c r="AS13" s="116">
        <f>SUM(AT13:AV13)</f>
        <v>1974</v>
      </c>
      <c r="AT13" s="116">
        <v>1974</v>
      </c>
      <c r="AU13" s="116">
        <v>0</v>
      </c>
      <c r="AV13" s="116">
        <v>0</v>
      </c>
      <c r="AW13" s="116">
        <v>0</v>
      </c>
      <c r="AX13" s="116">
        <f>SUM(AY13:BB13)</f>
        <v>160783</v>
      </c>
      <c r="AY13" s="116">
        <v>120285</v>
      </c>
      <c r="AZ13" s="116">
        <v>8972</v>
      </c>
      <c r="BA13" s="116">
        <v>0</v>
      </c>
      <c r="BB13" s="116">
        <v>31526</v>
      </c>
      <c r="BC13" s="116">
        <v>363650</v>
      </c>
      <c r="BD13" s="116">
        <v>0</v>
      </c>
      <c r="BE13" s="116">
        <v>258</v>
      </c>
      <c r="BF13" s="116">
        <f>SUM(AE13,+AM13,+BE13)</f>
        <v>198799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41285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39645</v>
      </c>
      <c r="CQ13" s="116">
        <f>SUM(AM13,+BO13)</f>
        <v>198541</v>
      </c>
      <c r="CR13" s="116">
        <f>SUM(AN13,+BP13)</f>
        <v>35784</v>
      </c>
      <c r="CS13" s="116">
        <f>SUM(AO13,+BQ13)</f>
        <v>23046</v>
      </c>
      <c r="CT13" s="116">
        <f>SUM(AP13,+BR13)</f>
        <v>12738</v>
      </c>
      <c r="CU13" s="116">
        <f>SUM(AQ13,+BS13)</f>
        <v>0</v>
      </c>
      <c r="CV13" s="116">
        <f>SUM(AR13,+BT13)</f>
        <v>0</v>
      </c>
      <c r="CW13" s="116">
        <f>SUM(AS13,+BU13)</f>
        <v>1974</v>
      </c>
      <c r="CX13" s="116">
        <f>SUM(AT13,+BV13)</f>
        <v>1974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160783</v>
      </c>
      <c r="DC13" s="116">
        <f>SUM(AY13,+CA13)</f>
        <v>120285</v>
      </c>
      <c r="DD13" s="116">
        <f>SUM(AZ13,+CB13)</f>
        <v>8972</v>
      </c>
      <c r="DE13" s="116">
        <f>SUM(BA13,+CC13)</f>
        <v>0</v>
      </c>
      <c r="DF13" s="116">
        <f>SUM(BB13,+CD13)</f>
        <v>31526</v>
      </c>
      <c r="DG13" s="116">
        <f>SUM(BC13,+CE13)</f>
        <v>404935</v>
      </c>
      <c r="DH13" s="116">
        <f>SUM(BD13,+CF13)</f>
        <v>0</v>
      </c>
      <c r="DI13" s="116">
        <f>SUM(BE13,+CG13)</f>
        <v>258</v>
      </c>
      <c r="DJ13" s="116">
        <f>SUM(BF13,+CH13)</f>
        <v>198799</v>
      </c>
    </row>
    <row r="14" spans="1:114" ht="13.5" customHeight="1" x14ac:dyDescent="0.15">
      <c r="A14" s="114" t="s">
        <v>52</v>
      </c>
      <c r="B14" s="115" t="s">
        <v>342</v>
      </c>
      <c r="C14" s="114" t="s">
        <v>343</v>
      </c>
      <c r="D14" s="116">
        <f>SUM(E14,+L14)</f>
        <v>1401496</v>
      </c>
      <c r="E14" s="116">
        <f>SUM(F14:I14,K14)</f>
        <v>183849</v>
      </c>
      <c r="F14" s="116">
        <v>0</v>
      </c>
      <c r="G14" s="116">
        <v>0</v>
      </c>
      <c r="H14" s="116">
        <v>0</v>
      </c>
      <c r="I14" s="116">
        <v>183849</v>
      </c>
      <c r="J14" s="117" t="s">
        <v>427</v>
      </c>
      <c r="K14" s="116">
        <v>0</v>
      </c>
      <c r="L14" s="116">
        <v>1217647</v>
      </c>
      <c r="M14" s="116">
        <f>SUM(N14,+U14)</f>
        <v>55735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427</v>
      </c>
      <c r="T14" s="116">
        <v>0</v>
      </c>
      <c r="U14" s="116">
        <v>55735</v>
      </c>
      <c r="V14" s="116">
        <f>+SUM(D14,M14)</f>
        <v>1457231</v>
      </c>
      <c r="W14" s="116">
        <f>+SUM(E14,N14)</f>
        <v>183849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183849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1273382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17156</v>
      </c>
      <c r="AM14" s="116">
        <f>SUM(AN14,AS14,AW14,AX14,BD14)</f>
        <v>665383</v>
      </c>
      <c r="AN14" s="116">
        <f>SUM(AO14:AR14)</f>
        <v>46373</v>
      </c>
      <c r="AO14" s="116">
        <v>46373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619010</v>
      </c>
      <c r="AY14" s="116">
        <v>571247</v>
      </c>
      <c r="AZ14" s="116">
        <v>0</v>
      </c>
      <c r="BA14" s="116">
        <v>0</v>
      </c>
      <c r="BB14" s="116">
        <v>47763</v>
      </c>
      <c r="BC14" s="116">
        <v>650932</v>
      </c>
      <c r="BD14" s="116">
        <v>0</v>
      </c>
      <c r="BE14" s="116">
        <v>68025</v>
      </c>
      <c r="BF14" s="116">
        <f>SUM(AE14,+AM14,+BE14)</f>
        <v>733408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5009</v>
      </c>
      <c r="BP14" s="116">
        <f>SUM(BQ14:BT14)</f>
        <v>5009</v>
      </c>
      <c r="BQ14" s="116">
        <v>5009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50726</v>
      </c>
      <c r="CF14" s="116">
        <v>0</v>
      </c>
      <c r="CG14" s="116">
        <v>0</v>
      </c>
      <c r="CH14" s="116">
        <f>SUM(BG14,+BO14,+CG14)</f>
        <v>5009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17156</v>
      </c>
      <c r="CQ14" s="116">
        <f>SUM(AM14,+BO14)</f>
        <v>670392</v>
      </c>
      <c r="CR14" s="116">
        <f>SUM(AN14,+BP14)</f>
        <v>51382</v>
      </c>
      <c r="CS14" s="116">
        <f>SUM(AO14,+BQ14)</f>
        <v>51382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619010</v>
      </c>
      <c r="DC14" s="116">
        <f>SUM(AY14,+CA14)</f>
        <v>571247</v>
      </c>
      <c r="DD14" s="116">
        <f>SUM(AZ14,+CB14)</f>
        <v>0</v>
      </c>
      <c r="DE14" s="116">
        <f>SUM(BA14,+CC14)</f>
        <v>0</v>
      </c>
      <c r="DF14" s="116">
        <f>SUM(BB14,+CD14)</f>
        <v>47763</v>
      </c>
      <c r="DG14" s="116">
        <f>SUM(BC14,+CE14)</f>
        <v>701658</v>
      </c>
      <c r="DH14" s="116">
        <f>SUM(BD14,+CF14)</f>
        <v>0</v>
      </c>
      <c r="DI14" s="116">
        <f>SUM(BE14,+CG14)</f>
        <v>68025</v>
      </c>
      <c r="DJ14" s="116">
        <f>SUM(BF14,+CH14)</f>
        <v>738417</v>
      </c>
    </row>
    <row r="15" spans="1:114" ht="13.5" customHeight="1" x14ac:dyDescent="0.15">
      <c r="A15" s="114" t="s">
        <v>52</v>
      </c>
      <c r="B15" s="115" t="s">
        <v>344</v>
      </c>
      <c r="C15" s="114" t="s">
        <v>345</v>
      </c>
      <c r="D15" s="116">
        <f>SUM(E15,+L15)</f>
        <v>538550</v>
      </c>
      <c r="E15" s="116">
        <f>SUM(F15:I15,K15)</f>
        <v>79448</v>
      </c>
      <c r="F15" s="116">
        <v>0</v>
      </c>
      <c r="G15" s="116">
        <v>0</v>
      </c>
      <c r="H15" s="116">
        <v>0</v>
      </c>
      <c r="I15" s="116">
        <v>74331</v>
      </c>
      <c r="J15" s="117" t="s">
        <v>427</v>
      </c>
      <c r="K15" s="116">
        <v>5117</v>
      </c>
      <c r="L15" s="116">
        <v>459102</v>
      </c>
      <c r="M15" s="116">
        <f>SUM(N15,+U15)</f>
        <v>38725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427</v>
      </c>
      <c r="T15" s="116">
        <v>0</v>
      </c>
      <c r="U15" s="116">
        <v>38725</v>
      </c>
      <c r="V15" s="116">
        <f>+SUM(D15,M15)</f>
        <v>577275</v>
      </c>
      <c r="W15" s="116">
        <f>+SUM(E15,N15)</f>
        <v>79448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74331</v>
      </c>
      <c r="AB15" s="117" t="str">
        <f>IF(+SUM(J15,S15)=0,"-",+SUM(J15,S15))</f>
        <v>-</v>
      </c>
      <c r="AC15" s="116">
        <f>+SUM(K15,T15)</f>
        <v>5117</v>
      </c>
      <c r="AD15" s="116">
        <f>+SUM(L15,U15)</f>
        <v>497827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341098</v>
      </c>
      <c r="AM15" s="116">
        <f>SUM(AN15,AS15,AW15,AX15,BD15)</f>
        <v>162271</v>
      </c>
      <c r="AN15" s="116">
        <f>SUM(AO15:AR15)</f>
        <v>7853</v>
      </c>
      <c r="AO15" s="116">
        <v>7853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154418</v>
      </c>
      <c r="AY15" s="116">
        <v>154418</v>
      </c>
      <c r="AZ15" s="116">
        <v>0</v>
      </c>
      <c r="BA15" s="116">
        <v>0</v>
      </c>
      <c r="BB15" s="116">
        <v>0</v>
      </c>
      <c r="BC15" s="116">
        <v>35181</v>
      </c>
      <c r="BD15" s="116">
        <v>0</v>
      </c>
      <c r="BE15" s="116">
        <v>0</v>
      </c>
      <c r="BF15" s="116">
        <f>SUM(AE15,+AM15,+BE15)</f>
        <v>162271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38725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341098</v>
      </c>
      <c r="CQ15" s="116">
        <f>SUM(AM15,+BO15)</f>
        <v>162271</v>
      </c>
      <c r="CR15" s="116">
        <f>SUM(AN15,+BP15)</f>
        <v>7853</v>
      </c>
      <c r="CS15" s="116">
        <f>SUM(AO15,+BQ15)</f>
        <v>7853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154418</v>
      </c>
      <c r="DC15" s="116">
        <f>SUM(AY15,+CA15)</f>
        <v>154418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73906</v>
      </c>
      <c r="DH15" s="116">
        <f>SUM(BD15,+CF15)</f>
        <v>0</v>
      </c>
      <c r="DI15" s="116">
        <f>SUM(BE15,+CG15)</f>
        <v>0</v>
      </c>
      <c r="DJ15" s="116">
        <f>SUM(BF15,+CH15)</f>
        <v>162271</v>
      </c>
    </row>
    <row r="16" spans="1:114" ht="13.5" customHeight="1" x14ac:dyDescent="0.15">
      <c r="A16" s="114" t="s">
        <v>52</v>
      </c>
      <c r="B16" s="115" t="s">
        <v>346</v>
      </c>
      <c r="C16" s="114" t="s">
        <v>347</v>
      </c>
      <c r="D16" s="116">
        <f>SUM(E16,+L16)</f>
        <v>1693718</v>
      </c>
      <c r="E16" s="116">
        <f>SUM(F16:I16,K16)</f>
        <v>288522</v>
      </c>
      <c r="F16" s="116">
        <v>0</v>
      </c>
      <c r="G16" s="116">
        <v>0</v>
      </c>
      <c r="H16" s="116">
        <v>0</v>
      </c>
      <c r="I16" s="116">
        <v>288483</v>
      </c>
      <c r="J16" s="117" t="s">
        <v>427</v>
      </c>
      <c r="K16" s="116">
        <v>39</v>
      </c>
      <c r="L16" s="116">
        <v>1405196</v>
      </c>
      <c r="M16" s="116">
        <f>SUM(N16,+U16)</f>
        <v>105407</v>
      </c>
      <c r="N16" s="116">
        <f>SUM(O16:R16,T16)</f>
        <v>35</v>
      </c>
      <c r="O16" s="116">
        <v>0</v>
      </c>
      <c r="P16" s="116">
        <v>0</v>
      </c>
      <c r="Q16" s="116">
        <v>0</v>
      </c>
      <c r="R16" s="116">
        <v>0</v>
      </c>
      <c r="S16" s="117" t="s">
        <v>427</v>
      </c>
      <c r="T16" s="116">
        <v>35</v>
      </c>
      <c r="U16" s="116">
        <v>105372</v>
      </c>
      <c r="V16" s="116">
        <f>+SUM(D16,M16)</f>
        <v>1799125</v>
      </c>
      <c r="W16" s="116">
        <f>+SUM(E16,N16)</f>
        <v>288557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288483</v>
      </c>
      <c r="AB16" s="117" t="str">
        <f>IF(+SUM(J16,S16)=0,"-",+SUM(J16,S16))</f>
        <v>-</v>
      </c>
      <c r="AC16" s="116">
        <f>+SUM(K16,T16)</f>
        <v>74</v>
      </c>
      <c r="AD16" s="116">
        <f>+SUM(L16,U16)</f>
        <v>1510568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450926</v>
      </c>
      <c r="AN16" s="116">
        <f>SUM(AO16:AR16)</f>
        <v>60982</v>
      </c>
      <c r="AO16" s="116">
        <v>43923</v>
      </c>
      <c r="AP16" s="116">
        <v>17059</v>
      </c>
      <c r="AQ16" s="116">
        <v>0</v>
      </c>
      <c r="AR16" s="116">
        <v>0</v>
      </c>
      <c r="AS16" s="116">
        <f>SUM(AT16:AV16)</f>
        <v>2707</v>
      </c>
      <c r="AT16" s="116">
        <v>2707</v>
      </c>
      <c r="AU16" s="116">
        <v>0</v>
      </c>
      <c r="AV16" s="116">
        <v>0</v>
      </c>
      <c r="AW16" s="116">
        <v>0</v>
      </c>
      <c r="AX16" s="116">
        <f>SUM(AY16:BB16)</f>
        <v>387237</v>
      </c>
      <c r="AY16" s="116">
        <v>296265</v>
      </c>
      <c r="AZ16" s="116">
        <v>5435</v>
      </c>
      <c r="BA16" s="116">
        <v>0</v>
      </c>
      <c r="BB16" s="116">
        <v>85537</v>
      </c>
      <c r="BC16" s="116">
        <v>1242792</v>
      </c>
      <c r="BD16" s="116">
        <v>0</v>
      </c>
      <c r="BE16" s="116">
        <v>0</v>
      </c>
      <c r="BF16" s="116">
        <f>SUM(AE16,+AM16,+BE16)</f>
        <v>450926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22134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22134</v>
      </c>
      <c r="BV16" s="116">
        <v>0</v>
      </c>
      <c r="BW16" s="116">
        <v>22134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83273</v>
      </c>
      <c r="CF16" s="116">
        <v>0</v>
      </c>
      <c r="CG16" s="116">
        <v>0</v>
      </c>
      <c r="CH16" s="116">
        <f>SUM(BG16,+BO16,+CG16)</f>
        <v>22134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473060</v>
      </c>
      <c r="CR16" s="116">
        <f>SUM(AN16,+BP16)</f>
        <v>60982</v>
      </c>
      <c r="CS16" s="116">
        <f>SUM(AO16,+BQ16)</f>
        <v>43923</v>
      </c>
      <c r="CT16" s="116">
        <f>SUM(AP16,+BR16)</f>
        <v>17059</v>
      </c>
      <c r="CU16" s="116">
        <f>SUM(AQ16,+BS16)</f>
        <v>0</v>
      </c>
      <c r="CV16" s="116">
        <f>SUM(AR16,+BT16)</f>
        <v>0</v>
      </c>
      <c r="CW16" s="116">
        <f>SUM(AS16,+BU16)</f>
        <v>24841</v>
      </c>
      <c r="CX16" s="116">
        <f>SUM(AT16,+BV16)</f>
        <v>2707</v>
      </c>
      <c r="CY16" s="116">
        <f>SUM(AU16,+BW16)</f>
        <v>22134</v>
      </c>
      <c r="CZ16" s="116">
        <f>SUM(AV16,+BX16)</f>
        <v>0</v>
      </c>
      <c r="DA16" s="116">
        <f>SUM(AW16,+BY16)</f>
        <v>0</v>
      </c>
      <c r="DB16" s="116">
        <f>SUM(AX16,+BZ16)</f>
        <v>387237</v>
      </c>
      <c r="DC16" s="116">
        <f>SUM(AY16,+CA16)</f>
        <v>296265</v>
      </c>
      <c r="DD16" s="116">
        <f>SUM(AZ16,+CB16)</f>
        <v>5435</v>
      </c>
      <c r="DE16" s="116">
        <f>SUM(BA16,+CC16)</f>
        <v>0</v>
      </c>
      <c r="DF16" s="116">
        <f>SUM(BB16,+CD16)</f>
        <v>85537</v>
      </c>
      <c r="DG16" s="116">
        <f>SUM(BC16,+CE16)</f>
        <v>1326065</v>
      </c>
      <c r="DH16" s="116">
        <f>SUM(BD16,+CF16)</f>
        <v>0</v>
      </c>
      <c r="DI16" s="116">
        <f>SUM(BE16,+CG16)</f>
        <v>0</v>
      </c>
      <c r="DJ16" s="116">
        <f>SUM(BF16,+CH16)</f>
        <v>473060</v>
      </c>
    </row>
    <row r="17" spans="1:114" ht="13.5" customHeight="1" x14ac:dyDescent="0.15">
      <c r="A17" s="114" t="s">
        <v>52</v>
      </c>
      <c r="B17" s="115" t="s">
        <v>352</v>
      </c>
      <c r="C17" s="114" t="s">
        <v>353</v>
      </c>
      <c r="D17" s="116">
        <f>SUM(E17,+L17)</f>
        <v>1456365</v>
      </c>
      <c r="E17" s="116">
        <f>SUM(F17:I17,K17)</f>
        <v>358100</v>
      </c>
      <c r="F17" s="116">
        <v>0</v>
      </c>
      <c r="G17" s="116">
        <v>0</v>
      </c>
      <c r="H17" s="116">
        <v>0</v>
      </c>
      <c r="I17" s="116">
        <v>296254</v>
      </c>
      <c r="J17" s="117" t="s">
        <v>427</v>
      </c>
      <c r="K17" s="116">
        <v>61846</v>
      </c>
      <c r="L17" s="116">
        <v>1098265</v>
      </c>
      <c r="M17" s="116">
        <f>SUM(N17,+U17)</f>
        <v>3725906</v>
      </c>
      <c r="N17" s="116">
        <f>SUM(O17:R17,T17)</f>
        <v>1455014</v>
      </c>
      <c r="O17" s="116">
        <v>1454375</v>
      </c>
      <c r="P17" s="116">
        <v>0</v>
      </c>
      <c r="Q17" s="116">
        <v>0</v>
      </c>
      <c r="R17" s="116">
        <v>0</v>
      </c>
      <c r="S17" s="117" t="s">
        <v>427</v>
      </c>
      <c r="T17" s="116">
        <v>639</v>
      </c>
      <c r="U17" s="116">
        <v>2270892</v>
      </c>
      <c r="V17" s="116">
        <f>+SUM(D17,M17)</f>
        <v>5182271</v>
      </c>
      <c r="W17" s="116">
        <f>+SUM(E17,N17)</f>
        <v>1813114</v>
      </c>
      <c r="X17" s="116">
        <f>+SUM(F17,O17)</f>
        <v>1454375</v>
      </c>
      <c r="Y17" s="116">
        <f>+SUM(G17,P17)</f>
        <v>0</v>
      </c>
      <c r="Z17" s="116">
        <f>+SUM(H17,Q17)</f>
        <v>0</v>
      </c>
      <c r="AA17" s="116">
        <f>+SUM(I17,R17)</f>
        <v>296254</v>
      </c>
      <c r="AB17" s="117" t="str">
        <f>IF(+SUM(J17,S17)=0,"-",+SUM(J17,S17))</f>
        <v>-</v>
      </c>
      <c r="AC17" s="116">
        <f>+SUM(K17,T17)</f>
        <v>62485</v>
      </c>
      <c r="AD17" s="116">
        <f>+SUM(L17,U17)</f>
        <v>3369157</v>
      </c>
      <c r="AE17" s="116">
        <f>SUM(AF17,+AK17)</f>
        <v>38027</v>
      </c>
      <c r="AF17" s="116">
        <f>SUM(AG17:AJ17)</f>
        <v>38027</v>
      </c>
      <c r="AG17" s="116">
        <v>0</v>
      </c>
      <c r="AH17" s="116">
        <v>38027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838828</v>
      </c>
      <c r="AN17" s="116">
        <f>SUM(AO17:AR17)</f>
        <v>51179</v>
      </c>
      <c r="AO17" s="116">
        <v>51179</v>
      </c>
      <c r="AP17" s="116">
        <v>0</v>
      </c>
      <c r="AQ17" s="116">
        <v>0</v>
      </c>
      <c r="AR17" s="116">
        <v>0</v>
      </c>
      <c r="AS17" s="116">
        <f>SUM(AT17:AV17)</f>
        <v>235932</v>
      </c>
      <c r="AT17" s="116">
        <v>19730</v>
      </c>
      <c r="AU17" s="116">
        <v>216202</v>
      </c>
      <c r="AV17" s="116">
        <v>0</v>
      </c>
      <c r="AW17" s="116">
        <v>345</v>
      </c>
      <c r="AX17" s="116">
        <f>SUM(AY17:BB17)</f>
        <v>551372</v>
      </c>
      <c r="AY17" s="116">
        <v>342475</v>
      </c>
      <c r="AZ17" s="116">
        <v>39697</v>
      </c>
      <c r="BA17" s="116">
        <v>39697</v>
      </c>
      <c r="BB17" s="116">
        <v>129503</v>
      </c>
      <c r="BC17" s="116">
        <v>0</v>
      </c>
      <c r="BD17" s="116">
        <v>0</v>
      </c>
      <c r="BE17" s="116">
        <v>579510</v>
      </c>
      <c r="BF17" s="116">
        <f>SUM(AE17,+AM17,+BE17)</f>
        <v>1456365</v>
      </c>
      <c r="BG17" s="116">
        <f>SUM(BH17,+BM17)</f>
        <v>2184704</v>
      </c>
      <c r="BH17" s="116">
        <f>SUM(BI17:BL17)</f>
        <v>2184704</v>
      </c>
      <c r="BI17" s="116">
        <v>0</v>
      </c>
      <c r="BJ17" s="116">
        <v>2184704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118953</v>
      </c>
      <c r="BP17" s="116">
        <f>SUM(BQ17:BT17)</f>
        <v>12563</v>
      </c>
      <c r="BQ17" s="116">
        <v>12563</v>
      </c>
      <c r="BR17" s="116">
        <v>0</v>
      </c>
      <c r="BS17" s="116">
        <v>0</v>
      </c>
      <c r="BT17" s="116">
        <v>0</v>
      </c>
      <c r="BU17" s="116">
        <f>SUM(BV17:BX17)</f>
        <v>61285</v>
      </c>
      <c r="BV17" s="116">
        <v>0</v>
      </c>
      <c r="BW17" s="116">
        <v>61285</v>
      </c>
      <c r="BX17" s="116">
        <v>0</v>
      </c>
      <c r="BY17" s="116">
        <v>0</v>
      </c>
      <c r="BZ17" s="116">
        <f>SUM(CA17:CD17)</f>
        <v>45105</v>
      </c>
      <c r="CA17" s="116">
        <v>0</v>
      </c>
      <c r="CB17" s="116">
        <v>0</v>
      </c>
      <c r="CC17" s="116">
        <v>0</v>
      </c>
      <c r="CD17" s="116">
        <v>45105</v>
      </c>
      <c r="CE17" s="116">
        <v>0</v>
      </c>
      <c r="CF17" s="116">
        <v>0</v>
      </c>
      <c r="CG17" s="116">
        <v>1422249</v>
      </c>
      <c r="CH17" s="116">
        <f>SUM(BG17,+BO17,+CG17)</f>
        <v>3725906</v>
      </c>
      <c r="CI17" s="116">
        <f>SUM(AE17,+BG17)</f>
        <v>2222731</v>
      </c>
      <c r="CJ17" s="116">
        <f>SUM(AF17,+BH17)</f>
        <v>2222731</v>
      </c>
      <c r="CK17" s="116">
        <f>SUM(AG17,+BI17)</f>
        <v>0</v>
      </c>
      <c r="CL17" s="116">
        <f>SUM(AH17,+BJ17)</f>
        <v>2222731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957781</v>
      </c>
      <c r="CR17" s="116">
        <f>SUM(AN17,+BP17)</f>
        <v>63742</v>
      </c>
      <c r="CS17" s="116">
        <f>SUM(AO17,+BQ17)</f>
        <v>63742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297217</v>
      </c>
      <c r="CX17" s="116">
        <f>SUM(AT17,+BV17)</f>
        <v>19730</v>
      </c>
      <c r="CY17" s="116">
        <f>SUM(AU17,+BW17)</f>
        <v>277487</v>
      </c>
      <c r="CZ17" s="116">
        <f>SUM(AV17,+BX17)</f>
        <v>0</v>
      </c>
      <c r="DA17" s="116">
        <f>SUM(AW17,+BY17)</f>
        <v>345</v>
      </c>
      <c r="DB17" s="116">
        <f>SUM(AX17,+BZ17)</f>
        <v>596477</v>
      </c>
      <c r="DC17" s="116">
        <f>SUM(AY17,+CA17)</f>
        <v>342475</v>
      </c>
      <c r="DD17" s="116">
        <f>SUM(AZ17,+CB17)</f>
        <v>39697</v>
      </c>
      <c r="DE17" s="116">
        <f>SUM(BA17,+CC17)</f>
        <v>39697</v>
      </c>
      <c r="DF17" s="116">
        <f>SUM(BB17,+CD17)</f>
        <v>174608</v>
      </c>
      <c r="DG17" s="116">
        <f>SUM(BC17,+CE17)</f>
        <v>0</v>
      </c>
      <c r="DH17" s="116">
        <f>SUM(BD17,+CF17)</f>
        <v>0</v>
      </c>
      <c r="DI17" s="116">
        <f>SUM(BE17,+CG17)</f>
        <v>2001759</v>
      </c>
      <c r="DJ17" s="116">
        <f>SUM(BF17,+CH17)</f>
        <v>5182271</v>
      </c>
    </row>
    <row r="18" spans="1:114" ht="13.5" customHeight="1" x14ac:dyDescent="0.15">
      <c r="A18" s="114" t="s">
        <v>52</v>
      </c>
      <c r="B18" s="115" t="s">
        <v>354</v>
      </c>
      <c r="C18" s="114" t="s">
        <v>355</v>
      </c>
      <c r="D18" s="116">
        <f>SUM(E18,+L18)</f>
        <v>334693</v>
      </c>
      <c r="E18" s="116">
        <f>SUM(F18:I18,K18)</f>
        <v>54671</v>
      </c>
      <c r="F18" s="116">
        <v>0</v>
      </c>
      <c r="G18" s="116">
        <v>0</v>
      </c>
      <c r="H18" s="116">
        <v>0</v>
      </c>
      <c r="I18" s="116">
        <v>54671</v>
      </c>
      <c r="J18" s="117" t="s">
        <v>427</v>
      </c>
      <c r="K18" s="116">
        <v>0</v>
      </c>
      <c r="L18" s="116">
        <v>280022</v>
      </c>
      <c r="M18" s="116">
        <f>SUM(N18,+U18)</f>
        <v>46241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427</v>
      </c>
      <c r="T18" s="116">
        <v>0</v>
      </c>
      <c r="U18" s="116">
        <v>46241</v>
      </c>
      <c r="V18" s="116">
        <f>+SUM(D18,M18)</f>
        <v>380934</v>
      </c>
      <c r="W18" s="116">
        <f>+SUM(E18,N18)</f>
        <v>54671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54671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326263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175006</v>
      </c>
      <c r="AN18" s="116">
        <f>SUM(AO18:AR18)</f>
        <v>17565</v>
      </c>
      <c r="AO18" s="116">
        <v>10888</v>
      </c>
      <c r="AP18" s="116">
        <v>6677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157441</v>
      </c>
      <c r="AY18" s="116">
        <v>133878</v>
      </c>
      <c r="AZ18" s="116">
        <v>0</v>
      </c>
      <c r="BA18" s="116">
        <v>0</v>
      </c>
      <c r="BB18" s="116">
        <v>23563</v>
      </c>
      <c r="BC18" s="116">
        <v>154678</v>
      </c>
      <c r="BD18" s="116">
        <v>0</v>
      </c>
      <c r="BE18" s="116">
        <v>5009</v>
      </c>
      <c r="BF18" s="116">
        <f>SUM(AE18,+AM18,+BE18)</f>
        <v>180015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919</v>
      </c>
      <c r="BP18" s="116">
        <f>SUM(BQ18:BT18)</f>
        <v>919</v>
      </c>
      <c r="BQ18" s="116">
        <v>919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45322</v>
      </c>
      <c r="CF18" s="116">
        <v>0</v>
      </c>
      <c r="CG18" s="116">
        <v>0</v>
      </c>
      <c r="CH18" s="116">
        <f>SUM(BG18,+BO18,+CG18)</f>
        <v>919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175925</v>
      </c>
      <c r="CR18" s="116">
        <f>SUM(AN18,+BP18)</f>
        <v>18484</v>
      </c>
      <c r="CS18" s="116">
        <f>SUM(AO18,+BQ18)</f>
        <v>11807</v>
      </c>
      <c r="CT18" s="116">
        <f>SUM(AP18,+BR18)</f>
        <v>6677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157441</v>
      </c>
      <c r="DC18" s="116">
        <f>SUM(AY18,+CA18)</f>
        <v>133878</v>
      </c>
      <c r="DD18" s="116">
        <f>SUM(AZ18,+CB18)</f>
        <v>0</v>
      </c>
      <c r="DE18" s="116">
        <f>SUM(BA18,+CC18)</f>
        <v>0</v>
      </c>
      <c r="DF18" s="116">
        <f>SUM(BB18,+CD18)</f>
        <v>23563</v>
      </c>
      <c r="DG18" s="116">
        <f>SUM(BC18,+CE18)</f>
        <v>200000</v>
      </c>
      <c r="DH18" s="116">
        <f>SUM(BD18,+CF18)</f>
        <v>0</v>
      </c>
      <c r="DI18" s="116">
        <f>SUM(BE18,+CG18)</f>
        <v>5009</v>
      </c>
      <c r="DJ18" s="116">
        <f>SUM(BF18,+CH18)</f>
        <v>180934</v>
      </c>
    </row>
    <row r="19" spans="1:114" ht="13.5" customHeight="1" x14ac:dyDescent="0.15">
      <c r="A19" s="114" t="s">
        <v>52</v>
      </c>
      <c r="B19" s="115" t="s">
        <v>356</v>
      </c>
      <c r="C19" s="114" t="s">
        <v>357</v>
      </c>
      <c r="D19" s="116">
        <f>SUM(E19,+L19)</f>
        <v>91750</v>
      </c>
      <c r="E19" s="116">
        <f>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7" t="s">
        <v>427</v>
      </c>
      <c r="K19" s="116">
        <v>0</v>
      </c>
      <c r="L19" s="116">
        <v>91750</v>
      </c>
      <c r="M19" s="116">
        <f>SUM(N19,+U19)</f>
        <v>53997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427</v>
      </c>
      <c r="T19" s="116">
        <v>0</v>
      </c>
      <c r="U19" s="116">
        <v>53997</v>
      </c>
      <c r="V19" s="116">
        <f>+SUM(D19,M19)</f>
        <v>145747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145747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91750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48717</v>
      </c>
      <c r="BH19" s="116">
        <f>SUM(BI19:BL19)</f>
        <v>48717</v>
      </c>
      <c r="BI19" s="116">
        <v>0</v>
      </c>
      <c r="BJ19" s="116">
        <v>0</v>
      </c>
      <c r="BK19" s="116">
        <v>0</v>
      </c>
      <c r="BL19" s="116">
        <v>48717</v>
      </c>
      <c r="BM19" s="116">
        <v>0</v>
      </c>
      <c r="BN19" s="116">
        <v>0</v>
      </c>
      <c r="BO19" s="116">
        <f>SUM(BP19,BU19,BY19,BZ19,CF19)</f>
        <v>5280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5280</v>
      </c>
      <c r="CA19" s="116">
        <v>0</v>
      </c>
      <c r="CB19" s="116">
        <v>5280</v>
      </c>
      <c r="CC19" s="116">
        <v>0</v>
      </c>
      <c r="CD19" s="116">
        <v>0</v>
      </c>
      <c r="CE19" s="116">
        <v>0</v>
      </c>
      <c r="CF19" s="116">
        <v>0</v>
      </c>
      <c r="CG19" s="116">
        <v>0</v>
      </c>
      <c r="CH19" s="116">
        <f>SUM(BG19,+BO19,+CG19)</f>
        <v>53997</v>
      </c>
      <c r="CI19" s="116">
        <f>SUM(AE19,+BG19)</f>
        <v>48717</v>
      </c>
      <c r="CJ19" s="116">
        <f>SUM(AF19,+BH19)</f>
        <v>48717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48717</v>
      </c>
      <c r="CO19" s="116">
        <f>SUM(AK19,+BM19)</f>
        <v>0</v>
      </c>
      <c r="CP19" s="116">
        <f>SUM(AL19,+BN19)</f>
        <v>0</v>
      </c>
      <c r="CQ19" s="116">
        <f>SUM(AM19,+BO19)</f>
        <v>5280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5280</v>
      </c>
      <c r="DC19" s="116">
        <f>SUM(AY19,+CA19)</f>
        <v>0</v>
      </c>
      <c r="DD19" s="116">
        <f>SUM(AZ19,+CB19)</f>
        <v>5280</v>
      </c>
      <c r="DE19" s="116">
        <f>SUM(BA19,+CC19)</f>
        <v>0</v>
      </c>
      <c r="DF19" s="116">
        <f>SUM(BB19,+CD19)</f>
        <v>0</v>
      </c>
      <c r="DG19" s="116">
        <f>SUM(BC19,+CE19)</f>
        <v>91750</v>
      </c>
      <c r="DH19" s="116">
        <f>SUM(BD19,+CF19)</f>
        <v>0</v>
      </c>
      <c r="DI19" s="116">
        <f>SUM(BE19,+CG19)</f>
        <v>0</v>
      </c>
      <c r="DJ19" s="116">
        <f>SUM(BF19,+CH19)</f>
        <v>53997</v>
      </c>
    </row>
    <row r="20" spans="1:114" ht="13.5" customHeight="1" x14ac:dyDescent="0.15">
      <c r="A20" s="114" t="s">
        <v>52</v>
      </c>
      <c r="B20" s="115" t="s">
        <v>360</v>
      </c>
      <c r="C20" s="114" t="s">
        <v>361</v>
      </c>
      <c r="D20" s="116">
        <f>SUM(E20,+L20)</f>
        <v>69590</v>
      </c>
      <c r="E20" s="116">
        <f>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7" t="s">
        <v>427</v>
      </c>
      <c r="K20" s="116">
        <v>0</v>
      </c>
      <c r="L20" s="116">
        <v>69590</v>
      </c>
      <c r="M20" s="116">
        <f>SUM(N20,+U20)</f>
        <v>44909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427</v>
      </c>
      <c r="T20" s="116">
        <v>0</v>
      </c>
      <c r="U20" s="116">
        <v>44909</v>
      </c>
      <c r="V20" s="116">
        <f>+SUM(D20,M20)</f>
        <v>114499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0</v>
      </c>
      <c r="AD20" s="116">
        <f>+SUM(L20,U20)</f>
        <v>114499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6">
        <v>69590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44909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44909</v>
      </c>
      <c r="CA20" s="116">
        <v>0</v>
      </c>
      <c r="CB20" s="116">
        <v>4620</v>
      </c>
      <c r="CC20" s="116">
        <v>0</v>
      </c>
      <c r="CD20" s="116">
        <v>40289</v>
      </c>
      <c r="CE20" s="116">
        <v>0</v>
      </c>
      <c r="CF20" s="116">
        <v>0</v>
      </c>
      <c r="CG20" s="116">
        <v>0</v>
      </c>
      <c r="CH20" s="116">
        <f>SUM(BG20,+BO20,+CG20)</f>
        <v>44909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44909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44909</v>
      </c>
      <c r="DC20" s="116">
        <f>SUM(AY20,+CA20)</f>
        <v>0</v>
      </c>
      <c r="DD20" s="116">
        <f>SUM(AZ20,+CB20)</f>
        <v>4620</v>
      </c>
      <c r="DE20" s="116">
        <f>SUM(BA20,+CC20)</f>
        <v>0</v>
      </c>
      <c r="DF20" s="116">
        <f>SUM(BB20,+CD20)</f>
        <v>40289</v>
      </c>
      <c r="DG20" s="116">
        <f>SUM(BC20,+CE20)</f>
        <v>69590</v>
      </c>
      <c r="DH20" s="116">
        <f>SUM(BD20,+CF20)</f>
        <v>0</v>
      </c>
      <c r="DI20" s="116">
        <f>SUM(BE20,+CG20)</f>
        <v>0</v>
      </c>
      <c r="DJ20" s="116">
        <f>SUM(BF20,+CH20)</f>
        <v>44909</v>
      </c>
    </row>
    <row r="21" spans="1:114" ht="13.5" customHeight="1" x14ac:dyDescent="0.15">
      <c r="A21" s="114" t="s">
        <v>52</v>
      </c>
      <c r="B21" s="115" t="s">
        <v>362</v>
      </c>
      <c r="C21" s="114" t="s">
        <v>363</v>
      </c>
      <c r="D21" s="116">
        <f>SUM(E21,+L21)</f>
        <v>45772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427</v>
      </c>
      <c r="K21" s="116">
        <v>0</v>
      </c>
      <c r="L21" s="116">
        <v>45772</v>
      </c>
      <c r="M21" s="116">
        <f>SUM(N21,+U21)</f>
        <v>41192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427</v>
      </c>
      <c r="T21" s="116">
        <v>0</v>
      </c>
      <c r="U21" s="116">
        <v>41192</v>
      </c>
      <c r="V21" s="116">
        <f>+SUM(D21,M21)</f>
        <v>86964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86964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45772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41192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41192</v>
      </c>
      <c r="CA21" s="116">
        <v>0</v>
      </c>
      <c r="CB21" s="116">
        <v>3960</v>
      </c>
      <c r="CC21" s="116">
        <v>0</v>
      </c>
      <c r="CD21" s="116">
        <v>37232</v>
      </c>
      <c r="CE21" s="116">
        <v>0</v>
      </c>
      <c r="CF21" s="116">
        <v>0</v>
      </c>
      <c r="CG21" s="116">
        <v>0</v>
      </c>
      <c r="CH21" s="116">
        <f>SUM(BG21,+BO21,+CG21)</f>
        <v>41192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41192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41192</v>
      </c>
      <c r="DC21" s="116">
        <f>SUM(AY21,+CA21)</f>
        <v>0</v>
      </c>
      <c r="DD21" s="116">
        <f>SUM(AZ21,+CB21)</f>
        <v>3960</v>
      </c>
      <c r="DE21" s="116">
        <f>SUM(BA21,+CC21)</f>
        <v>0</v>
      </c>
      <c r="DF21" s="116">
        <f>SUM(BB21,+CD21)</f>
        <v>37232</v>
      </c>
      <c r="DG21" s="116">
        <f>SUM(BC21,+CE21)</f>
        <v>45772</v>
      </c>
      <c r="DH21" s="116">
        <f>SUM(BD21,+CF21)</f>
        <v>0</v>
      </c>
      <c r="DI21" s="116">
        <f>SUM(BE21,+CG21)</f>
        <v>0</v>
      </c>
      <c r="DJ21" s="116">
        <f>SUM(BF21,+CH21)</f>
        <v>41192</v>
      </c>
    </row>
    <row r="22" spans="1:114" ht="13.5" customHeight="1" x14ac:dyDescent="0.15">
      <c r="A22" s="114" t="s">
        <v>52</v>
      </c>
      <c r="B22" s="115" t="s">
        <v>364</v>
      </c>
      <c r="C22" s="114" t="s">
        <v>365</v>
      </c>
      <c r="D22" s="116">
        <f>SUM(E22,+L22)</f>
        <v>135003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427</v>
      </c>
      <c r="K22" s="116">
        <v>0</v>
      </c>
      <c r="L22" s="116">
        <v>135003</v>
      </c>
      <c r="M22" s="116">
        <f>SUM(N22,+U22)</f>
        <v>33359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427</v>
      </c>
      <c r="T22" s="116">
        <v>0</v>
      </c>
      <c r="U22" s="116">
        <v>33359</v>
      </c>
      <c r="V22" s="116">
        <f>+SUM(D22,M22)</f>
        <v>168362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168362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25119</v>
      </c>
      <c r="AM22" s="116">
        <f>SUM(AN22,AS22,AW22,AX22,BD22)</f>
        <v>0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0</v>
      </c>
      <c r="AY22" s="116">
        <v>0</v>
      </c>
      <c r="AZ22" s="116">
        <v>0</v>
      </c>
      <c r="BA22" s="116">
        <v>0</v>
      </c>
      <c r="BB22" s="116">
        <v>0</v>
      </c>
      <c r="BC22" s="116">
        <v>109884</v>
      </c>
      <c r="BD22" s="116">
        <v>0</v>
      </c>
      <c r="BE22" s="116">
        <v>0</v>
      </c>
      <c r="BF22" s="116">
        <f>SUM(AE22,+AM22,+BE22)</f>
        <v>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33359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25119</v>
      </c>
      <c r="CQ22" s="116">
        <f>SUM(AM22,+BO22)</f>
        <v>0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0</v>
      </c>
      <c r="DC22" s="116">
        <f>SUM(AY22,+CA22)</f>
        <v>0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143243</v>
      </c>
      <c r="DH22" s="116">
        <f>SUM(BD22,+CF22)</f>
        <v>0</v>
      </c>
      <c r="DI22" s="116">
        <f>SUM(BE22,+CG22)</f>
        <v>0</v>
      </c>
      <c r="DJ22" s="116">
        <f>SUM(BF22,+CH22)</f>
        <v>0</v>
      </c>
    </row>
    <row r="23" spans="1:114" ht="13.5" customHeight="1" x14ac:dyDescent="0.15">
      <c r="A23" s="114" t="s">
        <v>52</v>
      </c>
      <c r="B23" s="115" t="s">
        <v>368</v>
      </c>
      <c r="C23" s="114" t="s">
        <v>369</v>
      </c>
      <c r="D23" s="116">
        <f>SUM(E23,+L23)</f>
        <v>176592</v>
      </c>
      <c r="E23" s="116">
        <f>SUM(F23:I23,K23)</f>
        <v>28401</v>
      </c>
      <c r="F23" s="116">
        <v>0</v>
      </c>
      <c r="G23" s="116">
        <v>0</v>
      </c>
      <c r="H23" s="116">
        <v>0</v>
      </c>
      <c r="I23" s="116">
        <v>28401</v>
      </c>
      <c r="J23" s="117" t="s">
        <v>427</v>
      </c>
      <c r="K23" s="116">
        <v>0</v>
      </c>
      <c r="L23" s="116">
        <v>148191</v>
      </c>
      <c r="M23" s="116">
        <f>SUM(N23,+U23)</f>
        <v>43637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427</v>
      </c>
      <c r="T23" s="116">
        <v>0</v>
      </c>
      <c r="U23" s="116">
        <v>43637</v>
      </c>
      <c r="V23" s="116">
        <f>+SUM(D23,M23)</f>
        <v>220229</v>
      </c>
      <c r="W23" s="116">
        <f>+SUM(E23,N23)</f>
        <v>28401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28401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191828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32857</v>
      </c>
      <c r="AM23" s="116">
        <f>SUM(AN23,AS23,AW23,AX23,BD23)</f>
        <v>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6">
        <v>143735</v>
      </c>
      <c r="BD23" s="116">
        <v>0</v>
      </c>
      <c r="BE23" s="116">
        <v>0</v>
      </c>
      <c r="BF23" s="116">
        <f>SUM(AE23,+AM23,+BE23)</f>
        <v>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43637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32857</v>
      </c>
      <c r="CQ23" s="116">
        <f>SUM(AM23,+BO23)</f>
        <v>0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0</v>
      </c>
      <c r="CX23" s="116">
        <f>SUM(AT23,+BV23)</f>
        <v>0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0</v>
      </c>
      <c r="DC23" s="116">
        <f>SUM(AY23,+CA23)</f>
        <v>0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187372</v>
      </c>
      <c r="DH23" s="116">
        <f>SUM(BD23,+CF23)</f>
        <v>0</v>
      </c>
      <c r="DI23" s="116">
        <f>SUM(BE23,+CG23)</f>
        <v>0</v>
      </c>
      <c r="DJ23" s="116">
        <f>SUM(BF23,+CH23)</f>
        <v>0</v>
      </c>
    </row>
    <row r="24" spans="1:114" ht="13.5" customHeight="1" x14ac:dyDescent="0.15">
      <c r="A24" s="114" t="s">
        <v>52</v>
      </c>
      <c r="B24" s="115" t="s">
        <v>371</v>
      </c>
      <c r="C24" s="114" t="s">
        <v>372</v>
      </c>
      <c r="D24" s="116">
        <f>SUM(E24,+L24)</f>
        <v>288808</v>
      </c>
      <c r="E24" s="116">
        <f>SUM(F24:I24,K24)</f>
        <v>88795</v>
      </c>
      <c r="F24" s="116">
        <v>0</v>
      </c>
      <c r="G24" s="116">
        <v>0</v>
      </c>
      <c r="H24" s="116">
        <v>0</v>
      </c>
      <c r="I24" s="116">
        <v>88123</v>
      </c>
      <c r="J24" s="117" t="s">
        <v>427</v>
      </c>
      <c r="K24" s="116">
        <v>672</v>
      </c>
      <c r="L24" s="116">
        <v>200013</v>
      </c>
      <c r="M24" s="116">
        <f>SUM(N24,+U24)</f>
        <v>71002</v>
      </c>
      <c r="N24" s="116">
        <f>SUM(O24:R24,T24)</f>
        <v>71002</v>
      </c>
      <c r="O24" s="116">
        <v>207</v>
      </c>
      <c r="P24" s="116">
        <v>0</v>
      </c>
      <c r="Q24" s="116">
        <v>0</v>
      </c>
      <c r="R24" s="116">
        <v>70795</v>
      </c>
      <c r="S24" s="117" t="s">
        <v>427</v>
      </c>
      <c r="T24" s="116">
        <v>0</v>
      </c>
      <c r="U24" s="116">
        <v>0</v>
      </c>
      <c r="V24" s="116">
        <f>+SUM(D24,M24)</f>
        <v>359810</v>
      </c>
      <c r="W24" s="116">
        <f>+SUM(E24,N24)</f>
        <v>159797</v>
      </c>
      <c r="X24" s="116">
        <f>+SUM(F24,O24)</f>
        <v>207</v>
      </c>
      <c r="Y24" s="116">
        <f>+SUM(G24,P24)</f>
        <v>0</v>
      </c>
      <c r="Z24" s="116">
        <f>+SUM(H24,Q24)</f>
        <v>0</v>
      </c>
      <c r="AA24" s="116">
        <f>+SUM(I24,R24)</f>
        <v>158918</v>
      </c>
      <c r="AB24" s="117" t="str">
        <f>IF(+SUM(J24,S24)=0,"-",+SUM(J24,S24))</f>
        <v>-</v>
      </c>
      <c r="AC24" s="116">
        <f>+SUM(K24,T24)</f>
        <v>672</v>
      </c>
      <c r="AD24" s="116">
        <f>+SUM(L24,U24)</f>
        <v>200013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74470</v>
      </c>
      <c r="AN24" s="116">
        <f>SUM(AO24:AR24)</f>
        <v>8274</v>
      </c>
      <c r="AO24" s="116">
        <v>1579</v>
      </c>
      <c r="AP24" s="116">
        <v>6695</v>
      </c>
      <c r="AQ24" s="116">
        <v>0</v>
      </c>
      <c r="AR24" s="116">
        <v>0</v>
      </c>
      <c r="AS24" s="116">
        <f>SUM(AT24:AV24)</f>
        <v>13777</v>
      </c>
      <c r="AT24" s="116">
        <v>3402</v>
      </c>
      <c r="AU24" s="116">
        <v>271</v>
      </c>
      <c r="AV24" s="116">
        <v>10104</v>
      </c>
      <c r="AW24" s="116">
        <v>0</v>
      </c>
      <c r="AX24" s="116">
        <f>SUM(AY24:BB24)</f>
        <v>52419</v>
      </c>
      <c r="AY24" s="116">
        <v>30068</v>
      </c>
      <c r="AZ24" s="116">
        <v>238</v>
      </c>
      <c r="BA24" s="116">
        <v>11919</v>
      </c>
      <c r="BB24" s="116">
        <v>10194</v>
      </c>
      <c r="BC24" s="116">
        <v>191940</v>
      </c>
      <c r="BD24" s="116">
        <v>0</v>
      </c>
      <c r="BE24" s="116">
        <v>22398</v>
      </c>
      <c r="BF24" s="116">
        <f>SUM(AE24,+AM24,+BE24)</f>
        <v>96868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70578</v>
      </c>
      <c r="BP24" s="116">
        <f>SUM(BQ24:BT24)</f>
        <v>1579</v>
      </c>
      <c r="BQ24" s="116">
        <v>1579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68999</v>
      </c>
      <c r="CA24" s="116">
        <v>0</v>
      </c>
      <c r="CB24" s="116">
        <v>68999</v>
      </c>
      <c r="CC24" s="116">
        <v>0</v>
      </c>
      <c r="CD24" s="116">
        <v>0</v>
      </c>
      <c r="CE24" s="116">
        <v>0</v>
      </c>
      <c r="CF24" s="116">
        <v>0</v>
      </c>
      <c r="CG24" s="116">
        <v>424</v>
      </c>
      <c r="CH24" s="116">
        <f>SUM(BG24,+BO24,+CG24)</f>
        <v>71002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145048</v>
      </c>
      <c r="CR24" s="116">
        <f>SUM(AN24,+BP24)</f>
        <v>9853</v>
      </c>
      <c r="CS24" s="116">
        <f>SUM(AO24,+BQ24)</f>
        <v>3158</v>
      </c>
      <c r="CT24" s="116">
        <f>SUM(AP24,+BR24)</f>
        <v>6695</v>
      </c>
      <c r="CU24" s="116">
        <f>SUM(AQ24,+BS24)</f>
        <v>0</v>
      </c>
      <c r="CV24" s="116">
        <f>SUM(AR24,+BT24)</f>
        <v>0</v>
      </c>
      <c r="CW24" s="116">
        <f>SUM(AS24,+BU24)</f>
        <v>13777</v>
      </c>
      <c r="CX24" s="116">
        <f>SUM(AT24,+BV24)</f>
        <v>3402</v>
      </c>
      <c r="CY24" s="116">
        <f>SUM(AU24,+BW24)</f>
        <v>271</v>
      </c>
      <c r="CZ24" s="116">
        <f>SUM(AV24,+BX24)</f>
        <v>10104</v>
      </c>
      <c r="DA24" s="116">
        <f>SUM(AW24,+BY24)</f>
        <v>0</v>
      </c>
      <c r="DB24" s="116">
        <f>SUM(AX24,+BZ24)</f>
        <v>121418</v>
      </c>
      <c r="DC24" s="116">
        <f>SUM(AY24,+CA24)</f>
        <v>30068</v>
      </c>
      <c r="DD24" s="116">
        <f>SUM(AZ24,+CB24)</f>
        <v>69237</v>
      </c>
      <c r="DE24" s="116">
        <f>SUM(BA24,+CC24)</f>
        <v>11919</v>
      </c>
      <c r="DF24" s="116">
        <f>SUM(BB24,+CD24)</f>
        <v>10194</v>
      </c>
      <c r="DG24" s="116">
        <f>SUM(BC24,+CE24)</f>
        <v>191940</v>
      </c>
      <c r="DH24" s="116">
        <f>SUM(BD24,+CF24)</f>
        <v>0</v>
      </c>
      <c r="DI24" s="116">
        <f>SUM(BE24,+CG24)</f>
        <v>22822</v>
      </c>
      <c r="DJ24" s="116">
        <f>SUM(BF24,+CH24)</f>
        <v>167870</v>
      </c>
    </row>
    <row r="25" spans="1:114" ht="13.5" customHeight="1" x14ac:dyDescent="0.15">
      <c r="A25" s="114" t="s">
        <v>52</v>
      </c>
      <c r="B25" s="115" t="s">
        <v>373</v>
      </c>
      <c r="C25" s="114" t="s">
        <v>374</v>
      </c>
      <c r="D25" s="116">
        <f>SUM(E25,+L25)</f>
        <v>229079</v>
      </c>
      <c r="E25" s="116">
        <f>SUM(F25:I25,K25)</f>
        <v>1275</v>
      </c>
      <c r="F25" s="116">
        <v>0</v>
      </c>
      <c r="G25" s="116">
        <v>0</v>
      </c>
      <c r="H25" s="116">
        <v>0</v>
      </c>
      <c r="I25" s="116">
        <v>1275</v>
      </c>
      <c r="J25" s="117" t="s">
        <v>427</v>
      </c>
      <c r="K25" s="116">
        <v>0</v>
      </c>
      <c r="L25" s="116">
        <v>227804</v>
      </c>
      <c r="M25" s="116">
        <f>SUM(N25,+U25)</f>
        <v>3456</v>
      </c>
      <c r="N25" s="116">
        <f>SUM(O25:R25,T25)</f>
        <v>3456</v>
      </c>
      <c r="O25" s="116">
        <v>0</v>
      </c>
      <c r="P25" s="116">
        <v>0</v>
      </c>
      <c r="Q25" s="116">
        <v>0</v>
      </c>
      <c r="R25" s="116">
        <v>3456</v>
      </c>
      <c r="S25" s="117" t="s">
        <v>427</v>
      </c>
      <c r="T25" s="116">
        <v>0</v>
      </c>
      <c r="U25" s="116">
        <v>0</v>
      </c>
      <c r="V25" s="116">
        <f>+SUM(D25,M25)</f>
        <v>232535</v>
      </c>
      <c r="W25" s="116">
        <f>+SUM(E25,N25)</f>
        <v>4731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4731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227804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102428</v>
      </c>
      <c r="AM25" s="116">
        <f>SUM(AN25,AS25,AW25,AX25,BD25)</f>
        <v>21424</v>
      </c>
      <c r="AN25" s="116">
        <f>SUM(AO25:AR25)</f>
        <v>0</v>
      </c>
      <c r="AO25" s="116">
        <v>0</v>
      </c>
      <c r="AP25" s="116">
        <v>0</v>
      </c>
      <c r="AQ25" s="116">
        <v>0</v>
      </c>
      <c r="AR25" s="116">
        <v>0</v>
      </c>
      <c r="AS25" s="116">
        <f>SUM(AT25:AV25)</f>
        <v>1028</v>
      </c>
      <c r="AT25" s="116">
        <v>0</v>
      </c>
      <c r="AU25" s="116">
        <v>0</v>
      </c>
      <c r="AV25" s="116">
        <v>1028</v>
      </c>
      <c r="AW25" s="116">
        <v>0</v>
      </c>
      <c r="AX25" s="116">
        <f>SUM(AY25:BB25)</f>
        <v>20396</v>
      </c>
      <c r="AY25" s="116">
        <v>17688</v>
      </c>
      <c r="AZ25" s="116">
        <v>0</v>
      </c>
      <c r="BA25" s="116">
        <v>0</v>
      </c>
      <c r="BB25" s="116">
        <v>2708</v>
      </c>
      <c r="BC25" s="116">
        <v>105227</v>
      </c>
      <c r="BD25" s="116">
        <v>0</v>
      </c>
      <c r="BE25" s="116">
        <v>0</v>
      </c>
      <c r="BF25" s="116">
        <f>SUM(AE25,+AM25,+BE25)</f>
        <v>21424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3456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3456</v>
      </c>
      <c r="CA25" s="116">
        <v>0</v>
      </c>
      <c r="CB25" s="116">
        <v>0</v>
      </c>
      <c r="CC25" s="116">
        <v>0</v>
      </c>
      <c r="CD25" s="116">
        <v>3456</v>
      </c>
      <c r="CE25" s="116">
        <v>0</v>
      </c>
      <c r="CF25" s="116">
        <v>0</v>
      </c>
      <c r="CG25" s="116">
        <v>0</v>
      </c>
      <c r="CH25" s="116">
        <f>SUM(BG25,+BO25,+CG25)</f>
        <v>3456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102428</v>
      </c>
      <c r="CQ25" s="116">
        <f>SUM(AM25,+BO25)</f>
        <v>24880</v>
      </c>
      <c r="CR25" s="116">
        <f>SUM(AN25,+BP25)</f>
        <v>0</v>
      </c>
      <c r="CS25" s="116">
        <f>SUM(AO25,+BQ25)</f>
        <v>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1028</v>
      </c>
      <c r="CX25" s="116">
        <f>SUM(AT25,+BV25)</f>
        <v>0</v>
      </c>
      <c r="CY25" s="116">
        <f>SUM(AU25,+BW25)</f>
        <v>0</v>
      </c>
      <c r="CZ25" s="116">
        <f>SUM(AV25,+BX25)</f>
        <v>1028</v>
      </c>
      <c r="DA25" s="116">
        <f>SUM(AW25,+BY25)</f>
        <v>0</v>
      </c>
      <c r="DB25" s="116">
        <f>SUM(AX25,+BZ25)</f>
        <v>23852</v>
      </c>
      <c r="DC25" s="116">
        <f>SUM(AY25,+CA25)</f>
        <v>17688</v>
      </c>
      <c r="DD25" s="116">
        <f>SUM(AZ25,+CB25)</f>
        <v>0</v>
      </c>
      <c r="DE25" s="116">
        <f>SUM(BA25,+CC25)</f>
        <v>0</v>
      </c>
      <c r="DF25" s="116">
        <f>SUM(BB25,+CD25)</f>
        <v>6164</v>
      </c>
      <c r="DG25" s="116">
        <f>SUM(BC25,+CE25)</f>
        <v>105227</v>
      </c>
      <c r="DH25" s="116">
        <f>SUM(BD25,+CF25)</f>
        <v>0</v>
      </c>
      <c r="DI25" s="116">
        <f>SUM(BE25,+CG25)</f>
        <v>0</v>
      </c>
      <c r="DJ25" s="116">
        <f>SUM(BF25,+CH25)</f>
        <v>24880</v>
      </c>
    </row>
    <row r="26" spans="1:114" ht="13.5" customHeight="1" x14ac:dyDescent="0.15">
      <c r="A26" s="114" t="s">
        <v>52</v>
      </c>
      <c r="B26" s="115" t="s">
        <v>377</v>
      </c>
      <c r="C26" s="114" t="s">
        <v>378</v>
      </c>
      <c r="D26" s="116">
        <f>SUM(E26,+L26)</f>
        <v>350609</v>
      </c>
      <c r="E26" s="116">
        <f>SUM(F26:I26,K26)</f>
        <v>28569</v>
      </c>
      <c r="F26" s="116">
        <v>0</v>
      </c>
      <c r="G26" s="116">
        <v>0</v>
      </c>
      <c r="H26" s="116">
        <v>0</v>
      </c>
      <c r="I26" s="116">
        <v>28507</v>
      </c>
      <c r="J26" s="117" t="s">
        <v>427</v>
      </c>
      <c r="K26" s="116">
        <v>62</v>
      </c>
      <c r="L26" s="116">
        <v>322040</v>
      </c>
      <c r="M26" s="116">
        <f>SUM(N26,+U26)</f>
        <v>32668</v>
      </c>
      <c r="N26" s="116">
        <f>SUM(O26:R26,T26)</f>
        <v>6087</v>
      </c>
      <c r="O26" s="116">
        <v>0</v>
      </c>
      <c r="P26" s="116">
        <v>0</v>
      </c>
      <c r="Q26" s="116">
        <v>0</v>
      </c>
      <c r="R26" s="116">
        <v>6087</v>
      </c>
      <c r="S26" s="117" t="s">
        <v>427</v>
      </c>
      <c r="T26" s="116">
        <v>0</v>
      </c>
      <c r="U26" s="116">
        <v>26581</v>
      </c>
      <c r="V26" s="116">
        <f>+SUM(D26,M26)</f>
        <v>383277</v>
      </c>
      <c r="W26" s="116">
        <f>+SUM(E26,N26)</f>
        <v>34656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34594</v>
      </c>
      <c r="AB26" s="117" t="str">
        <f>IF(+SUM(J26,S26)=0,"-",+SUM(J26,S26))</f>
        <v>-</v>
      </c>
      <c r="AC26" s="116">
        <f>+SUM(K26,T26)</f>
        <v>62</v>
      </c>
      <c r="AD26" s="116">
        <f>+SUM(L26,U26)</f>
        <v>348621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154259</v>
      </c>
      <c r="AM26" s="116">
        <f>SUM(AN26,AS26,AW26,AX26,BD26)</f>
        <v>37875</v>
      </c>
      <c r="AN26" s="116">
        <f>SUM(AO26:AR26)</f>
        <v>5038</v>
      </c>
      <c r="AO26" s="116">
        <v>5038</v>
      </c>
      <c r="AP26" s="116">
        <v>0</v>
      </c>
      <c r="AQ26" s="116">
        <v>0</v>
      </c>
      <c r="AR26" s="116">
        <v>0</v>
      </c>
      <c r="AS26" s="116">
        <f>SUM(AT26:AV26)</f>
        <v>1801</v>
      </c>
      <c r="AT26" s="116">
        <v>1801</v>
      </c>
      <c r="AU26" s="116">
        <v>0</v>
      </c>
      <c r="AV26" s="116">
        <v>0</v>
      </c>
      <c r="AW26" s="116">
        <v>0</v>
      </c>
      <c r="AX26" s="116">
        <f>SUM(AY26:BB26)</f>
        <v>31036</v>
      </c>
      <c r="AY26" s="116">
        <v>31036</v>
      </c>
      <c r="AZ26" s="116">
        <v>0</v>
      </c>
      <c r="BA26" s="116">
        <v>0</v>
      </c>
      <c r="BB26" s="116">
        <v>0</v>
      </c>
      <c r="BC26" s="116">
        <v>158475</v>
      </c>
      <c r="BD26" s="116">
        <v>0</v>
      </c>
      <c r="BE26" s="116">
        <v>0</v>
      </c>
      <c r="BF26" s="116">
        <f>SUM(AE26,+AM26,+BE26)</f>
        <v>37875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32668</v>
      </c>
      <c r="BP26" s="116">
        <f>SUM(BQ26:BT26)</f>
        <v>2773</v>
      </c>
      <c r="BQ26" s="116">
        <v>2773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29895</v>
      </c>
      <c r="CA26" s="116">
        <v>0</v>
      </c>
      <c r="CB26" s="116">
        <v>0</v>
      </c>
      <c r="CC26" s="116">
        <v>0</v>
      </c>
      <c r="CD26" s="116">
        <v>29895</v>
      </c>
      <c r="CE26" s="116">
        <v>0</v>
      </c>
      <c r="CF26" s="116">
        <v>0</v>
      </c>
      <c r="CG26" s="116">
        <v>0</v>
      </c>
      <c r="CH26" s="116">
        <f>SUM(BG26,+BO26,+CG26)</f>
        <v>32668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154259</v>
      </c>
      <c r="CQ26" s="116">
        <f>SUM(AM26,+BO26)</f>
        <v>70543</v>
      </c>
      <c r="CR26" s="116">
        <f>SUM(AN26,+BP26)</f>
        <v>7811</v>
      </c>
      <c r="CS26" s="116">
        <f>SUM(AO26,+BQ26)</f>
        <v>7811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1801</v>
      </c>
      <c r="CX26" s="116">
        <f>SUM(AT26,+BV26)</f>
        <v>1801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60931</v>
      </c>
      <c r="DC26" s="116">
        <f>SUM(AY26,+CA26)</f>
        <v>31036</v>
      </c>
      <c r="DD26" s="116">
        <f>SUM(AZ26,+CB26)</f>
        <v>0</v>
      </c>
      <c r="DE26" s="116">
        <f>SUM(BA26,+CC26)</f>
        <v>0</v>
      </c>
      <c r="DF26" s="116">
        <f>SUM(BB26,+CD26)</f>
        <v>29895</v>
      </c>
      <c r="DG26" s="116">
        <f>SUM(BC26,+CE26)</f>
        <v>158475</v>
      </c>
      <c r="DH26" s="116">
        <f>SUM(BD26,+CF26)</f>
        <v>0</v>
      </c>
      <c r="DI26" s="116">
        <f>SUM(BE26,+CG26)</f>
        <v>0</v>
      </c>
      <c r="DJ26" s="116">
        <f>SUM(BF26,+CH26)</f>
        <v>70543</v>
      </c>
    </row>
    <row r="27" spans="1:114" ht="13.5" customHeight="1" x14ac:dyDescent="0.15">
      <c r="A27" s="114" t="s">
        <v>52</v>
      </c>
      <c r="B27" s="115" t="s">
        <v>379</v>
      </c>
      <c r="C27" s="114" t="s">
        <v>380</v>
      </c>
      <c r="D27" s="116">
        <f>SUM(E27,+L27)</f>
        <v>71507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427</v>
      </c>
      <c r="K27" s="116">
        <v>0</v>
      </c>
      <c r="L27" s="116">
        <v>71507</v>
      </c>
      <c r="M27" s="116">
        <f>SUM(N27,+U27)</f>
        <v>0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427</v>
      </c>
      <c r="T27" s="116">
        <v>0</v>
      </c>
      <c r="U27" s="116">
        <v>0</v>
      </c>
      <c r="V27" s="116">
        <f>+SUM(D27,M27)</f>
        <v>71507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71507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71507</v>
      </c>
      <c r="AN27" s="116">
        <f>SUM(AO27:AR27)</f>
        <v>24607</v>
      </c>
      <c r="AO27" s="116">
        <v>15010</v>
      </c>
      <c r="AP27" s="116">
        <v>0</v>
      </c>
      <c r="AQ27" s="116">
        <v>9597</v>
      </c>
      <c r="AR27" s="116">
        <v>0</v>
      </c>
      <c r="AS27" s="116">
        <f>SUM(AT27:AV27)</f>
        <v>36629</v>
      </c>
      <c r="AT27" s="116">
        <v>0</v>
      </c>
      <c r="AU27" s="116">
        <v>36629</v>
      </c>
      <c r="AV27" s="116">
        <v>0</v>
      </c>
      <c r="AW27" s="116">
        <v>0</v>
      </c>
      <c r="AX27" s="116">
        <f>SUM(AY27:BB27)</f>
        <v>10271</v>
      </c>
      <c r="AY27" s="116">
        <v>6240</v>
      </c>
      <c r="AZ27" s="116">
        <v>4031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f>SUM(AE27,+AM27,+BE27)</f>
        <v>71507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71507</v>
      </c>
      <c r="CR27" s="116">
        <f>SUM(AN27,+BP27)</f>
        <v>24607</v>
      </c>
      <c r="CS27" s="116">
        <f>SUM(AO27,+BQ27)</f>
        <v>15010</v>
      </c>
      <c r="CT27" s="116">
        <f>SUM(AP27,+BR27)</f>
        <v>0</v>
      </c>
      <c r="CU27" s="116">
        <f>SUM(AQ27,+BS27)</f>
        <v>9597</v>
      </c>
      <c r="CV27" s="116">
        <f>SUM(AR27,+BT27)</f>
        <v>0</v>
      </c>
      <c r="CW27" s="116">
        <f>SUM(AS27,+BU27)</f>
        <v>36629</v>
      </c>
      <c r="CX27" s="116">
        <f>SUM(AT27,+BV27)</f>
        <v>0</v>
      </c>
      <c r="CY27" s="116">
        <f>SUM(AU27,+BW27)</f>
        <v>36629</v>
      </c>
      <c r="CZ27" s="116">
        <f>SUM(AV27,+BX27)</f>
        <v>0</v>
      </c>
      <c r="DA27" s="116">
        <f>SUM(AW27,+BY27)</f>
        <v>0</v>
      </c>
      <c r="DB27" s="116">
        <f>SUM(AX27,+BZ27)</f>
        <v>10271</v>
      </c>
      <c r="DC27" s="116">
        <f>SUM(AY27,+CA27)</f>
        <v>6240</v>
      </c>
      <c r="DD27" s="116">
        <f>SUM(AZ27,+CB27)</f>
        <v>4031</v>
      </c>
      <c r="DE27" s="116">
        <f>SUM(BA27,+CC27)</f>
        <v>0</v>
      </c>
      <c r="DF27" s="116">
        <f>SUM(BB27,+CD27)</f>
        <v>0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71507</v>
      </c>
    </row>
    <row r="28" spans="1:114" ht="13.5" customHeight="1" x14ac:dyDescent="0.15">
      <c r="A28" s="114" t="s">
        <v>52</v>
      </c>
      <c r="B28" s="115" t="s">
        <v>381</v>
      </c>
      <c r="C28" s="114" t="s">
        <v>382</v>
      </c>
      <c r="D28" s="116">
        <f>SUM(E28,+L28)</f>
        <v>659583</v>
      </c>
      <c r="E28" s="116">
        <f>SUM(F28:I28,K28)</f>
        <v>103367</v>
      </c>
      <c r="F28" s="116">
        <v>0</v>
      </c>
      <c r="G28" s="116">
        <v>0</v>
      </c>
      <c r="H28" s="116">
        <v>0</v>
      </c>
      <c r="I28" s="116">
        <v>103322</v>
      </c>
      <c r="J28" s="117" t="s">
        <v>427</v>
      </c>
      <c r="K28" s="116">
        <v>45</v>
      </c>
      <c r="L28" s="116">
        <v>556216</v>
      </c>
      <c r="M28" s="116">
        <f>SUM(N28,+U28)</f>
        <v>57042</v>
      </c>
      <c r="N28" s="116">
        <f>SUM(O28:R28,T28)</f>
        <v>12</v>
      </c>
      <c r="O28" s="116">
        <v>0</v>
      </c>
      <c r="P28" s="116">
        <v>0</v>
      </c>
      <c r="Q28" s="116">
        <v>0</v>
      </c>
      <c r="R28" s="116">
        <v>0</v>
      </c>
      <c r="S28" s="117" t="s">
        <v>427</v>
      </c>
      <c r="T28" s="116">
        <v>12</v>
      </c>
      <c r="U28" s="116">
        <v>57030</v>
      </c>
      <c r="V28" s="116">
        <f>+SUM(D28,M28)</f>
        <v>716625</v>
      </c>
      <c r="W28" s="116">
        <f>+SUM(E28,N28)</f>
        <v>103379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103322</v>
      </c>
      <c r="AB28" s="117" t="str">
        <f>IF(+SUM(J28,S28)=0,"-",+SUM(J28,S28))</f>
        <v>-</v>
      </c>
      <c r="AC28" s="116">
        <f>+SUM(K28,T28)</f>
        <v>57</v>
      </c>
      <c r="AD28" s="116">
        <f>+SUM(L28,U28)</f>
        <v>613246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218728</v>
      </c>
      <c r="AN28" s="116">
        <f>SUM(AO28:AR28)</f>
        <v>15164</v>
      </c>
      <c r="AO28" s="116">
        <v>15164</v>
      </c>
      <c r="AP28" s="116">
        <v>0</v>
      </c>
      <c r="AQ28" s="116">
        <v>0</v>
      </c>
      <c r="AR28" s="116">
        <v>0</v>
      </c>
      <c r="AS28" s="116">
        <f>SUM(AT28:AV28)</f>
        <v>162566</v>
      </c>
      <c r="AT28" s="116">
        <v>159156</v>
      </c>
      <c r="AU28" s="116">
        <v>0</v>
      </c>
      <c r="AV28" s="116">
        <v>3410</v>
      </c>
      <c r="AW28" s="116">
        <v>0</v>
      </c>
      <c r="AX28" s="116">
        <f>SUM(AY28:BB28)</f>
        <v>40998</v>
      </c>
      <c r="AY28" s="116">
        <v>0</v>
      </c>
      <c r="AZ28" s="116">
        <v>0</v>
      </c>
      <c r="BA28" s="116">
        <v>0</v>
      </c>
      <c r="BB28" s="116">
        <v>40998</v>
      </c>
      <c r="BC28" s="116">
        <v>440855</v>
      </c>
      <c r="BD28" s="116">
        <v>0</v>
      </c>
      <c r="BE28" s="116">
        <v>0</v>
      </c>
      <c r="BF28" s="116">
        <f>SUM(AE28,+AM28,+BE28)</f>
        <v>218728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57042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218728</v>
      </c>
      <c r="CR28" s="116">
        <f>SUM(AN28,+BP28)</f>
        <v>15164</v>
      </c>
      <c r="CS28" s="116">
        <f>SUM(AO28,+BQ28)</f>
        <v>15164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162566</v>
      </c>
      <c r="CX28" s="116">
        <f>SUM(AT28,+BV28)</f>
        <v>159156</v>
      </c>
      <c r="CY28" s="116">
        <f>SUM(AU28,+BW28)</f>
        <v>0</v>
      </c>
      <c r="CZ28" s="116">
        <f>SUM(AV28,+BX28)</f>
        <v>3410</v>
      </c>
      <c r="DA28" s="116">
        <f>SUM(AW28,+BY28)</f>
        <v>0</v>
      </c>
      <c r="DB28" s="116">
        <f>SUM(AX28,+BZ28)</f>
        <v>40998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40998</v>
      </c>
      <c r="DG28" s="116">
        <f>SUM(BC28,+CE28)</f>
        <v>497897</v>
      </c>
      <c r="DH28" s="116">
        <f>SUM(BD28,+CF28)</f>
        <v>0</v>
      </c>
      <c r="DI28" s="116">
        <f>SUM(BE28,+CG28)</f>
        <v>0</v>
      </c>
      <c r="DJ28" s="116">
        <f>SUM(BF28,+CH28)</f>
        <v>218728</v>
      </c>
    </row>
    <row r="29" spans="1:114" ht="13.5" customHeight="1" x14ac:dyDescent="0.15">
      <c r="A29" s="114" t="s">
        <v>52</v>
      </c>
      <c r="B29" s="115" t="s">
        <v>385</v>
      </c>
      <c r="C29" s="114" t="s">
        <v>386</v>
      </c>
      <c r="D29" s="116">
        <f>SUM(E29,+L29)</f>
        <v>222719</v>
      </c>
      <c r="E29" s="116">
        <f>SUM(F29:I29,K29)</f>
        <v>26904</v>
      </c>
      <c r="F29" s="116">
        <v>0</v>
      </c>
      <c r="G29" s="116">
        <v>0</v>
      </c>
      <c r="H29" s="116">
        <v>0</v>
      </c>
      <c r="I29" s="116">
        <v>26892</v>
      </c>
      <c r="J29" s="117" t="s">
        <v>427</v>
      </c>
      <c r="K29" s="116">
        <v>12</v>
      </c>
      <c r="L29" s="116">
        <v>195815</v>
      </c>
      <c r="M29" s="116">
        <f>SUM(N29,+U29)</f>
        <v>3108</v>
      </c>
      <c r="N29" s="116">
        <f>SUM(O29:R29,T29)</f>
        <v>4</v>
      </c>
      <c r="O29" s="116">
        <v>0</v>
      </c>
      <c r="P29" s="116">
        <v>0</v>
      </c>
      <c r="Q29" s="116">
        <v>0</v>
      </c>
      <c r="R29" s="116">
        <v>0</v>
      </c>
      <c r="S29" s="117" t="s">
        <v>427</v>
      </c>
      <c r="T29" s="116">
        <v>4</v>
      </c>
      <c r="U29" s="116">
        <v>3104</v>
      </c>
      <c r="V29" s="116">
        <f>+SUM(D29,M29)</f>
        <v>225827</v>
      </c>
      <c r="W29" s="116">
        <f>+SUM(E29,N29)</f>
        <v>26908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26892</v>
      </c>
      <c r="AB29" s="117" t="str">
        <f>IF(+SUM(J29,S29)=0,"-",+SUM(J29,S29))</f>
        <v>-</v>
      </c>
      <c r="AC29" s="116">
        <f>+SUM(K29,T29)</f>
        <v>16</v>
      </c>
      <c r="AD29" s="116">
        <f>+SUM(L29,U29)</f>
        <v>198919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51105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51105</v>
      </c>
      <c r="AY29" s="116">
        <v>51105</v>
      </c>
      <c r="AZ29" s="116">
        <v>0</v>
      </c>
      <c r="BA29" s="116">
        <v>0</v>
      </c>
      <c r="BB29" s="116">
        <v>0</v>
      </c>
      <c r="BC29" s="116">
        <v>171614</v>
      </c>
      <c r="BD29" s="116">
        <v>0</v>
      </c>
      <c r="BE29" s="116">
        <v>0</v>
      </c>
      <c r="BF29" s="116">
        <f>SUM(AE29,+AM29,+BE29)</f>
        <v>51105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3108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51105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51105</v>
      </c>
      <c r="DC29" s="116">
        <f>SUM(AY29,+CA29)</f>
        <v>51105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174722</v>
      </c>
      <c r="DH29" s="116">
        <f>SUM(BD29,+CF29)</f>
        <v>0</v>
      </c>
      <c r="DI29" s="116">
        <f>SUM(BE29,+CG29)</f>
        <v>0</v>
      </c>
      <c r="DJ29" s="116">
        <f>SUM(BF29,+CH29)</f>
        <v>51105</v>
      </c>
    </row>
    <row r="30" spans="1:114" ht="13.5" customHeight="1" x14ac:dyDescent="0.15">
      <c r="A30" s="114" t="s">
        <v>52</v>
      </c>
      <c r="B30" s="115" t="s">
        <v>387</v>
      </c>
      <c r="C30" s="114" t="s">
        <v>388</v>
      </c>
      <c r="D30" s="116">
        <f>SUM(E30,+L30)</f>
        <v>485086</v>
      </c>
      <c r="E30" s="116">
        <f>SUM(F30:I30,K30)</f>
        <v>41610</v>
      </c>
      <c r="F30" s="116">
        <v>0</v>
      </c>
      <c r="G30" s="116">
        <v>0</v>
      </c>
      <c r="H30" s="116">
        <v>0</v>
      </c>
      <c r="I30" s="116">
        <v>41610</v>
      </c>
      <c r="J30" s="117" t="s">
        <v>427</v>
      </c>
      <c r="K30" s="116">
        <v>0</v>
      </c>
      <c r="L30" s="116">
        <v>443476</v>
      </c>
      <c r="M30" s="116">
        <f>SUM(N30,+U30)</f>
        <v>15204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427</v>
      </c>
      <c r="T30" s="116">
        <v>0</v>
      </c>
      <c r="U30" s="116">
        <v>15204</v>
      </c>
      <c r="V30" s="116">
        <f>+SUM(D30,M30)</f>
        <v>500290</v>
      </c>
      <c r="W30" s="116">
        <f>+SUM(E30,N30)</f>
        <v>41610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41610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458680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7096</v>
      </c>
      <c r="AM30" s="116">
        <f>SUM(AN30,AS30,AW30,AX30,BD30)</f>
        <v>191036</v>
      </c>
      <c r="AN30" s="116">
        <f>SUM(AO30:AR30)</f>
        <v>3591</v>
      </c>
      <c r="AO30" s="116">
        <v>3591</v>
      </c>
      <c r="AP30" s="116">
        <v>0</v>
      </c>
      <c r="AQ30" s="116">
        <v>0</v>
      </c>
      <c r="AR30" s="116">
        <v>0</v>
      </c>
      <c r="AS30" s="116">
        <f>SUM(AT30:AV30)</f>
        <v>944</v>
      </c>
      <c r="AT30" s="116">
        <v>0</v>
      </c>
      <c r="AU30" s="116">
        <v>0</v>
      </c>
      <c r="AV30" s="116">
        <v>944</v>
      </c>
      <c r="AW30" s="116">
        <v>0</v>
      </c>
      <c r="AX30" s="116">
        <f>SUM(AY30:BB30)</f>
        <v>186501</v>
      </c>
      <c r="AY30" s="116">
        <v>160849</v>
      </c>
      <c r="AZ30" s="116">
        <v>16247</v>
      </c>
      <c r="BA30" s="116">
        <v>0</v>
      </c>
      <c r="BB30" s="116">
        <v>9405</v>
      </c>
      <c r="BC30" s="116">
        <v>269214</v>
      </c>
      <c r="BD30" s="116">
        <v>0</v>
      </c>
      <c r="BE30" s="116">
        <v>17740</v>
      </c>
      <c r="BF30" s="116">
        <f>SUM(AE30,+AM30,+BE30)</f>
        <v>208776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1191</v>
      </c>
      <c r="BP30" s="116">
        <f>SUM(BQ30:BT30)</f>
        <v>1191</v>
      </c>
      <c r="BQ30" s="116">
        <v>1191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14013</v>
      </c>
      <c r="CF30" s="116">
        <v>0</v>
      </c>
      <c r="CG30" s="116">
        <v>0</v>
      </c>
      <c r="CH30" s="116">
        <f>SUM(BG30,+BO30,+CG30)</f>
        <v>1191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7096</v>
      </c>
      <c r="CQ30" s="116">
        <f>SUM(AM30,+BO30)</f>
        <v>192227</v>
      </c>
      <c r="CR30" s="116">
        <f>SUM(AN30,+BP30)</f>
        <v>4782</v>
      </c>
      <c r="CS30" s="116">
        <f>SUM(AO30,+BQ30)</f>
        <v>4782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944</v>
      </c>
      <c r="CX30" s="116">
        <f>SUM(AT30,+BV30)</f>
        <v>0</v>
      </c>
      <c r="CY30" s="116">
        <f>SUM(AU30,+BW30)</f>
        <v>0</v>
      </c>
      <c r="CZ30" s="116">
        <f>SUM(AV30,+BX30)</f>
        <v>944</v>
      </c>
      <c r="DA30" s="116">
        <f>SUM(AW30,+BY30)</f>
        <v>0</v>
      </c>
      <c r="DB30" s="116">
        <f>SUM(AX30,+BZ30)</f>
        <v>186501</v>
      </c>
      <c r="DC30" s="116">
        <f>SUM(AY30,+CA30)</f>
        <v>160849</v>
      </c>
      <c r="DD30" s="116">
        <f>SUM(AZ30,+CB30)</f>
        <v>16247</v>
      </c>
      <c r="DE30" s="116">
        <f>SUM(BA30,+CC30)</f>
        <v>0</v>
      </c>
      <c r="DF30" s="116">
        <f>SUM(BB30,+CD30)</f>
        <v>9405</v>
      </c>
      <c r="DG30" s="116">
        <f>SUM(BC30,+CE30)</f>
        <v>283227</v>
      </c>
      <c r="DH30" s="116">
        <f>SUM(BD30,+CF30)</f>
        <v>0</v>
      </c>
      <c r="DI30" s="116">
        <f>SUM(BE30,+CG30)</f>
        <v>17740</v>
      </c>
      <c r="DJ30" s="116">
        <f>SUM(BF30,+CH30)</f>
        <v>209967</v>
      </c>
    </row>
    <row r="31" spans="1:114" ht="13.5" customHeight="1" x14ac:dyDescent="0.15">
      <c r="A31" s="114" t="s">
        <v>52</v>
      </c>
      <c r="B31" s="115" t="s">
        <v>389</v>
      </c>
      <c r="C31" s="114" t="s">
        <v>390</v>
      </c>
      <c r="D31" s="116">
        <f>SUM(E31,+L31)</f>
        <v>351451</v>
      </c>
      <c r="E31" s="116">
        <f>SUM(F31:I31,K31)</f>
        <v>22234</v>
      </c>
      <c r="F31" s="116">
        <v>0</v>
      </c>
      <c r="G31" s="116">
        <v>0</v>
      </c>
      <c r="H31" s="116">
        <v>0</v>
      </c>
      <c r="I31" s="116">
        <v>22234</v>
      </c>
      <c r="J31" s="117" t="s">
        <v>427</v>
      </c>
      <c r="K31" s="116">
        <v>0</v>
      </c>
      <c r="L31" s="116">
        <v>329217</v>
      </c>
      <c r="M31" s="116">
        <f>SUM(N31,+U31)</f>
        <v>13247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427</v>
      </c>
      <c r="T31" s="116">
        <v>0</v>
      </c>
      <c r="U31" s="116">
        <v>13247</v>
      </c>
      <c r="V31" s="116">
        <f>+SUM(D31,M31)</f>
        <v>364698</v>
      </c>
      <c r="W31" s="116">
        <f>+SUM(E31,N31)</f>
        <v>22234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22234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342464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95028</v>
      </c>
      <c r="AN31" s="116">
        <f>SUM(AO31:AR31)</f>
        <v>16096</v>
      </c>
      <c r="AO31" s="116">
        <v>16096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78932</v>
      </c>
      <c r="AY31" s="116">
        <v>61858</v>
      </c>
      <c r="AZ31" s="116">
        <v>0</v>
      </c>
      <c r="BA31" s="116">
        <v>0</v>
      </c>
      <c r="BB31" s="116">
        <v>17074</v>
      </c>
      <c r="BC31" s="116">
        <v>256423</v>
      </c>
      <c r="BD31" s="116">
        <v>0</v>
      </c>
      <c r="BE31" s="116">
        <v>0</v>
      </c>
      <c r="BF31" s="116">
        <f>SUM(AE31,+AM31,+BE31)</f>
        <v>95028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13247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95028</v>
      </c>
      <c r="CR31" s="116">
        <f>SUM(AN31,+BP31)</f>
        <v>16096</v>
      </c>
      <c r="CS31" s="116">
        <f>SUM(AO31,+BQ31)</f>
        <v>16096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78932</v>
      </c>
      <c r="DC31" s="116">
        <f>SUM(AY31,+CA31)</f>
        <v>61858</v>
      </c>
      <c r="DD31" s="116">
        <f>SUM(AZ31,+CB31)</f>
        <v>0</v>
      </c>
      <c r="DE31" s="116">
        <f>SUM(BA31,+CC31)</f>
        <v>0</v>
      </c>
      <c r="DF31" s="116">
        <f>SUM(BB31,+CD31)</f>
        <v>17074</v>
      </c>
      <c r="DG31" s="116">
        <f>SUM(BC31,+CE31)</f>
        <v>269670</v>
      </c>
      <c r="DH31" s="116">
        <f>SUM(BD31,+CF31)</f>
        <v>0</v>
      </c>
      <c r="DI31" s="116">
        <f>SUM(BE31,+CG31)</f>
        <v>0</v>
      </c>
      <c r="DJ31" s="116">
        <f>SUM(BF31,+CH31)</f>
        <v>95028</v>
      </c>
    </row>
    <row r="32" spans="1:114" ht="13.5" customHeight="1" x14ac:dyDescent="0.15">
      <c r="A32" s="114" t="s">
        <v>52</v>
      </c>
      <c r="B32" s="115" t="s">
        <v>393</v>
      </c>
      <c r="C32" s="114" t="s">
        <v>394</v>
      </c>
      <c r="D32" s="116">
        <f>SUM(E32,+L32)</f>
        <v>333918</v>
      </c>
      <c r="E32" s="116">
        <f>SUM(F32:I32,K32)</f>
        <v>29943</v>
      </c>
      <c r="F32" s="116">
        <v>0</v>
      </c>
      <c r="G32" s="116">
        <v>0</v>
      </c>
      <c r="H32" s="116">
        <v>0</v>
      </c>
      <c r="I32" s="116">
        <v>29198</v>
      </c>
      <c r="J32" s="117" t="s">
        <v>427</v>
      </c>
      <c r="K32" s="116">
        <v>745</v>
      </c>
      <c r="L32" s="116">
        <v>303975</v>
      </c>
      <c r="M32" s="116">
        <f>SUM(N32,+U32)</f>
        <v>18338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427</v>
      </c>
      <c r="T32" s="116">
        <v>0</v>
      </c>
      <c r="U32" s="116">
        <v>18338</v>
      </c>
      <c r="V32" s="116">
        <f>+SUM(D32,M32)</f>
        <v>352256</v>
      </c>
      <c r="W32" s="116">
        <f>+SUM(E32,N32)</f>
        <v>29943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29198</v>
      </c>
      <c r="AB32" s="117" t="str">
        <f>IF(+SUM(J32,S32)=0,"-",+SUM(J32,S32))</f>
        <v>-</v>
      </c>
      <c r="AC32" s="116">
        <f>+SUM(K32,T32)</f>
        <v>745</v>
      </c>
      <c r="AD32" s="116">
        <f>+SUM(L32,U32)</f>
        <v>322313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72938</v>
      </c>
      <c r="AN32" s="116">
        <f>SUM(AO32:AR32)</f>
        <v>21181</v>
      </c>
      <c r="AO32" s="116">
        <v>21181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51757</v>
      </c>
      <c r="AY32" s="116">
        <v>46566</v>
      </c>
      <c r="AZ32" s="116">
        <v>0</v>
      </c>
      <c r="BA32" s="116">
        <v>0</v>
      </c>
      <c r="BB32" s="116">
        <v>5191</v>
      </c>
      <c r="BC32" s="116">
        <v>260980</v>
      </c>
      <c r="BD32" s="116">
        <v>0</v>
      </c>
      <c r="BE32" s="116">
        <v>0</v>
      </c>
      <c r="BF32" s="116">
        <f>SUM(AE32,+AM32,+BE32)</f>
        <v>72938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18338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72938</v>
      </c>
      <c r="CR32" s="116">
        <f>SUM(AN32,+BP32)</f>
        <v>21181</v>
      </c>
      <c r="CS32" s="116">
        <f>SUM(AO32,+BQ32)</f>
        <v>21181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51757</v>
      </c>
      <c r="DC32" s="116">
        <f>SUM(AY32,+CA32)</f>
        <v>46566</v>
      </c>
      <c r="DD32" s="116">
        <f>SUM(AZ32,+CB32)</f>
        <v>0</v>
      </c>
      <c r="DE32" s="116">
        <f>SUM(BA32,+CC32)</f>
        <v>0</v>
      </c>
      <c r="DF32" s="116">
        <f>SUM(BB32,+CD32)</f>
        <v>5191</v>
      </c>
      <c r="DG32" s="116">
        <f>SUM(BC32,+CE32)</f>
        <v>279318</v>
      </c>
      <c r="DH32" s="116">
        <f>SUM(BD32,+CF32)</f>
        <v>0</v>
      </c>
      <c r="DI32" s="116">
        <f>SUM(BE32,+CG32)</f>
        <v>0</v>
      </c>
      <c r="DJ32" s="116">
        <f>SUM(BF32,+CH32)</f>
        <v>72938</v>
      </c>
    </row>
    <row r="33" spans="1:114" ht="13.5" customHeight="1" x14ac:dyDescent="0.15">
      <c r="A33" s="114" t="s">
        <v>52</v>
      </c>
      <c r="B33" s="115" t="s">
        <v>395</v>
      </c>
      <c r="C33" s="114" t="s">
        <v>396</v>
      </c>
      <c r="D33" s="116">
        <f>SUM(E33,+L33)</f>
        <v>276644</v>
      </c>
      <c r="E33" s="116">
        <f>SUM(F33:I33,K33)</f>
        <v>93335</v>
      </c>
      <c r="F33" s="116">
        <v>5764</v>
      </c>
      <c r="G33" s="116">
        <v>0</v>
      </c>
      <c r="H33" s="116">
        <v>0</v>
      </c>
      <c r="I33" s="116">
        <v>87544</v>
      </c>
      <c r="J33" s="117" t="s">
        <v>427</v>
      </c>
      <c r="K33" s="116">
        <v>27</v>
      </c>
      <c r="L33" s="116">
        <v>183309</v>
      </c>
      <c r="M33" s="116">
        <f>SUM(N33,+U33)</f>
        <v>26832</v>
      </c>
      <c r="N33" s="116">
        <f>SUM(O33:R33,T33)</f>
        <v>42</v>
      </c>
      <c r="O33" s="116">
        <v>0</v>
      </c>
      <c r="P33" s="116">
        <v>0</v>
      </c>
      <c r="Q33" s="116">
        <v>0</v>
      </c>
      <c r="R33" s="116">
        <v>0</v>
      </c>
      <c r="S33" s="117" t="s">
        <v>427</v>
      </c>
      <c r="T33" s="116">
        <v>42</v>
      </c>
      <c r="U33" s="116">
        <v>26790</v>
      </c>
      <c r="V33" s="116">
        <f>+SUM(D33,M33)</f>
        <v>303476</v>
      </c>
      <c r="W33" s="116">
        <f>+SUM(E33,N33)</f>
        <v>93377</v>
      </c>
      <c r="X33" s="116">
        <f>+SUM(F33,O33)</f>
        <v>5764</v>
      </c>
      <c r="Y33" s="116">
        <f>+SUM(G33,P33)</f>
        <v>0</v>
      </c>
      <c r="Z33" s="116">
        <f>+SUM(H33,Q33)</f>
        <v>0</v>
      </c>
      <c r="AA33" s="116">
        <f>+SUM(I33,R33)</f>
        <v>87544</v>
      </c>
      <c r="AB33" s="117" t="str">
        <f>IF(+SUM(J33,S33)=0,"-",+SUM(J33,S33))</f>
        <v>-</v>
      </c>
      <c r="AC33" s="116">
        <f>+SUM(K33,T33)</f>
        <v>69</v>
      </c>
      <c r="AD33" s="116">
        <f>+SUM(L33,U33)</f>
        <v>210099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115818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1996</v>
      </c>
      <c r="AT33" s="116">
        <v>0</v>
      </c>
      <c r="AU33" s="116">
        <v>1996</v>
      </c>
      <c r="AV33" s="116">
        <v>0</v>
      </c>
      <c r="AW33" s="116">
        <v>0</v>
      </c>
      <c r="AX33" s="116">
        <f>SUM(AY33:BB33)</f>
        <v>113822</v>
      </c>
      <c r="AY33" s="116">
        <v>78545</v>
      </c>
      <c r="AZ33" s="116">
        <v>35166</v>
      </c>
      <c r="BA33" s="116">
        <v>0</v>
      </c>
      <c r="BB33" s="116">
        <v>111</v>
      </c>
      <c r="BC33" s="116">
        <v>117908</v>
      </c>
      <c r="BD33" s="116">
        <v>0</v>
      </c>
      <c r="BE33" s="116">
        <v>42918</v>
      </c>
      <c r="BF33" s="116">
        <f>SUM(AE33,+AM33,+BE33)</f>
        <v>158736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26832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115818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1996</v>
      </c>
      <c r="CX33" s="116">
        <f>SUM(AT33,+BV33)</f>
        <v>0</v>
      </c>
      <c r="CY33" s="116">
        <f>SUM(AU33,+BW33)</f>
        <v>1996</v>
      </c>
      <c r="CZ33" s="116">
        <f>SUM(AV33,+BX33)</f>
        <v>0</v>
      </c>
      <c r="DA33" s="116">
        <f>SUM(AW33,+BY33)</f>
        <v>0</v>
      </c>
      <c r="DB33" s="116">
        <f>SUM(AX33,+BZ33)</f>
        <v>113822</v>
      </c>
      <c r="DC33" s="116">
        <f>SUM(AY33,+CA33)</f>
        <v>78545</v>
      </c>
      <c r="DD33" s="116">
        <f>SUM(AZ33,+CB33)</f>
        <v>35166</v>
      </c>
      <c r="DE33" s="116">
        <f>SUM(BA33,+CC33)</f>
        <v>0</v>
      </c>
      <c r="DF33" s="116">
        <f>SUM(BB33,+CD33)</f>
        <v>111</v>
      </c>
      <c r="DG33" s="116">
        <f>SUM(BC33,+CE33)</f>
        <v>144740</v>
      </c>
      <c r="DH33" s="116">
        <f>SUM(BD33,+CF33)</f>
        <v>0</v>
      </c>
      <c r="DI33" s="116">
        <f>SUM(BE33,+CG33)</f>
        <v>42918</v>
      </c>
      <c r="DJ33" s="116">
        <f>SUM(BF33,+CH33)</f>
        <v>158736</v>
      </c>
    </row>
    <row r="34" spans="1:114" ht="13.5" customHeight="1" x14ac:dyDescent="0.15">
      <c r="A34" s="114" t="s">
        <v>52</v>
      </c>
      <c r="B34" s="115" t="s">
        <v>397</v>
      </c>
      <c r="C34" s="114" t="s">
        <v>398</v>
      </c>
      <c r="D34" s="116">
        <f>SUM(E34,+L34)</f>
        <v>134202</v>
      </c>
      <c r="E34" s="116">
        <f>SUM(F34:I34,K34)</f>
        <v>28970</v>
      </c>
      <c r="F34" s="116">
        <v>0</v>
      </c>
      <c r="G34" s="116">
        <v>0</v>
      </c>
      <c r="H34" s="116">
        <v>0</v>
      </c>
      <c r="I34" s="116">
        <v>26726</v>
      </c>
      <c r="J34" s="117" t="s">
        <v>427</v>
      </c>
      <c r="K34" s="116">
        <v>2244</v>
      </c>
      <c r="L34" s="116">
        <v>105232</v>
      </c>
      <c r="M34" s="116">
        <f>SUM(N34,+U34)</f>
        <v>7491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427</v>
      </c>
      <c r="T34" s="116">
        <v>0</v>
      </c>
      <c r="U34" s="116">
        <v>7491</v>
      </c>
      <c r="V34" s="116">
        <f>+SUM(D34,M34)</f>
        <v>141693</v>
      </c>
      <c r="W34" s="116">
        <f>+SUM(E34,N34)</f>
        <v>28970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26726</v>
      </c>
      <c r="AB34" s="117" t="str">
        <f>IF(+SUM(J34,S34)=0,"-",+SUM(J34,S34))</f>
        <v>-</v>
      </c>
      <c r="AC34" s="116">
        <f>+SUM(K34,T34)</f>
        <v>2244</v>
      </c>
      <c r="AD34" s="116">
        <f>+SUM(L34,U34)</f>
        <v>112723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29098</v>
      </c>
      <c r="AM34" s="116">
        <f>SUM(AN34,AS34,AW34,AX34,BD34)</f>
        <v>66871</v>
      </c>
      <c r="AN34" s="116">
        <f>SUM(AO34:AR34)</f>
        <v>2874</v>
      </c>
      <c r="AO34" s="116">
        <v>2874</v>
      </c>
      <c r="AP34" s="116">
        <v>0</v>
      </c>
      <c r="AQ34" s="116">
        <v>0</v>
      </c>
      <c r="AR34" s="116">
        <v>0</v>
      </c>
      <c r="AS34" s="116">
        <f>SUM(AT34:AV34)</f>
        <v>60307</v>
      </c>
      <c r="AT34" s="116">
        <v>52568</v>
      </c>
      <c r="AU34" s="116">
        <v>7739</v>
      </c>
      <c r="AV34" s="116">
        <v>0</v>
      </c>
      <c r="AW34" s="116">
        <v>0</v>
      </c>
      <c r="AX34" s="116">
        <f>SUM(AY34:BB34)</f>
        <v>3690</v>
      </c>
      <c r="AY34" s="116">
        <v>0</v>
      </c>
      <c r="AZ34" s="116">
        <v>0</v>
      </c>
      <c r="BA34" s="116">
        <v>0</v>
      </c>
      <c r="BB34" s="116">
        <v>3690</v>
      </c>
      <c r="BC34" s="116">
        <v>38233</v>
      </c>
      <c r="BD34" s="116">
        <v>0</v>
      </c>
      <c r="BE34" s="116">
        <v>0</v>
      </c>
      <c r="BF34" s="116">
        <f>SUM(AE34,+AM34,+BE34)</f>
        <v>66871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7491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36589</v>
      </c>
      <c r="CQ34" s="116">
        <f>SUM(AM34,+BO34)</f>
        <v>66871</v>
      </c>
      <c r="CR34" s="116">
        <f>SUM(AN34,+BP34)</f>
        <v>2874</v>
      </c>
      <c r="CS34" s="116">
        <f>SUM(AO34,+BQ34)</f>
        <v>2874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60307</v>
      </c>
      <c r="CX34" s="116">
        <f>SUM(AT34,+BV34)</f>
        <v>52568</v>
      </c>
      <c r="CY34" s="116">
        <f>SUM(AU34,+BW34)</f>
        <v>7739</v>
      </c>
      <c r="CZ34" s="116">
        <f>SUM(AV34,+BX34)</f>
        <v>0</v>
      </c>
      <c r="DA34" s="116">
        <f>SUM(AW34,+BY34)</f>
        <v>0</v>
      </c>
      <c r="DB34" s="116">
        <f>SUM(AX34,+BZ34)</f>
        <v>3690</v>
      </c>
      <c r="DC34" s="116">
        <f>SUM(AY34,+CA34)</f>
        <v>0</v>
      </c>
      <c r="DD34" s="116">
        <f>SUM(AZ34,+CB34)</f>
        <v>0</v>
      </c>
      <c r="DE34" s="116">
        <f>SUM(BA34,+CC34)</f>
        <v>0</v>
      </c>
      <c r="DF34" s="116">
        <f>SUM(BB34,+CD34)</f>
        <v>3690</v>
      </c>
      <c r="DG34" s="116">
        <f>SUM(BC34,+CE34)</f>
        <v>38233</v>
      </c>
      <c r="DH34" s="116">
        <f>SUM(BD34,+CF34)</f>
        <v>0</v>
      </c>
      <c r="DI34" s="116">
        <f>SUM(BE34,+CG34)</f>
        <v>0</v>
      </c>
      <c r="DJ34" s="116">
        <f>SUM(BF34,+CH34)</f>
        <v>66871</v>
      </c>
    </row>
    <row r="35" spans="1:114" ht="13.5" customHeight="1" x14ac:dyDescent="0.15">
      <c r="A35" s="114" t="s">
        <v>52</v>
      </c>
      <c r="B35" s="115" t="s">
        <v>399</v>
      </c>
      <c r="C35" s="114" t="s">
        <v>400</v>
      </c>
      <c r="D35" s="116">
        <f>SUM(E35,+L35)</f>
        <v>370377</v>
      </c>
      <c r="E35" s="116">
        <f>SUM(F35:I35,K35)</f>
        <v>72832</v>
      </c>
      <c r="F35" s="116">
        <v>0</v>
      </c>
      <c r="G35" s="116">
        <v>19851</v>
      </c>
      <c r="H35" s="116">
        <v>0</v>
      </c>
      <c r="I35" s="116">
        <v>52981</v>
      </c>
      <c r="J35" s="117" t="s">
        <v>427</v>
      </c>
      <c r="K35" s="116">
        <v>0</v>
      </c>
      <c r="L35" s="116">
        <v>297545</v>
      </c>
      <c r="M35" s="116">
        <f>SUM(N35,+U35)</f>
        <v>19325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427</v>
      </c>
      <c r="T35" s="116">
        <v>0</v>
      </c>
      <c r="U35" s="116">
        <v>19325</v>
      </c>
      <c r="V35" s="116">
        <f>+SUM(D35,M35)</f>
        <v>389702</v>
      </c>
      <c r="W35" s="116">
        <f>+SUM(E35,N35)</f>
        <v>72832</v>
      </c>
      <c r="X35" s="116">
        <f>+SUM(F35,O35)</f>
        <v>0</v>
      </c>
      <c r="Y35" s="116">
        <f>+SUM(G35,P35)</f>
        <v>19851</v>
      </c>
      <c r="Z35" s="116">
        <f>+SUM(H35,Q35)</f>
        <v>0</v>
      </c>
      <c r="AA35" s="116">
        <f>+SUM(I35,R35)</f>
        <v>52981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316870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93455</v>
      </c>
      <c r="AM35" s="116">
        <f>SUM(AN35,AS35,AW35,AX35,BD35)</f>
        <v>94766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94766</v>
      </c>
      <c r="AY35" s="116">
        <v>60848</v>
      </c>
      <c r="AZ35" s="116">
        <v>0</v>
      </c>
      <c r="BA35" s="116">
        <v>0</v>
      </c>
      <c r="BB35" s="116">
        <v>33918</v>
      </c>
      <c r="BC35" s="116">
        <v>12627</v>
      </c>
      <c r="BD35" s="116">
        <v>0</v>
      </c>
      <c r="BE35" s="116">
        <v>169529</v>
      </c>
      <c r="BF35" s="116">
        <f>SUM(AE35,+AM35,+BE35)</f>
        <v>264295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19325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93455</v>
      </c>
      <c r="CQ35" s="116">
        <f>SUM(AM35,+BO35)</f>
        <v>94766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94766</v>
      </c>
      <c r="DC35" s="116">
        <f>SUM(AY35,+CA35)</f>
        <v>60848</v>
      </c>
      <c r="DD35" s="116">
        <f>SUM(AZ35,+CB35)</f>
        <v>0</v>
      </c>
      <c r="DE35" s="116">
        <f>SUM(BA35,+CC35)</f>
        <v>0</v>
      </c>
      <c r="DF35" s="116">
        <f>SUM(BB35,+CD35)</f>
        <v>33918</v>
      </c>
      <c r="DG35" s="116">
        <f>SUM(BC35,+CE35)</f>
        <v>31952</v>
      </c>
      <c r="DH35" s="116">
        <f>SUM(BD35,+CF35)</f>
        <v>0</v>
      </c>
      <c r="DI35" s="116">
        <f>SUM(BE35,+CG35)</f>
        <v>169529</v>
      </c>
      <c r="DJ35" s="116">
        <f>SUM(BF35,+CH35)</f>
        <v>264295</v>
      </c>
    </row>
    <row r="36" spans="1:114" ht="13.5" customHeight="1" x14ac:dyDescent="0.15">
      <c r="A36" s="114" t="s">
        <v>52</v>
      </c>
      <c r="B36" s="115" t="s">
        <v>401</v>
      </c>
      <c r="C36" s="114" t="s">
        <v>402</v>
      </c>
      <c r="D36" s="116">
        <f>SUM(E36,+L36)</f>
        <v>35924</v>
      </c>
      <c r="E36" s="116">
        <f>SUM(F36:I36,K36)</f>
        <v>4164</v>
      </c>
      <c r="F36" s="116">
        <v>0</v>
      </c>
      <c r="G36" s="116">
        <v>0</v>
      </c>
      <c r="H36" s="116">
        <v>0</v>
      </c>
      <c r="I36" s="116">
        <v>3828</v>
      </c>
      <c r="J36" s="117" t="s">
        <v>427</v>
      </c>
      <c r="K36" s="116">
        <v>336</v>
      </c>
      <c r="L36" s="116">
        <v>31760</v>
      </c>
      <c r="M36" s="116">
        <f>SUM(N36,+U36)</f>
        <v>0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427</v>
      </c>
      <c r="T36" s="116">
        <v>0</v>
      </c>
      <c r="U36" s="116">
        <v>0</v>
      </c>
      <c r="V36" s="116">
        <f>+SUM(D36,M36)</f>
        <v>35924</v>
      </c>
      <c r="W36" s="116">
        <f>+SUM(E36,N36)</f>
        <v>4164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3828</v>
      </c>
      <c r="AB36" s="117" t="str">
        <f>IF(+SUM(J36,S36)=0,"-",+SUM(J36,S36))</f>
        <v>-</v>
      </c>
      <c r="AC36" s="116">
        <f>+SUM(K36,T36)</f>
        <v>336</v>
      </c>
      <c r="AD36" s="116">
        <f>+SUM(L36,U36)</f>
        <v>31760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35924</v>
      </c>
      <c r="AN36" s="116">
        <f>SUM(AO36:AR36)</f>
        <v>15455</v>
      </c>
      <c r="AO36" s="116">
        <v>430</v>
      </c>
      <c r="AP36" s="116">
        <v>8363</v>
      </c>
      <c r="AQ36" s="116">
        <v>6662</v>
      </c>
      <c r="AR36" s="116">
        <v>0</v>
      </c>
      <c r="AS36" s="116">
        <f>SUM(AT36:AV36)</f>
        <v>12565</v>
      </c>
      <c r="AT36" s="116">
        <v>1660</v>
      </c>
      <c r="AU36" s="116">
        <v>10615</v>
      </c>
      <c r="AV36" s="116">
        <v>290</v>
      </c>
      <c r="AW36" s="116">
        <v>0</v>
      </c>
      <c r="AX36" s="116">
        <f>SUM(AY36:BB36)</f>
        <v>7904</v>
      </c>
      <c r="AY36" s="116">
        <v>387</v>
      </c>
      <c r="AZ36" s="116">
        <v>6779</v>
      </c>
      <c r="BA36" s="116">
        <v>738</v>
      </c>
      <c r="BB36" s="116">
        <v>0</v>
      </c>
      <c r="BC36" s="116">
        <v>0</v>
      </c>
      <c r="BD36" s="116">
        <v>0</v>
      </c>
      <c r="BE36" s="116">
        <v>0</v>
      </c>
      <c r="BF36" s="116">
        <f>SUM(AE36,+AM36,+BE36)</f>
        <v>35924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0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35924</v>
      </c>
      <c r="CR36" s="116">
        <f>SUM(AN36,+BP36)</f>
        <v>15455</v>
      </c>
      <c r="CS36" s="116">
        <f>SUM(AO36,+BQ36)</f>
        <v>430</v>
      </c>
      <c r="CT36" s="116">
        <f>SUM(AP36,+BR36)</f>
        <v>8363</v>
      </c>
      <c r="CU36" s="116">
        <f>SUM(AQ36,+BS36)</f>
        <v>6662</v>
      </c>
      <c r="CV36" s="116">
        <f>SUM(AR36,+BT36)</f>
        <v>0</v>
      </c>
      <c r="CW36" s="116">
        <f>SUM(AS36,+BU36)</f>
        <v>12565</v>
      </c>
      <c r="CX36" s="116">
        <f>SUM(AT36,+BV36)</f>
        <v>1660</v>
      </c>
      <c r="CY36" s="116">
        <f>SUM(AU36,+BW36)</f>
        <v>10615</v>
      </c>
      <c r="CZ36" s="116">
        <f>SUM(AV36,+BX36)</f>
        <v>290</v>
      </c>
      <c r="DA36" s="116">
        <f>SUM(AW36,+BY36)</f>
        <v>0</v>
      </c>
      <c r="DB36" s="116">
        <f>SUM(AX36,+BZ36)</f>
        <v>7904</v>
      </c>
      <c r="DC36" s="116">
        <f>SUM(AY36,+CA36)</f>
        <v>387</v>
      </c>
      <c r="DD36" s="116">
        <f>SUM(AZ36,+CB36)</f>
        <v>6779</v>
      </c>
      <c r="DE36" s="116">
        <f>SUM(BA36,+CC36)</f>
        <v>738</v>
      </c>
      <c r="DF36" s="116">
        <f>SUM(BB36,+CD36)</f>
        <v>0</v>
      </c>
      <c r="DG36" s="116">
        <f>SUM(BC36,+CE36)</f>
        <v>0</v>
      </c>
      <c r="DH36" s="116">
        <f>SUM(BD36,+CF36)</f>
        <v>0</v>
      </c>
      <c r="DI36" s="116">
        <f>SUM(BE36,+CG36)</f>
        <v>0</v>
      </c>
      <c r="DJ36" s="116">
        <f>SUM(BF36,+CH36)</f>
        <v>35924</v>
      </c>
    </row>
    <row r="37" spans="1:114" ht="13.5" customHeight="1" x14ac:dyDescent="0.15">
      <c r="A37" s="114" t="s">
        <v>52</v>
      </c>
      <c r="B37" s="115" t="s">
        <v>403</v>
      </c>
      <c r="C37" s="114" t="s">
        <v>404</v>
      </c>
      <c r="D37" s="116">
        <f>SUM(E37,+L37)</f>
        <v>72175</v>
      </c>
      <c r="E37" s="116">
        <f>SUM(F37:I37,K37)</f>
        <v>3568</v>
      </c>
      <c r="F37" s="116">
        <v>0</v>
      </c>
      <c r="G37" s="116">
        <v>0</v>
      </c>
      <c r="H37" s="116">
        <v>0</v>
      </c>
      <c r="I37" s="116">
        <v>2505</v>
      </c>
      <c r="J37" s="117" t="s">
        <v>427</v>
      </c>
      <c r="K37" s="116">
        <v>1063</v>
      </c>
      <c r="L37" s="116">
        <v>68607</v>
      </c>
      <c r="M37" s="116">
        <f>SUM(N37,+U37)</f>
        <v>861</v>
      </c>
      <c r="N37" s="116">
        <f>SUM(O37:R37,T37)</f>
        <v>279</v>
      </c>
      <c r="O37" s="116">
        <v>0</v>
      </c>
      <c r="P37" s="116">
        <v>0</v>
      </c>
      <c r="Q37" s="116">
        <v>0</v>
      </c>
      <c r="R37" s="116">
        <v>279</v>
      </c>
      <c r="S37" s="117" t="s">
        <v>427</v>
      </c>
      <c r="T37" s="116">
        <v>0</v>
      </c>
      <c r="U37" s="116">
        <v>582</v>
      </c>
      <c r="V37" s="116">
        <f>+SUM(D37,M37)</f>
        <v>73036</v>
      </c>
      <c r="W37" s="116">
        <f>+SUM(E37,N37)</f>
        <v>3847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2784</v>
      </c>
      <c r="AB37" s="117" t="str">
        <f>IF(+SUM(J37,S37)=0,"-",+SUM(J37,S37))</f>
        <v>-</v>
      </c>
      <c r="AC37" s="116">
        <f>+SUM(K37,T37)</f>
        <v>1063</v>
      </c>
      <c r="AD37" s="116">
        <f>+SUM(L37,U37)</f>
        <v>69189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71794</v>
      </c>
      <c r="AN37" s="116">
        <f>SUM(AO37:AR37)</f>
        <v>28498</v>
      </c>
      <c r="AO37" s="116">
        <v>0</v>
      </c>
      <c r="AP37" s="116">
        <v>14249</v>
      </c>
      <c r="AQ37" s="116">
        <v>14249</v>
      </c>
      <c r="AR37" s="116">
        <v>0</v>
      </c>
      <c r="AS37" s="116">
        <f>SUM(AT37:AV37)</f>
        <v>12681</v>
      </c>
      <c r="AT37" s="116">
        <v>8121</v>
      </c>
      <c r="AU37" s="116">
        <v>4560</v>
      </c>
      <c r="AV37" s="116">
        <v>0</v>
      </c>
      <c r="AW37" s="116">
        <v>1906</v>
      </c>
      <c r="AX37" s="116">
        <f>SUM(AY37:BB37)</f>
        <v>28709</v>
      </c>
      <c r="AY37" s="116">
        <v>5867</v>
      </c>
      <c r="AZ37" s="116">
        <v>8156</v>
      </c>
      <c r="BA37" s="116">
        <v>13925</v>
      </c>
      <c r="BB37" s="116">
        <v>761</v>
      </c>
      <c r="BC37" s="116">
        <v>0</v>
      </c>
      <c r="BD37" s="116">
        <v>0</v>
      </c>
      <c r="BE37" s="116">
        <v>381</v>
      </c>
      <c r="BF37" s="116">
        <f>SUM(AE37,+AM37,+BE37)</f>
        <v>72175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861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381</v>
      </c>
      <c r="BV37" s="116">
        <v>381</v>
      </c>
      <c r="BW37" s="116">
        <v>0</v>
      </c>
      <c r="BX37" s="116">
        <v>0</v>
      </c>
      <c r="BY37" s="116">
        <v>0</v>
      </c>
      <c r="BZ37" s="116">
        <f>SUM(CA37:CD37)</f>
        <v>480</v>
      </c>
      <c r="CA37" s="116">
        <v>480</v>
      </c>
      <c r="CB37" s="116">
        <v>0</v>
      </c>
      <c r="CC37" s="116">
        <v>0</v>
      </c>
      <c r="CD37" s="116">
        <v>0</v>
      </c>
      <c r="CE37" s="116">
        <v>0</v>
      </c>
      <c r="CF37" s="116">
        <v>0</v>
      </c>
      <c r="CG37" s="116">
        <v>0</v>
      </c>
      <c r="CH37" s="116">
        <f>SUM(BG37,+BO37,+CG37)</f>
        <v>861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72655</v>
      </c>
      <c r="CR37" s="116">
        <f>SUM(AN37,+BP37)</f>
        <v>28498</v>
      </c>
      <c r="CS37" s="116">
        <f>SUM(AO37,+BQ37)</f>
        <v>0</v>
      </c>
      <c r="CT37" s="116">
        <f>SUM(AP37,+BR37)</f>
        <v>14249</v>
      </c>
      <c r="CU37" s="116">
        <f>SUM(AQ37,+BS37)</f>
        <v>14249</v>
      </c>
      <c r="CV37" s="116">
        <f>SUM(AR37,+BT37)</f>
        <v>0</v>
      </c>
      <c r="CW37" s="116">
        <f>SUM(AS37,+BU37)</f>
        <v>13062</v>
      </c>
      <c r="CX37" s="116">
        <f>SUM(AT37,+BV37)</f>
        <v>8502</v>
      </c>
      <c r="CY37" s="116">
        <f>SUM(AU37,+BW37)</f>
        <v>4560</v>
      </c>
      <c r="CZ37" s="116">
        <f>SUM(AV37,+BX37)</f>
        <v>0</v>
      </c>
      <c r="DA37" s="116">
        <f>SUM(AW37,+BY37)</f>
        <v>1906</v>
      </c>
      <c r="DB37" s="116">
        <f>SUM(AX37,+BZ37)</f>
        <v>29189</v>
      </c>
      <c r="DC37" s="116">
        <f>SUM(AY37,+CA37)</f>
        <v>6347</v>
      </c>
      <c r="DD37" s="116">
        <f>SUM(AZ37,+CB37)</f>
        <v>8156</v>
      </c>
      <c r="DE37" s="116">
        <f>SUM(BA37,+CC37)</f>
        <v>13925</v>
      </c>
      <c r="DF37" s="116">
        <f>SUM(BB37,+CD37)</f>
        <v>761</v>
      </c>
      <c r="DG37" s="116">
        <f>SUM(BC37,+CE37)</f>
        <v>0</v>
      </c>
      <c r="DH37" s="116">
        <f>SUM(BD37,+CF37)</f>
        <v>0</v>
      </c>
      <c r="DI37" s="116">
        <f>SUM(BE37,+CG37)</f>
        <v>381</v>
      </c>
      <c r="DJ37" s="116">
        <f>SUM(BF37,+CH37)</f>
        <v>73036</v>
      </c>
    </row>
    <row r="38" spans="1:114" ht="13.5" customHeight="1" x14ac:dyDescent="0.15">
      <c r="A38" s="114" t="s">
        <v>52</v>
      </c>
      <c r="B38" s="115" t="s">
        <v>405</v>
      </c>
      <c r="C38" s="114" t="s">
        <v>406</v>
      </c>
      <c r="D38" s="116">
        <f>SUM(E38,+L38)</f>
        <v>51635</v>
      </c>
      <c r="E38" s="116">
        <f>SUM(F38:I38,K38)</f>
        <v>922</v>
      </c>
      <c r="F38" s="116">
        <v>0</v>
      </c>
      <c r="G38" s="116">
        <v>0</v>
      </c>
      <c r="H38" s="116">
        <v>0</v>
      </c>
      <c r="I38" s="116">
        <v>922</v>
      </c>
      <c r="J38" s="117" t="s">
        <v>427</v>
      </c>
      <c r="K38" s="116">
        <v>0</v>
      </c>
      <c r="L38" s="116">
        <v>50713</v>
      </c>
      <c r="M38" s="116">
        <f>SUM(N38,+U38)</f>
        <v>0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427</v>
      </c>
      <c r="T38" s="116">
        <v>0</v>
      </c>
      <c r="U38" s="116">
        <v>0</v>
      </c>
      <c r="V38" s="116">
        <f>+SUM(D38,M38)</f>
        <v>51635</v>
      </c>
      <c r="W38" s="116">
        <f>+SUM(E38,N38)</f>
        <v>922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922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50713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51635</v>
      </c>
      <c r="AN38" s="116">
        <f>SUM(AO38:AR38)</f>
        <v>25025</v>
      </c>
      <c r="AO38" s="116">
        <v>2805</v>
      </c>
      <c r="AP38" s="116">
        <v>15872</v>
      </c>
      <c r="AQ38" s="116">
        <v>3174</v>
      </c>
      <c r="AR38" s="116">
        <v>3174</v>
      </c>
      <c r="AS38" s="116">
        <f>SUM(AT38:AV38)</f>
        <v>17557</v>
      </c>
      <c r="AT38" s="116">
        <v>1611</v>
      </c>
      <c r="AU38" s="116">
        <v>10199</v>
      </c>
      <c r="AV38" s="116">
        <v>5747</v>
      </c>
      <c r="AW38" s="116">
        <v>0</v>
      </c>
      <c r="AX38" s="116">
        <f>SUM(AY38:BB38)</f>
        <v>9053</v>
      </c>
      <c r="AY38" s="116">
        <v>5660</v>
      </c>
      <c r="AZ38" s="116">
        <v>253</v>
      </c>
      <c r="BA38" s="116">
        <v>3140</v>
      </c>
      <c r="BB38" s="116">
        <v>0</v>
      </c>
      <c r="BC38" s="116">
        <v>0</v>
      </c>
      <c r="BD38" s="116">
        <v>0</v>
      </c>
      <c r="BE38" s="116">
        <v>0</v>
      </c>
      <c r="BF38" s="116">
        <f>SUM(AE38,+AM38,+BE38)</f>
        <v>51635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0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51635</v>
      </c>
      <c r="CR38" s="116">
        <f>SUM(AN38,+BP38)</f>
        <v>25025</v>
      </c>
      <c r="CS38" s="116">
        <f>SUM(AO38,+BQ38)</f>
        <v>2805</v>
      </c>
      <c r="CT38" s="116">
        <f>SUM(AP38,+BR38)</f>
        <v>15872</v>
      </c>
      <c r="CU38" s="116">
        <f>SUM(AQ38,+BS38)</f>
        <v>3174</v>
      </c>
      <c r="CV38" s="116">
        <f>SUM(AR38,+BT38)</f>
        <v>3174</v>
      </c>
      <c r="CW38" s="116">
        <f>SUM(AS38,+BU38)</f>
        <v>17557</v>
      </c>
      <c r="CX38" s="116">
        <f>SUM(AT38,+BV38)</f>
        <v>1611</v>
      </c>
      <c r="CY38" s="116">
        <f>SUM(AU38,+BW38)</f>
        <v>10199</v>
      </c>
      <c r="CZ38" s="116">
        <f>SUM(AV38,+BX38)</f>
        <v>5747</v>
      </c>
      <c r="DA38" s="116">
        <f>SUM(AW38,+BY38)</f>
        <v>0</v>
      </c>
      <c r="DB38" s="116">
        <f>SUM(AX38,+BZ38)</f>
        <v>9053</v>
      </c>
      <c r="DC38" s="116">
        <f>SUM(AY38,+CA38)</f>
        <v>5660</v>
      </c>
      <c r="DD38" s="116">
        <f>SUM(AZ38,+CB38)</f>
        <v>253</v>
      </c>
      <c r="DE38" s="116">
        <f>SUM(BA38,+CC38)</f>
        <v>3140</v>
      </c>
      <c r="DF38" s="116">
        <f>SUM(BB38,+CD38)</f>
        <v>0</v>
      </c>
      <c r="DG38" s="116">
        <f>SUM(BC38,+CE38)</f>
        <v>0</v>
      </c>
      <c r="DH38" s="116">
        <f>SUM(BD38,+CF38)</f>
        <v>0</v>
      </c>
      <c r="DI38" s="116">
        <f>SUM(BE38,+CG38)</f>
        <v>0</v>
      </c>
      <c r="DJ38" s="116">
        <f>SUM(BF38,+CH38)</f>
        <v>51635</v>
      </c>
    </row>
    <row r="39" spans="1:114" ht="13.5" customHeight="1" x14ac:dyDescent="0.15">
      <c r="A39" s="114" t="s">
        <v>52</v>
      </c>
      <c r="B39" s="115" t="s">
        <v>407</v>
      </c>
      <c r="C39" s="114" t="s">
        <v>408</v>
      </c>
      <c r="D39" s="116">
        <f>SUM(E39,+L39)</f>
        <v>29114</v>
      </c>
      <c r="E39" s="116">
        <f>SUM(F39:I39,K39)</f>
        <v>23954</v>
      </c>
      <c r="F39" s="116">
        <v>23954</v>
      </c>
      <c r="G39" s="116">
        <v>0</v>
      </c>
      <c r="H39" s="116">
        <v>0</v>
      </c>
      <c r="I39" s="116">
        <v>0</v>
      </c>
      <c r="J39" s="117" t="s">
        <v>427</v>
      </c>
      <c r="K39" s="116">
        <v>0</v>
      </c>
      <c r="L39" s="116">
        <v>5160</v>
      </c>
      <c r="M39" s="116">
        <f>SUM(N39,+U39)</f>
        <v>0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427</v>
      </c>
      <c r="T39" s="116">
        <v>0</v>
      </c>
      <c r="U39" s="116">
        <v>0</v>
      </c>
      <c r="V39" s="116">
        <f>+SUM(D39,M39)</f>
        <v>29114</v>
      </c>
      <c r="W39" s="116">
        <f>+SUM(E39,N39)</f>
        <v>23954</v>
      </c>
      <c r="X39" s="116">
        <f>+SUM(F39,O39)</f>
        <v>23954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5160</v>
      </c>
      <c r="AE39" s="116">
        <f>SUM(AF39,+AK39)</f>
        <v>22418</v>
      </c>
      <c r="AF39" s="116">
        <f>SUM(AG39:AJ39)</f>
        <v>22418</v>
      </c>
      <c r="AG39" s="116">
        <v>0</v>
      </c>
      <c r="AH39" s="116">
        <v>0</v>
      </c>
      <c r="AI39" s="116">
        <v>0</v>
      </c>
      <c r="AJ39" s="116">
        <v>22418</v>
      </c>
      <c r="AK39" s="116">
        <v>0</v>
      </c>
      <c r="AL39" s="116">
        <v>0</v>
      </c>
      <c r="AM39" s="116">
        <f>SUM(AN39,AS39,AW39,AX39,BD39)</f>
        <v>6696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6696</v>
      </c>
      <c r="AY39" s="116">
        <v>5580</v>
      </c>
      <c r="AZ39" s="116">
        <v>1116</v>
      </c>
      <c r="BA39" s="116">
        <v>0</v>
      </c>
      <c r="BB39" s="116">
        <v>0</v>
      </c>
      <c r="BC39" s="116">
        <v>0</v>
      </c>
      <c r="BD39" s="116">
        <v>0</v>
      </c>
      <c r="BE39" s="116">
        <v>0</v>
      </c>
      <c r="BF39" s="116">
        <f>SUM(AE39,+AM39,+BE39)</f>
        <v>29114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0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22418</v>
      </c>
      <c r="CJ39" s="116">
        <f>SUM(AF39,+BH39)</f>
        <v>22418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22418</v>
      </c>
      <c r="CO39" s="116">
        <f>SUM(AK39,+BM39)</f>
        <v>0</v>
      </c>
      <c r="CP39" s="116">
        <f>SUM(AL39,+BN39)</f>
        <v>0</v>
      </c>
      <c r="CQ39" s="116">
        <f>SUM(AM39,+BO39)</f>
        <v>6696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6696</v>
      </c>
      <c r="DC39" s="116">
        <f>SUM(AY39,+CA39)</f>
        <v>5580</v>
      </c>
      <c r="DD39" s="116">
        <f>SUM(AZ39,+CB39)</f>
        <v>1116</v>
      </c>
      <c r="DE39" s="116">
        <f>SUM(BA39,+CC39)</f>
        <v>0</v>
      </c>
      <c r="DF39" s="116">
        <f>SUM(BB39,+CD39)</f>
        <v>0</v>
      </c>
      <c r="DG39" s="116">
        <f>SUM(BC39,+CE39)</f>
        <v>0</v>
      </c>
      <c r="DH39" s="116">
        <f>SUM(BD39,+CF39)</f>
        <v>0</v>
      </c>
      <c r="DI39" s="116">
        <f>SUM(BE39,+CG39)</f>
        <v>0</v>
      </c>
      <c r="DJ39" s="116">
        <f>SUM(BF39,+CH39)</f>
        <v>29114</v>
      </c>
    </row>
    <row r="40" spans="1:114" ht="13.5" customHeight="1" x14ac:dyDescent="0.15">
      <c r="A40" s="114" t="s">
        <v>52</v>
      </c>
      <c r="B40" s="115" t="s">
        <v>409</v>
      </c>
      <c r="C40" s="114" t="s">
        <v>410</v>
      </c>
      <c r="D40" s="116">
        <f>SUM(E40,+L40)</f>
        <v>43023</v>
      </c>
      <c r="E40" s="116">
        <f>SUM(F40:I40,K40)</f>
        <v>3475</v>
      </c>
      <c r="F40" s="116">
        <v>0</v>
      </c>
      <c r="G40" s="116">
        <v>0</v>
      </c>
      <c r="H40" s="116">
        <v>0</v>
      </c>
      <c r="I40" s="116">
        <v>3475</v>
      </c>
      <c r="J40" s="117" t="s">
        <v>427</v>
      </c>
      <c r="K40" s="116">
        <v>0</v>
      </c>
      <c r="L40" s="116">
        <v>39548</v>
      </c>
      <c r="M40" s="116">
        <f>SUM(N40,+U40)</f>
        <v>377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427</v>
      </c>
      <c r="T40" s="116">
        <v>0</v>
      </c>
      <c r="U40" s="116">
        <v>377</v>
      </c>
      <c r="V40" s="116">
        <f>+SUM(D40,M40)</f>
        <v>43400</v>
      </c>
      <c r="W40" s="116">
        <f>+SUM(E40,N40)</f>
        <v>3475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3475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39925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26374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26374</v>
      </c>
      <c r="AY40" s="116">
        <v>4840</v>
      </c>
      <c r="AZ40" s="116">
        <v>4840</v>
      </c>
      <c r="BA40" s="116">
        <v>4840</v>
      </c>
      <c r="BB40" s="116">
        <v>11854</v>
      </c>
      <c r="BC40" s="116">
        <v>0</v>
      </c>
      <c r="BD40" s="116">
        <v>0</v>
      </c>
      <c r="BE40" s="116">
        <v>16649</v>
      </c>
      <c r="BF40" s="116">
        <f>SUM(AE40,+AM40,+BE40)</f>
        <v>43023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377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377</v>
      </c>
      <c r="CA40" s="116">
        <v>125</v>
      </c>
      <c r="CB40" s="116">
        <v>126</v>
      </c>
      <c r="CC40" s="116">
        <v>126</v>
      </c>
      <c r="CD40" s="116">
        <v>0</v>
      </c>
      <c r="CE40" s="116">
        <v>0</v>
      </c>
      <c r="CF40" s="116">
        <v>0</v>
      </c>
      <c r="CG40" s="116">
        <v>0</v>
      </c>
      <c r="CH40" s="116">
        <f>SUM(BG40,+BO40,+CG40)</f>
        <v>377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26751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26751</v>
      </c>
      <c r="DC40" s="116">
        <f>SUM(AY40,+CA40)</f>
        <v>4965</v>
      </c>
      <c r="DD40" s="116">
        <f>SUM(AZ40,+CB40)</f>
        <v>4966</v>
      </c>
      <c r="DE40" s="116">
        <f>SUM(BA40,+CC40)</f>
        <v>4966</v>
      </c>
      <c r="DF40" s="116">
        <f>SUM(BB40,+CD40)</f>
        <v>11854</v>
      </c>
      <c r="DG40" s="116">
        <f>SUM(BC40,+CE40)</f>
        <v>0</v>
      </c>
      <c r="DH40" s="116">
        <f>SUM(BD40,+CF40)</f>
        <v>0</v>
      </c>
      <c r="DI40" s="116">
        <f>SUM(BE40,+CG40)</f>
        <v>16649</v>
      </c>
      <c r="DJ40" s="116">
        <f>SUM(BF40,+CH40)</f>
        <v>43400</v>
      </c>
    </row>
    <row r="41" spans="1:114" ht="13.5" customHeight="1" x14ac:dyDescent="0.15">
      <c r="A41" s="114" t="s">
        <v>52</v>
      </c>
      <c r="B41" s="115" t="s">
        <v>411</v>
      </c>
      <c r="C41" s="114" t="s">
        <v>412</v>
      </c>
      <c r="D41" s="116">
        <f>SUM(E41,+L41)</f>
        <v>40304</v>
      </c>
      <c r="E41" s="116">
        <f>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7" t="s">
        <v>427</v>
      </c>
      <c r="K41" s="116">
        <v>0</v>
      </c>
      <c r="L41" s="116">
        <v>40304</v>
      </c>
      <c r="M41" s="116">
        <f>SUM(N41,+U41)</f>
        <v>3583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427</v>
      </c>
      <c r="T41" s="116">
        <v>0</v>
      </c>
      <c r="U41" s="116">
        <v>3583</v>
      </c>
      <c r="V41" s="116">
        <f>+SUM(D41,M41)</f>
        <v>43887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7" t="str">
        <f>IF(+SUM(J41,S41)=0,"-",+SUM(J41,S41))</f>
        <v>-</v>
      </c>
      <c r="AC41" s="116">
        <f>+SUM(K41,T41)</f>
        <v>0</v>
      </c>
      <c r="AD41" s="116">
        <f>+SUM(L41,U41)</f>
        <v>43887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40304</v>
      </c>
      <c r="AN41" s="116">
        <f>SUM(AO41:AR41)</f>
        <v>3704</v>
      </c>
      <c r="AO41" s="116">
        <v>3704</v>
      </c>
      <c r="AP41" s="116">
        <v>0</v>
      </c>
      <c r="AQ41" s="116">
        <v>0</v>
      </c>
      <c r="AR41" s="116">
        <v>0</v>
      </c>
      <c r="AS41" s="116">
        <f>SUM(AT41:AV41)</f>
        <v>18583</v>
      </c>
      <c r="AT41" s="116">
        <v>0</v>
      </c>
      <c r="AU41" s="116">
        <v>0</v>
      </c>
      <c r="AV41" s="116">
        <v>18583</v>
      </c>
      <c r="AW41" s="116">
        <v>1588</v>
      </c>
      <c r="AX41" s="116">
        <f>SUM(AY41:BB41)</f>
        <v>16429</v>
      </c>
      <c r="AY41" s="116">
        <v>3000</v>
      </c>
      <c r="AZ41" s="116">
        <v>3000</v>
      </c>
      <c r="BA41" s="116">
        <v>0</v>
      </c>
      <c r="BB41" s="116">
        <v>10429</v>
      </c>
      <c r="BC41" s="116">
        <v>0</v>
      </c>
      <c r="BD41" s="116">
        <v>0</v>
      </c>
      <c r="BE41" s="116">
        <v>0</v>
      </c>
      <c r="BF41" s="116">
        <f>SUM(AE41,+AM41,+BE41)</f>
        <v>40304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3583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718</v>
      </c>
      <c r="BV41" s="116">
        <v>0</v>
      </c>
      <c r="BW41" s="116">
        <v>0</v>
      </c>
      <c r="BX41" s="116">
        <v>718</v>
      </c>
      <c r="BY41" s="116">
        <v>0</v>
      </c>
      <c r="BZ41" s="116">
        <f>SUM(CA41:CD41)</f>
        <v>2865</v>
      </c>
      <c r="CA41" s="116">
        <v>600</v>
      </c>
      <c r="CB41" s="116">
        <v>600</v>
      </c>
      <c r="CC41" s="116">
        <v>0</v>
      </c>
      <c r="CD41" s="116">
        <v>1665</v>
      </c>
      <c r="CE41" s="116">
        <v>0</v>
      </c>
      <c r="CF41" s="116">
        <v>0</v>
      </c>
      <c r="CG41" s="116">
        <v>0</v>
      </c>
      <c r="CH41" s="116">
        <f>SUM(BG41,+BO41,+CG41)</f>
        <v>3583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43887</v>
      </c>
      <c r="CR41" s="116">
        <f>SUM(AN41,+BP41)</f>
        <v>3704</v>
      </c>
      <c r="CS41" s="116">
        <f>SUM(AO41,+BQ41)</f>
        <v>3704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19301</v>
      </c>
      <c r="CX41" s="116">
        <f>SUM(AT41,+BV41)</f>
        <v>0</v>
      </c>
      <c r="CY41" s="116">
        <f>SUM(AU41,+BW41)</f>
        <v>0</v>
      </c>
      <c r="CZ41" s="116">
        <f>SUM(AV41,+BX41)</f>
        <v>19301</v>
      </c>
      <c r="DA41" s="116">
        <f>SUM(AW41,+BY41)</f>
        <v>1588</v>
      </c>
      <c r="DB41" s="116">
        <f>SUM(AX41,+BZ41)</f>
        <v>19294</v>
      </c>
      <c r="DC41" s="116">
        <f>SUM(AY41,+CA41)</f>
        <v>3600</v>
      </c>
      <c r="DD41" s="116">
        <f>SUM(AZ41,+CB41)</f>
        <v>3600</v>
      </c>
      <c r="DE41" s="116">
        <f>SUM(BA41,+CC41)</f>
        <v>0</v>
      </c>
      <c r="DF41" s="116">
        <f>SUM(BB41,+CD41)</f>
        <v>12094</v>
      </c>
      <c r="DG41" s="116">
        <f>SUM(BC41,+CE41)</f>
        <v>0</v>
      </c>
      <c r="DH41" s="116">
        <f>SUM(BD41,+CF41)</f>
        <v>0</v>
      </c>
      <c r="DI41" s="116">
        <f>SUM(BE41,+CG41)</f>
        <v>0</v>
      </c>
      <c r="DJ41" s="116">
        <f>SUM(BF41,+CH41)</f>
        <v>43887</v>
      </c>
    </row>
    <row r="42" spans="1:114" ht="13.5" customHeight="1" x14ac:dyDescent="0.15">
      <c r="A42" s="114" t="s">
        <v>52</v>
      </c>
      <c r="B42" s="115" t="s">
        <v>413</v>
      </c>
      <c r="C42" s="114" t="s">
        <v>414</v>
      </c>
      <c r="D42" s="116">
        <f>SUM(E42,+L42)</f>
        <v>78014</v>
      </c>
      <c r="E42" s="116">
        <f>SUM(F42:I42,K42)</f>
        <v>1899</v>
      </c>
      <c r="F42" s="116">
        <v>0</v>
      </c>
      <c r="G42" s="116">
        <v>0</v>
      </c>
      <c r="H42" s="116">
        <v>0</v>
      </c>
      <c r="I42" s="116">
        <v>1899</v>
      </c>
      <c r="J42" s="117" t="s">
        <v>427</v>
      </c>
      <c r="K42" s="116">
        <v>0</v>
      </c>
      <c r="L42" s="116">
        <v>76115</v>
      </c>
      <c r="M42" s="116">
        <f>SUM(N42,+U42)</f>
        <v>203</v>
      </c>
      <c r="N42" s="116">
        <f>SUM(O42:R42,T42)</f>
        <v>203</v>
      </c>
      <c r="O42" s="116">
        <v>0</v>
      </c>
      <c r="P42" s="116">
        <v>0</v>
      </c>
      <c r="Q42" s="116">
        <v>0</v>
      </c>
      <c r="R42" s="116">
        <v>203</v>
      </c>
      <c r="S42" s="117" t="s">
        <v>427</v>
      </c>
      <c r="T42" s="116">
        <v>0</v>
      </c>
      <c r="U42" s="116">
        <v>0</v>
      </c>
      <c r="V42" s="116">
        <f>+SUM(D42,M42)</f>
        <v>78217</v>
      </c>
      <c r="W42" s="116">
        <f>+SUM(E42,N42)</f>
        <v>2102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2102</v>
      </c>
      <c r="AB42" s="117" t="str">
        <f>IF(+SUM(J42,S42)=0,"-",+SUM(J42,S42))</f>
        <v>-</v>
      </c>
      <c r="AC42" s="116">
        <f>+SUM(K42,T42)</f>
        <v>0</v>
      </c>
      <c r="AD42" s="116">
        <f>+SUM(L42,U42)</f>
        <v>76115</v>
      </c>
      <c r="AE42" s="116">
        <f>SUM(AF42,+AK42)</f>
        <v>8657</v>
      </c>
      <c r="AF42" s="116">
        <f>SUM(AG42:AJ42)</f>
        <v>8657</v>
      </c>
      <c r="AG42" s="116">
        <v>0</v>
      </c>
      <c r="AH42" s="116">
        <v>8657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54172</v>
      </c>
      <c r="AN42" s="116">
        <f>SUM(AO42:AR42)</f>
        <v>33144</v>
      </c>
      <c r="AO42" s="116">
        <v>9945</v>
      </c>
      <c r="AP42" s="116">
        <v>18268</v>
      </c>
      <c r="AQ42" s="116">
        <v>4931</v>
      </c>
      <c r="AR42" s="116">
        <v>0</v>
      </c>
      <c r="AS42" s="116">
        <f>SUM(AT42:AV42)</f>
        <v>8998</v>
      </c>
      <c r="AT42" s="116">
        <v>842</v>
      </c>
      <c r="AU42" s="116">
        <v>8156</v>
      </c>
      <c r="AV42" s="116">
        <v>0</v>
      </c>
      <c r="AW42" s="116">
        <v>0</v>
      </c>
      <c r="AX42" s="116">
        <f>SUM(AY42:BB42)</f>
        <v>12030</v>
      </c>
      <c r="AY42" s="116">
        <v>0</v>
      </c>
      <c r="AZ42" s="116">
        <v>0</v>
      </c>
      <c r="BA42" s="116">
        <v>0</v>
      </c>
      <c r="BB42" s="116">
        <v>12030</v>
      </c>
      <c r="BC42" s="116">
        <v>0</v>
      </c>
      <c r="BD42" s="116">
        <v>0</v>
      </c>
      <c r="BE42" s="116">
        <v>15185</v>
      </c>
      <c r="BF42" s="116">
        <f>SUM(AE42,+AM42,+BE42)</f>
        <v>78014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91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91</v>
      </c>
      <c r="BV42" s="116">
        <v>0</v>
      </c>
      <c r="BW42" s="116">
        <v>91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0</v>
      </c>
      <c r="CF42" s="116">
        <v>0</v>
      </c>
      <c r="CG42" s="116">
        <v>112</v>
      </c>
      <c r="CH42" s="116">
        <f>SUM(BG42,+BO42,+CG42)</f>
        <v>203</v>
      </c>
      <c r="CI42" s="116">
        <f>SUM(AE42,+BG42)</f>
        <v>8657</v>
      </c>
      <c r="CJ42" s="116">
        <f>SUM(AF42,+BH42)</f>
        <v>8657</v>
      </c>
      <c r="CK42" s="116">
        <f>SUM(AG42,+BI42)</f>
        <v>0</v>
      </c>
      <c r="CL42" s="116">
        <f>SUM(AH42,+BJ42)</f>
        <v>8657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54263</v>
      </c>
      <c r="CR42" s="116">
        <f>SUM(AN42,+BP42)</f>
        <v>33144</v>
      </c>
      <c r="CS42" s="116">
        <f>SUM(AO42,+BQ42)</f>
        <v>9945</v>
      </c>
      <c r="CT42" s="116">
        <f>SUM(AP42,+BR42)</f>
        <v>18268</v>
      </c>
      <c r="CU42" s="116">
        <f>SUM(AQ42,+BS42)</f>
        <v>4931</v>
      </c>
      <c r="CV42" s="116">
        <f>SUM(AR42,+BT42)</f>
        <v>0</v>
      </c>
      <c r="CW42" s="116">
        <f>SUM(AS42,+BU42)</f>
        <v>9089</v>
      </c>
      <c r="CX42" s="116">
        <f>SUM(AT42,+BV42)</f>
        <v>842</v>
      </c>
      <c r="CY42" s="116">
        <f>SUM(AU42,+BW42)</f>
        <v>8247</v>
      </c>
      <c r="CZ42" s="116">
        <f>SUM(AV42,+BX42)</f>
        <v>0</v>
      </c>
      <c r="DA42" s="116">
        <f>SUM(AW42,+BY42)</f>
        <v>0</v>
      </c>
      <c r="DB42" s="116">
        <f>SUM(AX42,+BZ42)</f>
        <v>12030</v>
      </c>
      <c r="DC42" s="116">
        <f>SUM(AY42,+CA42)</f>
        <v>0</v>
      </c>
      <c r="DD42" s="116">
        <f>SUM(AZ42,+CB42)</f>
        <v>0</v>
      </c>
      <c r="DE42" s="116">
        <f>SUM(BA42,+CC42)</f>
        <v>0</v>
      </c>
      <c r="DF42" s="116">
        <f>SUM(BB42,+CD42)</f>
        <v>12030</v>
      </c>
      <c r="DG42" s="116">
        <f>SUM(BC42,+CE42)</f>
        <v>0</v>
      </c>
      <c r="DH42" s="116">
        <f>SUM(BD42,+CF42)</f>
        <v>0</v>
      </c>
      <c r="DI42" s="116">
        <f>SUM(BE42,+CG42)</f>
        <v>15297</v>
      </c>
      <c r="DJ42" s="116">
        <f>SUM(BF42,+CH42)</f>
        <v>78217</v>
      </c>
    </row>
    <row r="43" spans="1:114" ht="13.5" customHeight="1" x14ac:dyDescent="0.15">
      <c r="A43" s="114" t="s">
        <v>52</v>
      </c>
      <c r="B43" s="115" t="s">
        <v>415</v>
      </c>
      <c r="C43" s="114" t="s">
        <v>416</v>
      </c>
      <c r="D43" s="116">
        <f>SUM(E43,+L43)</f>
        <v>70060</v>
      </c>
      <c r="E43" s="116">
        <f>SUM(F43:I43,K43)</f>
        <v>1754</v>
      </c>
      <c r="F43" s="116">
        <v>0</v>
      </c>
      <c r="G43" s="116">
        <v>0</v>
      </c>
      <c r="H43" s="116">
        <v>0</v>
      </c>
      <c r="I43" s="116">
        <v>634</v>
      </c>
      <c r="J43" s="117" t="s">
        <v>427</v>
      </c>
      <c r="K43" s="116">
        <v>1120</v>
      </c>
      <c r="L43" s="116">
        <v>68306</v>
      </c>
      <c r="M43" s="116">
        <f>SUM(N43,+U43)</f>
        <v>0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427</v>
      </c>
      <c r="T43" s="116">
        <v>0</v>
      </c>
      <c r="U43" s="116">
        <v>0</v>
      </c>
      <c r="V43" s="116">
        <f>+SUM(D43,M43)</f>
        <v>70060</v>
      </c>
      <c r="W43" s="116">
        <f>+SUM(E43,N43)</f>
        <v>1754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634</v>
      </c>
      <c r="AB43" s="117" t="str">
        <f>IF(+SUM(J43,S43)=0,"-",+SUM(J43,S43))</f>
        <v>-</v>
      </c>
      <c r="AC43" s="116">
        <f>+SUM(K43,T43)</f>
        <v>1120</v>
      </c>
      <c r="AD43" s="116">
        <f>+SUM(L43,U43)</f>
        <v>68306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58658</v>
      </c>
      <c r="AN43" s="116">
        <f>SUM(AO43:AR43)</f>
        <v>29175</v>
      </c>
      <c r="AO43" s="116">
        <v>29175</v>
      </c>
      <c r="AP43" s="116">
        <v>0</v>
      </c>
      <c r="AQ43" s="116">
        <v>0</v>
      </c>
      <c r="AR43" s="116">
        <v>0</v>
      </c>
      <c r="AS43" s="116">
        <f>SUM(AT43:AV43)</f>
        <v>29483</v>
      </c>
      <c r="AT43" s="116">
        <v>0</v>
      </c>
      <c r="AU43" s="116">
        <v>29483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0</v>
      </c>
      <c r="BE43" s="116">
        <v>11402</v>
      </c>
      <c r="BF43" s="116">
        <f>SUM(AE43,+AM43,+BE43)</f>
        <v>70060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0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58658</v>
      </c>
      <c r="CR43" s="116">
        <f>SUM(AN43,+BP43)</f>
        <v>29175</v>
      </c>
      <c r="CS43" s="116">
        <f>SUM(AO43,+BQ43)</f>
        <v>29175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29483</v>
      </c>
      <c r="CX43" s="116">
        <f>SUM(AT43,+BV43)</f>
        <v>0</v>
      </c>
      <c r="CY43" s="116">
        <f>SUM(AU43,+BW43)</f>
        <v>29483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0</v>
      </c>
      <c r="DH43" s="116">
        <f>SUM(BD43,+CF43)</f>
        <v>0</v>
      </c>
      <c r="DI43" s="116">
        <f>SUM(BE43,+CG43)</f>
        <v>11402</v>
      </c>
      <c r="DJ43" s="116">
        <f>SUM(BF43,+CH43)</f>
        <v>70060</v>
      </c>
    </row>
    <row r="44" spans="1:114" ht="13.5" customHeight="1" x14ac:dyDescent="0.15">
      <c r="A44" s="114" t="s">
        <v>52</v>
      </c>
      <c r="B44" s="115" t="s">
        <v>417</v>
      </c>
      <c r="C44" s="114" t="s">
        <v>418</v>
      </c>
      <c r="D44" s="116">
        <f>SUM(E44,+L44)</f>
        <v>1230483</v>
      </c>
      <c r="E44" s="116">
        <f>SUM(F44:I44,K44)</f>
        <v>1034040</v>
      </c>
      <c r="F44" s="116">
        <v>684488</v>
      </c>
      <c r="G44" s="116">
        <v>0</v>
      </c>
      <c r="H44" s="116">
        <v>332500</v>
      </c>
      <c r="I44" s="116">
        <v>0</v>
      </c>
      <c r="J44" s="117" t="s">
        <v>427</v>
      </c>
      <c r="K44" s="116">
        <v>17052</v>
      </c>
      <c r="L44" s="116">
        <v>196443</v>
      </c>
      <c r="M44" s="116">
        <f>SUM(N44,+U44)</f>
        <v>0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427</v>
      </c>
      <c r="T44" s="116">
        <v>0</v>
      </c>
      <c r="U44" s="116">
        <v>0</v>
      </c>
      <c r="V44" s="116">
        <f>+SUM(D44,M44)</f>
        <v>1230483</v>
      </c>
      <c r="W44" s="116">
        <f>+SUM(E44,N44)</f>
        <v>1034040</v>
      </c>
      <c r="X44" s="116">
        <f>+SUM(F44,O44)</f>
        <v>684488</v>
      </c>
      <c r="Y44" s="116">
        <f>+SUM(G44,P44)</f>
        <v>0</v>
      </c>
      <c r="Z44" s="116">
        <f>+SUM(H44,Q44)</f>
        <v>332500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17052</v>
      </c>
      <c r="AD44" s="116">
        <f>+SUM(L44,U44)</f>
        <v>196443</v>
      </c>
      <c r="AE44" s="116">
        <f>SUM(AF44,+AK44)</f>
        <v>1033742</v>
      </c>
      <c r="AF44" s="116">
        <f>SUM(AG44:AJ44)</f>
        <v>999072</v>
      </c>
      <c r="AG44" s="116">
        <v>0</v>
      </c>
      <c r="AH44" s="116">
        <v>999072</v>
      </c>
      <c r="AI44" s="116">
        <v>0</v>
      </c>
      <c r="AJ44" s="116">
        <v>0</v>
      </c>
      <c r="AK44" s="116">
        <v>34670</v>
      </c>
      <c r="AL44" s="116">
        <v>0</v>
      </c>
      <c r="AM44" s="116">
        <f>SUM(AN44,AS44,AW44,AX44,BD44)</f>
        <v>196741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102261</v>
      </c>
      <c r="AT44" s="116">
        <v>7666</v>
      </c>
      <c r="AU44" s="116">
        <v>43632</v>
      </c>
      <c r="AV44" s="116">
        <v>50963</v>
      </c>
      <c r="AW44" s="116">
        <v>15444</v>
      </c>
      <c r="AX44" s="116">
        <f>SUM(AY44:BB44)</f>
        <v>79036</v>
      </c>
      <c r="AY44" s="116">
        <v>21474</v>
      </c>
      <c r="AZ44" s="116">
        <v>28781</v>
      </c>
      <c r="BA44" s="116">
        <v>28781</v>
      </c>
      <c r="BB44" s="116">
        <v>0</v>
      </c>
      <c r="BC44" s="116">
        <v>0</v>
      </c>
      <c r="BD44" s="116">
        <v>0</v>
      </c>
      <c r="BE44" s="116">
        <v>0</v>
      </c>
      <c r="BF44" s="116">
        <f>SUM(AE44,+AM44,+BE44)</f>
        <v>1230483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0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1033742</v>
      </c>
      <c r="CJ44" s="116">
        <f>SUM(AF44,+BH44)</f>
        <v>999072</v>
      </c>
      <c r="CK44" s="116">
        <f>SUM(AG44,+BI44)</f>
        <v>0</v>
      </c>
      <c r="CL44" s="116">
        <f>SUM(AH44,+BJ44)</f>
        <v>999072</v>
      </c>
      <c r="CM44" s="116">
        <f>SUM(AI44,+BK44)</f>
        <v>0</v>
      </c>
      <c r="CN44" s="116">
        <f>SUM(AJ44,+BL44)</f>
        <v>0</v>
      </c>
      <c r="CO44" s="116">
        <f>SUM(AK44,+BM44)</f>
        <v>34670</v>
      </c>
      <c r="CP44" s="116">
        <f>SUM(AL44,+BN44)</f>
        <v>0</v>
      </c>
      <c r="CQ44" s="116">
        <f>SUM(AM44,+BO44)</f>
        <v>196741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102261</v>
      </c>
      <c r="CX44" s="116">
        <f>SUM(AT44,+BV44)</f>
        <v>7666</v>
      </c>
      <c r="CY44" s="116">
        <f>SUM(AU44,+BW44)</f>
        <v>43632</v>
      </c>
      <c r="CZ44" s="116">
        <f>SUM(AV44,+BX44)</f>
        <v>50963</v>
      </c>
      <c r="DA44" s="116">
        <f>SUM(AW44,+BY44)</f>
        <v>15444</v>
      </c>
      <c r="DB44" s="116">
        <f>SUM(AX44,+BZ44)</f>
        <v>79036</v>
      </c>
      <c r="DC44" s="116">
        <f>SUM(AY44,+CA44)</f>
        <v>21474</v>
      </c>
      <c r="DD44" s="116">
        <f>SUM(AZ44,+CB44)</f>
        <v>28781</v>
      </c>
      <c r="DE44" s="116">
        <f>SUM(BA44,+CC44)</f>
        <v>28781</v>
      </c>
      <c r="DF44" s="116">
        <f>SUM(BB44,+CD44)</f>
        <v>0</v>
      </c>
      <c r="DG44" s="116">
        <f>SUM(BC44,+CE44)</f>
        <v>0</v>
      </c>
      <c r="DH44" s="116">
        <f>SUM(BD44,+CF44)</f>
        <v>0</v>
      </c>
      <c r="DI44" s="116">
        <f>SUM(BE44,+CG44)</f>
        <v>0</v>
      </c>
      <c r="DJ44" s="116">
        <f>SUM(BF44,+CH44)</f>
        <v>1230483</v>
      </c>
    </row>
    <row r="45" spans="1:114" ht="13.5" customHeight="1" x14ac:dyDescent="0.15">
      <c r="A45" s="114" t="s">
        <v>52</v>
      </c>
      <c r="B45" s="115" t="s">
        <v>419</v>
      </c>
      <c r="C45" s="114" t="s">
        <v>420</v>
      </c>
      <c r="D45" s="116">
        <f>SUM(E45,+L45)</f>
        <v>182324</v>
      </c>
      <c r="E45" s="116">
        <f>SUM(F45:I45,K45)</f>
        <v>37673</v>
      </c>
      <c r="F45" s="116">
        <v>0</v>
      </c>
      <c r="G45" s="116">
        <v>0</v>
      </c>
      <c r="H45" s="116">
        <v>0</v>
      </c>
      <c r="I45" s="116">
        <v>37638</v>
      </c>
      <c r="J45" s="117" t="s">
        <v>427</v>
      </c>
      <c r="K45" s="116">
        <v>35</v>
      </c>
      <c r="L45" s="116">
        <v>144651</v>
      </c>
      <c r="M45" s="116">
        <f>SUM(N45,+U45)</f>
        <v>69337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427</v>
      </c>
      <c r="T45" s="116">
        <v>0</v>
      </c>
      <c r="U45" s="116">
        <v>69337</v>
      </c>
      <c r="V45" s="116">
        <f>+SUM(D45,M45)</f>
        <v>251661</v>
      </c>
      <c r="W45" s="116">
        <f>+SUM(E45,N45)</f>
        <v>37673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37638</v>
      </c>
      <c r="AB45" s="117" t="str">
        <f>IF(+SUM(J45,S45)=0,"-",+SUM(J45,S45))</f>
        <v>-</v>
      </c>
      <c r="AC45" s="116">
        <f>+SUM(K45,T45)</f>
        <v>35</v>
      </c>
      <c r="AD45" s="116">
        <f>+SUM(L45,U45)</f>
        <v>213988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76383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358</v>
      </c>
      <c r="AT45" s="116">
        <v>0</v>
      </c>
      <c r="AU45" s="116">
        <v>0</v>
      </c>
      <c r="AV45" s="116">
        <v>358</v>
      </c>
      <c r="AW45" s="116">
        <v>0</v>
      </c>
      <c r="AX45" s="116">
        <f>SUM(AY45:BB45)</f>
        <v>76025</v>
      </c>
      <c r="AY45" s="116">
        <v>76025</v>
      </c>
      <c r="AZ45" s="116">
        <v>0</v>
      </c>
      <c r="BA45" s="116">
        <v>0</v>
      </c>
      <c r="BB45" s="116">
        <v>0</v>
      </c>
      <c r="BC45" s="116">
        <v>105941</v>
      </c>
      <c r="BD45" s="116">
        <v>0</v>
      </c>
      <c r="BE45" s="116">
        <v>0</v>
      </c>
      <c r="BF45" s="116">
        <f>SUM(AE45,+AM45,+BE45)</f>
        <v>76383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69337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76383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358</v>
      </c>
      <c r="CX45" s="116">
        <f>SUM(AT45,+BV45)</f>
        <v>0</v>
      </c>
      <c r="CY45" s="116">
        <f>SUM(AU45,+BW45)</f>
        <v>0</v>
      </c>
      <c r="CZ45" s="116">
        <f>SUM(AV45,+BX45)</f>
        <v>358</v>
      </c>
      <c r="DA45" s="116">
        <f>SUM(AW45,+BY45)</f>
        <v>0</v>
      </c>
      <c r="DB45" s="116">
        <f>SUM(AX45,+BZ45)</f>
        <v>76025</v>
      </c>
      <c r="DC45" s="116">
        <f>SUM(AY45,+CA45)</f>
        <v>76025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175278</v>
      </c>
      <c r="DH45" s="116">
        <f>SUM(BD45,+CF45)</f>
        <v>0</v>
      </c>
      <c r="DI45" s="116">
        <f>SUM(BE45,+CG45)</f>
        <v>0</v>
      </c>
      <c r="DJ45" s="116">
        <f>SUM(BF45,+CH45)</f>
        <v>76383</v>
      </c>
    </row>
    <row r="46" spans="1:114" ht="13.5" customHeight="1" x14ac:dyDescent="0.15">
      <c r="A46" s="114" t="s">
        <v>52</v>
      </c>
      <c r="B46" s="115" t="s">
        <v>421</v>
      </c>
      <c r="C46" s="114" t="s">
        <v>422</v>
      </c>
      <c r="D46" s="116">
        <f>SUM(E46,+L46)</f>
        <v>20852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427</v>
      </c>
      <c r="K46" s="116">
        <v>0</v>
      </c>
      <c r="L46" s="116">
        <v>20852</v>
      </c>
      <c r="M46" s="116">
        <f>SUM(N46,+U46)</f>
        <v>5045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427</v>
      </c>
      <c r="T46" s="116">
        <v>0</v>
      </c>
      <c r="U46" s="116">
        <v>5045</v>
      </c>
      <c r="V46" s="116">
        <f>+SUM(D46,M46)</f>
        <v>25897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25897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20852</v>
      </c>
      <c r="AN46" s="116">
        <f>SUM(AO46:AR46)</f>
        <v>20338</v>
      </c>
      <c r="AO46" s="116">
        <v>0</v>
      </c>
      <c r="AP46" s="116">
        <v>14226</v>
      </c>
      <c r="AQ46" s="116">
        <v>6112</v>
      </c>
      <c r="AR46" s="116">
        <v>0</v>
      </c>
      <c r="AS46" s="116">
        <f>SUM(AT46:AV46)</f>
        <v>514</v>
      </c>
      <c r="AT46" s="116">
        <v>514</v>
      </c>
      <c r="AU46" s="116">
        <v>0</v>
      </c>
      <c r="AV46" s="116">
        <v>0</v>
      </c>
      <c r="AW46" s="116">
        <v>0</v>
      </c>
      <c r="AX46" s="116">
        <f>SUM(AY46:BB46)</f>
        <v>0</v>
      </c>
      <c r="AY46" s="116"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0</v>
      </c>
      <c r="BE46" s="116">
        <v>0</v>
      </c>
      <c r="BF46" s="116">
        <f>SUM(AE46,+AM46,+BE46)</f>
        <v>20852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5045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1572</v>
      </c>
      <c r="BV46" s="116">
        <v>0</v>
      </c>
      <c r="BW46" s="116">
        <v>1572</v>
      </c>
      <c r="BX46" s="116">
        <v>0</v>
      </c>
      <c r="BY46" s="116">
        <v>2158</v>
      </c>
      <c r="BZ46" s="116">
        <f>SUM(CA46:CD46)</f>
        <v>1315</v>
      </c>
      <c r="CA46" s="116">
        <v>0</v>
      </c>
      <c r="CB46" s="116">
        <v>1315</v>
      </c>
      <c r="CC46" s="116">
        <v>0</v>
      </c>
      <c r="CD46" s="116">
        <v>0</v>
      </c>
      <c r="CE46" s="116">
        <v>0</v>
      </c>
      <c r="CF46" s="116">
        <v>0</v>
      </c>
      <c r="CG46" s="116">
        <v>0</v>
      </c>
      <c r="CH46" s="116">
        <f>SUM(BG46,+BO46,+CG46)</f>
        <v>5045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25897</v>
      </c>
      <c r="CR46" s="116">
        <f>SUM(AN46,+BP46)</f>
        <v>20338</v>
      </c>
      <c r="CS46" s="116">
        <f>SUM(AO46,+BQ46)</f>
        <v>0</v>
      </c>
      <c r="CT46" s="116">
        <f>SUM(AP46,+BR46)</f>
        <v>14226</v>
      </c>
      <c r="CU46" s="116">
        <f>SUM(AQ46,+BS46)</f>
        <v>6112</v>
      </c>
      <c r="CV46" s="116">
        <f>SUM(AR46,+BT46)</f>
        <v>0</v>
      </c>
      <c r="CW46" s="116">
        <f>SUM(AS46,+BU46)</f>
        <v>2086</v>
      </c>
      <c r="CX46" s="116">
        <f>SUM(AT46,+BV46)</f>
        <v>514</v>
      </c>
      <c r="CY46" s="116">
        <f>SUM(AU46,+BW46)</f>
        <v>1572</v>
      </c>
      <c r="CZ46" s="116">
        <f>SUM(AV46,+BX46)</f>
        <v>0</v>
      </c>
      <c r="DA46" s="116">
        <f>SUM(AW46,+BY46)</f>
        <v>2158</v>
      </c>
      <c r="DB46" s="116">
        <f>SUM(AX46,+BZ46)</f>
        <v>1315</v>
      </c>
      <c r="DC46" s="116">
        <f>SUM(AY46,+CA46)</f>
        <v>0</v>
      </c>
      <c r="DD46" s="116">
        <f>SUM(AZ46,+CB46)</f>
        <v>1315</v>
      </c>
      <c r="DE46" s="116">
        <f>SUM(BA46,+CC46)</f>
        <v>0</v>
      </c>
      <c r="DF46" s="116">
        <f>SUM(BB46,+CD46)</f>
        <v>0</v>
      </c>
      <c r="DG46" s="116">
        <f>SUM(BC46,+CE46)</f>
        <v>0</v>
      </c>
      <c r="DH46" s="116">
        <f>SUM(BD46,+CF46)</f>
        <v>0</v>
      </c>
      <c r="DI46" s="116">
        <f>SUM(BE46,+CG46)</f>
        <v>0</v>
      </c>
      <c r="DJ46" s="116">
        <f>SUM(BF46,+CH46)</f>
        <v>25897</v>
      </c>
    </row>
    <row r="47" spans="1:114" ht="13.5" customHeight="1" x14ac:dyDescent="0.15">
      <c r="A47" s="114" t="s">
        <v>52</v>
      </c>
      <c r="B47" s="115" t="s">
        <v>423</v>
      </c>
      <c r="C47" s="114" t="s">
        <v>424</v>
      </c>
      <c r="D47" s="116">
        <f>SUM(E47,+L47)</f>
        <v>158151</v>
      </c>
      <c r="E47" s="116">
        <f>SUM(F47:I47,K47)</f>
        <v>17855</v>
      </c>
      <c r="F47" s="116">
        <v>0</v>
      </c>
      <c r="G47" s="116">
        <v>0</v>
      </c>
      <c r="H47" s="116">
        <v>0</v>
      </c>
      <c r="I47" s="116">
        <v>30</v>
      </c>
      <c r="J47" s="117" t="s">
        <v>427</v>
      </c>
      <c r="K47" s="116">
        <v>17825</v>
      </c>
      <c r="L47" s="116">
        <v>140296</v>
      </c>
      <c r="M47" s="116">
        <f>SUM(N47,+U47)</f>
        <v>48271</v>
      </c>
      <c r="N47" s="116">
        <f>SUM(O47:R47,T47)</f>
        <v>374</v>
      </c>
      <c r="O47" s="116">
        <v>0</v>
      </c>
      <c r="P47" s="116">
        <v>0</v>
      </c>
      <c r="Q47" s="116">
        <v>0</v>
      </c>
      <c r="R47" s="116">
        <v>374</v>
      </c>
      <c r="S47" s="117" t="s">
        <v>427</v>
      </c>
      <c r="T47" s="116">
        <v>0</v>
      </c>
      <c r="U47" s="116">
        <v>47897</v>
      </c>
      <c r="V47" s="116">
        <f>+SUM(D47,M47)</f>
        <v>206422</v>
      </c>
      <c r="W47" s="116">
        <f>+SUM(E47,N47)</f>
        <v>18229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404</v>
      </c>
      <c r="AB47" s="117" t="str">
        <f>IF(+SUM(J47,S47)=0,"-",+SUM(J47,S47))</f>
        <v>-</v>
      </c>
      <c r="AC47" s="116">
        <f>+SUM(K47,T47)</f>
        <v>17825</v>
      </c>
      <c r="AD47" s="116">
        <f>+SUM(L47,U47)</f>
        <v>188193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158151</v>
      </c>
      <c r="AN47" s="116">
        <f>SUM(AO47:AR47)</f>
        <v>25178</v>
      </c>
      <c r="AO47" s="116">
        <v>20699</v>
      </c>
      <c r="AP47" s="116">
        <v>0</v>
      </c>
      <c r="AQ47" s="116">
        <v>4479</v>
      </c>
      <c r="AR47" s="116">
        <v>0</v>
      </c>
      <c r="AS47" s="116">
        <f>SUM(AT47:AV47)</f>
        <v>52829</v>
      </c>
      <c r="AT47" s="116">
        <v>19279</v>
      </c>
      <c r="AU47" s="116">
        <v>26225</v>
      </c>
      <c r="AV47" s="116">
        <v>7325</v>
      </c>
      <c r="AW47" s="116">
        <v>0</v>
      </c>
      <c r="AX47" s="116">
        <f>SUM(AY47:BB47)</f>
        <v>80144</v>
      </c>
      <c r="AY47" s="116">
        <v>32824</v>
      </c>
      <c r="AZ47" s="116">
        <v>15996</v>
      </c>
      <c r="BA47" s="116">
        <v>31324</v>
      </c>
      <c r="BB47" s="116">
        <v>0</v>
      </c>
      <c r="BC47" s="116">
        <v>0</v>
      </c>
      <c r="BD47" s="116">
        <v>0</v>
      </c>
      <c r="BE47" s="116">
        <v>0</v>
      </c>
      <c r="BF47" s="116">
        <f>SUM(AE47,+AM47,+BE47)</f>
        <v>158151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48271</v>
      </c>
      <c r="BP47" s="116">
        <f>SUM(BQ47:BT47)</f>
        <v>2761</v>
      </c>
      <c r="BQ47" s="116">
        <v>2761</v>
      </c>
      <c r="BR47" s="116">
        <v>0</v>
      </c>
      <c r="BS47" s="116">
        <v>0</v>
      </c>
      <c r="BT47" s="116">
        <v>0</v>
      </c>
      <c r="BU47" s="116">
        <f>SUM(BV47:BX47)</f>
        <v>12578</v>
      </c>
      <c r="BV47" s="116">
        <v>0</v>
      </c>
      <c r="BW47" s="116">
        <v>0</v>
      </c>
      <c r="BX47" s="116">
        <v>12578</v>
      </c>
      <c r="BY47" s="116">
        <v>0</v>
      </c>
      <c r="BZ47" s="116">
        <f>SUM(CA47:CD47)</f>
        <v>32932</v>
      </c>
      <c r="CA47" s="116">
        <v>0</v>
      </c>
      <c r="CB47" s="116">
        <v>0</v>
      </c>
      <c r="CC47" s="116">
        <v>32932</v>
      </c>
      <c r="CD47" s="116">
        <v>0</v>
      </c>
      <c r="CE47" s="116">
        <v>0</v>
      </c>
      <c r="CF47" s="116">
        <v>0</v>
      </c>
      <c r="CG47" s="116">
        <v>0</v>
      </c>
      <c r="CH47" s="116">
        <f>SUM(BG47,+BO47,+CG47)</f>
        <v>48271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206422</v>
      </c>
      <c r="CR47" s="116">
        <f>SUM(AN47,+BP47)</f>
        <v>27939</v>
      </c>
      <c r="CS47" s="116">
        <f>SUM(AO47,+BQ47)</f>
        <v>23460</v>
      </c>
      <c r="CT47" s="116">
        <f>SUM(AP47,+BR47)</f>
        <v>0</v>
      </c>
      <c r="CU47" s="116">
        <f>SUM(AQ47,+BS47)</f>
        <v>4479</v>
      </c>
      <c r="CV47" s="116">
        <f>SUM(AR47,+BT47)</f>
        <v>0</v>
      </c>
      <c r="CW47" s="116">
        <f>SUM(AS47,+BU47)</f>
        <v>65407</v>
      </c>
      <c r="CX47" s="116">
        <f>SUM(AT47,+BV47)</f>
        <v>19279</v>
      </c>
      <c r="CY47" s="116">
        <f>SUM(AU47,+BW47)</f>
        <v>26225</v>
      </c>
      <c r="CZ47" s="116">
        <f>SUM(AV47,+BX47)</f>
        <v>19903</v>
      </c>
      <c r="DA47" s="116">
        <f>SUM(AW47,+BY47)</f>
        <v>0</v>
      </c>
      <c r="DB47" s="116">
        <f>SUM(AX47,+BZ47)</f>
        <v>113076</v>
      </c>
      <c r="DC47" s="116">
        <f>SUM(AY47,+CA47)</f>
        <v>32824</v>
      </c>
      <c r="DD47" s="116">
        <f>SUM(AZ47,+CB47)</f>
        <v>15996</v>
      </c>
      <c r="DE47" s="116">
        <f>SUM(BA47,+CC47)</f>
        <v>64256</v>
      </c>
      <c r="DF47" s="116">
        <f>SUM(BB47,+CD47)</f>
        <v>0</v>
      </c>
      <c r="DG47" s="116">
        <f>SUM(BC47,+CE47)</f>
        <v>0</v>
      </c>
      <c r="DH47" s="116">
        <f>SUM(BD47,+CF47)</f>
        <v>0</v>
      </c>
      <c r="DI47" s="116">
        <f>SUM(BE47,+CG47)</f>
        <v>0</v>
      </c>
      <c r="DJ47" s="116">
        <f>SUM(BF47,+CH47)</f>
        <v>206422</v>
      </c>
    </row>
    <row r="48" spans="1:114" ht="13.5" customHeight="1" x14ac:dyDescent="0.15">
      <c r="A48" s="114" t="s">
        <v>52</v>
      </c>
      <c r="B48" s="115" t="s">
        <v>425</v>
      </c>
      <c r="C48" s="114" t="s">
        <v>426</v>
      </c>
      <c r="D48" s="116">
        <f>SUM(E48,+L48)</f>
        <v>123329</v>
      </c>
      <c r="E48" s="116">
        <f>SUM(F48:I48,K48)</f>
        <v>3848</v>
      </c>
      <c r="F48" s="116">
        <v>0</v>
      </c>
      <c r="G48" s="116">
        <v>0</v>
      </c>
      <c r="H48" s="116">
        <v>0</v>
      </c>
      <c r="I48" s="116">
        <v>3848</v>
      </c>
      <c r="J48" s="117" t="s">
        <v>427</v>
      </c>
      <c r="K48" s="116">
        <v>0</v>
      </c>
      <c r="L48" s="116">
        <v>119481</v>
      </c>
      <c r="M48" s="116">
        <f>SUM(N48,+U48)</f>
        <v>0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427</v>
      </c>
      <c r="T48" s="116">
        <v>0</v>
      </c>
      <c r="U48" s="116">
        <v>0</v>
      </c>
      <c r="V48" s="116">
        <f>+SUM(D48,M48)</f>
        <v>123329</v>
      </c>
      <c r="W48" s="116">
        <f>+SUM(E48,N48)</f>
        <v>3848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3848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119481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123329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123329</v>
      </c>
      <c r="AY48" s="116">
        <v>0</v>
      </c>
      <c r="AZ48" s="116">
        <v>55184</v>
      </c>
      <c r="BA48" s="116">
        <v>36234</v>
      </c>
      <c r="BB48" s="116">
        <v>31911</v>
      </c>
      <c r="BC48" s="116">
        <v>0</v>
      </c>
      <c r="BD48" s="116">
        <v>0</v>
      </c>
      <c r="BE48" s="116">
        <v>0</v>
      </c>
      <c r="BF48" s="116">
        <f>SUM(AE48,+AM48,+BE48)</f>
        <v>123329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0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123329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123329</v>
      </c>
      <c r="DC48" s="116">
        <f>SUM(AY48,+CA48)</f>
        <v>0</v>
      </c>
      <c r="DD48" s="116">
        <f>SUM(AZ48,+CB48)</f>
        <v>55184</v>
      </c>
      <c r="DE48" s="116">
        <f>SUM(BA48,+CC48)</f>
        <v>36234</v>
      </c>
      <c r="DF48" s="116">
        <f>SUM(BB48,+CD48)</f>
        <v>31911</v>
      </c>
      <c r="DG48" s="116">
        <f>SUM(BC48,+CE48)</f>
        <v>0</v>
      </c>
      <c r="DH48" s="116">
        <f>SUM(BD48,+CF48)</f>
        <v>0</v>
      </c>
      <c r="DI48" s="116">
        <f>SUM(BE48,+CG48)</f>
        <v>0</v>
      </c>
      <c r="DJ48" s="116">
        <f>SUM(BF48,+CH48)</f>
        <v>123329</v>
      </c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8">
    <sortCondition ref="A8:A48"/>
    <sortCondition ref="B8:B48"/>
    <sortCondition ref="C8:C48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7" man="1"/>
    <brk id="30" min="1" max="47" man="1"/>
    <brk id="38" min="1" max="47" man="1"/>
    <brk id="66" min="1" max="47" man="1"/>
    <brk id="94" min="1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沖縄県</v>
      </c>
      <c r="B7" s="132" t="str">
        <f>'廃棄物事業経費（市町村）'!B7</f>
        <v>47000</v>
      </c>
      <c r="C7" s="131" t="s">
        <v>33</v>
      </c>
      <c r="D7" s="133">
        <f>SUM(E7,+L7)</f>
        <v>8586729</v>
      </c>
      <c r="E7" s="133">
        <f>SUM(F7:I7)+K7</f>
        <v>5958831</v>
      </c>
      <c r="F7" s="133">
        <f t="shared" ref="F7:L7" si="0">SUM(F$8:F$57)</f>
        <v>2618969</v>
      </c>
      <c r="G7" s="133">
        <f t="shared" si="0"/>
        <v>0</v>
      </c>
      <c r="H7" s="133">
        <f t="shared" si="0"/>
        <v>1855100</v>
      </c>
      <c r="I7" s="133">
        <f t="shared" si="0"/>
        <v>1182382</v>
      </c>
      <c r="J7" s="133">
        <f t="shared" si="0"/>
        <v>7264488</v>
      </c>
      <c r="K7" s="133">
        <f t="shared" si="0"/>
        <v>302380</v>
      </c>
      <c r="L7" s="133">
        <f t="shared" si="0"/>
        <v>2627898</v>
      </c>
      <c r="M7" s="133">
        <f>SUM(N7,+U7)</f>
        <v>107862</v>
      </c>
      <c r="N7" s="133">
        <f>SUM(O7:R7,T7)</f>
        <v>96156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79925</v>
      </c>
      <c r="S7" s="133">
        <f t="shared" si="1"/>
        <v>599883</v>
      </c>
      <c r="T7" s="133">
        <f t="shared" si="1"/>
        <v>16231</v>
      </c>
      <c r="U7" s="133">
        <f t="shared" si="1"/>
        <v>11706</v>
      </c>
      <c r="V7" s="133">
        <f t="shared" ref="V7:AD7" si="2">+SUM(D7,M7)</f>
        <v>8694591</v>
      </c>
      <c r="W7" s="133">
        <f t="shared" si="2"/>
        <v>6054987</v>
      </c>
      <c r="X7" s="133">
        <f t="shared" si="2"/>
        <v>2618969</v>
      </c>
      <c r="Y7" s="133">
        <f t="shared" si="2"/>
        <v>0</v>
      </c>
      <c r="Z7" s="133">
        <f t="shared" si="2"/>
        <v>1855100</v>
      </c>
      <c r="AA7" s="133">
        <f t="shared" si="2"/>
        <v>1262307</v>
      </c>
      <c r="AB7" s="133">
        <f t="shared" si="2"/>
        <v>7864371</v>
      </c>
      <c r="AC7" s="133">
        <f t="shared" si="2"/>
        <v>318611</v>
      </c>
      <c r="AD7" s="133">
        <f t="shared" si="2"/>
        <v>2639604</v>
      </c>
      <c r="AE7" s="133">
        <f>SUM(AF7,+AK7)</f>
        <v>2859613</v>
      </c>
      <c r="AF7" s="133">
        <f>SUM(AG7:AJ7)</f>
        <v>2847755</v>
      </c>
      <c r="AG7" s="133">
        <f>SUM(AG$8:AG$57)</f>
        <v>0</v>
      </c>
      <c r="AH7" s="133">
        <f>SUM(AH$8:AH$57)</f>
        <v>2242200</v>
      </c>
      <c r="AI7" s="133">
        <f>SUM(AI$8:AI$57)</f>
        <v>605555</v>
      </c>
      <c r="AJ7" s="133">
        <f>SUM(AJ$8:AJ$57)</f>
        <v>0</v>
      </c>
      <c r="AK7" s="133">
        <f>SUM(AK$8:AK$57)</f>
        <v>11858</v>
      </c>
      <c r="AL7" s="136" t="s">
        <v>311</v>
      </c>
      <c r="AM7" s="133">
        <f>SUM(AN7,AS7,AW7,AX7,BD7)</f>
        <v>9760900</v>
      </c>
      <c r="AN7" s="133">
        <f>SUM(AO7:AR7)</f>
        <v>1144507</v>
      </c>
      <c r="AO7" s="133">
        <f>SUM(AO$8:AO$57)</f>
        <v>717322</v>
      </c>
      <c r="AP7" s="133">
        <f>SUM(AP$8:AP$57)</f>
        <v>0</v>
      </c>
      <c r="AQ7" s="133">
        <f>SUM(AQ$8:AQ$57)</f>
        <v>387240</v>
      </c>
      <c r="AR7" s="133">
        <f>SUM(AR$8:AR$57)</f>
        <v>39945</v>
      </c>
      <c r="AS7" s="133">
        <f>SUM(AT7:AV7)</f>
        <v>6089305</v>
      </c>
      <c r="AT7" s="133">
        <f>SUM(AT$8:AT$57)</f>
        <v>9461</v>
      </c>
      <c r="AU7" s="133">
        <f>SUM(AU$8:AU$57)</f>
        <v>5868326</v>
      </c>
      <c r="AV7" s="133">
        <f>SUM(AV$8:AV$57)</f>
        <v>211518</v>
      </c>
      <c r="AW7" s="133">
        <f>SUM(AW$8:AW$57)</f>
        <v>21171</v>
      </c>
      <c r="AX7" s="133">
        <f>SUM(AY7:BB7)</f>
        <v>2494119</v>
      </c>
      <c r="AY7" s="133">
        <f>SUM(AY$8:AY$57)</f>
        <v>23377</v>
      </c>
      <c r="AZ7" s="133">
        <f>SUM(AZ$8:AZ$57)</f>
        <v>2126056</v>
      </c>
      <c r="BA7" s="133">
        <f>SUM(BA$8:BA$57)</f>
        <v>174134</v>
      </c>
      <c r="BB7" s="133">
        <f>SUM(BB$8:BB$57)</f>
        <v>170552</v>
      </c>
      <c r="BC7" s="136" t="s">
        <v>312</v>
      </c>
      <c r="BD7" s="133">
        <f>SUM(BD$8:BD$57)</f>
        <v>11798</v>
      </c>
      <c r="BE7" s="133">
        <f>SUM(BE$8:BE$57)</f>
        <v>3230704</v>
      </c>
      <c r="BF7" s="133">
        <f>SUM(AE7,+AM7,+BE7)</f>
        <v>15851217</v>
      </c>
      <c r="BG7" s="133">
        <f>SUM(BH7,+BM7)</f>
        <v>1735</v>
      </c>
      <c r="BH7" s="133">
        <f>SUM(BI7:BL7)</f>
        <v>1735</v>
      </c>
      <c r="BI7" s="133">
        <f>SUM(BI$8:BI$57)</f>
        <v>0</v>
      </c>
      <c r="BJ7" s="133">
        <f>SUM(BJ$8:BJ$57)</f>
        <v>1735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614848</v>
      </c>
      <c r="BP7" s="133">
        <f>SUM(BQ7:BT7)</f>
        <v>81602</v>
      </c>
      <c r="BQ7" s="133">
        <f>SUM(BQ$8:BQ$57)</f>
        <v>73971</v>
      </c>
      <c r="BR7" s="133">
        <f>SUM(BR$8:BR$57)</f>
        <v>0</v>
      </c>
      <c r="BS7" s="133">
        <f>SUM(BS$8:BS$57)</f>
        <v>7631</v>
      </c>
      <c r="BT7" s="133">
        <f>SUM(BT$8:BT$57)</f>
        <v>0</v>
      </c>
      <c r="BU7" s="133">
        <f>SUM(BV7:BX7)</f>
        <v>202856</v>
      </c>
      <c r="BV7" s="133">
        <f>SUM(BV$8:BV$57)</f>
        <v>0</v>
      </c>
      <c r="BW7" s="133">
        <f>SUM(BW$8:BW$57)</f>
        <v>202856</v>
      </c>
      <c r="BX7" s="133">
        <f>SUM(BX$8:BX$57)</f>
        <v>0</v>
      </c>
      <c r="BY7" s="133">
        <f>SUM(BY$8:BY$57)</f>
        <v>0</v>
      </c>
      <c r="BZ7" s="133">
        <f>SUM(CA7:CD7)</f>
        <v>330390</v>
      </c>
      <c r="CA7" s="133">
        <f>SUM(CA$8:CA$57)</f>
        <v>0</v>
      </c>
      <c r="CB7" s="133">
        <f>SUM(CB$8:CB$57)</f>
        <v>326034</v>
      </c>
      <c r="CC7" s="133">
        <f>SUM(CC$8:CC$57)</f>
        <v>0</v>
      </c>
      <c r="CD7" s="133">
        <f>SUM(CD$8:CD$57)</f>
        <v>4356</v>
      </c>
      <c r="CE7" s="136" t="s">
        <v>311</v>
      </c>
      <c r="CF7" s="133">
        <f>SUM(CF$8:CF$57)</f>
        <v>0</v>
      </c>
      <c r="CG7" s="133">
        <f>SUM(CG$8:CG$57)</f>
        <v>91162</v>
      </c>
      <c r="CH7" s="133">
        <f>SUM(BG7,+BO7,+CG7)</f>
        <v>707745</v>
      </c>
      <c r="CI7" s="133">
        <f t="shared" ref="CI7:CO7" si="3">SUM(AE7,+BG7)</f>
        <v>2861348</v>
      </c>
      <c r="CJ7" s="133">
        <f>SUM(AF7,+BH7)</f>
        <v>2849490</v>
      </c>
      <c r="CK7" s="133">
        <f t="shared" si="3"/>
        <v>0</v>
      </c>
      <c r="CL7" s="133">
        <f t="shared" si="3"/>
        <v>2243935</v>
      </c>
      <c r="CM7" s="133">
        <f t="shared" si="3"/>
        <v>605555</v>
      </c>
      <c r="CN7" s="133">
        <f t="shared" si="3"/>
        <v>0</v>
      </c>
      <c r="CO7" s="133">
        <f t="shared" si="3"/>
        <v>11858</v>
      </c>
      <c r="CP7" s="136" t="s">
        <v>311</v>
      </c>
      <c r="CQ7" s="133">
        <f t="shared" ref="CQ7:DF7" si="4">SUM(AM7,+BO7)</f>
        <v>10375748</v>
      </c>
      <c r="CR7" s="133">
        <f t="shared" si="4"/>
        <v>1226109</v>
      </c>
      <c r="CS7" s="133">
        <f t="shared" si="4"/>
        <v>791293</v>
      </c>
      <c r="CT7" s="133">
        <f t="shared" si="4"/>
        <v>0</v>
      </c>
      <c r="CU7" s="133">
        <f t="shared" si="4"/>
        <v>394871</v>
      </c>
      <c r="CV7" s="133">
        <f t="shared" si="4"/>
        <v>39945</v>
      </c>
      <c r="CW7" s="133">
        <f t="shared" si="4"/>
        <v>6292161</v>
      </c>
      <c r="CX7" s="133">
        <f t="shared" si="4"/>
        <v>9461</v>
      </c>
      <c r="CY7" s="133">
        <f t="shared" si="4"/>
        <v>6071182</v>
      </c>
      <c r="CZ7" s="133">
        <f t="shared" si="4"/>
        <v>211518</v>
      </c>
      <c r="DA7" s="133">
        <f t="shared" si="4"/>
        <v>21171</v>
      </c>
      <c r="DB7" s="133">
        <f t="shared" si="4"/>
        <v>2824509</v>
      </c>
      <c r="DC7" s="133">
        <f t="shared" si="4"/>
        <v>23377</v>
      </c>
      <c r="DD7" s="133">
        <f t="shared" si="4"/>
        <v>2452090</v>
      </c>
      <c r="DE7" s="133">
        <f t="shared" si="4"/>
        <v>174134</v>
      </c>
      <c r="DF7" s="133">
        <f t="shared" si="4"/>
        <v>174908</v>
      </c>
      <c r="DG7" s="136" t="s">
        <v>311</v>
      </c>
      <c r="DH7" s="133">
        <f>SUM(BD7,+CF7)</f>
        <v>11798</v>
      </c>
      <c r="DI7" s="133">
        <f>SUM(BE7,+CG7)</f>
        <v>3321866</v>
      </c>
      <c r="DJ7" s="133">
        <f>SUM(BF7,+CH7)</f>
        <v>16558962</v>
      </c>
    </row>
    <row r="8" spans="1:114" ht="13.5" customHeight="1" x14ac:dyDescent="0.15">
      <c r="A8" s="114" t="s">
        <v>52</v>
      </c>
      <c r="B8" s="115" t="s">
        <v>330</v>
      </c>
      <c r="C8" s="114" t="s">
        <v>331</v>
      </c>
      <c r="D8" s="116">
        <f>SUM(E8,+L8)</f>
        <v>2811327</v>
      </c>
      <c r="E8" s="116">
        <f>SUM(F8:I8)+K8</f>
        <v>1983017</v>
      </c>
      <c r="F8" s="116">
        <v>1312134</v>
      </c>
      <c r="G8" s="116">
        <v>0</v>
      </c>
      <c r="H8" s="116">
        <v>403700</v>
      </c>
      <c r="I8" s="116">
        <v>267183</v>
      </c>
      <c r="J8" s="116">
        <v>1431563</v>
      </c>
      <c r="K8" s="116">
        <v>0</v>
      </c>
      <c r="L8" s="116">
        <v>828310</v>
      </c>
      <c r="M8" s="116">
        <f>SUM(N8,+U8)</f>
        <v>2715</v>
      </c>
      <c r="N8" s="116">
        <f>SUM(O8:R8,T8)</f>
        <v>2715</v>
      </c>
      <c r="O8" s="116">
        <v>0</v>
      </c>
      <c r="P8" s="116">
        <v>0</v>
      </c>
      <c r="Q8" s="116">
        <v>0</v>
      </c>
      <c r="R8" s="116">
        <v>2715</v>
      </c>
      <c r="S8" s="116">
        <v>99562</v>
      </c>
      <c r="T8" s="116">
        <v>0</v>
      </c>
      <c r="U8" s="116">
        <v>0</v>
      </c>
      <c r="V8" s="116">
        <f>+SUM(D8,M8)</f>
        <v>2814042</v>
      </c>
      <c r="W8" s="116">
        <f>+SUM(E8,N8)</f>
        <v>1985732</v>
      </c>
      <c r="X8" s="116">
        <f>+SUM(F8,O8)</f>
        <v>1312134</v>
      </c>
      <c r="Y8" s="116">
        <f>+SUM(G8,P8)</f>
        <v>0</v>
      </c>
      <c r="Z8" s="116">
        <f>+SUM(H8,Q8)</f>
        <v>403700</v>
      </c>
      <c r="AA8" s="116">
        <f>+SUM(I8,R8)</f>
        <v>269898</v>
      </c>
      <c r="AB8" s="116">
        <f>+SUM(J8,S8)</f>
        <v>1531125</v>
      </c>
      <c r="AC8" s="116">
        <f>+SUM(K8,T8)</f>
        <v>0</v>
      </c>
      <c r="AD8" s="116">
        <f>+SUM(L8,U8)</f>
        <v>828310</v>
      </c>
      <c r="AE8" s="116">
        <f>SUM(AF8,+AK8)</f>
        <v>707560</v>
      </c>
      <c r="AF8" s="116">
        <f>SUM(AG8:AJ8)</f>
        <v>707560</v>
      </c>
      <c r="AG8" s="116">
        <v>0</v>
      </c>
      <c r="AH8" s="116">
        <v>617210</v>
      </c>
      <c r="AI8" s="116">
        <v>90350</v>
      </c>
      <c r="AJ8" s="116">
        <v>0</v>
      </c>
      <c r="AK8" s="116">
        <v>0</v>
      </c>
      <c r="AL8" s="117" t="s">
        <v>427</v>
      </c>
      <c r="AM8" s="116">
        <f>SUM(AN8,AS8,AW8,AX8,BD8)</f>
        <v>1845665</v>
      </c>
      <c r="AN8" s="116">
        <f>SUM(AO8:AR8)</f>
        <v>392163</v>
      </c>
      <c r="AO8" s="116">
        <v>236575</v>
      </c>
      <c r="AP8" s="116">
        <v>0</v>
      </c>
      <c r="AQ8" s="116">
        <v>148774</v>
      </c>
      <c r="AR8" s="116">
        <v>6814</v>
      </c>
      <c r="AS8" s="116">
        <f>SUM(AT8:AV8)</f>
        <v>1055449</v>
      </c>
      <c r="AT8" s="116">
        <v>0</v>
      </c>
      <c r="AU8" s="116">
        <v>1033664</v>
      </c>
      <c r="AV8" s="116">
        <v>21785</v>
      </c>
      <c r="AW8" s="116">
        <v>0</v>
      </c>
      <c r="AX8" s="116">
        <f>SUM(AY8:BB8)</f>
        <v>397805</v>
      </c>
      <c r="AY8" s="116">
        <v>0</v>
      </c>
      <c r="AZ8" s="116">
        <v>305733</v>
      </c>
      <c r="BA8" s="116">
        <v>0</v>
      </c>
      <c r="BB8" s="116">
        <v>92072</v>
      </c>
      <c r="BC8" s="117" t="s">
        <v>427</v>
      </c>
      <c r="BD8" s="116">
        <v>248</v>
      </c>
      <c r="BE8" s="116">
        <v>1689665</v>
      </c>
      <c r="BF8" s="116">
        <f>SUM(AE8,+AM8,+BE8)</f>
        <v>4242890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427</v>
      </c>
      <c r="BO8" s="116">
        <f>SUM(BP8,BU8,BY8,BZ8,CF8)</f>
        <v>48409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17257</v>
      </c>
      <c r="BV8" s="116">
        <v>0</v>
      </c>
      <c r="BW8" s="116">
        <v>17257</v>
      </c>
      <c r="BX8" s="116">
        <v>0</v>
      </c>
      <c r="BY8" s="116">
        <v>0</v>
      </c>
      <c r="BZ8" s="116">
        <f>SUM(CA8:CD8)</f>
        <v>31152</v>
      </c>
      <c r="CA8" s="116">
        <v>0</v>
      </c>
      <c r="CB8" s="116">
        <v>26796</v>
      </c>
      <c r="CC8" s="116">
        <v>0</v>
      </c>
      <c r="CD8" s="116">
        <v>4356</v>
      </c>
      <c r="CE8" s="117" t="s">
        <v>427</v>
      </c>
      <c r="CF8" s="116">
        <v>0</v>
      </c>
      <c r="CG8" s="116">
        <v>53868</v>
      </c>
      <c r="CH8" s="116">
        <f>SUM(BG8,+BO8,+CG8)</f>
        <v>102277</v>
      </c>
      <c r="CI8" s="116">
        <f>SUM(AE8,+BG8)</f>
        <v>707560</v>
      </c>
      <c r="CJ8" s="116">
        <f>SUM(AF8,+BH8)</f>
        <v>707560</v>
      </c>
      <c r="CK8" s="116">
        <f>SUM(AG8,+BI8)</f>
        <v>0</v>
      </c>
      <c r="CL8" s="116">
        <f>SUM(AH8,+BJ8)</f>
        <v>617210</v>
      </c>
      <c r="CM8" s="116">
        <f>SUM(AI8,+BK8)</f>
        <v>90350</v>
      </c>
      <c r="CN8" s="116">
        <f>SUM(AJ8,+BL8)</f>
        <v>0</v>
      </c>
      <c r="CO8" s="116">
        <f>SUM(AK8,+BM8)</f>
        <v>0</v>
      </c>
      <c r="CP8" s="117" t="s">
        <v>427</v>
      </c>
      <c r="CQ8" s="116">
        <f>SUM(AM8,+BO8)</f>
        <v>1894074</v>
      </c>
      <c r="CR8" s="116">
        <f>SUM(AN8,+BP8)</f>
        <v>392163</v>
      </c>
      <c r="CS8" s="116">
        <f>SUM(AO8,+BQ8)</f>
        <v>236575</v>
      </c>
      <c r="CT8" s="116">
        <f>SUM(AP8,+BR8)</f>
        <v>0</v>
      </c>
      <c r="CU8" s="116">
        <f>SUM(AQ8,+BS8)</f>
        <v>148774</v>
      </c>
      <c r="CV8" s="116">
        <f>SUM(AR8,+BT8)</f>
        <v>6814</v>
      </c>
      <c r="CW8" s="116">
        <f>SUM(AS8,+BU8)</f>
        <v>1072706</v>
      </c>
      <c r="CX8" s="116">
        <f>SUM(AT8,+BV8)</f>
        <v>0</v>
      </c>
      <c r="CY8" s="116">
        <f>SUM(AU8,+BW8)</f>
        <v>1050921</v>
      </c>
      <c r="CZ8" s="116">
        <f>SUM(AV8,+BX8)</f>
        <v>21785</v>
      </c>
      <c r="DA8" s="116">
        <f>SUM(AW8,+BY8)</f>
        <v>0</v>
      </c>
      <c r="DB8" s="116">
        <f>SUM(AX8,+BZ8)</f>
        <v>428957</v>
      </c>
      <c r="DC8" s="116">
        <f>SUM(AY8,+CA8)</f>
        <v>0</v>
      </c>
      <c r="DD8" s="116">
        <f>SUM(AZ8,+CB8)</f>
        <v>332529</v>
      </c>
      <c r="DE8" s="116">
        <f>SUM(BA8,+CC8)</f>
        <v>0</v>
      </c>
      <c r="DF8" s="116">
        <f>SUM(BB8,+CD8)</f>
        <v>96428</v>
      </c>
      <c r="DG8" s="117" t="s">
        <v>427</v>
      </c>
      <c r="DH8" s="116">
        <f>SUM(BD8,+CF8)</f>
        <v>248</v>
      </c>
      <c r="DI8" s="116">
        <f>SUM(BE8,+CG8)</f>
        <v>1743533</v>
      </c>
      <c r="DJ8" s="116">
        <f>SUM(BF8,+CH8)</f>
        <v>4345167</v>
      </c>
    </row>
    <row r="9" spans="1:114" ht="13.5" customHeight="1" x14ac:dyDescent="0.15">
      <c r="A9" s="114" t="s">
        <v>52</v>
      </c>
      <c r="B9" s="115" t="s">
        <v>366</v>
      </c>
      <c r="C9" s="114" t="s">
        <v>367</v>
      </c>
      <c r="D9" s="116">
        <f>SUM(E9,+L9)</f>
        <v>1502297</v>
      </c>
      <c r="E9" s="116">
        <f>SUM(F9:I9)+K9</f>
        <v>1427328</v>
      </c>
      <c r="F9" s="116">
        <v>718379</v>
      </c>
      <c r="G9" s="116">
        <v>0</v>
      </c>
      <c r="H9" s="116">
        <v>696500</v>
      </c>
      <c r="I9" s="116">
        <v>12449</v>
      </c>
      <c r="J9" s="116">
        <v>311595</v>
      </c>
      <c r="K9" s="116">
        <v>0</v>
      </c>
      <c r="L9" s="116">
        <v>74969</v>
      </c>
      <c r="M9" s="116">
        <f>SUM(N9,+U9)</f>
        <v>7690</v>
      </c>
      <c r="N9" s="116">
        <f>SUM(O9:R9,T9)</f>
        <v>3035</v>
      </c>
      <c r="O9" s="116">
        <v>0</v>
      </c>
      <c r="P9" s="116">
        <v>0</v>
      </c>
      <c r="Q9" s="116">
        <v>0</v>
      </c>
      <c r="R9" s="116">
        <v>3035</v>
      </c>
      <c r="S9" s="116">
        <v>76996</v>
      </c>
      <c r="T9" s="116">
        <v>0</v>
      </c>
      <c r="U9" s="116">
        <v>4655</v>
      </c>
      <c r="V9" s="116">
        <f>+SUM(D9,M9)</f>
        <v>1509987</v>
      </c>
      <c r="W9" s="116">
        <f>+SUM(E9,N9)</f>
        <v>1430363</v>
      </c>
      <c r="X9" s="116">
        <f>+SUM(F9,O9)</f>
        <v>718379</v>
      </c>
      <c r="Y9" s="116">
        <f>+SUM(G9,P9)</f>
        <v>0</v>
      </c>
      <c r="Z9" s="116">
        <f>+SUM(H9,Q9)</f>
        <v>696500</v>
      </c>
      <c r="AA9" s="116">
        <f>+SUM(I9,R9)</f>
        <v>15484</v>
      </c>
      <c r="AB9" s="116">
        <f>+SUM(J9,S9)</f>
        <v>388591</v>
      </c>
      <c r="AC9" s="116">
        <f>+SUM(K9,T9)</f>
        <v>0</v>
      </c>
      <c r="AD9" s="116">
        <f>+SUM(L9,U9)</f>
        <v>79624</v>
      </c>
      <c r="AE9" s="116">
        <f>SUM(AF9,+AK9)</f>
        <v>1504738</v>
      </c>
      <c r="AF9" s="116">
        <f>SUM(AG9:AJ9)</f>
        <v>1504738</v>
      </c>
      <c r="AG9" s="116">
        <v>0</v>
      </c>
      <c r="AH9" s="116">
        <v>1504738</v>
      </c>
      <c r="AI9" s="116">
        <v>0</v>
      </c>
      <c r="AJ9" s="116">
        <v>0</v>
      </c>
      <c r="AK9" s="116">
        <v>0</v>
      </c>
      <c r="AL9" s="117" t="s">
        <v>427</v>
      </c>
      <c r="AM9" s="116">
        <f>SUM(AN9,AS9,AW9,AX9,BD9)</f>
        <v>309154</v>
      </c>
      <c r="AN9" s="116">
        <f>SUM(AO9:AR9)</f>
        <v>77147</v>
      </c>
      <c r="AO9" s="116">
        <v>77147</v>
      </c>
      <c r="AP9" s="116">
        <v>0</v>
      </c>
      <c r="AQ9" s="116">
        <v>0</v>
      </c>
      <c r="AR9" s="116">
        <v>0</v>
      </c>
      <c r="AS9" s="116">
        <f>SUM(AT9:AV9)</f>
        <v>127916</v>
      </c>
      <c r="AT9" s="116">
        <v>0</v>
      </c>
      <c r="AU9" s="116">
        <v>89520</v>
      </c>
      <c r="AV9" s="116">
        <v>38396</v>
      </c>
      <c r="AW9" s="116">
        <v>0</v>
      </c>
      <c r="AX9" s="116">
        <f>SUM(AY9:BB9)</f>
        <v>104091</v>
      </c>
      <c r="AY9" s="116">
        <v>0</v>
      </c>
      <c r="AZ9" s="116">
        <v>104091</v>
      </c>
      <c r="BA9" s="116">
        <v>0</v>
      </c>
      <c r="BB9" s="116">
        <v>0</v>
      </c>
      <c r="BC9" s="117" t="s">
        <v>427</v>
      </c>
      <c r="BD9" s="116">
        <v>0</v>
      </c>
      <c r="BE9" s="116">
        <v>0</v>
      </c>
      <c r="BF9" s="116">
        <f>SUM(AE9,+AM9,+BE9)</f>
        <v>1813892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427</v>
      </c>
      <c r="BO9" s="116">
        <f>SUM(BP9,BU9,BY9,BZ9,CF9)</f>
        <v>84686</v>
      </c>
      <c r="BP9" s="116">
        <f>SUM(BQ9:BT9)</f>
        <v>28151</v>
      </c>
      <c r="BQ9" s="116">
        <v>28151</v>
      </c>
      <c r="BR9" s="116">
        <v>0</v>
      </c>
      <c r="BS9" s="116">
        <v>0</v>
      </c>
      <c r="BT9" s="116">
        <v>0</v>
      </c>
      <c r="BU9" s="116">
        <f>SUM(BV9:BX9)</f>
        <v>26520</v>
      </c>
      <c r="BV9" s="116">
        <v>0</v>
      </c>
      <c r="BW9" s="116">
        <v>26520</v>
      </c>
      <c r="BX9" s="116">
        <v>0</v>
      </c>
      <c r="BY9" s="116">
        <v>0</v>
      </c>
      <c r="BZ9" s="116">
        <f>SUM(CA9:CD9)</f>
        <v>30015</v>
      </c>
      <c r="CA9" s="116">
        <v>0</v>
      </c>
      <c r="CB9" s="116">
        <v>30015</v>
      </c>
      <c r="CC9" s="116">
        <v>0</v>
      </c>
      <c r="CD9" s="116">
        <v>0</v>
      </c>
      <c r="CE9" s="117" t="s">
        <v>427</v>
      </c>
      <c r="CF9" s="116">
        <v>0</v>
      </c>
      <c r="CG9" s="116">
        <v>0</v>
      </c>
      <c r="CH9" s="116">
        <f>SUM(BG9,+BO9,+CG9)</f>
        <v>84686</v>
      </c>
      <c r="CI9" s="116">
        <f>SUM(AE9,+BG9)</f>
        <v>1504738</v>
      </c>
      <c r="CJ9" s="116">
        <f>SUM(AF9,+BH9)</f>
        <v>1504738</v>
      </c>
      <c r="CK9" s="116">
        <f>SUM(AG9,+BI9)</f>
        <v>0</v>
      </c>
      <c r="CL9" s="116">
        <f>SUM(AH9,+BJ9)</f>
        <v>1504738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427</v>
      </c>
      <c r="CQ9" s="116">
        <f>SUM(AM9,+BO9)</f>
        <v>393840</v>
      </c>
      <c r="CR9" s="116">
        <f>SUM(AN9,+BP9)</f>
        <v>105298</v>
      </c>
      <c r="CS9" s="116">
        <f>SUM(AO9,+BQ9)</f>
        <v>105298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154436</v>
      </c>
      <c r="CX9" s="116">
        <f>SUM(AT9,+BV9)</f>
        <v>0</v>
      </c>
      <c r="CY9" s="116">
        <f>SUM(AU9,+BW9)</f>
        <v>116040</v>
      </c>
      <c r="CZ9" s="116">
        <f>SUM(AV9,+BX9)</f>
        <v>38396</v>
      </c>
      <c r="DA9" s="116">
        <f>SUM(AW9,+BY9)</f>
        <v>0</v>
      </c>
      <c r="DB9" s="116">
        <f>SUM(AX9,+BZ9)</f>
        <v>134106</v>
      </c>
      <c r="DC9" s="116">
        <f>SUM(AY9,+CA9)</f>
        <v>0</v>
      </c>
      <c r="DD9" s="116">
        <f>SUM(AZ9,+CB9)</f>
        <v>134106</v>
      </c>
      <c r="DE9" s="116">
        <f>SUM(BA9,+CC9)</f>
        <v>0</v>
      </c>
      <c r="DF9" s="116">
        <f>SUM(BB9,+CD9)</f>
        <v>0</v>
      </c>
      <c r="DG9" s="117" t="s">
        <v>427</v>
      </c>
      <c r="DH9" s="116">
        <f>SUM(BD9,+CF9)</f>
        <v>0</v>
      </c>
      <c r="DI9" s="116">
        <f>SUM(BE9,+CG9)</f>
        <v>0</v>
      </c>
      <c r="DJ9" s="116">
        <f>SUM(BF9,+CH9)</f>
        <v>1898578</v>
      </c>
    </row>
    <row r="10" spans="1:114" ht="13.5" customHeight="1" x14ac:dyDescent="0.15">
      <c r="A10" s="114" t="s">
        <v>52</v>
      </c>
      <c r="B10" s="115" t="s">
        <v>391</v>
      </c>
      <c r="C10" s="114" t="s">
        <v>392</v>
      </c>
      <c r="D10" s="116">
        <f>SUM(E10,+L10)</f>
        <v>60971</v>
      </c>
      <c r="E10" s="116">
        <f>SUM(F10:I10)+K10</f>
        <v>49925</v>
      </c>
      <c r="F10" s="116">
        <v>0</v>
      </c>
      <c r="G10" s="116">
        <v>0</v>
      </c>
      <c r="H10" s="116">
        <v>0</v>
      </c>
      <c r="I10" s="116">
        <v>41186</v>
      </c>
      <c r="J10" s="116">
        <v>517403</v>
      </c>
      <c r="K10" s="116">
        <v>8739</v>
      </c>
      <c r="L10" s="116">
        <v>11046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60971</v>
      </c>
      <c r="W10" s="116">
        <f>+SUM(E10,N10)</f>
        <v>49925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41186</v>
      </c>
      <c r="AB10" s="116">
        <f>+SUM(J10,S10)</f>
        <v>517403</v>
      </c>
      <c r="AC10" s="116">
        <f>+SUM(K10,T10)</f>
        <v>8739</v>
      </c>
      <c r="AD10" s="116">
        <f>+SUM(L10,U10)</f>
        <v>11046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427</v>
      </c>
      <c r="AM10" s="116">
        <f>SUM(AN10,AS10,AW10,AX10,BD10)</f>
        <v>462095</v>
      </c>
      <c r="AN10" s="116">
        <f>SUM(AO10:AR10)</f>
        <v>19084</v>
      </c>
      <c r="AO10" s="116">
        <v>19084</v>
      </c>
      <c r="AP10" s="116">
        <v>0</v>
      </c>
      <c r="AQ10" s="116">
        <v>0</v>
      </c>
      <c r="AR10" s="116">
        <v>0</v>
      </c>
      <c r="AS10" s="116">
        <f>SUM(AT10:AV10)</f>
        <v>192835</v>
      </c>
      <c r="AT10" s="116">
        <v>0</v>
      </c>
      <c r="AU10" s="116">
        <v>192835</v>
      </c>
      <c r="AV10" s="116">
        <v>0</v>
      </c>
      <c r="AW10" s="116">
        <v>0</v>
      </c>
      <c r="AX10" s="116">
        <f>SUM(AY10:BB10)</f>
        <v>247206</v>
      </c>
      <c r="AY10" s="116">
        <v>0</v>
      </c>
      <c r="AZ10" s="116">
        <v>167453</v>
      </c>
      <c r="BA10" s="116">
        <v>78249</v>
      </c>
      <c r="BB10" s="116">
        <v>1504</v>
      </c>
      <c r="BC10" s="117" t="s">
        <v>427</v>
      </c>
      <c r="BD10" s="116">
        <v>2970</v>
      </c>
      <c r="BE10" s="116">
        <v>116279</v>
      </c>
      <c r="BF10" s="116">
        <f>SUM(AE10,+AM10,+BE10)</f>
        <v>578374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427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427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427</v>
      </c>
      <c r="CQ10" s="116">
        <f>SUM(AM10,+BO10)</f>
        <v>462095</v>
      </c>
      <c r="CR10" s="116">
        <f>SUM(AN10,+BP10)</f>
        <v>19084</v>
      </c>
      <c r="CS10" s="116">
        <f>SUM(AO10,+BQ10)</f>
        <v>19084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192835</v>
      </c>
      <c r="CX10" s="116">
        <f>SUM(AT10,+BV10)</f>
        <v>0</v>
      </c>
      <c r="CY10" s="116">
        <f>SUM(AU10,+BW10)</f>
        <v>192835</v>
      </c>
      <c r="CZ10" s="116">
        <f>SUM(AV10,+BX10)</f>
        <v>0</v>
      </c>
      <c r="DA10" s="116">
        <f>SUM(AW10,+BY10)</f>
        <v>0</v>
      </c>
      <c r="DB10" s="116">
        <f>SUM(AX10,+BZ10)</f>
        <v>247206</v>
      </c>
      <c r="DC10" s="116">
        <f>SUM(AY10,+CA10)</f>
        <v>0</v>
      </c>
      <c r="DD10" s="116">
        <f>SUM(AZ10,+CB10)</f>
        <v>167453</v>
      </c>
      <c r="DE10" s="116">
        <f>SUM(BA10,+CC10)</f>
        <v>78249</v>
      </c>
      <c r="DF10" s="116">
        <f>SUM(BB10,+CD10)</f>
        <v>1504</v>
      </c>
      <c r="DG10" s="117" t="s">
        <v>427</v>
      </c>
      <c r="DH10" s="116">
        <f>SUM(BD10,+CF10)</f>
        <v>2970</v>
      </c>
      <c r="DI10" s="116">
        <f>SUM(BE10,+CG10)</f>
        <v>116279</v>
      </c>
      <c r="DJ10" s="116">
        <f>SUM(BF10,+CH10)</f>
        <v>578374</v>
      </c>
    </row>
    <row r="11" spans="1:114" ht="13.5" customHeight="1" x14ac:dyDescent="0.15">
      <c r="A11" s="114" t="s">
        <v>52</v>
      </c>
      <c r="B11" s="115" t="s">
        <v>350</v>
      </c>
      <c r="C11" s="114" t="s">
        <v>351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37887</v>
      </c>
      <c r="N11" s="116">
        <f>SUM(O11:R11,T11)</f>
        <v>37887</v>
      </c>
      <c r="O11" s="116">
        <v>0</v>
      </c>
      <c r="P11" s="116">
        <v>0</v>
      </c>
      <c r="Q11" s="116">
        <v>0</v>
      </c>
      <c r="R11" s="116">
        <v>25649</v>
      </c>
      <c r="S11" s="116">
        <v>143423</v>
      </c>
      <c r="T11" s="116">
        <v>12238</v>
      </c>
      <c r="U11" s="116">
        <v>0</v>
      </c>
      <c r="V11" s="116">
        <f>+SUM(D11,M11)</f>
        <v>37887</v>
      </c>
      <c r="W11" s="116">
        <f>+SUM(E11,N11)</f>
        <v>37887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25649</v>
      </c>
      <c r="AB11" s="116">
        <f>+SUM(J11,S11)</f>
        <v>143423</v>
      </c>
      <c r="AC11" s="116">
        <f>+SUM(K11,T11)</f>
        <v>12238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427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427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427</v>
      </c>
      <c r="BO11" s="116">
        <f>SUM(BP11,BU11,BY11,BZ11,CF11)</f>
        <v>146964</v>
      </c>
      <c r="BP11" s="116">
        <f>SUM(BQ11:BT11)</f>
        <v>27110</v>
      </c>
      <c r="BQ11" s="116">
        <v>27110</v>
      </c>
      <c r="BR11" s="116">
        <v>0</v>
      </c>
      <c r="BS11" s="116">
        <v>0</v>
      </c>
      <c r="BT11" s="116">
        <v>0</v>
      </c>
      <c r="BU11" s="116">
        <f>SUM(BV11:BX11)</f>
        <v>47972</v>
      </c>
      <c r="BV11" s="116">
        <v>0</v>
      </c>
      <c r="BW11" s="116">
        <v>47972</v>
      </c>
      <c r="BX11" s="116">
        <v>0</v>
      </c>
      <c r="BY11" s="116">
        <v>0</v>
      </c>
      <c r="BZ11" s="116">
        <f>SUM(CA11:CD11)</f>
        <v>71882</v>
      </c>
      <c r="CA11" s="116">
        <v>0</v>
      </c>
      <c r="CB11" s="116">
        <v>71882</v>
      </c>
      <c r="CC11" s="116">
        <v>0</v>
      </c>
      <c r="CD11" s="116">
        <v>0</v>
      </c>
      <c r="CE11" s="117" t="s">
        <v>427</v>
      </c>
      <c r="CF11" s="116">
        <v>0</v>
      </c>
      <c r="CG11" s="116">
        <v>34346</v>
      </c>
      <c r="CH11" s="116">
        <f>SUM(BG11,+BO11,+CG11)</f>
        <v>181310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427</v>
      </c>
      <c r="CQ11" s="116">
        <f>SUM(AM11,+BO11)</f>
        <v>146964</v>
      </c>
      <c r="CR11" s="116">
        <f>SUM(AN11,+BP11)</f>
        <v>27110</v>
      </c>
      <c r="CS11" s="116">
        <f>SUM(AO11,+BQ11)</f>
        <v>27110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47972</v>
      </c>
      <c r="CX11" s="116">
        <f>SUM(AT11,+BV11)</f>
        <v>0</v>
      </c>
      <c r="CY11" s="116">
        <f>SUM(AU11,+BW11)</f>
        <v>47972</v>
      </c>
      <c r="CZ11" s="116">
        <f>SUM(AV11,+BX11)</f>
        <v>0</v>
      </c>
      <c r="DA11" s="116">
        <f>SUM(AW11,+BY11)</f>
        <v>0</v>
      </c>
      <c r="DB11" s="116">
        <f>SUM(AX11,+BZ11)</f>
        <v>71882</v>
      </c>
      <c r="DC11" s="116">
        <f>SUM(AY11,+CA11)</f>
        <v>0</v>
      </c>
      <c r="DD11" s="116">
        <f>SUM(AZ11,+CB11)</f>
        <v>71882</v>
      </c>
      <c r="DE11" s="116">
        <f>SUM(BA11,+CC11)</f>
        <v>0</v>
      </c>
      <c r="DF11" s="116">
        <f>SUM(BB11,+CD11)</f>
        <v>0</v>
      </c>
      <c r="DG11" s="117" t="s">
        <v>427</v>
      </c>
      <c r="DH11" s="116">
        <f>SUM(BD11,+CF11)</f>
        <v>0</v>
      </c>
      <c r="DI11" s="116">
        <f>SUM(BE11,+CG11)</f>
        <v>34346</v>
      </c>
      <c r="DJ11" s="116">
        <f>SUM(BF11,+CH11)</f>
        <v>181310</v>
      </c>
    </row>
    <row r="12" spans="1:114" ht="13.5" customHeight="1" x14ac:dyDescent="0.15">
      <c r="A12" s="114" t="s">
        <v>52</v>
      </c>
      <c r="B12" s="115" t="s">
        <v>375</v>
      </c>
      <c r="C12" s="114" t="s">
        <v>376</v>
      </c>
      <c r="D12" s="116">
        <f>SUM(E12,+L12)</f>
        <v>536017</v>
      </c>
      <c r="E12" s="116">
        <f>SUM(F12:I12)+K12</f>
        <v>536017</v>
      </c>
      <c r="F12" s="116">
        <v>155909</v>
      </c>
      <c r="G12" s="116">
        <v>0</v>
      </c>
      <c r="H12" s="116">
        <v>359800</v>
      </c>
      <c r="I12" s="116">
        <v>0</v>
      </c>
      <c r="J12" s="116">
        <v>520389</v>
      </c>
      <c r="K12" s="116">
        <v>20308</v>
      </c>
      <c r="L12" s="116">
        <v>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536017</v>
      </c>
      <c r="W12" s="116">
        <f>+SUM(E12,N12)</f>
        <v>536017</v>
      </c>
      <c r="X12" s="116">
        <f>+SUM(F12,O12)</f>
        <v>155909</v>
      </c>
      <c r="Y12" s="116">
        <f>+SUM(G12,P12)</f>
        <v>0</v>
      </c>
      <c r="Z12" s="116">
        <f>+SUM(H12,Q12)</f>
        <v>359800</v>
      </c>
      <c r="AA12" s="116">
        <f>+SUM(I12,R12)</f>
        <v>0</v>
      </c>
      <c r="AB12" s="116">
        <f>+SUM(J12,S12)</f>
        <v>520389</v>
      </c>
      <c r="AC12" s="116">
        <f>+SUM(K12,T12)</f>
        <v>20308</v>
      </c>
      <c r="AD12" s="116">
        <f>+SUM(L12,U12)</f>
        <v>0</v>
      </c>
      <c r="AE12" s="116">
        <f>SUM(AF12,+AK12)</f>
        <v>514502</v>
      </c>
      <c r="AF12" s="116">
        <f>SUM(AG12:AJ12)</f>
        <v>514502</v>
      </c>
      <c r="AG12" s="116">
        <v>0</v>
      </c>
      <c r="AH12" s="116">
        <v>0</v>
      </c>
      <c r="AI12" s="116">
        <v>514502</v>
      </c>
      <c r="AJ12" s="116">
        <v>0</v>
      </c>
      <c r="AK12" s="116">
        <v>0</v>
      </c>
      <c r="AL12" s="117" t="s">
        <v>427</v>
      </c>
      <c r="AM12" s="116">
        <f>SUM(AN12,AS12,AW12,AX12,BD12)</f>
        <v>305224</v>
      </c>
      <c r="AN12" s="116">
        <f>SUM(AO12:AR12)</f>
        <v>69112</v>
      </c>
      <c r="AO12" s="116">
        <v>13683</v>
      </c>
      <c r="AP12" s="116">
        <v>0</v>
      </c>
      <c r="AQ12" s="116">
        <v>29535</v>
      </c>
      <c r="AR12" s="116">
        <v>25894</v>
      </c>
      <c r="AS12" s="116">
        <f>SUM(AT12:AV12)</f>
        <v>78579</v>
      </c>
      <c r="AT12" s="116">
        <v>0</v>
      </c>
      <c r="AU12" s="116">
        <v>78579</v>
      </c>
      <c r="AV12" s="116">
        <v>0</v>
      </c>
      <c r="AW12" s="116">
        <v>0</v>
      </c>
      <c r="AX12" s="116">
        <f>SUM(AY12:BB12)</f>
        <v>148953</v>
      </c>
      <c r="AY12" s="116">
        <v>0</v>
      </c>
      <c r="AZ12" s="116">
        <v>94490</v>
      </c>
      <c r="BA12" s="116">
        <v>26486</v>
      </c>
      <c r="BB12" s="116">
        <v>27977</v>
      </c>
      <c r="BC12" s="117" t="s">
        <v>427</v>
      </c>
      <c r="BD12" s="116">
        <v>8580</v>
      </c>
      <c r="BE12" s="116">
        <v>236680</v>
      </c>
      <c r="BF12" s="116">
        <f>SUM(AE12,+AM12,+BE12)</f>
        <v>1056406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427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427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514502</v>
      </c>
      <c r="CJ12" s="116">
        <f>SUM(AF12,+BH12)</f>
        <v>514502</v>
      </c>
      <c r="CK12" s="116">
        <f>SUM(AG12,+BI12)</f>
        <v>0</v>
      </c>
      <c r="CL12" s="116">
        <f>SUM(AH12,+BJ12)</f>
        <v>0</v>
      </c>
      <c r="CM12" s="116">
        <f>SUM(AI12,+BK12)</f>
        <v>514502</v>
      </c>
      <c r="CN12" s="116">
        <f>SUM(AJ12,+BL12)</f>
        <v>0</v>
      </c>
      <c r="CO12" s="116">
        <f>SUM(AK12,+BM12)</f>
        <v>0</v>
      </c>
      <c r="CP12" s="117" t="s">
        <v>427</v>
      </c>
      <c r="CQ12" s="116">
        <f>SUM(AM12,+BO12)</f>
        <v>305224</v>
      </c>
      <c r="CR12" s="116">
        <f>SUM(AN12,+BP12)</f>
        <v>69112</v>
      </c>
      <c r="CS12" s="116">
        <f>SUM(AO12,+BQ12)</f>
        <v>13683</v>
      </c>
      <c r="CT12" s="116">
        <f>SUM(AP12,+BR12)</f>
        <v>0</v>
      </c>
      <c r="CU12" s="116">
        <f>SUM(AQ12,+BS12)</f>
        <v>29535</v>
      </c>
      <c r="CV12" s="116">
        <f>SUM(AR12,+BT12)</f>
        <v>25894</v>
      </c>
      <c r="CW12" s="116">
        <f>SUM(AS12,+BU12)</f>
        <v>78579</v>
      </c>
      <c r="CX12" s="116">
        <f>SUM(AT12,+BV12)</f>
        <v>0</v>
      </c>
      <c r="CY12" s="116">
        <f>SUM(AU12,+BW12)</f>
        <v>78579</v>
      </c>
      <c r="CZ12" s="116">
        <f>SUM(AV12,+BX12)</f>
        <v>0</v>
      </c>
      <c r="DA12" s="116">
        <f>SUM(AW12,+BY12)</f>
        <v>0</v>
      </c>
      <c r="DB12" s="116">
        <f>SUM(AX12,+BZ12)</f>
        <v>148953</v>
      </c>
      <c r="DC12" s="116">
        <f>SUM(AY12,+CA12)</f>
        <v>0</v>
      </c>
      <c r="DD12" s="116">
        <f>SUM(AZ12,+CB12)</f>
        <v>94490</v>
      </c>
      <c r="DE12" s="116">
        <f>SUM(BA12,+CC12)</f>
        <v>26486</v>
      </c>
      <c r="DF12" s="116">
        <f>SUM(BB12,+CD12)</f>
        <v>27977</v>
      </c>
      <c r="DG12" s="117" t="s">
        <v>427</v>
      </c>
      <c r="DH12" s="116">
        <f>SUM(BD12,+CF12)</f>
        <v>8580</v>
      </c>
      <c r="DI12" s="116">
        <f>SUM(BE12,+CG12)</f>
        <v>236680</v>
      </c>
      <c r="DJ12" s="116">
        <f>SUM(BF12,+CH12)</f>
        <v>1056406</v>
      </c>
    </row>
    <row r="13" spans="1:114" ht="13.5" customHeight="1" x14ac:dyDescent="0.15">
      <c r="A13" s="114" t="s">
        <v>52</v>
      </c>
      <c r="B13" s="115" t="s">
        <v>358</v>
      </c>
      <c r="C13" s="114" t="s">
        <v>359</v>
      </c>
      <c r="D13" s="116">
        <f>SUM(E13,+L13)</f>
        <v>13628</v>
      </c>
      <c r="E13" s="116">
        <f>SUM(F13:I13)+K13</f>
        <v>13628</v>
      </c>
      <c r="F13" s="116">
        <v>0</v>
      </c>
      <c r="G13" s="116">
        <v>0</v>
      </c>
      <c r="H13" s="116">
        <v>0</v>
      </c>
      <c r="I13" s="116">
        <v>0</v>
      </c>
      <c r="J13" s="116">
        <v>207112</v>
      </c>
      <c r="K13" s="116">
        <v>13628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13628</v>
      </c>
      <c r="W13" s="116">
        <f>+SUM(E13,N13)</f>
        <v>13628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207112</v>
      </c>
      <c r="AC13" s="116">
        <f>+SUM(K13,T13)</f>
        <v>13628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427</v>
      </c>
      <c r="AM13" s="116">
        <f>SUM(AN13,AS13,AW13,AX13,BD13)</f>
        <v>203409</v>
      </c>
      <c r="AN13" s="116">
        <f>SUM(AO13:AR13)</f>
        <v>84406</v>
      </c>
      <c r="AO13" s="116">
        <v>29928</v>
      </c>
      <c r="AP13" s="116">
        <v>0</v>
      </c>
      <c r="AQ13" s="116">
        <v>47241</v>
      </c>
      <c r="AR13" s="116">
        <v>7237</v>
      </c>
      <c r="AS13" s="116">
        <f>SUM(AT13:AV13)</f>
        <v>77820</v>
      </c>
      <c r="AT13" s="116">
        <v>9461</v>
      </c>
      <c r="AU13" s="116">
        <v>62449</v>
      </c>
      <c r="AV13" s="116">
        <v>5910</v>
      </c>
      <c r="AW13" s="116">
        <v>0</v>
      </c>
      <c r="AX13" s="116">
        <f>SUM(AY13:BB13)</f>
        <v>41183</v>
      </c>
      <c r="AY13" s="116">
        <v>23377</v>
      </c>
      <c r="AZ13" s="116">
        <v>16007</v>
      </c>
      <c r="BA13" s="116">
        <v>510</v>
      </c>
      <c r="BB13" s="116">
        <v>1289</v>
      </c>
      <c r="BC13" s="117" t="s">
        <v>427</v>
      </c>
      <c r="BD13" s="116">
        <v>0</v>
      </c>
      <c r="BE13" s="116">
        <v>17331</v>
      </c>
      <c r="BF13" s="116">
        <f>SUM(AE13,+AM13,+BE13)</f>
        <v>220740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427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427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427</v>
      </c>
      <c r="CQ13" s="116">
        <f>SUM(AM13,+BO13)</f>
        <v>203409</v>
      </c>
      <c r="CR13" s="116">
        <f>SUM(AN13,+BP13)</f>
        <v>84406</v>
      </c>
      <c r="CS13" s="116">
        <f>SUM(AO13,+BQ13)</f>
        <v>29928</v>
      </c>
      <c r="CT13" s="116">
        <f>SUM(AP13,+BR13)</f>
        <v>0</v>
      </c>
      <c r="CU13" s="116">
        <f>SUM(AQ13,+BS13)</f>
        <v>47241</v>
      </c>
      <c r="CV13" s="116">
        <f>SUM(AR13,+BT13)</f>
        <v>7237</v>
      </c>
      <c r="CW13" s="116">
        <f>SUM(AS13,+BU13)</f>
        <v>77820</v>
      </c>
      <c r="CX13" s="116">
        <f>SUM(AT13,+BV13)</f>
        <v>9461</v>
      </c>
      <c r="CY13" s="116">
        <f>SUM(AU13,+BW13)</f>
        <v>62449</v>
      </c>
      <c r="CZ13" s="116">
        <f>SUM(AV13,+BX13)</f>
        <v>5910</v>
      </c>
      <c r="DA13" s="116">
        <f>SUM(AW13,+BY13)</f>
        <v>0</v>
      </c>
      <c r="DB13" s="116">
        <f>SUM(AX13,+BZ13)</f>
        <v>41183</v>
      </c>
      <c r="DC13" s="116">
        <f>SUM(AY13,+CA13)</f>
        <v>23377</v>
      </c>
      <c r="DD13" s="116">
        <f>SUM(AZ13,+CB13)</f>
        <v>16007</v>
      </c>
      <c r="DE13" s="116">
        <f>SUM(BA13,+CC13)</f>
        <v>510</v>
      </c>
      <c r="DF13" s="116">
        <f>SUM(BB13,+CD13)</f>
        <v>1289</v>
      </c>
      <c r="DG13" s="117" t="s">
        <v>427</v>
      </c>
      <c r="DH13" s="116">
        <f>SUM(BD13,+CF13)</f>
        <v>0</v>
      </c>
      <c r="DI13" s="116">
        <f>SUM(BE13,+CG13)</f>
        <v>17331</v>
      </c>
      <c r="DJ13" s="116">
        <f>SUM(BF13,+CH13)</f>
        <v>220740</v>
      </c>
    </row>
    <row r="14" spans="1:114" ht="13.5" customHeight="1" x14ac:dyDescent="0.15">
      <c r="A14" s="114" t="s">
        <v>52</v>
      </c>
      <c r="B14" s="115" t="s">
        <v>340</v>
      </c>
      <c r="C14" s="114" t="s">
        <v>341</v>
      </c>
      <c r="D14" s="116">
        <f>SUM(E14,+L14)</f>
        <v>607989</v>
      </c>
      <c r="E14" s="116">
        <f>SUM(F14:I14)+K14</f>
        <v>552539</v>
      </c>
      <c r="F14" s="116">
        <v>0</v>
      </c>
      <c r="G14" s="116">
        <v>0</v>
      </c>
      <c r="H14" s="116">
        <v>5900</v>
      </c>
      <c r="I14" s="116">
        <v>297790</v>
      </c>
      <c r="J14" s="116">
        <v>1225432</v>
      </c>
      <c r="K14" s="116">
        <v>248849</v>
      </c>
      <c r="L14" s="116">
        <v>55450</v>
      </c>
      <c r="M14" s="116">
        <f>SUM(N14,+U14)</f>
        <v>59570</v>
      </c>
      <c r="N14" s="116">
        <f>SUM(O14:R14,T14)</f>
        <v>52519</v>
      </c>
      <c r="O14" s="116">
        <v>0</v>
      </c>
      <c r="P14" s="116">
        <v>0</v>
      </c>
      <c r="Q14" s="116">
        <v>0</v>
      </c>
      <c r="R14" s="116">
        <v>48526</v>
      </c>
      <c r="S14" s="116">
        <v>279902</v>
      </c>
      <c r="T14" s="116">
        <v>3993</v>
      </c>
      <c r="U14" s="116">
        <v>7051</v>
      </c>
      <c r="V14" s="116">
        <f>+SUM(D14,M14)</f>
        <v>667559</v>
      </c>
      <c r="W14" s="116">
        <f>+SUM(E14,N14)</f>
        <v>605058</v>
      </c>
      <c r="X14" s="116">
        <f>+SUM(F14,O14)</f>
        <v>0</v>
      </c>
      <c r="Y14" s="116">
        <f>+SUM(G14,P14)</f>
        <v>0</v>
      </c>
      <c r="Z14" s="116">
        <f>+SUM(H14,Q14)</f>
        <v>5900</v>
      </c>
      <c r="AA14" s="116">
        <f>+SUM(I14,R14)</f>
        <v>346316</v>
      </c>
      <c r="AB14" s="116">
        <f>+SUM(J14,S14)</f>
        <v>1505334</v>
      </c>
      <c r="AC14" s="116">
        <f>+SUM(K14,T14)</f>
        <v>252842</v>
      </c>
      <c r="AD14" s="116">
        <f>+SUM(L14,U14)</f>
        <v>62501</v>
      </c>
      <c r="AE14" s="116">
        <f>SUM(AF14,+AK14)</f>
        <v>132813</v>
      </c>
      <c r="AF14" s="116">
        <f>SUM(AG14:AJ14)</f>
        <v>120955</v>
      </c>
      <c r="AG14" s="116">
        <v>0</v>
      </c>
      <c r="AH14" s="116">
        <v>120252</v>
      </c>
      <c r="AI14" s="116">
        <v>703</v>
      </c>
      <c r="AJ14" s="116">
        <v>0</v>
      </c>
      <c r="AK14" s="116">
        <v>11858</v>
      </c>
      <c r="AL14" s="117" t="s">
        <v>427</v>
      </c>
      <c r="AM14" s="116">
        <f>SUM(AN14,AS14,AW14,AX14,BD14)</f>
        <v>1580845</v>
      </c>
      <c r="AN14" s="116">
        <f>SUM(AO14:AR14)</f>
        <v>108691</v>
      </c>
      <c r="AO14" s="116">
        <v>83159</v>
      </c>
      <c r="AP14" s="116">
        <v>0</v>
      </c>
      <c r="AQ14" s="116">
        <v>25532</v>
      </c>
      <c r="AR14" s="116">
        <v>0</v>
      </c>
      <c r="AS14" s="116">
        <f>SUM(AT14:AV14)</f>
        <v>811236</v>
      </c>
      <c r="AT14" s="116">
        <v>0</v>
      </c>
      <c r="AU14" s="116">
        <v>753529</v>
      </c>
      <c r="AV14" s="116">
        <v>57707</v>
      </c>
      <c r="AW14" s="116">
        <v>0</v>
      </c>
      <c r="AX14" s="116">
        <f>SUM(AY14:BB14)</f>
        <v>660918</v>
      </c>
      <c r="AY14" s="116">
        <v>0</v>
      </c>
      <c r="AZ14" s="116">
        <v>585969</v>
      </c>
      <c r="BA14" s="116">
        <v>59950</v>
      </c>
      <c r="BB14" s="116">
        <v>14999</v>
      </c>
      <c r="BC14" s="117" t="s">
        <v>427</v>
      </c>
      <c r="BD14" s="116">
        <v>0</v>
      </c>
      <c r="BE14" s="116">
        <v>119763</v>
      </c>
      <c r="BF14" s="116">
        <f>SUM(AE14,+AM14,+BE14)</f>
        <v>1833421</v>
      </c>
      <c r="BG14" s="116">
        <f>SUM(BH14,+BM14)</f>
        <v>1735</v>
      </c>
      <c r="BH14" s="116">
        <f>SUM(BI14:BL14)</f>
        <v>1735</v>
      </c>
      <c r="BI14" s="116">
        <v>0</v>
      </c>
      <c r="BJ14" s="116">
        <v>1735</v>
      </c>
      <c r="BK14" s="116">
        <v>0</v>
      </c>
      <c r="BL14" s="116">
        <v>0</v>
      </c>
      <c r="BM14" s="116">
        <v>0</v>
      </c>
      <c r="BN14" s="117" t="s">
        <v>427</v>
      </c>
      <c r="BO14" s="116">
        <f>SUM(BP14,BU14,BY14,BZ14,CF14)</f>
        <v>334789</v>
      </c>
      <c r="BP14" s="116">
        <f>SUM(BQ14:BT14)</f>
        <v>26341</v>
      </c>
      <c r="BQ14" s="116">
        <v>18710</v>
      </c>
      <c r="BR14" s="116">
        <v>0</v>
      </c>
      <c r="BS14" s="116">
        <v>7631</v>
      </c>
      <c r="BT14" s="116">
        <v>0</v>
      </c>
      <c r="BU14" s="116">
        <f>SUM(BV14:BX14)</f>
        <v>111107</v>
      </c>
      <c r="BV14" s="116">
        <v>0</v>
      </c>
      <c r="BW14" s="116">
        <v>111107</v>
      </c>
      <c r="BX14" s="116">
        <v>0</v>
      </c>
      <c r="BY14" s="116">
        <v>0</v>
      </c>
      <c r="BZ14" s="116">
        <f>SUM(CA14:CD14)</f>
        <v>197341</v>
      </c>
      <c r="CA14" s="116">
        <v>0</v>
      </c>
      <c r="CB14" s="116">
        <v>197341</v>
      </c>
      <c r="CC14" s="116">
        <v>0</v>
      </c>
      <c r="CD14" s="116">
        <v>0</v>
      </c>
      <c r="CE14" s="117" t="s">
        <v>427</v>
      </c>
      <c r="CF14" s="116">
        <v>0</v>
      </c>
      <c r="CG14" s="116">
        <v>2948</v>
      </c>
      <c r="CH14" s="116">
        <f>SUM(BG14,+BO14,+CG14)</f>
        <v>339472</v>
      </c>
      <c r="CI14" s="116">
        <f>SUM(AE14,+BG14)</f>
        <v>134548</v>
      </c>
      <c r="CJ14" s="116">
        <f>SUM(AF14,+BH14)</f>
        <v>122690</v>
      </c>
      <c r="CK14" s="116">
        <f>SUM(AG14,+BI14)</f>
        <v>0</v>
      </c>
      <c r="CL14" s="116">
        <f>SUM(AH14,+BJ14)</f>
        <v>121987</v>
      </c>
      <c r="CM14" s="116">
        <f>SUM(AI14,+BK14)</f>
        <v>703</v>
      </c>
      <c r="CN14" s="116">
        <f>SUM(AJ14,+BL14)</f>
        <v>0</v>
      </c>
      <c r="CO14" s="116">
        <f>SUM(AK14,+BM14)</f>
        <v>11858</v>
      </c>
      <c r="CP14" s="117" t="s">
        <v>427</v>
      </c>
      <c r="CQ14" s="116">
        <f>SUM(AM14,+BO14)</f>
        <v>1915634</v>
      </c>
      <c r="CR14" s="116">
        <f>SUM(AN14,+BP14)</f>
        <v>135032</v>
      </c>
      <c r="CS14" s="116">
        <f>SUM(AO14,+BQ14)</f>
        <v>101869</v>
      </c>
      <c r="CT14" s="116">
        <f>SUM(AP14,+BR14)</f>
        <v>0</v>
      </c>
      <c r="CU14" s="116">
        <f>SUM(AQ14,+BS14)</f>
        <v>33163</v>
      </c>
      <c r="CV14" s="116">
        <f>SUM(AR14,+BT14)</f>
        <v>0</v>
      </c>
      <c r="CW14" s="116">
        <f>SUM(AS14,+BU14)</f>
        <v>922343</v>
      </c>
      <c r="CX14" s="116">
        <f>SUM(AT14,+BV14)</f>
        <v>0</v>
      </c>
      <c r="CY14" s="116">
        <f>SUM(AU14,+BW14)</f>
        <v>864636</v>
      </c>
      <c r="CZ14" s="116">
        <f>SUM(AV14,+BX14)</f>
        <v>57707</v>
      </c>
      <c r="DA14" s="116">
        <f>SUM(AW14,+BY14)</f>
        <v>0</v>
      </c>
      <c r="DB14" s="116">
        <f>SUM(AX14,+BZ14)</f>
        <v>858259</v>
      </c>
      <c r="DC14" s="116">
        <f>SUM(AY14,+CA14)</f>
        <v>0</v>
      </c>
      <c r="DD14" s="116">
        <f>SUM(AZ14,+CB14)</f>
        <v>783310</v>
      </c>
      <c r="DE14" s="116">
        <f>SUM(BA14,+CC14)</f>
        <v>59950</v>
      </c>
      <c r="DF14" s="116">
        <f>SUM(BB14,+CD14)</f>
        <v>14999</v>
      </c>
      <c r="DG14" s="117" t="s">
        <v>427</v>
      </c>
      <c r="DH14" s="116">
        <f>SUM(BD14,+CF14)</f>
        <v>0</v>
      </c>
      <c r="DI14" s="116">
        <f>SUM(BE14,+CG14)</f>
        <v>122711</v>
      </c>
      <c r="DJ14" s="116">
        <f>SUM(BF14,+CH14)</f>
        <v>2172893</v>
      </c>
    </row>
    <row r="15" spans="1:114" ht="13.5" customHeight="1" x14ac:dyDescent="0.15">
      <c r="A15" s="114" t="s">
        <v>52</v>
      </c>
      <c r="B15" s="115" t="s">
        <v>383</v>
      </c>
      <c r="C15" s="114" t="s">
        <v>384</v>
      </c>
      <c r="D15" s="116">
        <f>SUM(E15,+L15)</f>
        <v>8210</v>
      </c>
      <c r="E15" s="116">
        <f>SUM(F15:I15)+K15</f>
        <v>8210</v>
      </c>
      <c r="F15" s="116">
        <v>0</v>
      </c>
      <c r="G15" s="116">
        <v>0</v>
      </c>
      <c r="H15" s="116">
        <v>0</v>
      </c>
      <c r="I15" s="116">
        <v>8210</v>
      </c>
      <c r="J15" s="116">
        <v>612469</v>
      </c>
      <c r="K15" s="116">
        <v>0</v>
      </c>
      <c r="L15" s="116">
        <v>0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8210</v>
      </c>
      <c r="W15" s="116">
        <f>+SUM(E15,N15)</f>
        <v>8210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8210</v>
      </c>
      <c r="AB15" s="116">
        <f>+SUM(J15,S15)</f>
        <v>612469</v>
      </c>
      <c r="AC15" s="116">
        <f>+SUM(K15,T15)</f>
        <v>0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427</v>
      </c>
      <c r="AM15" s="116">
        <f>SUM(AN15,AS15,AW15,AX15,BD15)</f>
        <v>620679</v>
      </c>
      <c r="AN15" s="116">
        <f>SUM(AO15:AR15)</f>
        <v>69213</v>
      </c>
      <c r="AO15" s="116">
        <v>38435</v>
      </c>
      <c r="AP15" s="116">
        <v>0</v>
      </c>
      <c r="AQ15" s="116">
        <v>30778</v>
      </c>
      <c r="AR15" s="116">
        <v>0</v>
      </c>
      <c r="AS15" s="116">
        <f>SUM(AT15:AV15)</f>
        <v>319656</v>
      </c>
      <c r="AT15" s="116">
        <v>0</v>
      </c>
      <c r="AU15" s="116">
        <v>289535</v>
      </c>
      <c r="AV15" s="116">
        <v>30121</v>
      </c>
      <c r="AW15" s="116">
        <v>0</v>
      </c>
      <c r="AX15" s="116">
        <f>SUM(AY15:BB15)</f>
        <v>231810</v>
      </c>
      <c r="AY15" s="116">
        <v>0</v>
      </c>
      <c r="AZ15" s="116">
        <v>190160</v>
      </c>
      <c r="BA15" s="116">
        <v>8939</v>
      </c>
      <c r="BB15" s="116">
        <v>32711</v>
      </c>
      <c r="BC15" s="117" t="s">
        <v>427</v>
      </c>
      <c r="BD15" s="116">
        <v>0</v>
      </c>
      <c r="BE15" s="116">
        <v>0</v>
      </c>
      <c r="BF15" s="116">
        <f>SUM(AE15,+AM15,+BE15)</f>
        <v>620679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427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427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427</v>
      </c>
      <c r="CQ15" s="116">
        <f>SUM(AM15,+BO15)</f>
        <v>620679</v>
      </c>
      <c r="CR15" s="116">
        <f>SUM(AN15,+BP15)</f>
        <v>69213</v>
      </c>
      <c r="CS15" s="116">
        <f>SUM(AO15,+BQ15)</f>
        <v>38435</v>
      </c>
      <c r="CT15" s="116">
        <f>SUM(AP15,+BR15)</f>
        <v>0</v>
      </c>
      <c r="CU15" s="116">
        <f>SUM(AQ15,+BS15)</f>
        <v>30778</v>
      </c>
      <c r="CV15" s="116">
        <f>SUM(AR15,+BT15)</f>
        <v>0</v>
      </c>
      <c r="CW15" s="116">
        <f>SUM(AS15,+BU15)</f>
        <v>319656</v>
      </c>
      <c r="CX15" s="116">
        <f>SUM(AT15,+BV15)</f>
        <v>0</v>
      </c>
      <c r="CY15" s="116">
        <f>SUM(AU15,+BW15)</f>
        <v>289535</v>
      </c>
      <c r="CZ15" s="116">
        <f>SUM(AV15,+BX15)</f>
        <v>30121</v>
      </c>
      <c r="DA15" s="116">
        <f>SUM(AW15,+BY15)</f>
        <v>0</v>
      </c>
      <c r="DB15" s="116">
        <f>SUM(AX15,+BZ15)</f>
        <v>231810</v>
      </c>
      <c r="DC15" s="116">
        <f>SUM(AY15,+CA15)</f>
        <v>0</v>
      </c>
      <c r="DD15" s="116">
        <f>SUM(AZ15,+CB15)</f>
        <v>190160</v>
      </c>
      <c r="DE15" s="116">
        <f>SUM(BA15,+CC15)</f>
        <v>8939</v>
      </c>
      <c r="DF15" s="116">
        <f>SUM(BB15,+CD15)</f>
        <v>32711</v>
      </c>
      <c r="DG15" s="117" t="s">
        <v>427</v>
      </c>
      <c r="DH15" s="116">
        <f>SUM(BD15,+CF15)</f>
        <v>0</v>
      </c>
      <c r="DI15" s="116">
        <f>SUM(BE15,+CG15)</f>
        <v>0</v>
      </c>
      <c r="DJ15" s="116">
        <f>SUM(BF15,+CH15)</f>
        <v>620679</v>
      </c>
    </row>
    <row r="16" spans="1:114" ht="13.5" customHeight="1" x14ac:dyDescent="0.15">
      <c r="A16" s="114" t="s">
        <v>52</v>
      </c>
      <c r="B16" s="115" t="s">
        <v>348</v>
      </c>
      <c r="C16" s="114" t="s">
        <v>349</v>
      </c>
      <c r="D16" s="116">
        <f>SUM(E16,+L16)</f>
        <v>136677</v>
      </c>
      <c r="E16" s="116">
        <f>SUM(F16:I16)+K16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1434732</v>
      </c>
      <c r="K16" s="116">
        <v>0</v>
      </c>
      <c r="L16" s="116">
        <v>136677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136677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1434732</v>
      </c>
      <c r="AC16" s="116">
        <f>+SUM(K16,T16)</f>
        <v>0</v>
      </c>
      <c r="AD16" s="116">
        <f>+SUM(L16,U16)</f>
        <v>136677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427</v>
      </c>
      <c r="AM16" s="116">
        <f>SUM(AN16,AS16,AW16,AX16,BD16)</f>
        <v>1571409</v>
      </c>
      <c r="AN16" s="116">
        <f>SUM(AO16:AR16)</f>
        <v>64997</v>
      </c>
      <c r="AO16" s="116">
        <v>64997</v>
      </c>
      <c r="AP16" s="116">
        <v>0</v>
      </c>
      <c r="AQ16" s="116">
        <v>0</v>
      </c>
      <c r="AR16" s="116">
        <v>0</v>
      </c>
      <c r="AS16" s="116">
        <f>SUM(AT16:AV16)</f>
        <v>858674</v>
      </c>
      <c r="AT16" s="116">
        <v>0</v>
      </c>
      <c r="AU16" s="116">
        <v>858674</v>
      </c>
      <c r="AV16" s="116">
        <v>0</v>
      </c>
      <c r="AW16" s="116">
        <v>0</v>
      </c>
      <c r="AX16" s="116">
        <f>SUM(AY16:BB16)</f>
        <v>647738</v>
      </c>
      <c r="AY16" s="116">
        <v>0</v>
      </c>
      <c r="AZ16" s="116">
        <v>647738</v>
      </c>
      <c r="BA16" s="116">
        <v>0</v>
      </c>
      <c r="BB16" s="116">
        <v>0</v>
      </c>
      <c r="BC16" s="117" t="s">
        <v>427</v>
      </c>
      <c r="BD16" s="116">
        <v>0</v>
      </c>
      <c r="BE16" s="116">
        <v>0</v>
      </c>
      <c r="BF16" s="116">
        <f>SUM(AE16,+AM16,+BE16)</f>
        <v>1571409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427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427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427</v>
      </c>
      <c r="CQ16" s="116">
        <f>SUM(AM16,+BO16)</f>
        <v>1571409</v>
      </c>
      <c r="CR16" s="116">
        <f>SUM(AN16,+BP16)</f>
        <v>64997</v>
      </c>
      <c r="CS16" s="116">
        <f>SUM(AO16,+BQ16)</f>
        <v>64997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858674</v>
      </c>
      <c r="CX16" s="116">
        <f>SUM(AT16,+BV16)</f>
        <v>0</v>
      </c>
      <c r="CY16" s="116">
        <f>SUM(AU16,+BW16)</f>
        <v>858674</v>
      </c>
      <c r="CZ16" s="116">
        <f>SUM(AV16,+BX16)</f>
        <v>0</v>
      </c>
      <c r="DA16" s="116">
        <f>SUM(AW16,+BY16)</f>
        <v>0</v>
      </c>
      <c r="DB16" s="116">
        <f>SUM(AX16,+BZ16)</f>
        <v>647738</v>
      </c>
      <c r="DC16" s="116">
        <f>SUM(AY16,+CA16)</f>
        <v>0</v>
      </c>
      <c r="DD16" s="116">
        <f>SUM(AZ16,+CB16)</f>
        <v>647738</v>
      </c>
      <c r="DE16" s="116">
        <f>SUM(BA16,+CC16)</f>
        <v>0</v>
      </c>
      <c r="DF16" s="116">
        <f>SUM(BB16,+CD16)</f>
        <v>0</v>
      </c>
      <c r="DG16" s="117" t="s">
        <v>427</v>
      </c>
      <c r="DH16" s="116">
        <f>SUM(BD16,+CF16)</f>
        <v>0</v>
      </c>
      <c r="DI16" s="116">
        <f>SUM(BE16,+CG16)</f>
        <v>0</v>
      </c>
      <c r="DJ16" s="116">
        <f>SUM(BF16,+CH16)</f>
        <v>1571409</v>
      </c>
    </row>
    <row r="17" spans="1:114" ht="13.5" customHeight="1" x14ac:dyDescent="0.15">
      <c r="A17" s="114" t="s">
        <v>52</v>
      </c>
      <c r="B17" s="115" t="s">
        <v>326</v>
      </c>
      <c r="C17" s="114" t="s">
        <v>327</v>
      </c>
      <c r="D17" s="116">
        <f>SUM(E17,+L17)</f>
        <v>2909613</v>
      </c>
      <c r="E17" s="116">
        <f>SUM(F17:I17)+K17</f>
        <v>1388167</v>
      </c>
      <c r="F17" s="116">
        <v>432547</v>
      </c>
      <c r="G17" s="116">
        <v>0</v>
      </c>
      <c r="H17" s="116">
        <v>389200</v>
      </c>
      <c r="I17" s="116">
        <v>555564</v>
      </c>
      <c r="J17" s="116">
        <v>1003793</v>
      </c>
      <c r="K17" s="116">
        <v>10856</v>
      </c>
      <c r="L17" s="116">
        <v>1521446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2909613</v>
      </c>
      <c r="W17" s="116">
        <f>+SUM(E17,N17)</f>
        <v>1388167</v>
      </c>
      <c r="X17" s="116">
        <f>+SUM(F17,O17)</f>
        <v>432547</v>
      </c>
      <c r="Y17" s="116">
        <f>+SUM(G17,P17)</f>
        <v>0</v>
      </c>
      <c r="Z17" s="116">
        <f>+SUM(H17,Q17)</f>
        <v>389200</v>
      </c>
      <c r="AA17" s="116">
        <f>+SUM(I17,R17)</f>
        <v>555564</v>
      </c>
      <c r="AB17" s="116">
        <f>+SUM(J17,S17)</f>
        <v>1003793</v>
      </c>
      <c r="AC17" s="116">
        <f>+SUM(K17,T17)</f>
        <v>10856</v>
      </c>
      <c r="AD17" s="116">
        <f>+SUM(L17,U17)</f>
        <v>1521446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427</v>
      </c>
      <c r="AM17" s="116">
        <f>SUM(AN17,AS17,AW17,AX17,BD17)</f>
        <v>2862420</v>
      </c>
      <c r="AN17" s="116">
        <f>SUM(AO17:AR17)</f>
        <v>259694</v>
      </c>
      <c r="AO17" s="116">
        <v>154314</v>
      </c>
      <c r="AP17" s="116">
        <v>0</v>
      </c>
      <c r="AQ17" s="116">
        <v>105380</v>
      </c>
      <c r="AR17" s="116">
        <v>0</v>
      </c>
      <c r="AS17" s="116">
        <f>SUM(AT17:AV17)</f>
        <v>2567140</v>
      </c>
      <c r="AT17" s="116">
        <v>0</v>
      </c>
      <c r="AU17" s="116">
        <v>2509541</v>
      </c>
      <c r="AV17" s="116">
        <v>57599</v>
      </c>
      <c r="AW17" s="116">
        <v>21171</v>
      </c>
      <c r="AX17" s="116">
        <f>SUM(AY17:BB17)</f>
        <v>14415</v>
      </c>
      <c r="AY17" s="116">
        <v>0</v>
      </c>
      <c r="AZ17" s="116">
        <v>14415</v>
      </c>
      <c r="BA17" s="116">
        <v>0</v>
      </c>
      <c r="BB17" s="116">
        <v>0</v>
      </c>
      <c r="BC17" s="117" t="s">
        <v>427</v>
      </c>
      <c r="BD17" s="116">
        <v>0</v>
      </c>
      <c r="BE17" s="116">
        <v>1050986</v>
      </c>
      <c r="BF17" s="116">
        <f>SUM(AE17,+AM17,+BE17)</f>
        <v>3913406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427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427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427</v>
      </c>
      <c r="CQ17" s="116">
        <f>SUM(AM17,+BO17)</f>
        <v>2862420</v>
      </c>
      <c r="CR17" s="116">
        <f>SUM(AN17,+BP17)</f>
        <v>259694</v>
      </c>
      <c r="CS17" s="116">
        <f>SUM(AO17,+BQ17)</f>
        <v>154314</v>
      </c>
      <c r="CT17" s="116">
        <f>SUM(AP17,+BR17)</f>
        <v>0</v>
      </c>
      <c r="CU17" s="116">
        <f>SUM(AQ17,+BS17)</f>
        <v>105380</v>
      </c>
      <c r="CV17" s="116">
        <f>SUM(AR17,+BT17)</f>
        <v>0</v>
      </c>
      <c r="CW17" s="116">
        <f>SUM(AS17,+BU17)</f>
        <v>2567140</v>
      </c>
      <c r="CX17" s="116">
        <f>SUM(AT17,+BV17)</f>
        <v>0</v>
      </c>
      <c r="CY17" s="116">
        <f>SUM(AU17,+BW17)</f>
        <v>2509541</v>
      </c>
      <c r="CZ17" s="116">
        <f>SUM(AV17,+BX17)</f>
        <v>57599</v>
      </c>
      <c r="DA17" s="116">
        <f>SUM(AW17,+BY17)</f>
        <v>21171</v>
      </c>
      <c r="DB17" s="116">
        <f>SUM(AX17,+BZ17)</f>
        <v>14415</v>
      </c>
      <c r="DC17" s="116">
        <f>SUM(AY17,+CA17)</f>
        <v>0</v>
      </c>
      <c r="DD17" s="116">
        <f>SUM(AZ17,+CB17)</f>
        <v>14415</v>
      </c>
      <c r="DE17" s="116">
        <f>SUM(BA17,+CC17)</f>
        <v>0</v>
      </c>
      <c r="DF17" s="116">
        <f>SUM(BB17,+CD17)</f>
        <v>0</v>
      </c>
      <c r="DG17" s="117" t="s">
        <v>427</v>
      </c>
      <c r="DH17" s="116">
        <f>SUM(BD17,+CF17)</f>
        <v>0</v>
      </c>
      <c r="DI17" s="116">
        <f>SUM(BE17,+CG17)</f>
        <v>1050986</v>
      </c>
      <c r="DJ17" s="116">
        <f>SUM(BF17,+CH17)</f>
        <v>3913406</v>
      </c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7">
    <sortCondition ref="A8:A17"/>
    <sortCondition ref="B8:B17"/>
    <sortCondition ref="C8:C17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6" man="1"/>
    <brk id="30" min="1" max="16" man="1"/>
    <brk id="38" min="1" max="16" man="1"/>
    <brk id="66" min="1" max="16" man="1"/>
    <brk id="94" min="1" max="1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沖縄県</v>
      </c>
      <c r="B7" s="132" t="str">
        <f>'廃棄物事業経費（市町村）'!B7</f>
        <v>47000</v>
      </c>
      <c r="C7" s="131" t="s">
        <v>33</v>
      </c>
      <c r="D7" s="133">
        <f>SUM(E7,+L7)</f>
        <v>45343785</v>
      </c>
      <c r="E7" s="133">
        <f>+SUM(F7:I7,K7)</f>
        <v>10350303</v>
      </c>
      <c r="F7" s="133">
        <f t="shared" ref="F7:L7" si="0">SUM(F$8:F$257)</f>
        <v>3471094</v>
      </c>
      <c r="G7" s="133">
        <f t="shared" si="0"/>
        <v>20257</v>
      </c>
      <c r="H7" s="133">
        <f t="shared" si="0"/>
        <v>2249300</v>
      </c>
      <c r="I7" s="133">
        <f t="shared" si="0"/>
        <v>3738867</v>
      </c>
      <c r="J7" s="133">
        <f t="shared" si="0"/>
        <v>7264488</v>
      </c>
      <c r="K7" s="133">
        <f t="shared" si="0"/>
        <v>870785</v>
      </c>
      <c r="L7" s="133">
        <f t="shared" si="0"/>
        <v>34993482</v>
      </c>
      <c r="M7" s="133">
        <f>SUM(N7,+U7)</f>
        <v>4917145</v>
      </c>
      <c r="N7" s="133">
        <f>+SUM(O7:R7,T7)</f>
        <v>1698619</v>
      </c>
      <c r="O7" s="133">
        <f t="shared" ref="O7:U7" si="1">SUM(O$8:O$257)</f>
        <v>1462711</v>
      </c>
      <c r="P7" s="133">
        <f t="shared" si="1"/>
        <v>0</v>
      </c>
      <c r="Q7" s="133">
        <f t="shared" si="1"/>
        <v>0</v>
      </c>
      <c r="R7" s="133">
        <f t="shared" si="1"/>
        <v>196320</v>
      </c>
      <c r="S7" s="133">
        <f t="shared" si="1"/>
        <v>599883</v>
      </c>
      <c r="T7" s="133">
        <f t="shared" si="1"/>
        <v>39588</v>
      </c>
      <c r="U7" s="133">
        <f t="shared" si="1"/>
        <v>3218526</v>
      </c>
      <c r="V7" s="133">
        <f t="shared" ref="V7:AB7" si="2">+SUM(D7,M7)</f>
        <v>50260930</v>
      </c>
      <c r="W7" s="133">
        <f t="shared" si="2"/>
        <v>12048922</v>
      </c>
      <c r="X7" s="133">
        <f t="shared" si="2"/>
        <v>4933805</v>
      </c>
      <c r="Y7" s="133">
        <f t="shared" si="2"/>
        <v>20257</v>
      </c>
      <c r="Z7" s="133">
        <f t="shared" si="2"/>
        <v>2249300</v>
      </c>
      <c r="AA7" s="133">
        <f t="shared" si="2"/>
        <v>3935187</v>
      </c>
      <c r="AB7" s="133">
        <f t="shared" si="2"/>
        <v>7864371</v>
      </c>
      <c r="AC7" s="133">
        <f>+SUM(K7,T7)</f>
        <v>910373</v>
      </c>
      <c r="AD7" s="133">
        <f>+SUM(L7,U7)</f>
        <v>38212008</v>
      </c>
    </row>
    <row r="8" spans="1:32" ht="13.5" customHeight="1" x14ac:dyDescent="0.15">
      <c r="A8" s="114" t="s">
        <v>52</v>
      </c>
      <c r="B8" s="115" t="s">
        <v>323</v>
      </c>
      <c r="C8" s="114" t="s">
        <v>324</v>
      </c>
      <c r="D8" s="116">
        <f>SUM(E8,+L8)</f>
        <v>3295305</v>
      </c>
      <c r="E8" s="116">
        <f>+SUM(F8:I8,K8)</f>
        <v>635352</v>
      </c>
      <c r="F8" s="116">
        <v>0</v>
      </c>
      <c r="G8" s="116">
        <v>0</v>
      </c>
      <c r="H8" s="116">
        <v>0</v>
      </c>
      <c r="I8" s="116">
        <v>442690</v>
      </c>
      <c r="J8" s="116"/>
      <c r="K8" s="116">
        <v>192662</v>
      </c>
      <c r="L8" s="116">
        <v>2659953</v>
      </c>
      <c r="M8" s="116">
        <f>SUM(N8,+U8)</f>
        <v>72428</v>
      </c>
      <c r="N8" s="116">
        <f>+SUM(O8:R8,T8)</f>
        <v>35403</v>
      </c>
      <c r="O8" s="116">
        <v>8129</v>
      </c>
      <c r="P8" s="116">
        <v>0</v>
      </c>
      <c r="Q8" s="116">
        <v>0</v>
      </c>
      <c r="R8" s="116">
        <v>18552</v>
      </c>
      <c r="S8" s="116"/>
      <c r="T8" s="116">
        <v>8722</v>
      </c>
      <c r="U8" s="116">
        <v>37025</v>
      </c>
      <c r="V8" s="116">
        <f>+SUM(D8,M8)</f>
        <v>3367733</v>
      </c>
      <c r="W8" s="116">
        <f>+SUM(E8,N8)</f>
        <v>670755</v>
      </c>
      <c r="X8" s="116">
        <f>+SUM(F8,O8)</f>
        <v>8129</v>
      </c>
      <c r="Y8" s="116">
        <f>+SUM(G8,P8)</f>
        <v>0</v>
      </c>
      <c r="Z8" s="116">
        <f>+SUM(H8,Q8)</f>
        <v>0</v>
      </c>
      <c r="AA8" s="116">
        <f>+SUM(I8,R8)</f>
        <v>461242</v>
      </c>
      <c r="AB8" s="116">
        <f>+SUM(J8,S8)</f>
        <v>0</v>
      </c>
      <c r="AC8" s="116">
        <f>+SUM(K8,T8)</f>
        <v>201384</v>
      </c>
      <c r="AD8" s="116">
        <f>+SUM(L8,U8)</f>
        <v>2696978</v>
      </c>
      <c r="AE8" s="206" t="s">
        <v>325</v>
      </c>
    </row>
    <row r="9" spans="1:32" ht="13.5" customHeight="1" x14ac:dyDescent="0.15">
      <c r="A9" s="114" t="s">
        <v>52</v>
      </c>
      <c r="B9" s="115" t="s">
        <v>328</v>
      </c>
      <c r="C9" s="114" t="s">
        <v>329</v>
      </c>
      <c r="D9" s="116">
        <f>SUM(E9,+L9)</f>
        <v>833747</v>
      </c>
      <c r="E9" s="116">
        <f>+SUM(F9:I9,K9)</f>
        <v>144107</v>
      </c>
      <c r="F9" s="116">
        <v>0</v>
      </c>
      <c r="G9" s="116">
        <v>0</v>
      </c>
      <c r="H9" s="116">
        <v>0</v>
      </c>
      <c r="I9" s="116">
        <v>144107</v>
      </c>
      <c r="J9" s="116"/>
      <c r="K9" s="116">
        <v>0</v>
      </c>
      <c r="L9" s="116">
        <v>689640</v>
      </c>
      <c r="M9" s="116">
        <f>SUM(N9,+U9)</f>
        <v>38001</v>
      </c>
      <c r="N9" s="116">
        <f>+SUM(O9:R9,T9)</f>
        <v>10</v>
      </c>
      <c r="O9" s="116">
        <v>0</v>
      </c>
      <c r="P9" s="116">
        <v>0</v>
      </c>
      <c r="Q9" s="116">
        <v>0</v>
      </c>
      <c r="R9" s="116">
        <v>10</v>
      </c>
      <c r="S9" s="116"/>
      <c r="T9" s="116">
        <v>0</v>
      </c>
      <c r="U9" s="116">
        <v>37991</v>
      </c>
      <c r="V9" s="116">
        <f>+SUM(D9,M9)</f>
        <v>871748</v>
      </c>
      <c r="W9" s="116">
        <f>+SUM(E9,N9)</f>
        <v>144117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144117</v>
      </c>
      <c r="AB9" s="116">
        <f>+SUM(J9,S9)</f>
        <v>0</v>
      </c>
      <c r="AC9" s="116">
        <f>+SUM(K9,T9)</f>
        <v>0</v>
      </c>
      <c r="AD9" s="116">
        <f>+SUM(L9,U9)</f>
        <v>727631</v>
      </c>
      <c r="AE9" s="206" t="s">
        <v>325</v>
      </c>
    </row>
    <row r="10" spans="1:32" ht="13.5" customHeight="1" x14ac:dyDescent="0.15">
      <c r="A10" s="114" t="s">
        <v>52</v>
      </c>
      <c r="B10" s="115" t="s">
        <v>332</v>
      </c>
      <c r="C10" s="114" t="s">
        <v>333</v>
      </c>
      <c r="D10" s="116">
        <f>SUM(E10,+L10)</f>
        <v>931903</v>
      </c>
      <c r="E10" s="116">
        <f>+SUM(F10:I10,K10)</f>
        <v>291243</v>
      </c>
      <c r="F10" s="116">
        <v>137328</v>
      </c>
      <c r="G10" s="116">
        <v>0</v>
      </c>
      <c r="H10" s="116">
        <v>61700</v>
      </c>
      <c r="I10" s="116">
        <v>92215</v>
      </c>
      <c r="J10" s="116"/>
      <c r="K10" s="116">
        <v>0</v>
      </c>
      <c r="L10" s="116">
        <v>640660</v>
      </c>
      <c r="M10" s="116">
        <f>SUM(N10,+U10)</f>
        <v>36360</v>
      </c>
      <c r="N10" s="116">
        <f>+SUM(O10:R10,T10)</f>
        <v>5201</v>
      </c>
      <c r="O10" s="116">
        <v>0</v>
      </c>
      <c r="P10" s="116">
        <v>0</v>
      </c>
      <c r="Q10" s="116">
        <v>0</v>
      </c>
      <c r="R10" s="116">
        <v>5173</v>
      </c>
      <c r="S10" s="116"/>
      <c r="T10" s="116">
        <v>28</v>
      </c>
      <c r="U10" s="116">
        <v>31159</v>
      </c>
      <c r="V10" s="116">
        <f>+SUM(D10,M10)</f>
        <v>968263</v>
      </c>
      <c r="W10" s="116">
        <f>+SUM(E10,N10)</f>
        <v>296444</v>
      </c>
      <c r="X10" s="116">
        <f>+SUM(F10,O10)</f>
        <v>137328</v>
      </c>
      <c r="Y10" s="116">
        <f>+SUM(G10,P10)</f>
        <v>0</v>
      </c>
      <c r="Z10" s="116">
        <f>+SUM(H10,Q10)</f>
        <v>61700</v>
      </c>
      <c r="AA10" s="116">
        <f>+SUM(I10,R10)</f>
        <v>97388</v>
      </c>
      <c r="AB10" s="116">
        <f>+SUM(J10,S10)</f>
        <v>0</v>
      </c>
      <c r="AC10" s="116">
        <f>+SUM(K10,T10)</f>
        <v>28</v>
      </c>
      <c r="AD10" s="116">
        <f>+SUM(L10,U10)</f>
        <v>671819</v>
      </c>
      <c r="AE10" s="206" t="s">
        <v>325</v>
      </c>
    </row>
    <row r="11" spans="1:32" ht="13.5" customHeight="1" x14ac:dyDescent="0.15">
      <c r="A11" s="114" t="s">
        <v>52</v>
      </c>
      <c r="B11" s="115" t="s">
        <v>334</v>
      </c>
      <c r="C11" s="114" t="s">
        <v>335</v>
      </c>
      <c r="D11" s="116">
        <f>SUM(E11,+L11)</f>
        <v>1238037</v>
      </c>
      <c r="E11" s="116">
        <f>+SUM(F11:I11,K11)</f>
        <v>299631</v>
      </c>
      <c r="F11" s="116">
        <v>0</v>
      </c>
      <c r="G11" s="116">
        <v>0</v>
      </c>
      <c r="H11" s="116">
        <v>0</v>
      </c>
      <c r="I11" s="116">
        <v>252637</v>
      </c>
      <c r="J11" s="116"/>
      <c r="K11" s="116">
        <v>46994</v>
      </c>
      <c r="L11" s="116">
        <v>938406</v>
      </c>
      <c r="M11" s="116">
        <f>SUM(N11,+U11)</f>
        <v>10816</v>
      </c>
      <c r="N11" s="116">
        <f>+SUM(O11:R11,T11)</f>
        <v>6456</v>
      </c>
      <c r="O11" s="116">
        <v>0</v>
      </c>
      <c r="P11" s="116">
        <v>0</v>
      </c>
      <c r="Q11" s="116">
        <v>0</v>
      </c>
      <c r="R11" s="116">
        <v>6456</v>
      </c>
      <c r="S11" s="116"/>
      <c r="T11" s="116">
        <v>0</v>
      </c>
      <c r="U11" s="116">
        <v>4360</v>
      </c>
      <c r="V11" s="116">
        <f>+SUM(D11,M11)</f>
        <v>1248853</v>
      </c>
      <c r="W11" s="116">
        <f>+SUM(E11,N11)</f>
        <v>306087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259093</v>
      </c>
      <c r="AB11" s="116">
        <f>+SUM(J11,S11)</f>
        <v>0</v>
      </c>
      <c r="AC11" s="116">
        <f>+SUM(K11,T11)</f>
        <v>46994</v>
      </c>
      <c r="AD11" s="116">
        <f>+SUM(L11,U11)</f>
        <v>942766</v>
      </c>
      <c r="AE11" s="206" t="s">
        <v>325</v>
      </c>
    </row>
    <row r="12" spans="1:32" ht="13.5" customHeight="1" x14ac:dyDescent="0.15">
      <c r="A12" s="114" t="s">
        <v>52</v>
      </c>
      <c r="B12" s="115" t="s">
        <v>336</v>
      </c>
      <c r="C12" s="114" t="s">
        <v>337</v>
      </c>
      <c r="D12" s="116">
        <f>SUM(E12,+L12)</f>
        <v>18003070</v>
      </c>
      <c r="E12" s="116">
        <f>+SUM(F12:I12,K12)</f>
        <v>283902</v>
      </c>
      <c r="F12" s="116">
        <v>591</v>
      </c>
      <c r="G12" s="116">
        <v>0</v>
      </c>
      <c r="H12" s="116">
        <v>0</v>
      </c>
      <c r="I12" s="116">
        <v>63471</v>
      </c>
      <c r="J12" s="116"/>
      <c r="K12" s="116">
        <v>219840</v>
      </c>
      <c r="L12" s="116">
        <v>17719168</v>
      </c>
      <c r="M12" s="116">
        <f>SUM(N12,+U12)</f>
        <v>25895</v>
      </c>
      <c r="N12" s="116">
        <f>+SUM(O12:R12,T12)</f>
        <v>18870</v>
      </c>
      <c r="O12" s="116">
        <v>0</v>
      </c>
      <c r="P12" s="116">
        <v>0</v>
      </c>
      <c r="Q12" s="116">
        <v>0</v>
      </c>
      <c r="R12" s="116">
        <v>5010</v>
      </c>
      <c r="S12" s="116"/>
      <c r="T12" s="116">
        <v>13860</v>
      </c>
      <c r="U12" s="116">
        <v>7025</v>
      </c>
      <c r="V12" s="116">
        <f>+SUM(D12,M12)</f>
        <v>18028965</v>
      </c>
      <c r="W12" s="116">
        <f>+SUM(E12,N12)</f>
        <v>302772</v>
      </c>
      <c r="X12" s="116">
        <f>+SUM(F12,O12)</f>
        <v>591</v>
      </c>
      <c r="Y12" s="116">
        <f>+SUM(G12,P12)</f>
        <v>0</v>
      </c>
      <c r="Z12" s="116">
        <f>+SUM(H12,Q12)</f>
        <v>0</v>
      </c>
      <c r="AA12" s="116">
        <f>+SUM(I12,R12)</f>
        <v>68481</v>
      </c>
      <c r="AB12" s="116">
        <f>+SUM(J12,S12)</f>
        <v>0</v>
      </c>
      <c r="AC12" s="116">
        <f>+SUM(K12,T12)</f>
        <v>233700</v>
      </c>
      <c r="AD12" s="116">
        <f>+SUM(L12,U12)</f>
        <v>17726193</v>
      </c>
      <c r="AE12" s="206" t="s">
        <v>325</v>
      </c>
    </row>
    <row r="13" spans="1:32" ht="13.5" customHeight="1" x14ac:dyDescent="0.15">
      <c r="A13" s="114" t="s">
        <v>52</v>
      </c>
      <c r="B13" s="115" t="s">
        <v>338</v>
      </c>
      <c r="C13" s="114" t="s">
        <v>339</v>
      </c>
      <c r="D13" s="116">
        <f>SUM(E13,+L13)</f>
        <v>602094</v>
      </c>
      <c r="E13" s="116">
        <f>+SUM(F13:I13,K13)</f>
        <v>73260</v>
      </c>
      <c r="F13" s="116">
        <v>0</v>
      </c>
      <c r="G13" s="116">
        <v>406</v>
      </c>
      <c r="H13" s="116">
        <v>0</v>
      </c>
      <c r="I13" s="116">
        <v>72185</v>
      </c>
      <c r="J13" s="116"/>
      <c r="K13" s="116">
        <v>669</v>
      </c>
      <c r="L13" s="116">
        <v>528834</v>
      </c>
      <c r="M13" s="116">
        <f>SUM(N13,+U13)</f>
        <v>41285</v>
      </c>
      <c r="N13" s="116">
        <f>+SUM(O13:R13,T13)</f>
        <v>15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15</v>
      </c>
      <c r="U13" s="116">
        <v>41270</v>
      </c>
      <c r="V13" s="116">
        <f>+SUM(D13,M13)</f>
        <v>643379</v>
      </c>
      <c r="W13" s="116">
        <f>+SUM(E13,N13)</f>
        <v>73275</v>
      </c>
      <c r="X13" s="116">
        <f>+SUM(F13,O13)</f>
        <v>0</v>
      </c>
      <c r="Y13" s="116">
        <f>+SUM(G13,P13)</f>
        <v>406</v>
      </c>
      <c r="Z13" s="116">
        <f>+SUM(H13,Q13)</f>
        <v>0</v>
      </c>
      <c r="AA13" s="116">
        <f>+SUM(I13,R13)</f>
        <v>72185</v>
      </c>
      <c r="AB13" s="116">
        <f>+SUM(J13,S13)</f>
        <v>0</v>
      </c>
      <c r="AC13" s="116">
        <f>+SUM(K13,T13)</f>
        <v>684</v>
      </c>
      <c r="AD13" s="116">
        <f>+SUM(L13,U13)</f>
        <v>570104</v>
      </c>
      <c r="AE13" s="206" t="s">
        <v>325</v>
      </c>
    </row>
    <row r="14" spans="1:32" ht="13.5" customHeight="1" x14ac:dyDescent="0.15">
      <c r="A14" s="114" t="s">
        <v>52</v>
      </c>
      <c r="B14" s="115" t="s">
        <v>342</v>
      </c>
      <c r="C14" s="114" t="s">
        <v>343</v>
      </c>
      <c r="D14" s="116">
        <f>SUM(E14,+L14)</f>
        <v>1401496</v>
      </c>
      <c r="E14" s="116">
        <f>+SUM(F14:I14,K14)</f>
        <v>183849</v>
      </c>
      <c r="F14" s="116">
        <v>0</v>
      </c>
      <c r="G14" s="116">
        <v>0</v>
      </c>
      <c r="H14" s="116">
        <v>0</v>
      </c>
      <c r="I14" s="116">
        <v>183849</v>
      </c>
      <c r="J14" s="116"/>
      <c r="K14" s="116">
        <v>0</v>
      </c>
      <c r="L14" s="116">
        <v>1217647</v>
      </c>
      <c r="M14" s="116">
        <f>SUM(N14,+U14)</f>
        <v>55735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55735</v>
      </c>
      <c r="V14" s="116">
        <f>+SUM(D14,M14)</f>
        <v>1457231</v>
      </c>
      <c r="W14" s="116">
        <f>+SUM(E14,N14)</f>
        <v>183849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183849</v>
      </c>
      <c r="AB14" s="116">
        <f>+SUM(J14,S14)</f>
        <v>0</v>
      </c>
      <c r="AC14" s="116">
        <f>+SUM(K14,T14)</f>
        <v>0</v>
      </c>
      <c r="AD14" s="116">
        <f>+SUM(L14,U14)</f>
        <v>1273382</v>
      </c>
      <c r="AE14" s="206" t="s">
        <v>325</v>
      </c>
    </row>
    <row r="15" spans="1:32" ht="13.5" customHeight="1" x14ac:dyDescent="0.15">
      <c r="A15" s="114" t="s">
        <v>52</v>
      </c>
      <c r="B15" s="115" t="s">
        <v>344</v>
      </c>
      <c r="C15" s="114" t="s">
        <v>345</v>
      </c>
      <c r="D15" s="116">
        <f>SUM(E15,+L15)</f>
        <v>538550</v>
      </c>
      <c r="E15" s="116">
        <f>+SUM(F15:I15,K15)</f>
        <v>79448</v>
      </c>
      <c r="F15" s="116">
        <v>0</v>
      </c>
      <c r="G15" s="116">
        <v>0</v>
      </c>
      <c r="H15" s="116">
        <v>0</v>
      </c>
      <c r="I15" s="116">
        <v>74331</v>
      </c>
      <c r="J15" s="116"/>
      <c r="K15" s="116">
        <v>5117</v>
      </c>
      <c r="L15" s="116">
        <v>459102</v>
      </c>
      <c r="M15" s="116">
        <f>SUM(N15,+U15)</f>
        <v>38725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38725</v>
      </c>
      <c r="V15" s="116">
        <f>+SUM(D15,M15)</f>
        <v>577275</v>
      </c>
      <c r="W15" s="116">
        <f>+SUM(E15,N15)</f>
        <v>79448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74331</v>
      </c>
      <c r="AB15" s="116">
        <f>+SUM(J15,S15)</f>
        <v>0</v>
      </c>
      <c r="AC15" s="116">
        <f>+SUM(K15,T15)</f>
        <v>5117</v>
      </c>
      <c r="AD15" s="116">
        <f>+SUM(L15,U15)</f>
        <v>497827</v>
      </c>
      <c r="AE15" s="206" t="s">
        <v>325</v>
      </c>
    </row>
    <row r="16" spans="1:32" ht="13.5" customHeight="1" x14ac:dyDescent="0.15">
      <c r="A16" s="114" t="s">
        <v>52</v>
      </c>
      <c r="B16" s="115" t="s">
        <v>346</v>
      </c>
      <c r="C16" s="114" t="s">
        <v>347</v>
      </c>
      <c r="D16" s="116">
        <f>SUM(E16,+L16)</f>
        <v>1693718</v>
      </c>
      <c r="E16" s="116">
        <f>+SUM(F16:I16,K16)</f>
        <v>288522</v>
      </c>
      <c r="F16" s="116">
        <v>0</v>
      </c>
      <c r="G16" s="116">
        <v>0</v>
      </c>
      <c r="H16" s="116">
        <v>0</v>
      </c>
      <c r="I16" s="116">
        <v>288483</v>
      </c>
      <c r="J16" s="116"/>
      <c r="K16" s="116">
        <v>39</v>
      </c>
      <c r="L16" s="116">
        <v>1405196</v>
      </c>
      <c r="M16" s="116">
        <f>SUM(N16,+U16)</f>
        <v>105407</v>
      </c>
      <c r="N16" s="116">
        <f>+SUM(O16:R16,T16)</f>
        <v>35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35</v>
      </c>
      <c r="U16" s="116">
        <v>105372</v>
      </c>
      <c r="V16" s="116">
        <f>+SUM(D16,M16)</f>
        <v>1799125</v>
      </c>
      <c r="W16" s="116">
        <f>+SUM(E16,N16)</f>
        <v>288557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288483</v>
      </c>
      <c r="AB16" s="116">
        <f>+SUM(J16,S16)</f>
        <v>0</v>
      </c>
      <c r="AC16" s="116">
        <f>+SUM(K16,T16)</f>
        <v>74</v>
      </c>
      <c r="AD16" s="116">
        <f>+SUM(L16,U16)</f>
        <v>1510568</v>
      </c>
      <c r="AE16" s="206" t="s">
        <v>325</v>
      </c>
    </row>
    <row r="17" spans="1:31" ht="13.5" customHeight="1" x14ac:dyDescent="0.15">
      <c r="A17" s="114" t="s">
        <v>52</v>
      </c>
      <c r="B17" s="115" t="s">
        <v>352</v>
      </c>
      <c r="C17" s="114" t="s">
        <v>353</v>
      </c>
      <c r="D17" s="116">
        <f>SUM(E17,+L17)</f>
        <v>1456365</v>
      </c>
      <c r="E17" s="116">
        <f>+SUM(F17:I17,K17)</f>
        <v>358100</v>
      </c>
      <c r="F17" s="116">
        <v>0</v>
      </c>
      <c r="G17" s="116">
        <v>0</v>
      </c>
      <c r="H17" s="116">
        <v>0</v>
      </c>
      <c r="I17" s="116">
        <v>296254</v>
      </c>
      <c r="J17" s="116"/>
      <c r="K17" s="116">
        <v>61846</v>
      </c>
      <c r="L17" s="116">
        <v>1098265</v>
      </c>
      <c r="M17" s="116">
        <f>SUM(N17,+U17)</f>
        <v>3725906</v>
      </c>
      <c r="N17" s="116">
        <f>+SUM(O17:R17,T17)</f>
        <v>1455014</v>
      </c>
      <c r="O17" s="116">
        <v>1454375</v>
      </c>
      <c r="P17" s="116">
        <v>0</v>
      </c>
      <c r="Q17" s="116">
        <v>0</v>
      </c>
      <c r="R17" s="116">
        <v>0</v>
      </c>
      <c r="S17" s="116"/>
      <c r="T17" s="116">
        <v>639</v>
      </c>
      <c r="U17" s="116">
        <v>2270892</v>
      </c>
      <c r="V17" s="116">
        <f>+SUM(D17,M17)</f>
        <v>5182271</v>
      </c>
      <c r="W17" s="116">
        <f>+SUM(E17,N17)</f>
        <v>1813114</v>
      </c>
      <c r="X17" s="116">
        <f>+SUM(F17,O17)</f>
        <v>1454375</v>
      </c>
      <c r="Y17" s="116">
        <f>+SUM(G17,P17)</f>
        <v>0</v>
      </c>
      <c r="Z17" s="116">
        <f>+SUM(H17,Q17)</f>
        <v>0</v>
      </c>
      <c r="AA17" s="116">
        <f>+SUM(I17,R17)</f>
        <v>296254</v>
      </c>
      <c r="AB17" s="116">
        <f>+SUM(J17,S17)</f>
        <v>0</v>
      </c>
      <c r="AC17" s="116">
        <f>+SUM(K17,T17)</f>
        <v>62485</v>
      </c>
      <c r="AD17" s="116">
        <f>+SUM(L17,U17)</f>
        <v>3369157</v>
      </c>
      <c r="AE17" s="206" t="s">
        <v>325</v>
      </c>
    </row>
    <row r="18" spans="1:31" ht="13.5" customHeight="1" x14ac:dyDescent="0.15">
      <c r="A18" s="114" t="s">
        <v>52</v>
      </c>
      <c r="B18" s="115" t="s">
        <v>354</v>
      </c>
      <c r="C18" s="114" t="s">
        <v>355</v>
      </c>
      <c r="D18" s="116">
        <f>SUM(E18,+L18)</f>
        <v>334693</v>
      </c>
      <c r="E18" s="116">
        <f>+SUM(F18:I18,K18)</f>
        <v>54671</v>
      </c>
      <c r="F18" s="116">
        <v>0</v>
      </c>
      <c r="G18" s="116">
        <v>0</v>
      </c>
      <c r="H18" s="116">
        <v>0</v>
      </c>
      <c r="I18" s="116">
        <v>54671</v>
      </c>
      <c r="J18" s="116"/>
      <c r="K18" s="116">
        <v>0</v>
      </c>
      <c r="L18" s="116">
        <v>280022</v>
      </c>
      <c r="M18" s="116">
        <f>SUM(N18,+U18)</f>
        <v>46241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46241</v>
      </c>
      <c r="V18" s="116">
        <f>+SUM(D18,M18)</f>
        <v>380934</v>
      </c>
      <c r="W18" s="116">
        <f>+SUM(E18,N18)</f>
        <v>54671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54671</v>
      </c>
      <c r="AB18" s="116">
        <f>+SUM(J18,S18)</f>
        <v>0</v>
      </c>
      <c r="AC18" s="116">
        <f>+SUM(K18,T18)</f>
        <v>0</v>
      </c>
      <c r="AD18" s="116">
        <f>+SUM(L18,U18)</f>
        <v>326263</v>
      </c>
      <c r="AE18" s="206" t="s">
        <v>325</v>
      </c>
    </row>
    <row r="19" spans="1:31" ht="13.5" customHeight="1" x14ac:dyDescent="0.15">
      <c r="A19" s="114" t="s">
        <v>52</v>
      </c>
      <c r="B19" s="115" t="s">
        <v>356</v>
      </c>
      <c r="C19" s="114" t="s">
        <v>357</v>
      </c>
      <c r="D19" s="116">
        <f>SUM(E19,+L19)</f>
        <v>91750</v>
      </c>
      <c r="E19" s="116">
        <f>+SUM(F19:I19,K19)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0</v>
      </c>
      <c r="L19" s="116">
        <v>91750</v>
      </c>
      <c r="M19" s="116">
        <f>SUM(N19,+U19)</f>
        <v>53997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53997</v>
      </c>
      <c r="V19" s="116">
        <f>+SUM(D19,M19)</f>
        <v>145747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0</v>
      </c>
      <c r="AD19" s="116">
        <f>+SUM(L19,U19)</f>
        <v>145747</v>
      </c>
      <c r="AE19" s="206" t="s">
        <v>325</v>
      </c>
    </row>
    <row r="20" spans="1:31" ht="13.5" customHeight="1" x14ac:dyDescent="0.15">
      <c r="A20" s="114" t="s">
        <v>52</v>
      </c>
      <c r="B20" s="115" t="s">
        <v>360</v>
      </c>
      <c r="C20" s="114" t="s">
        <v>361</v>
      </c>
      <c r="D20" s="116">
        <f>SUM(E20,+L20)</f>
        <v>69590</v>
      </c>
      <c r="E20" s="116">
        <f>+SUM(F20:I20,K20)</f>
        <v>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0</v>
      </c>
      <c r="L20" s="116">
        <v>69590</v>
      </c>
      <c r="M20" s="116">
        <f>SUM(N20,+U20)</f>
        <v>44909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44909</v>
      </c>
      <c r="V20" s="116">
        <f>+SUM(D20,M20)</f>
        <v>114499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0</v>
      </c>
      <c r="AD20" s="116">
        <f>+SUM(L20,U20)</f>
        <v>114499</v>
      </c>
      <c r="AE20" s="206" t="s">
        <v>325</v>
      </c>
    </row>
    <row r="21" spans="1:31" ht="13.5" customHeight="1" x14ac:dyDescent="0.15">
      <c r="A21" s="114" t="s">
        <v>52</v>
      </c>
      <c r="B21" s="115" t="s">
        <v>362</v>
      </c>
      <c r="C21" s="114" t="s">
        <v>363</v>
      </c>
      <c r="D21" s="116">
        <f>SUM(E21,+L21)</f>
        <v>45772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45772</v>
      </c>
      <c r="M21" s="116">
        <f>SUM(N21,+U21)</f>
        <v>41192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41192</v>
      </c>
      <c r="V21" s="116">
        <f>+SUM(D21,M21)</f>
        <v>86964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86964</v>
      </c>
      <c r="AE21" s="206" t="s">
        <v>325</v>
      </c>
    </row>
    <row r="22" spans="1:31" ht="13.5" customHeight="1" x14ac:dyDescent="0.15">
      <c r="A22" s="114" t="s">
        <v>52</v>
      </c>
      <c r="B22" s="115" t="s">
        <v>364</v>
      </c>
      <c r="C22" s="114" t="s">
        <v>365</v>
      </c>
      <c r="D22" s="116">
        <f>SUM(E22,+L22)</f>
        <v>135003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135003</v>
      </c>
      <c r="M22" s="116">
        <f>SUM(N22,+U22)</f>
        <v>33359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33359</v>
      </c>
      <c r="V22" s="116">
        <f>+SUM(D22,M22)</f>
        <v>168362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168362</v>
      </c>
      <c r="AE22" s="206" t="s">
        <v>325</v>
      </c>
    </row>
    <row r="23" spans="1:31" ht="13.5" customHeight="1" x14ac:dyDescent="0.15">
      <c r="A23" s="114" t="s">
        <v>52</v>
      </c>
      <c r="B23" s="115" t="s">
        <v>368</v>
      </c>
      <c r="C23" s="114" t="s">
        <v>369</v>
      </c>
      <c r="D23" s="116">
        <f>SUM(E23,+L23)</f>
        <v>176592</v>
      </c>
      <c r="E23" s="116">
        <f>+SUM(F23:I23,K23)</f>
        <v>28401</v>
      </c>
      <c r="F23" s="116">
        <v>0</v>
      </c>
      <c r="G23" s="116">
        <v>0</v>
      </c>
      <c r="H23" s="116">
        <v>0</v>
      </c>
      <c r="I23" s="116">
        <v>28401</v>
      </c>
      <c r="J23" s="116"/>
      <c r="K23" s="116">
        <v>0</v>
      </c>
      <c r="L23" s="116">
        <v>148191</v>
      </c>
      <c r="M23" s="116">
        <f>SUM(N23,+U23)</f>
        <v>43637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43637</v>
      </c>
      <c r="V23" s="116">
        <f>+SUM(D23,M23)</f>
        <v>220229</v>
      </c>
      <c r="W23" s="116">
        <f>+SUM(E23,N23)</f>
        <v>28401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28401</v>
      </c>
      <c r="AB23" s="116">
        <f>+SUM(J23,S23)</f>
        <v>0</v>
      </c>
      <c r="AC23" s="116">
        <f>+SUM(K23,T23)</f>
        <v>0</v>
      </c>
      <c r="AD23" s="116">
        <f>+SUM(L23,U23)</f>
        <v>191828</v>
      </c>
      <c r="AE23" s="206" t="s">
        <v>325</v>
      </c>
    </row>
    <row r="24" spans="1:31" ht="13.5" customHeight="1" x14ac:dyDescent="0.15">
      <c r="A24" s="114" t="s">
        <v>52</v>
      </c>
      <c r="B24" s="115" t="s">
        <v>371</v>
      </c>
      <c r="C24" s="114" t="s">
        <v>372</v>
      </c>
      <c r="D24" s="116">
        <f>SUM(E24,+L24)</f>
        <v>288808</v>
      </c>
      <c r="E24" s="116">
        <f>+SUM(F24:I24,K24)</f>
        <v>88795</v>
      </c>
      <c r="F24" s="116">
        <v>0</v>
      </c>
      <c r="G24" s="116">
        <v>0</v>
      </c>
      <c r="H24" s="116">
        <v>0</v>
      </c>
      <c r="I24" s="116">
        <v>88123</v>
      </c>
      <c r="J24" s="116"/>
      <c r="K24" s="116">
        <v>672</v>
      </c>
      <c r="L24" s="116">
        <v>200013</v>
      </c>
      <c r="M24" s="116">
        <f>SUM(N24,+U24)</f>
        <v>71002</v>
      </c>
      <c r="N24" s="116">
        <f>+SUM(O24:R24,T24)</f>
        <v>71002</v>
      </c>
      <c r="O24" s="116">
        <v>207</v>
      </c>
      <c r="P24" s="116">
        <v>0</v>
      </c>
      <c r="Q24" s="116">
        <v>0</v>
      </c>
      <c r="R24" s="116">
        <v>70795</v>
      </c>
      <c r="S24" s="116"/>
      <c r="T24" s="116">
        <v>0</v>
      </c>
      <c r="U24" s="116">
        <v>0</v>
      </c>
      <c r="V24" s="116">
        <f>+SUM(D24,M24)</f>
        <v>359810</v>
      </c>
      <c r="W24" s="116">
        <f>+SUM(E24,N24)</f>
        <v>159797</v>
      </c>
      <c r="X24" s="116">
        <f>+SUM(F24,O24)</f>
        <v>207</v>
      </c>
      <c r="Y24" s="116">
        <f>+SUM(G24,P24)</f>
        <v>0</v>
      </c>
      <c r="Z24" s="116">
        <f>+SUM(H24,Q24)</f>
        <v>0</v>
      </c>
      <c r="AA24" s="116">
        <f>+SUM(I24,R24)</f>
        <v>158918</v>
      </c>
      <c r="AB24" s="116">
        <f>+SUM(J24,S24)</f>
        <v>0</v>
      </c>
      <c r="AC24" s="116">
        <f>+SUM(K24,T24)</f>
        <v>672</v>
      </c>
      <c r="AD24" s="116">
        <f>+SUM(L24,U24)</f>
        <v>200013</v>
      </c>
      <c r="AE24" s="206" t="s">
        <v>325</v>
      </c>
    </row>
    <row r="25" spans="1:31" ht="13.5" customHeight="1" x14ac:dyDescent="0.15">
      <c r="A25" s="114" t="s">
        <v>52</v>
      </c>
      <c r="B25" s="115" t="s">
        <v>373</v>
      </c>
      <c r="C25" s="114" t="s">
        <v>374</v>
      </c>
      <c r="D25" s="116">
        <f>SUM(E25,+L25)</f>
        <v>229079</v>
      </c>
      <c r="E25" s="116">
        <f>+SUM(F25:I25,K25)</f>
        <v>1275</v>
      </c>
      <c r="F25" s="116">
        <v>0</v>
      </c>
      <c r="G25" s="116">
        <v>0</v>
      </c>
      <c r="H25" s="116">
        <v>0</v>
      </c>
      <c r="I25" s="116">
        <v>1275</v>
      </c>
      <c r="J25" s="116"/>
      <c r="K25" s="116">
        <v>0</v>
      </c>
      <c r="L25" s="116">
        <v>227804</v>
      </c>
      <c r="M25" s="116">
        <f>SUM(N25,+U25)</f>
        <v>3456</v>
      </c>
      <c r="N25" s="116">
        <f>+SUM(O25:R25,T25)</f>
        <v>3456</v>
      </c>
      <c r="O25" s="116">
        <v>0</v>
      </c>
      <c r="P25" s="116">
        <v>0</v>
      </c>
      <c r="Q25" s="116">
        <v>0</v>
      </c>
      <c r="R25" s="116">
        <v>3456</v>
      </c>
      <c r="S25" s="116"/>
      <c r="T25" s="116">
        <v>0</v>
      </c>
      <c r="U25" s="116">
        <v>0</v>
      </c>
      <c r="V25" s="116">
        <f>+SUM(D25,M25)</f>
        <v>232535</v>
      </c>
      <c r="W25" s="116">
        <f>+SUM(E25,N25)</f>
        <v>4731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4731</v>
      </c>
      <c r="AB25" s="116">
        <f>+SUM(J25,S25)</f>
        <v>0</v>
      </c>
      <c r="AC25" s="116">
        <f>+SUM(K25,T25)</f>
        <v>0</v>
      </c>
      <c r="AD25" s="116">
        <f>+SUM(L25,U25)</f>
        <v>227804</v>
      </c>
      <c r="AE25" s="206" t="s">
        <v>325</v>
      </c>
    </row>
    <row r="26" spans="1:31" ht="13.5" customHeight="1" x14ac:dyDescent="0.15">
      <c r="A26" s="114" t="s">
        <v>52</v>
      </c>
      <c r="B26" s="115" t="s">
        <v>377</v>
      </c>
      <c r="C26" s="114" t="s">
        <v>378</v>
      </c>
      <c r="D26" s="116">
        <f>SUM(E26,+L26)</f>
        <v>350609</v>
      </c>
      <c r="E26" s="116">
        <f>+SUM(F26:I26,K26)</f>
        <v>28569</v>
      </c>
      <c r="F26" s="116">
        <v>0</v>
      </c>
      <c r="G26" s="116">
        <v>0</v>
      </c>
      <c r="H26" s="116">
        <v>0</v>
      </c>
      <c r="I26" s="116">
        <v>28507</v>
      </c>
      <c r="J26" s="116"/>
      <c r="K26" s="116">
        <v>62</v>
      </c>
      <c r="L26" s="116">
        <v>322040</v>
      </c>
      <c r="M26" s="116">
        <f>SUM(N26,+U26)</f>
        <v>32668</v>
      </c>
      <c r="N26" s="116">
        <f>+SUM(O26:R26,T26)</f>
        <v>6087</v>
      </c>
      <c r="O26" s="116">
        <v>0</v>
      </c>
      <c r="P26" s="116">
        <v>0</v>
      </c>
      <c r="Q26" s="116">
        <v>0</v>
      </c>
      <c r="R26" s="116">
        <v>6087</v>
      </c>
      <c r="S26" s="116"/>
      <c r="T26" s="116">
        <v>0</v>
      </c>
      <c r="U26" s="116">
        <v>26581</v>
      </c>
      <c r="V26" s="116">
        <f>+SUM(D26,M26)</f>
        <v>383277</v>
      </c>
      <c r="W26" s="116">
        <f>+SUM(E26,N26)</f>
        <v>34656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34594</v>
      </c>
      <c r="AB26" s="116">
        <f>+SUM(J26,S26)</f>
        <v>0</v>
      </c>
      <c r="AC26" s="116">
        <f>+SUM(K26,T26)</f>
        <v>62</v>
      </c>
      <c r="AD26" s="116">
        <f>+SUM(L26,U26)</f>
        <v>348621</v>
      </c>
      <c r="AE26" s="206" t="s">
        <v>325</v>
      </c>
    </row>
    <row r="27" spans="1:31" ht="13.5" customHeight="1" x14ac:dyDescent="0.15">
      <c r="A27" s="114" t="s">
        <v>52</v>
      </c>
      <c r="B27" s="115" t="s">
        <v>379</v>
      </c>
      <c r="C27" s="114" t="s">
        <v>380</v>
      </c>
      <c r="D27" s="116">
        <f>SUM(E27,+L27)</f>
        <v>71507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71507</v>
      </c>
      <c r="M27" s="116">
        <f>SUM(N27,+U27)</f>
        <v>0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0</v>
      </c>
      <c r="V27" s="116">
        <f>+SUM(D27,M27)</f>
        <v>71507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71507</v>
      </c>
      <c r="AE27" s="206" t="s">
        <v>325</v>
      </c>
    </row>
    <row r="28" spans="1:31" ht="13.5" customHeight="1" x14ac:dyDescent="0.15">
      <c r="A28" s="114" t="s">
        <v>52</v>
      </c>
      <c r="B28" s="115" t="s">
        <v>381</v>
      </c>
      <c r="C28" s="114" t="s">
        <v>382</v>
      </c>
      <c r="D28" s="116">
        <f>SUM(E28,+L28)</f>
        <v>659583</v>
      </c>
      <c r="E28" s="116">
        <f>+SUM(F28:I28,K28)</f>
        <v>103367</v>
      </c>
      <c r="F28" s="116">
        <v>0</v>
      </c>
      <c r="G28" s="116">
        <v>0</v>
      </c>
      <c r="H28" s="116">
        <v>0</v>
      </c>
      <c r="I28" s="116">
        <v>103322</v>
      </c>
      <c r="J28" s="116"/>
      <c r="K28" s="116">
        <v>45</v>
      </c>
      <c r="L28" s="116">
        <v>556216</v>
      </c>
      <c r="M28" s="116">
        <f>SUM(N28,+U28)</f>
        <v>57042</v>
      </c>
      <c r="N28" s="116">
        <f>+SUM(O28:R28,T28)</f>
        <v>12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12</v>
      </c>
      <c r="U28" s="116">
        <v>57030</v>
      </c>
      <c r="V28" s="116">
        <f>+SUM(D28,M28)</f>
        <v>716625</v>
      </c>
      <c r="W28" s="116">
        <f>+SUM(E28,N28)</f>
        <v>103379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103322</v>
      </c>
      <c r="AB28" s="116">
        <f>+SUM(J28,S28)</f>
        <v>0</v>
      </c>
      <c r="AC28" s="116">
        <f>+SUM(K28,T28)</f>
        <v>57</v>
      </c>
      <c r="AD28" s="116">
        <f>+SUM(L28,U28)</f>
        <v>613246</v>
      </c>
      <c r="AE28" s="206" t="s">
        <v>325</v>
      </c>
    </row>
    <row r="29" spans="1:31" ht="13.5" customHeight="1" x14ac:dyDescent="0.15">
      <c r="A29" s="114" t="s">
        <v>52</v>
      </c>
      <c r="B29" s="115" t="s">
        <v>385</v>
      </c>
      <c r="C29" s="114" t="s">
        <v>386</v>
      </c>
      <c r="D29" s="116">
        <f>SUM(E29,+L29)</f>
        <v>222719</v>
      </c>
      <c r="E29" s="116">
        <f>+SUM(F29:I29,K29)</f>
        <v>26904</v>
      </c>
      <c r="F29" s="116">
        <v>0</v>
      </c>
      <c r="G29" s="116">
        <v>0</v>
      </c>
      <c r="H29" s="116">
        <v>0</v>
      </c>
      <c r="I29" s="116">
        <v>26892</v>
      </c>
      <c r="J29" s="116"/>
      <c r="K29" s="116">
        <v>12</v>
      </c>
      <c r="L29" s="116">
        <v>195815</v>
      </c>
      <c r="M29" s="116">
        <f>SUM(N29,+U29)</f>
        <v>3108</v>
      </c>
      <c r="N29" s="116">
        <f>+SUM(O29:R29,T29)</f>
        <v>4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4</v>
      </c>
      <c r="U29" s="116">
        <v>3104</v>
      </c>
      <c r="V29" s="116">
        <f>+SUM(D29,M29)</f>
        <v>225827</v>
      </c>
      <c r="W29" s="116">
        <f>+SUM(E29,N29)</f>
        <v>26908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26892</v>
      </c>
      <c r="AB29" s="116">
        <f>+SUM(J29,S29)</f>
        <v>0</v>
      </c>
      <c r="AC29" s="116">
        <f>+SUM(K29,T29)</f>
        <v>16</v>
      </c>
      <c r="AD29" s="116">
        <f>+SUM(L29,U29)</f>
        <v>198919</v>
      </c>
      <c r="AE29" s="206" t="s">
        <v>325</v>
      </c>
    </row>
    <row r="30" spans="1:31" ht="13.5" customHeight="1" x14ac:dyDescent="0.15">
      <c r="A30" s="114" t="s">
        <v>52</v>
      </c>
      <c r="B30" s="115" t="s">
        <v>387</v>
      </c>
      <c r="C30" s="114" t="s">
        <v>388</v>
      </c>
      <c r="D30" s="116">
        <f>SUM(E30,+L30)</f>
        <v>485086</v>
      </c>
      <c r="E30" s="116">
        <f>+SUM(F30:I30,K30)</f>
        <v>41610</v>
      </c>
      <c r="F30" s="116">
        <v>0</v>
      </c>
      <c r="G30" s="116">
        <v>0</v>
      </c>
      <c r="H30" s="116">
        <v>0</v>
      </c>
      <c r="I30" s="116">
        <v>41610</v>
      </c>
      <c r="J30" s="116"/>
      <c r="K30" s="116">
        <v>0</v>
      </c>
      <c r="L30" s="116">
        <v>443476</v>
      </c>
      <c r="M30" s="116">
        <f>SUM(N30,+U30)</f>
        <v>15204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15204</v>
      </c>
      <c r="V30" s="116">
        <f>+SUM(D30,M30)</f>
        <v>500290</v>
      </c>
      <c r="W30" s="116">
        <f>+SUM(E30,N30)</f>
        <v>41610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41610</v>
      </c>
      <c r="AB30" s="116">
        <f>+SUM(J30,S30)</f>
        <v>0</v>
      </c>
      <c r="AC30" s="116">
        <f>+SUM(K30,T30)</f>
        <v>0</v>
      </c>
      <c r="AD30" s="116">
        <f>+SUM(L30,U30)</f>
        <v>458680</v>
      </c>
      <c r="AE30" s="206" t="s">
        <v>325</v>
      </c>
    </row>
    <row r="31" spans="1:31" ht="13.5" customHeight="1" x14ac:dyDescent="0.15">
      <c r="A31" s="114" t="s">
        <v>52</v>
      </c>
      <c r="B31" s="115" t="s">
        <v>389</v>
      </c>
      <c r="C31" s="114" t="s">
        <v>390</v>
      </c>
      <c r="D31" s="116">
        <f>SUM(E31,+L31)</f>
        <v>351451</v>
      </c>
      <c r="E31" s="116">
        <f>+SUM(F31:I31,K31)</f>
        <v>22234</v>
      </c>
      <c r="F31" s="116">
        <v>0</v>
      </c>
      <c r="G31" s="116">
        <v>0</v>
      </c>
      <c r="H31" s="116">
        <v>0</v>
      </c>
      <c r="I31" s="116">
        <v>22234</v>
      </c>
      <c r="J31" s="116"/>
      <c r="K31" s="116">
        <v>0</v>
      </c>
      <c r="L31" s="116">
        <v>329217</v>
      </c>
      <c r="M31" s="116">
        <f>SUM(N31,+U31)</f>
        <v>13247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13247</v>
      </c>
      <c r="V31" s="116">
        <f>+SUM(D31,M31)</f>
        <v>364698</v>
      </c>
      <c r="W31" s="116">
        <f>+SUM(E31,N31)</f>
        <v>22234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22234</v>
      </c>
      <c r="AB31" s="116">
        <f>+SUM(J31,S31)</f>
        <v>0</v>
      </c>
      <c r="AC31" s="116">
        <f>+SUM(K31,T31)</f>
        <v>0</v>
      </c>
      <c r="AD31" s="116">
        <f>+SUM(L31,U31)</f>
        <v>342464</v>
      </c>
      <c r="AE31" s="206" t="s">
        <v>325</v>
      </c>
    </row>
    <row r="32" spans="1:31" ht="13.5" customHeight="1" x14ac:dyDescent="0.15">
      <c r="A32" s="114" t="s">
        <v>52</v>
      </c>
      <c r="B32" s="115" t="s">
        <v>393</v>
      </c>
      <c r="C32" s="114" t="s">
        <v>394</v>
      </c>
      <c r="D32" s="116">
        <f>SUM(E32,+L32)</f>
        <v>333918</v>
      </c>
      <c r="E32" s="116">
        <f>+SUM(F32:I32,K32)</f>
        <v>29943</v>
      </c>
      <c r="F32" s="116">
        <v>0</v>
      </c>
      <c r="G32" s="116">
        <v>0</v>
      </c>
      <c r="H32" s="116">
        <v>0</v>
      </c>
      <c r="I32" s="116">
        <v>29198</v>
      </c>
      <c r="J32" s="116"/>
      <c r="K32" s="116">
        <v>745</v>
      </c>
      <c r="L32" s="116">
        <v>303975</v>
      </c>
      <c r="M32" s="116">
        <f>SUM(N32,+U32)</f>
        <v>18338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18338</v>
      </c>
      <c r="V32" s="116">
        <f>+SUM(D32,M32)</f>
        <v>352256</v>
      </c>
      <c r="W32" s="116">
        <f>+SUM(E32,N32)</f>
        <v>29943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29198</v>
      </c>
      <c r="AB32" s="116">
        <f>+SUM(J32,S32)</f>
        <v>0</v>
      </c>
      <c r="AC32" s="116">
        <f>+SUM(K32,T32)</f>
        <v>745</v>
      </c>
      <c r="AD32" s="116">
        <f>+SUM(L32,U32)</f>
        <v>322313</v>
      </c>
      <c r="AE32" s="206" t="s">
        <v>325</v>
      </c>
    </row>
    <row r="33" spans="1:31" ht="13.5" customHeight="1" x14ac:dyDescent="0.15">
      <c r="A33" s="114" t="s">
        <v>52</v>
      </c>
      <c r="B33" s="115" t="s">
        <v>395</v>
      </c>
      <c r="C33" s="114" t="s">
        <v>396</v>
      </c>
      <c r="D33" s="116">
        <f>SUM(E33,+L33)</f>
        <v>276644</v>
      </c>
      <c r="E33" s="116">
        <f>+SUM(F33:I33,K33)</f>
        <v>93335</v>
      </c>
      <c r="F33" s="116">
        <v>5764</v>
      </c>
      <c r="G33" s="116">
        <v>0</v>
      </c>
      <c r="H33" s="116">
        <v>0</v>
      </c>
      <c r="I33" s="116">
        <v>87544</v>
      </c>
      <c r="J33" s="116"/>
      <c r="K33" s="116">
        <v>27</v>
      </c>
      <c r="L33" s="116">
        <v>183309</v>
      </c>
      <c r="M33" s="116">
        <f>SUM(N33,+U33)</f>
        <v>26832</v>
      </c>
      <c r="N33" s="116">
        <f>+SUM(O33:R33,T33)</f>
        <v>42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42</v>
      </c>
      <c r="U33" s="116">
        <v>26790</v>
      </c>
      <c r="V33" s="116">
        <f>+SUM(D33,M33)</f>
        <v>303476</v>
      </c>
      <c r="W33" s="116">
        <f>+SUM(E33,N33)</f>
        <v>93377</v>
      </c>
      <c r="X33" s="116">
        <f>+SUM(F33,O33)</f>
        <v>5764</v>
      </c>
      <c r="Y33" s="116">
        <f>+SUM(G33,P33)</f>
        <v>0</v>
      </c>
      <c r="Z33" s="116">
        <f>+SUM(H33,Q33)</f>
        <v>0</v>
      </c>
      <c r="AA33" s="116">
        <f>+SUM(I33,R33)</f>
        <v>87544</v>
      </c>
      <c r="AB33" s="116">
        <f>+SUM(J33,S33)</f>
        <v>0</v>
      </c>
      <c r="AC33" s="116">
        <f>+SUM(K33,T33)</f>
        <v>69</v>
      </c>
      <c r="AD33" s="116">
        <f>+SUM(L33,U33)</f>
        <v>210099</v>
      </c>
      <c r="AE33" s="206" t="s">
        <v>325</v>
      </c>
    </row>
    <row r="34" spans="1:31" ht="13.5" customHeight="1" x14ac:dyDescent="0.15">
      <c r="A34" s="114" t="s">
        <v>52</v>
      </c>
      <c r="B34" s="115" t="s">
        <v>397</v>
      </c>
      <c r="C34" s="114" t="s">
        <v>398</v>
      </c>
      <c r="D34" s="116">
        <f>SUM(E34,+L34)</f>
        <v>134202</v>
      </c>
      <c r="E34" s="116">
        <f>+SUM(F34:I34,K34)</f>
        <v>28970</v>
      </c>
      <c r="F34" s="116">
        <v>0</v>
      </c>
      <c r="G34" s="116">
        <v>0</v>
      </c>
      <c r="H34" s="116">
        <v>0</v>
      </c>
      <c r="I34" s="116">
        <v>26726</v>
      </c>
      <c r="J34" s="116"/>
      <c r="K34" s="116">
        <v>2244</v>
      </c>
      <c r="L34" s="116">
        <v>105232</v>
      </c>
      <c r="M34" s="116">
        <f>SUM(N34,+U34)</f>
        <v>7491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7491</v>
      </c>
      <c r="V34" s="116">
        <f>+SUM(D34,M34)</f>
        <v>141693</v>
      </c>
      <c r="W34" s="116">
        <f>+SUM(E34,N34)</f>
        <v>28970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26726</v>
      </c>
      <c r="AB34" s="116">
        <f>+SUM(J34,S34)</f>
        <v>0</v>
      </c>
      <c r="AC34" s="116">
        <f>+SUM(K34,T34)</f>
        <v>2244</v>
      </c>
      <c r="AD34" s="116">
        <f>+SUM(L34,U34)</f>
        <v>112723</v>
      </c>
      <c r="AE34" s="206" t="s">
        <v>325</v>
      </c>
    </row>
    <row r="35" spans="1:31" ht="13.5" customHeight="1" x14ac:dyDescent="0.15">
      <c r="A35" s="114" t="s">
        <v>52</v>
      </c>
      <c r="B35" s="115" t="s">
        <v>399</v>
      </c>
      <c r="C35" s="114" t="s">
        <v>400</v>
      </c>
      <c r="D35" s="116">
        <f>SUM(E35,+L35)</f>
        <v>370377</v>
      </c>
      <c r="E35" s="116">
        <f>+SUM(F35:I35,K35)</f>
        <v>72832</v>
      </c>
      <c r="F35" s="116">
        <v>0</v>
      </c>
      <c r="G35" s="116">
        <v>19851</v>
      </c>
      <c r="H35" s="116">
        <v>0</v>
      </c>
      <c r="I35" s="116">
        <v>52981</v>
      </c>
      <c r="J35" s="116"/>
      <c r="K35" s="116">
        <v>0</v>
      </c>
      <c r="L35" s="116">
        <v>297545</v>
      </c>
      <c r="M35" s="116">
        <f>SUM(N35,+U35)</f>
        <v>19325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19325</v>
      </c>
      <c r="V35" s="116">
        <f>+SUM(D35,M35)</f>
        <v>389702</v>
      </c>
      <c r="W35" s="116">
        <f>+SUM(E35,N35)</f>
        <v>72832</v>
      </c>
      <c r="X35" s="116">
        <f>+SUM(F35,O35)</f>
        <v>0</v>
      </c>
      <c r="Y35" s="116">
        <f>+SUM(G35,P35)</f>
        <v>19851</v>
      </c>
      <c r="Z35" s="116">
        <f>+SUM(H35,Q35)</f>
        <v>0</v>
      </c>
      <c r="AA35" s="116">
        <f>+SUM(I35,R35)</f>
        <v>52981</v>
      </c>
      <c r="AB35" s="116">
        <f>+SUM(J35,S35)</f>
        <v>0</v>
      </c>
      <c r="AC35" s="116">
        <f>+SUM(K35,T35)</f>
        <v>0</v>
      </c>
      <c r="AD35" s="116">
        <f>+SUM(L35,U35)</f>
        <v>316870</v>
      </c>
      <c r="AE35" s="206" t="s">
        <v>325</v>
      </c>
    </row>
    <row r="36" spans="1:31" ht="13.5" customHeight="1" x14ac:dyDescent="0.15">
      <c r="A36" s="114" t="s">
        <v>52</v>
      </c>
      <c r="B36" s="115" t="s">
        <v>401</v>
      </c>
      <c r="C36" s="114" t="s">
        <v>402</v>
      </c>
      <c r="D36" s="116">
        <f>SUM(E36,+L36)</f>
        <v>35924</v>
      </c>
      <c r="E36" s="116">
        <f>+SUM(F36:I36,K36)</f>
        <v>4164</v>
      </c>
      <c r="F36" s="116">
        <v>0</v>
      </c>
      <c r="G36" s="116">
        <v>0</v>
      </c>
      <c r="H36" s="116">
        <v>0</v>
      </c>
      <c r="I36" s="116">
        <v>3828</v>
      </c>
      <c r="J36" s="116"/>
      <c r="K36" s="116">
        <v>336</v>
      </c>
      <c r="L36" s="116">
        <v>31760</v>
      </c>
      <c r="M36" s="116">
        <f>SUM(N36,+U36)</f>
        <v>0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0</v>
      </c>
      <c r="V36" s="116">
        <f>+SUM(D36,M36)</f>
        <v>35924</v>
      </c>
      <c r="W36" s="116">
        <f>+SUM(E36,N36)</f>
        <v>4164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3828</v>
      </c>
      <c r="AB36" s="116">
        <f>+SUM(J36,S36)</f>
        <v>0</v>
      </c>
      <c r="AC36" s="116">
        <f>+SUM(K36,T36)</f>
        <v>336</v>
      </c>
      <c r="AD36" s="116">
        <f>+SUM(L36,U36)</f>
        <v>31760</v>
      </c>
      <c r="AE36" s="206" t="s">
        <v>325</v>
      </c>
    </row>
    <row r="37" spans="1:31" ht="13.5" customHeight="1" x14ac:dyDescent="0.15">
      <c r="A37" s="114" t="s">
        <v>52</v>
      </c>
      <c r="B37" s="115" t="s">
        <v>403</v>
      </c>
      <c r="C37" s="114" t="s">
        <v>404</v>
      </c>
      <c r="D37" s="116">
        <f>SUM(E37,+L37)</f>
        <v>72175</v>
      </c>
      <c r="E37" s="116">
        <f>+SUM(F37:I37,K37)</f>
        <v>3568</v>
      </c>
      <c r="F37" s="116">
        <v>0</v>
      </c>
      <c r="G37" s="116">
        <v>0</v>
      </c>
      <c r="H37" s="116">
        <v>0</v>
      </c>
      <c r="I37" s="116">
        <v>2505</v>
      </c>
      <c r="J37" s="116"/>
      <c r="K37" s="116">
        <v>1063</v>
      </c>
      <c r="L37" s="116">
        <v>68607</v>
      </c>
      <c r="M37" s="116">
        <f>SUM(N37,+U37)</f>
        <v>861</v>
      </c>
      <c r="N37" s="116">
        <f>+SUM(O37:R37,T37)</f>
        <v>279</v>
      </c>
      <c r="O37" s="116">
        <v>0</v>
      </c>
      <c r="P37" s="116">
        <v>0</v>
      </c>
      <c r="Q37" s="116">
        <v>0</v>
      </c>
      <c r="R37" s="116">
        <v>279</v>
      </c>
      <c r="S37" s="116"/>
      <c r="T37" s="116">
        <v>0</v>
      </c>
      <c r="U37" s="116">
        <v>582</v>
      </c>
      <c r="V37" s="116">
        <f>+SUM(D37,M37)</f>
        <v>73036</v>
      </c>
      <c r="W37" s="116">
        <f>+SUM(E37,N37)</f>
        <v>3847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2784</v>
      </c>
      <c r="AB37" s="116">
        <f>+SUM(J37,S37)</f>
        <v>0</v>
      </c>
      <c r="AC37" s="116">
        <f>+SUM(K37,T37)</f>
        <v>1063</v>
      </c>
      <c r="AD37" s="116">
        <f>+SUM(L37,U37)</f>
        <v>69189</v>
      </c>
      <c r="AE37" s="206" t="s">
        <v>325</v>
      </c>
    </row>
    <row r="38" spans="1:31" ht="13.5" customHeight="1" x14ac:dyDescent="0.15">
      <c r="A38" s="114" t="s">
        <v>52</v>
      </c>
      <c r="B38" s="115" t="s">
        <v>405</v>
      </c>
      <c r="C38" s="114" t="s">
        <v>406</v>
      </c>
      <c r="D38" s="116">
        <f>SUM(E38,+L38)</f>
        <v>51635</v>
      </c>
      <c r="E38" s="116">
        <f>+SUM(F38:I38,K38)</f>
        <v>922</v>
      </c>
      <c r="F38" s="116">
        <v>0</v>
      </c>
      <c r="G38" s="116">
        <v>0</v>
      </c>
      <c r="H38" s="116">
        <v>0</v>
      </c>
      <c r="I38" s="116">
        <v>922</v>
      </c>
      <c r="J38" s="116"/>
      <c r="K38" s="116">
        <v>0</v>
      </c>
      <c r="L38" s="116">
        <v>50713</v>
      </c>
      <c r="M38" s="116">
        <f>SUM(N38,+U38)</f>
        <v>0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0</v>
      </c>
      <c r="V38" s="116">
        <f>+SUM(D38,M38)</f>
        <v>51635</v>
      </c>
      <c r="W38" s="116">
        <f>+SUM(E38,N38)</f>
        <v>922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922</v>
      </c>
      <c r="AB38" s="116">
        <f>+SUM(J38,S38)</f>
        <v>0</v>
      </c>
      <c r="AC38" s="116">
        <f>+SUM(K38,T38)</f>
        <v>0</v>
      </c>
      <c r="AD38" s="116">
        <f>+SUM(L38,U38)</f>
        <v>50713</v>
      </c>
      <c r="AE38" s="206" t="s">
        <v>325</v>
      </c>
    </row>
    <row r="39" spans="1:31" ht="13.5" customHeight="1" x14ac:dyDescent="0.15">
      <c r="A39" s="114" t="s">
        <v>52</v>
      </c>
      <c r="B39" s="115" t="s">
        <v>407</v>
      </c>
      <c r="C39" s="114" t="s">
        <v>408</v>
      </c>
      <c r="D39" s="116">
        <f>SUM(E39,+L39)</f>
        <v>29114</v>
      </c>
      <c r="E39" s="116">
        <f>+SUM(F39:I39,K39)</f>
        <v>23954</v>
      </c>
      <c r="F39" s="116">
        <v>23954</v>
      </c>
      <c r="G39" s="116">
        <v>0</v>
      </c>
      <c r="H39" s="116">
        <v>0</v>
      </c>
      <c r="I39" s="116">
        <v>0</v>
      </c>
      <c r="J39" s="116"/>
      <c r="K39" s="116">
        <v>0</v>
      </c>
      <c r="L39" s="116">
        <v>5160</v>
      </c>
      <c r="M39" s="116">
        <f>SUM(N39,+U39)</f>
        <v>0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0</v>
      </c>
      <c r="V39" s="116">
        <f>+SUM(D39,M39)</f>
        <v>29114</v>
      </c>
      <c r="W39" s="116">
        <f>+SUM(E39,N39)</f>
        <v>23954</v>
      </c>
      <c r="X39" s="116">
        <f>+SUM(F39,O39)</f>
        <v>23954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6">
        <f>+SUM(J39,S39)</f>
        <v>0</v>
      </c>
      <c r="AC39" s="116">
        <f>+SUM(K39,T39)</f>
        <v>0</v>
      </c>
      <c r="AD39" s="116">
        <f>+SUM(L39,U39)</f>
        <v>5160</v>
      </c>
      <c r="AE39" s="206" t="s">
        <v>325</v>
      </c>
    </row>
    <row r="40" spans="1:31" ht="13.5" customHeight="1" x14ac:dyDescent="0.15">
      <c r="A40" s="114" t="s">
        <v>52</v>
      </c>
      <c r="B40" s="115" t="s">
        <v>409</v>
      </c>
      <c r="C40" s="114" t="s">
        <v>410</v>
      </c>
      <c r="D40" s="116">
        <f>SUM(E40,+L40)</f>
        <v>43023</v>
      </c>
      <c r="E40" s="116">
        <f>+SUM(F40:I40,K40)</f>
        <v>3475</v>
      </c>
      <c r="F40" s="116">
        <v>0</v>
      </c>
      <c r="G40" s="116">
        <v>0</v>
      </c>
      <c r="H40" s="116">
        <v>0</v>
      </c>
      <c r="I40" s="116">
        <v>3475</v>
      </c>
      <c r="J40" s="116"/>
      <c r="K40" s="116">
        <v>0</v>
      </c>
      <c r="L40" s="116">
        <v>39548</v>
      </c>
      <c r="M40" s="116">
        <f>SUM(N40,+U40)</f>
        <v>377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377</v>
      </c>
      <c r="V40" s="116">
        <f>+SUM(D40,M40)</f>
        <v>43400</v>
      </c>
      <c r="W40" s="116">
        <f>+SUM(E40,N40)</f>
        <v>3475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3475</v>
      </c>
      <c r="AB40" s="116">
        <f>+SUM(J40,S40)</f>
        <v>0</v>
      </c>
      <c r="AC40" s="116">
        <f>+SUM(K40,T40)</f>
        <v>0</v>
      </c>
      <c r="AD40" s="116">
        <f>+SUM(L40,U40)</f>
        <v>39925</v>
      </c>
      <c r="AE40" s="206" t="s">
        <v>325</v>
      </c>
    </row>
    <row r="41" spans="1:31" ht="13.5" customHeight="1" x14ac:dyDescent="0.15">
      <c r="A41" s="114" t="s">
        <v>52</v>
      </c>
      <c r="B41" s="115" t="s">
        <v>411</v>
      </c>
      <c r="C41" s="114" t="s">
        <v>412</v>
      </c>
      <c r="D41" s="116">
        <f>SUM(E41,+L41)</f>
        <v>40304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/>
      <c r="K41" s="116">
        <v>0</v>
      </c>
      <c r="L41" s="116">
        <v>40304</v>
      </c>
      <c r="M41" s="116">
        <f>SUM(N41,+U41)</f>
        <v>3583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3583</v>
      </c>
      <c r="V41" s="116">
        <f>+SUM(D41,M41)</f>
        <v>43887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0</v>
      </c>
      <c r="AC41" s="116">
        <f>+SUM(K41,T41)</f>
        <v>0</v>
      </c>
      <c r="AD41" s="116">
        <f>+SUM(L41,U41)</f>
        <v>43887</v>
      </c>
      <c r="AE41" s="206" t="s">
        <v>325</v>
      </c>
    </row>
    <row r="42" spans="1:31" ht="13.5" customHeight="1" x14ac:dyDescent="0.15">
      <c r="A42" s="114" t="s">
        <v>52</v>
      </c>
      <c r="B42" s="115" t="s">
        <v>413</v>
      </c>
      <c r="C42" s="114" t="s">
        <v>414</v>
      </c>
      <c r="D42" s="116">
        <f>SUM(E42,+L42)</f>
        <v>78014</v>
      </c>
      <c r="E42" s="116">
        <f>+SUM(F42:I42,K42)</f>
        <v>1899</v>
      </c>
      <c r="F42" s="116">
        <v>0</v>
      </c>
      <c r="G42" s="116">
        <v>0</v>
      </c>
      <c r="H42" s="116">
        <v>0</v>
      </c>
      <c r="I42" s="116">
        <v>1899</v>
      </c>
      <c r="J42" s="116"/>
      <c r="K42" s="116">
        <v>0</v>
      </c>
      <c r="L42" s="116">
        <v>76115</v>
      </c>
      <c r="M42" s="116">
        <f>SUM(N42,+U42)</f>
        <v>203</v>
      </c>
      <c r="N42" s="116">
        <f>+SUM(O42:R42,T42)</f>
        <v>203</v>
      </c>
      <c r="O42" s="116">
        <v>0</v>
      </c>
      <c r="P42" s="116">
        <v>0</v>
      </c>
      <c r="Q42" s="116">
        <v>0</v>
      </c>
      <c r="R42" s="116">
        <v>203</v>
      </c>
      <c r="S42" s="116"/>
      <c r="T42" s="116">
        <v>0</v>
      </c>
      <c r="U42" s="116">
        <v>0</v>
      </c>
      <c r="V42" s="116">
        <f>+SUM(D42,M42)</f>
        <v>78217</v>
      </c>
      <c r="W42" s="116">
        <f>+SUM(E42,N42)</f>
        <v>2102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2102</v>
      </c>
      <c r="AB42" s="116">
        <f>+SUM(J42,S42)</f>
        <v>0</v>
      </c>
      <c r="AC42" s="116">
        <f>+SUM(K42,T42)</f>
        <v>0</v>
      </c>
      <c r="AD42" s="116">
        <f>+SUM(L42,U42)</f>
        <v>76115</v>
      </c>
      <c r="AE42" s="206" t="s">
        <v>325</v>
      </c>
    </row>
    <row r="43" spans="1:31" ht="13.5" customHeight="1" x14ac:dyDescent="0.15">
      <c r="A43" s="114" t="s">
        <v>52</v>
      </c>
      <c r="B43" s="115" t="s">
        <v>415</v>
      </c>
      <c r="C43" s="114" t="s">
        <v>416</v>
      </c>
      <c r="D43" s="116">
        <f>SUM(E43,+L43)</f>
        <v>70060</v>
      </c>
      <c r="E43" s="116">
        <f>+SUM(F43:I43,K43)</f>
        <v>1754</v>
      </c>
      <c r="F43" s="116">
        <v>0</v>
      </c>
      <c r="G43" s="116">
        <v>0</v>
      </c>
      <c r="H43" s="116">
        <v>0</v>
      </c>
      <c r="I43" s="116">
        <v>634</v>
      </c>
      <c r="J43" s="116"/>
      <c r="K43" s="116">
        <v>1120</v>
      </c>
      <c r="L43" s="116">
        <v>68306</v>
      </c>
      <c r="M43" s="116">
        <f>SUM(N43,+U43)</f>
        <v>0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0</v>
      </c>
      <c r="V43" s="116">
        <f>+SUM(D43,M43)</f>
        <v>70060</v>
      </c>
      <c r="W43" s="116">
        <f>+SUM(E43,N43)</f>
        <v>1754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634</v>
      </c>
      <c r="AB43" s="116">
        <f>+SUM(J43,S43)</f>
        <v>0</v>
      </c>
      <c r="AC43" s="116">
        <f>+SUM(K43,T43)</f>
        <v>1120</v>
      </c>
      <c r="AD43" s="116">
        <f>+SUM(L43,U43)</f>
        <v>68306</v>
      </c>
      <c r="AE43" s="206" t="s">
        <v>325</v>
      </c>
    </row>
    <row r="44" spans="1:31" ht="13.5" customHeight="1" x14ac:dyDescent="0.15">
      <c r="A44" s="114" t="s">
        <v>52</v>
      </c>
      <c r="B44" s="115" t="s">
        <v>417</v>
      </c>
      <c r="C44" s="114" t="s">
        <v>418</v>
      </c>
      <c r="D44" s="116">
        <f>SUM(E44,+L44)</f>
        <v>1230483</v>
      </c>
      <c r="E44" s="116">
        <f>+SUM(F44:I44,K44)</f>
        <v>1034040</v>
      </c>
      <c r="F44" s="116">
        <v>684488</v>
      </c>
      <c r="G44" s="116">
        <v>0</v>
      </c>
      <c r="H44" s="116">
        <v>332500</v>
      </c>
      <c r="I44" s="116">
        <v>0</v>
      </c>
      <c r="J44" s="116"/>
      <c r="K44" s="116">
        <v>17052</v>
      </c>
      <c r="L44" s="116">
        <v>196443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0</v>
      </c>
      <c r="V44" s="116">
        <f>+SUM(D44,M44)</f>
        <v>1230483</v>
      </c>
      <c r="W44" s="116">
        <f>+SUM(E44,N44)</f>
        <v>1034040</v>
      </c>
      <c r="X44" s="116">
        <f>+SUM(F44,O44)</f>
        <v>684488</v>
      </c>
      <c r="Y44" s="116">
        <f>+SUM(G44,P44)</f>
        <v>0</v>
      </c>
      <c r="Z44" s="116">
        <f>+SUM(H44,Q44)</f>
        <v>332500</v>
      </c>
      <c r="AA44" s="116">
        <f>+SUM(I44,R44)</f>
        <v>0</v>
      </c>
      <c r="AB44" s="116">
        <f>+SUM(J44,S44)</f>
        <v>0</v>
      </c>
      <c r="AC44" s="116">
        <f>+SUM(K44,T44)</f>
        <v>17052</v>
      </c>
      <c r="AD44" s="116">
        <f>+SUM(L44,U44)</f>
        <v>196443</v>
      </c>
      <c r="AE44" s="206" t="s">
        <v>325</v>
      </c>
    </row>
    <row r="45" spans="1:31" ht="13.5" customHeight="1" x14ac:dyDescent="0.15">
      <c r="A45" s="114" t="s">
        <v>52</v>
      </c>
      <c r="B45" s="115" t="s">
        <v>419</v>
      </c>
      <c r="C45" s="114" t="s">
        <v>420</v>
      </c>
      <c r="D45" s="116">
        <f>SUM(E45,+L45)</f>
        <v>182324</v>
      </c>
      <c r="E45" s="116">
        <f>+SUM(F45:I45,K45)</f>
        <v>37673</v>
      </c>
      <c r="F45" s="116">
        <v>0</v>
      </c>
      <c r="G45" s="116">
        <v>0</v>
      </c>
      <c r="H45" s="116">
        <v>0</v>
      </c>
      <c r="I45" s="116">
        <v>37638</v>
      </c>
      <c r="J45" s="116"/>
      <c r="K45" s="116">
        <v>35</v>
      </c>
      <c r="L45" s="116">
        <v>144651</v>
      </c>
      <c r="M45" s="116">
        <f>SUM(N45,+U45)</f>
        <v>69337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69337</v>
      </c>
      <c r="V45" s="116">
        <f>+SUM(D45,M45)</f>
        <v>251661</v>
      </c>
      <c r="W45" s="116">
        <f>+SUM(E45,N45)</f>
        <v>37673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37638</v>
      </c>
      <c r="AB45" s="116">
        <f>+SUM(J45,S45)</f>
        <v>0</v>
      </c>
      <c r="AC45" s="116">
        <f>+SUM(K45,T45)</f>
        <v>35</v>
      </c>
      <c r="AD45" s="116">
        <f>+SUM(L45,U45)</f>
        <v>213988</v>
      </c>
      <c r="AE45" s="206" t="s">
        <v>325</v>
      </c>
    </row>
    <row r="46" spans="1:31" ht="13.5" customHeight="1" x14ac:dyDescent="0.15">
      <c r="A46" s="114" t="s">
        <v>52</v>
      </c>
      <c r="B46" s="115" t="s">
        <v>421</v>
      </c>
      <c r="C46" s="114" t="s">
        <v>422</v>
      </c>
      <c r="D46" s="116">
        <f>SUM(E46,+L46)</f>
        <v>20852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20852</v>
      </c>
      <c r="M46" s="116">
        <f>SUM(N46,+U46)</f>
        <v>5045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5045</v>
      </c>
      <c r="V46" s="116">
        <f>+SUM(D46,M46)</f>
        <v>25897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25897</v>
      </c>
      <c r="AE46" s="206" t="s">
        <v>325</v>
      </c>
    </row>
    <row r="47" spans="1:31" ht="13.5" customHeight="1" x14ac:dyDescent="0.15">
      <c r="A47" s="114" t="s">
        <v>52</v>
      </c>
      <c r="B47" s="115" t="s">
        <v>423</v>
      </c>
      <c r="C47" s="114" t="s">
        <v>424</v>
      </c>
      <c r="D47" s="116">
        <f>SUM(E47,+L47)</f>
        <v>158151</v>
      </c>
      <c r="E47" s="116">
        <f>+SUM(F47:I47,K47)</f>
        <v>17855</v>
      </c>
      <c r="F47" s="116">
        <v>0</v>
      </c>
      <c r="G47" s="116">
        <v>0</v>
      </c>
      <c r="H47" s="116">
        <v>0</v>
      </c>
      <c r="I47" s="116">
        <v>30</v>
      </c>
      <c r="J47" s="116"/>
      <c r="K47" s="116">
        <v>17825</v>
      </c>
      <c r="L47" s="116">
        <v>140296</v>
      </c>
      <c r="M47" s="116">
        <f>SUM(N47,+U47)</f>
        <v>48271</v>
      </c>
      <c r="N47" s="116">
        <f>+SUM(O47:R47,T47)</f>
        <v>374</v>
      </c>
      <c r="O47" s="116">
        <v>0</v>
      </c>
      <c r="P47" s="116">
        <v>0</v>
      </c>
      <c r="Q47" s="116">
        <v>0</v>
      </c>
      <c r="R47" s="116">
        <v>374</v>
      </c>
      <c r="S47" s="116"/>
      <c r="T47" s="116">
        <v>0</v>
      </c>
      <c r="U47" s="116">
        <v>47897</v>
      </c>
      <c r="V47" s="116">
        <f>+SUM(D47,M47)</f>
        <v>206422</v>
      </c>
      <c r="W47" s="116">
        <f>+SUM(E47,N47)</f>
        <v>18229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404</v>
      </c>
      <c r="AB47" s="116">
        <f>+SUM(J47,S47)</f>
        <v>0</v>
      </c>
      <c r="AC47" s="116">
        <f>+SUM(K47,T47)</f>
        <v>17825</v>
      </c>
      <c r="AD47" s="116">
        <f>+SUM(L47,U47)</f>
        <v>188193</v>
      </c>
      <c r="AE47" s="206" t="s">
        <v>325</v>
      </c>
    </row>
    <row r="48" spans="1:31" ht="13.5" customHeight="1" x14ac:dyDescent="0.15">
      <c r="A48" s="114" t="s">
        <v>52</v>
      </c>
      <c r="B48" s="115" t="s">
        <v>425</v>
      </c>
      <c r="C48" s="114" t="s">
        <v>426</v>
      </c>
      <c r="D48" s="116">
        <f>SUM(E48,+L48)</f>
        <v>123329</v>
      </c>
      <c r="E48" s="116">
        <f>+SUM(F48:I48,K48)</f>
        <v>3848</v>
      </c>
      <c r="F48" s="116">
        <v>0</v>
      </c>
      <c r="G48" s="116">
        <v>0</v>
      </c>
      <c r="H48" s="116">
        <v>0</v>
      </c>
      <c r="I48" s="116">
        <v>3848</v>
      </c>
      <c r="J48" s="116"/>
      <c r="K48" s="116">
        <v>0</v>
      </c>
      <c r="L48" s="116">
        <v>119481</v>
      </c>
      <c r="M48" s="116">
        <f>SUM(N48,+U48)</f>
        <v>0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0</v>
      </c>
      <c r="V48" s="116">
        <f>+SUM(D48,M48)</f>
        <v>123329</v>
      </c>
      <c r="W48" s="116">
        <f>+SUM(E48,N48)</f>
        <v>3848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3848</v>
      </c>
      <c r="AB48" s="116">
        <f>+SUM(J48,S48)</f>
        <v>0</v>
      </c>
      <c r="AC48" s="116">
        <f>+SUM(K48,T48)</f>
        <v>0</v>
      </c>
      <c r="AD48" s="116">
        <f>+SUM(L48,U48)</f>
        <v>119481</v>
      </c>
      <c r="AE48" s="206" t="s">
        <v>325</v>
      </c>
    </row>
    <row r="49" spans="1:31" ht="13.5" customHeight="1" x14ac:dyDescent="0.15">
      <c r="A49" s="114" t="s">
        <v>52</v>
      </c>
      <c r="B49" s="115" t="s">
        <v>330</v>
      </c>
      <c r="C49" s="114" t="s">
        <v>331</v>
      </c>
      <c r="D49" s="116">
        <f>SUM(E49,+L49)</f>
        <v>2811327</v>
      </c>
      <c r="E49" s="116">
        <f>+SUM(F49:I49,K49)</f>
        <v>1983017</v>
      </c>
      <c r="F49" s="116">
        <v>1312134</v>
      </c>
      <c r="G49" s="116">
        <v>0</v>
      </c>
      <c r="H49" s="116">
        <v>403700</v>
      </c>
      <c r="I49" s="116">
        <v>267183</v>
      </c>
      <c r="J49" s="116">
        <v>1431563</v>
      </c>
      <c r="K49" s="116">
        <v>0</v>
      </c>
      <c r="L49" s="116">
        <v>828310</v>
      </c>
      <c r="M49" s="116">
        <f>SUM(N49,+U49)</f>
        <v>2715</v>
      </c>
      <c r="N49" s="116">
        <f>+SUM(O49:R49,T49)</f>
        <v>2715</v>
      </c>
      <c r="O49" s="116">
        <v>0</v>
      </c>
      <c r="P49" s="116">
        <v>0</v>
      </c>
      <c r="Q49" s="116">
        <v>0</v>
      </c>
      <c r="R49" s="116">
        <v>2715</v>
      </c>
      <c r="S49" s="116">
        <v>99562</v>
      </c>
      <c r="T49" s="116">
        <v>0</v>
      </c>
      <c r="U49" s="116">
        <v>0</v>
      </c>
      <c r="V49" s="116">
        <f>+SUM(D49,M49)</f>
        <v>2814042</v>
      </c>
      <c r="W49" s="116">
        <f>+SUM(E49,N49)</f>
        <v>1985732</v>
      </c>
      <c r="X49" s="116">
        <f>+SUM(F49,O49)</f>
        <v>1312134</v>
      </c>
      <c r="Y49" s="116">
        <f>+SUM(G49,P49)</f>
        <v>0</v>
      </c>
      <c r="Z49" s="116">
        <f>+SUM(H49,Q49)</f>
        <v>403700</v>
      </c>
      <c r="AA49" s="116">
        <f>+SUM(I49,R49)</f>
        <v>269898</v>
      </c>
      <c r="AB49" s="116">
        <f>+SUM(J49,S49)</f>
        <v>1531125</v>
      </c>
      <c r="AC49" s="116">
        <f>+SUM(K49,T49)</f>
        <v>0</v>
      </c>
      <c r="AD49" s="116">
        <f>+SUM(L49,U49)</f>
        <v>828310</v>
      </c>
      <c r="AE49" s="206" t="s">
        <v>325</v>
      </c>
    </row>
    <row r="50" spans="1:31" ht="13.5" customHeight="1" x14ac:dyDescent="0.15">
      <c r="A50" s="114" t="s">
        <v>52</v>
      </c>
      <c r="B50" s="115" t="s">
        <v>366</v>
      </c>
      <c r="C50" s="114" t="s">
        <v>367</v>
      </c>
      <c r="D50" s="116">
        <f>SUM(E50,+L50)</f>
        <v>1502297</v>
      </c>
      <c r="E50" s="116">
        <f>+SUM(F50:I50,K50)</f>
        <v>1427328</v>
      </c>
      <c r="F50" s="116">
        <v>718379</v>
      </c>
      <c r="G50" s="116">
        <v>0</v>
      </c>
      <c r="H50" s="116">
        <v>696500</v>
      </c>
      <c r="I50" s="116">
        <v>12449</v>
      </c>
      <c r="J50" s="116">
        <v>311595</v>
      </c>
      <c r="K50" s="116">
        <v>0</v>
      </c>
      <c r="L50" s="116">
        <v>74969</v>
      </c>
      <c r="M50" s="116">
        <f>SUM(N50,+U50)</f>
        <v>7690</v>
      </c>
      <c r="N50" s="116">
        <f>+SUM(O50:R50,T50)</f>
        <v>3035</v>
      </c>
      <c r="O50" s="116">
        <v>0</v>
      </c>
      <c r="P50" s="116">
        <v>0</v>
      </c>
      <c r="Q50" s="116">
        <v>0</v>
      </c>
      <c r="R50" s="116">
        <v>3035</v>
      </c>
      <c r="S50" s="116">
        <v>76996</v>
      </c>
      <c r="T50" s="116">
        <v>0</v>
      </c>
      <c r="U50" s="116">
        <v>4655</v>
      </c>
      <c r="V50" s="116">
        <f>+SUM(D50,M50)</f>
        <v>1509987</v>
      </c>
      <c r="W50" s="116">
        <f>+SUM(E50,N50)</f>
        <v>1430363</v>
      </c>
      <c r="X50" s="116">
        <f>+SUM(F50,O50)</f>
        <v>718379</v>
      </c>
      <c r="Y50" s="116">
        <f>+SUM(G50,P50)</f>
        <v>0</v>
      </c>
      <c r="Z50" s="116">
        <f>+SUM(H50,Q50)</f>
        <v>696500</v>
      </c>
      <c r="AA50" s="116">
        <f>+SUM(I50,R50)</f>
        <v>15484</v>
      </c>
      <c r="AB50" s="116">
        <f>+SUM(J50,S50)</f>
        <v>388591</v>
      </c>
      <c r="AC50" s="116">
        <f>+SUM(K50,T50)</f>
        <v>0</v>
      </c>
      <c r="AD50" s="116">
        <f>+SUM(L50,U50)</f>
        <v>79624</v>
      </c>
      <c r="AE50" s="206" t="s">
        <v>325</v>
      </c>
    </row>
    <row r="51" spans="1:31" ht="13.5" customHeight="1" x14ac:dyDescent="0.15">
      <c r="A51" s="114" t="s">
        <v>52</v>
      </c>
      <c r="B51" s="115" t="s">
        <v>391</v>
      </c>
      <c r="C51" s="114" t="s">
        <v>392</v>
      </c>
      <c r="D51" s="116">
        <f>SUM(E51,+L51)</f>
        <v>60971</v>
      </c>
      <c r="E51" s="116">
        <f>+SUM(F51:I51,K51)</f>
        <v>49925</v>
      </c>
      <c r="F51" s="116">
        <v>0</v>
      </c>
      <c r="G51" s="116">
        <v>0</v>
      </c>
      <c r="H51" s="116">
        <v>0</v>
      </c>
      <c r="I51" s="116">
        <v>41186</v>
      </c>
      <c r="J51" s="116">
        <v>517403</v>
      </c>
      <c r="K51" s="116">
        <v>8739</v>
      </c>
      <c r="L51" s="116">
        <v>11046</v>
      </c>
      <c r="M51" s="116">
        <f>SUM(N51,+U51)</f>
        <v>0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f>+SUM(D51,M51)</f>
        <v>60971</v>
      </c>
      <c r="W51" s="116">
        <f>+SUM(E51,N51)</f>
        <v>49925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41186</v>
      </c>
      <c r="AB51" s="116">
        <f>+SUM(J51,S51)</f>
        <v>517403</v>
      </c>
      <c r="AC51" s="116">
        <f>+SUM(K51,T51)</f>
        <v>8739</v>
      </c>
      <c r="AD51" s="116">
        <f>+SUM(L51,U51)</f>
        <v>11046</v>
      </c>
      <c r="AE51" s="206" t="s">
        <v>325</v>
      </c>
    </row>
    <row r="52" spans="1:31" ht="13.5" customHeight="1" x14ac:dyDescent="0.15">
      <c r="A52" s="114" t="s">
        <v>52</v>
      </c>
      <c r="B52" s="115" t="s">
        <v>350</v>
      </c>
      <c r="C52" s="114" t="s">
        <v>351</v>
      </c>
      <c r="D52" s="116">
        <f>SUM(E52,+L52)</f>
        <v>0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f>SUM(N52,+U52)</f>
        <v>37887</v>
      </c>
      <c r="N52" s="116">
        <f>+SUM(O52:R52,T52)</f>
        <v>37887</v>
      </c>
      <c r="O52" s="116">
        <v>0</v>
      </c>
      <c r="P52" s="116">
        <v>0</v>
      </c>
      <c r="Q52" s="116">
        <v>0</v>
      </c>
      <c r="R52" s="116">
        <v>25649</v>
      </c>
      <c r="S52" s="116">
        <v>143423</v>
      </c>
      <c r="T52" s="116">
        <v>12238</v>
      </c>
      <c r="U52" s="116">
        <v>0</v>
      </c>
      <c r="V52" s="116">
        <f>+SUM(D52,M52)</f>
        <v>37887</v>
      </c>
      <c r="W52" s="116">
        <f>+SUM(E52,N52)</f>
        <v>37887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25649</v>
      </c>
      <c r="AB52" s="116">
        <f>+SUM(J52,S52)</f>
        <v>143423</v>
      </c>
      <c r="AC52" s="116">
        <f>+SUM(K52,T52)</f>
        <v>12238</v>
      </c>
      <c r="AD52" s="116">
        <f>+SUM(L52,U52)</f>
        <v>0</v>
      </c>
      <c r="AE52" s="206" t="s">
        <v>325</v>
      </c>
    </row>
    <row r="53" spans="1:31" ht="13.5" customHeight="1" x14ac:dyDescent="0.15">
      <c r="A53" s="114" t="s">
        <v>52</v>
      </c>
      <c r="B53" s="115" t="s">
        <v>375</v>
      </c>
      <c r="C53" s="114" t="s">
        <v>376</v>
      </c>
      <c r="D53" s="116">
        <f>SUM(E53,+L53)</f>
        <v>536017</v>
      </c>
      <c r="E53" s="116">
        <f>+SUM(F53:I53,K53)</f>
        <v>536017</v>
      </c>
      <c r="F53" s="116">
        <v>155909</v>
      </c>
      <c r="G53" s="116">
        <v>0</v>
      </c>
      <c r="H53" s="116">
        <v>359800</v>
      </c>
      <c r="I53" s="116">
        <v>0</v>
      </c>
      <c r="J53" s="116">
        <v>520389</v>
      </c>
      <c r="K53" s="116">
        <v>20308</v>
      </c>
      <c r="L53" s="116">
        <v>0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f>+SUM(D53,M53)</f>
        <v>536017</v>
      </c>
      <c r="W53" s="116">
        <f>+SUM(E53,N53)</f>
        <v>536017</v>
      </c>
      <c r="X53" s="116">
        <f>+SUM(F53,O53)</f>
        <v>155909</v>
      </c>
      <c r="Y53" s="116">
        <f>+SUM(G53,P53)</f>
        <v>0</v>
      </c>
      <c r="Z53" s="116">
        <f>+SUM(H53,Q53)</f>
        <v>359800</v>
      </c>
      <c r="AA53" s="116">
        <f>+SUM(I53,R53)</f>
        <v>0</v>
      </c>
      <c r="AB53" s="116">
        <f>+SUM(J53,S53)</f>
        <v>520389</v>
      </c>
      <c r="AC53" s="116">
        <f>+SUM(K53,T53)</f>
        <v>20308</v>
      </c>
      <c r="AD53" s="116">
        <f>+SUM(L53,U53)</f>
        <v>0</v>
      </c>
      <c r="AE53" s="206" t="s">
        <v>325</v>
      </c>
    </row>
    <row r="54" spans="1:31" ht="13.5" customHeight="1" x14ac:dyDescent="0.15">
      <c r="A54" s="114" t="s">
        <v>52</v>
      </c>
      <c r="B54" s="115" t="s">
        <v>358</v>
      </c>
      <c r="C54" s="114" t="s">
        <v>359</v>
      </c>
      <c r="D54" s="116">
        <f>SUM(E54,+L54)</f>
        <v>13628</v>
      </c>
      <c r="E54" s="116">
        <f>+SUM(F54:I54,K54)</f>
        <v>13628</v>
      </c>
      <c r="F54" s="116">
        <v>0</v>
      </c>
      <c r="G54" s="116">
        <v>0</v>
      </c>
      <c r="H54" s="116">
        <v>0</v>
      </c>
      <c r="I54" s="116">
        <v>0</v>
      </c>
      <c r="J54" s="116">
        <v>207112</v>
      </c>
      <c r="K54" s="116">
        <v>13628</v>
      </c>
      <c r="L54" s="116">
        <v>0</v>
      </c>
      <c r="M54" s="116">
        <f>SUM(N54,+U54)</f>
        <v>0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f>+SUM(D54,M54)</f>
        <v>13628</v>
      </c>
      <c r="W54" s="116">
        <f>+SUM(E54,N54)</f>
        <v>13628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0</v>
      </c>
      <c r="AB54" s="116">
        <f>+SUM(J54,S54)</f>
        <v>207112</v>
      </c>
      <c r="AC54" s="116">
        <f>+SUM(K54,T54)</f>
        <v>13628</v>
      </c>
      <c r="AD54" s="116">
        <f>+SUM(L54,U54)</f>
        <v>0</v>
      </c>
      <c r="AE54" s="206" t="s">
        <v>325</v>
      </c>
    </row>
    <row r="55" spans="1:31" ht="13.5" customHeight="1" x14ac:dyDescent="0.15">
      <c r="A55" s="114" t="s">
        <v>52</v>
      </c>
      <c r="B55" s="115" t="s">
        <v>340</v>
      </c>
      <c r="C55" s="114" t="s">
        <v>341</v>
      </c>
      <c r="D55" s="116">
        <f>SUM(E55,+L55)</f>
        <v>607989</v>
      </c>
      <c r="E55" s="116">
        <f>+SUM(F55:I55,K55)</f>
        <v>552539</v>
      </c>
      <c r="F55" s="116">
        <v>0</v>
      </c>
      <c r="G55" s="116">
        <v>0</v>
      </c>
      <c r="H55" s="116">
        <v>5900</v>
      </c>
      <c r="I55" s="116">
        <v>297790</v>
      </c>
      <c r="J55" s="116">
        <v>1225432</v>
      </c>
      <c r="K55" s="116">
        <v>248849</v>
      </c>
      <c r="L55" s="116">
        <v>55450</v>
      </c>
      <c r="M55" s="116">
        <f>SUM(N55,+U55)</f>
        <v>59570</v>
      </c>
      <c r="N55" s="116">
        <f>+SUM(O55:R55,T55)</f>
        <v>52519</v>
      </c>
      <c r="O55" s="116">
        <v>0</v>
      </c>
      <c r="P55" s="116">
        <v>0</v>
      </c>
      <c r="Q55" s="116">
        <v>0</v>
      </c>
      <c r="R55" s="116">
        <v>48526</v>
      </c>
      <c r="S55" s="116">
        <v>279902</v>
      </c>
      <c r="T55" s="116">
        <v>3993</v>
      </c>
      <c r="U55" s="116">
        <v>7051</v>
      </c>
      <c r="V55" s="116">
        <f>+SUM(D55,M55)</f>
        <v>667559</v>
      </c>
      <c r="W55" s="116">
        <f>+SUM(E55,N55)</f>
        <v>605058</v>
      </c>
      <c r="X55" s="116">
        <f>+SUM(F55,O55)</f>
        <v>0</v>
      </c>
      <c r="Y55" s="116">
        <f>+SUM(G55,P55)</f>
        <v>0</v>
      </c>
      <c r="Z55" s="116">
        <f>+SUM(H55,Q55)</f>
        <v>5900</v>
      </c>
      <c r="AA55" s="116">
        <f>+SUM(I55,R55)</f>
        <v>346316</v>
      </c>
      <c r="AB55" s="116">
        <f>+SUM(J55,S55)</f>
        <v>1505334</v>
      </c>
      <c r="AC55" s="116">
        <f>+SUM(K55,T55)</f>
        <v>252842</v>
      </c>
      <c r="AD55" s="116">
        <f>+SUM(L55,U55)</f>
        <v>62501</v>
      </c>
      <c r="AE55" s="206" t="s">
        <v>325</v>
      </c>
    </row>
    <row r="56" spans="1:31" ht="13.5" customHeight="1" x14ac:dyDescent="0.15">
      <c r="A56" s="114" t="s">
        <v>52</v>
      </c>
      <c r="B56" s="115" t="s">
        <v>383</v>
      </c>
      <c r="C56" s="114" t="s">
        <v>384</v>
      </c>
      <c r="D56" s="116">
        <f>SUM(E56,+L56)</f>
        <v>8210</v>
      </c>
      <c r="E56" s="116">
        <f>+SUM(F56:I56,K56)</f>
        <v>8210</v>
      </c>
      <c r="F56" s="116">
        <v>0</v>
      </c>
      <c r="G56" s="116">
        <v>0</v>
      </c>
      <c r="H56" s="116">
        <v>0</v>
      </c>
      <c r="I56" s="116">
        <v>8210</v>
      </c>
      <c r="J56" s="116">
        <v>612469</v>
      </c>
      <c r="K56" s="116">
        <v>0</v>
      </c>
      <c r="L56" s="116">
        <v>0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8210</v>
      </c>
      <c r="W56" s="116">
        <f>+SUM(E56,N56)</f>
        <v>8210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8210</v>
      </c>
      <c r="AB56" s="116">
        <f>+SUM(J56,S56)</f>
        <v>612469</v>
      </c>
      <c r="AC56" s="116">
        <f>+SUM(K56,T56)</f>
        <v>0</v>
      </c>
      <c r="AD56" s="116">
        <f>+SUM(L56,U56)</f>
        <v>0</v>
      </c>
      <c r="AE56" s="206" t="s">
        <v>325</v>
      </c>
    </row>
    <row r="57" spans="1:31" ht="13.5" customHeight="1" x14ac:dyDescent="0.15">
      <c r="A57" s="114" t="s">
        <v>52</v>
      </c>
      <c r="B57" s="115" t="s">
        <v>348</v>
      </c>
      <c r="C57" s="114" t="s">
        <v>349</v>
      </c>
      <c r="D57" s="116">
        <f>SUM(E57,+L57)</f>
        <v>136677</v>
      </c>
      <c r="E57" s="116">
        <f>+SUM(F57:I57,K57)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1434732</v>
      </c>
      <c r="K57" s="116">
        <v>0</v>
      </c>
      <c r="L57" s="116">
        <v>136677</v>
      </c>
      <c r="M57" s="116">
        <f>SUM(N57,+U57)</f>
        <v>0</v>
      </c>
      <c r="N57" s="116">
        <f>+SUM(O57:R57,T57)</f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f>+SUM(D57,M57)</f>
        <v>136677</v>
      </c>
      <c r="W57" s="116">
        <f>+SUM(E57,N57)</f>
        <v>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0</v>
      </c>
      <c r="AB57" s="116">
        <f>+SUM(J57,S57)</f>
        <v>1434732</v>
      </c>
      <c r="AC57" s="116">
        <f>+SUM(K57,T57)</f>
        <v>0</v>
      </c>
      <c r="AD57" s="116">
        <f>+SUM(L57,U57)</f>
        <v>136677</v>
      </c>
      <c r="AE57" s="206" t="s">
        <v>325</v>
      </c>
    </row>
    <row r="58" spans="1:31" ht="13.5" customHeight="1" x14ac:dyDescent="0.15">
      <c r="A58" s="114" t="s">
        <v>52</v>
      </c>
      <c r="B58" s="115" t="s">
        <v>326</v>
      </c>
      <c r="C58" s="114" t="s">
        <v>327</v>
      </c>
      <c r="D58" s="116">
        <f>SUM(E58,+L58)</f>
        <v>2909613</v>
      </c>
      <c r="E58" s="116">
        <f>+SUM(F58:I58,K58)</f>
        <v>1388167</v>
      </c>
      <c r="F58" s="116">
        <v>432547</v>
      </c>
      <c r="G58" s="116">
        <v>0</v>
      </c>
      <c r="H58" s="116">
        <v>389200</v>
      </c>
      <c r="I58" s="116">
        <v>555564</v>
      </c>
      <c r="J58" s="116">
        <v>1003793</v>
      </c>
      <c r="K58" s="116">
        <v>10856</v>
      </c>
      <c r="L58" s="116">
        <v>1521446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f>+SUM(D58,M58)</f>
        <v>2909613</v>
      </c>
      <c r="W58" s="116">
        <f>+SUM(E58,N58)</f>
        <v>1388167</v>
      </c>
      <c r="X58" s="116">
        <f>+SUM(F58,O58)</f>
        <v>432547</v>
      </c>
      <c r="Y58" s="116">
        <f>+SUM(G58,P58)</f>
        <v>0</v>
      </c>
      <c r="Z58" s="116">
        <f>+SUM(H58,Q58)</f>
        <v>389200</v>
      </c>
      <c r="AA58" s="116">
        <f>+SUM(I58,R58)</f>
        <v>555564</v>
      </c>
      <c r="AB58" s="116">
        <f>+SUM(J58,S58)</f>
        <v>1003793</v>
      </c>
      <c r="AC58" s="116">
        <f>+SUM(K58,T58)</f>
        <v>10856</v>
      </c>
      <c r="AD58" s="116">
        <f>+SUM(L58,U58)</f>
        <v>1521446</v>
      </c>
      <c r="AE58" s="206" t="s">
        <v>325</v>
      </c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8">
    <sortCondition ref="A8:A58"/>
    <sortCondition ref="B8:B58"/>
    <sortCondition ref="C8:C5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7" man="1"/>
    <brk id="21" min="1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沖縄県</v>
      </c>
      <c r="B7" s="132" t="str">
        <f>'廃棄物事業経費（市町村）'!B7</f>
        <v>47000</v>
      </c>
      <c r="C7" s="131" t="s">
        <v>274</v>
      </c>
      <c r="D7" s="133">
        <f>+SUM(E7,J7)</f>
        <v>21802031</v>
      </c>
      <c r="E7" s="133">
        <f>+SUM(F7:I7)</f>
        <v>21755503</v>
      </c>
      <c r="F7" s="133">
        <f t="shared" ref="F7:K7" si="0">SUM(F$8:F$257)</f>
        <v>0</v>
      </c>
      <c r="G7" s="133">
        <f t="shared" si="0"/>
        <v>21102259</v>
      </c>
      <c r="H7" s="133">
        <f t="shared" si="0"/>
        <v>619408</v>
      </c>
      <c r="I7" s="133">
        <f t="shared" si="0"/>
        <v>33836</v>
      </c>
      <c r="J7" s="133">
        <f t="shared" si="0"/>
        <v>46528</v>
      </c>
      <c r="K7" s="133">
        <f t="shared" si="0"/>
        <v>854721</v>
      </c>
      <c r="L7" s="133">
        <f>+SUM(M7,R7,V7,W7,AC7)</f>
        <v>19224917</v>
      </c>
      <c r="M7" s="133">
        <f>+SUM(N7:Q7)</f>
        <v>2383141</v>
      </c>
      <c r="N7" s="133">
        <f>SUM(N$8:N$257)</f>
        <v>1376434</v>
      </c>
      <c r="O7" s="133">
        <f>SUM(O$8:O$257)</f>
        <v>527144</v>
      </c>
      <c r="P7" s="133">
        <f>SUM(P$8:P$257)</f>
        <v>436444</v>
      </c>
      <c r="Q7" s="133">
        <f>SUM(Q$8:Q$257)</f>
        <v>43119</v>
      </c>
      <c r="R7" s="133">
        <f>+SUM(S7:U7)</f>
        <v>7897408</v>
      </c>
      <c r="S7" s="133">
        <f>SUM(S$8:S$257)</f>
        <v>644828</v>
      </c>
      <c r="T7" s="133">
        <f>SUM(T$8:T$257)</f>
        <v>6796481</v>
      </c>
      <c r="U7" s="133">
        <f>SUM(U$8:U$257)</f>
        <v>456099</v>
      </c>
      <c r="V7" s="133">
        <f>SUM(V$8:V$257)</f>
        <v>54862</v>
      </c>
      <c r="W7" s="133">
        <f>+SUM(X7:AA7)</f>
        <v>8874628</v>
      </c>
      <c r="X7" s="133">
        <f t="shared" ref="X7:AD7" si="1">SUM(X$8:X$257)</f>
        <v>4273737</v>
      </c>
      <c r="Y7" s="133">
        <f t="shared" si="1"/>
        <v>3210632</v>
      </c>
      <c r="Z7" s="133">
        <f t="shared" si="1"/>
        <v>604575</v>
      </c>
      <c r="AA7" s="133">
        <f t="shared" si="1"/>
        <v>785684</v>
      </c>
      <c r="AB7" s="133">
        <f t="shared" si="1"/>
        <v>6409767</v>
      </c>
      <c r="AC7" s="133">
        <f t="shared" si="1"/>
        <v>14878</v>
      </c>
      <c r="AD7" s="133">
        <f t="shared" si="1"/>
        <v>4316837</v>
      </c>
      <c r="AE7" s="133">
        <f>+SUM(D7,L7,AD7)</f>
        <v>45343785</v>
      </c>
      <c r="AF7" s="133">
        <f>+SUM(AG7,AL7)</f>
        <v>2235156</v>
      </c>
      <c r="AG7" s="133">
        <f>+SUM(AH7:AK7)</f>
        <v>2235156</v>
      </c>
      <c r="AH7" s="133">
        <f t="shared" ref="AH7:AM7" si="2">SUM(AH$8:AH$257)</f>
        <v>0</v>
      </c>
      <c r="AI7" s="133">
        <f t="shared" si="2"/>
        <v>2186439</v>
      </c>
      <c r="AJ7" s="133">
        <f t="shared" si="2"/>
        <v>0</v>
      </c>
      <c r="AK7" s="133">
        <f t="shared" si="2"/>
        <v>48717</v>
      </c>
      <c r="AL7" s="133">
        <f t="shared" si="2"/>
        <v>0</v>
      </c>
      <c r="AM7" s="133">
        <f t="shared" si="2"/>
        <v>7491</v>
      </c>
      <c r="AN7" s="133">
        <f>+SUM(AO7,AT7,AX7,AY7,BE7)</f>
        <v>1166238</v>
      </c>
      <c r="AO7" s="133">
        <f>+SUM(AP7:AS7)</f>
        <v>131395</v>
      </c>
      <c r="AP7" s="133">
        <f>SUM(AP$8:AP$257)</f>
        <v>123764</v>
      </c>
      <c r="AQ7" s="133">
        <f>SUM(AQ$8:AQ$257)</f>
        <v>0</v>
      </c>
      <c r="AR7" s="133">
        <f>SUM(AR$8:AR$257)</f>
        <v>7631</v>
      </c>
      <c r="AS7" s="133">
        <f>SUM(AS$8:AS$257)</f>
        <v>0</v>
      </c>
      <c r="AT7" s="133">
        <f>+SUM(AU7:AW7)</f>
        <v>339816</v>
      </c>
      <c r="AU7" s="133">
        <f>SUM(AU$8:AU$257)</f>
        <v>381</v>
      </c>
      <c r="AV7" s="133">
        <f>SUM(AV$8:AV$257)</f>
        <v>326139</v>
      </c>
      <c r="AW7" s="133">
        <f>SUM(AW$8:AW$257)</f>
        <v>13296</v>
      </c>
      <c r="AX7" s="133">
        <f>SUM(AX$8:AX$257)</f>
        <v>2158</v>
      </c>
      <c r="AY7" s="133">
        <f>+SUM(AZ7:BC7)</f>
        <v>692869</v>
      </c>
      <c r="AZ7" s="133">
        <f t="shared" ref="AZ7:BF7" si="3">SUM(AZ$8:AZ$257)</f>
        <v>1205</v>
      </c>
      <c r="BA7" s="133">
        <f t="shared" si="3"/>
        <v>486802</v>
      </c>
      <c r="BB7" s="133">
        <f t="shared" si="3"/>
        <v>36432</v>
      </c>
      <c r="BC7" s="133">
        <f t="shared" si="3"/>
        <v>168430</v>
      </c>
      <c r="BD7" s="133">
        <f t="shared" si="3"/>
        <v>592392</v>
      </c>
      <c r="BE7" s="133">
        <f t="shared" si="3"/>
        <v>0</v>
      </c>
      <c r="BF7" s="133">
        <f t="shared" si="3"/>
        <v>1515751</v>
      </c>
      <c r="BG7" s="133">
        <f>+SUM(BF7,AN7,AF7)</f>
        <v>4917145</v>
      </c>
      <c r="BH7" s="133">
        <f t="shared" ref="BH7:CI7" si="4">SUM(D7,AF7)</f>
        <v>24037187</v>
      </c>
      <c r="BI7" s="133">
        <f>SUM(E7,AG7)</f>
        <v>23990659</v>
      </c>
      <c r="BJ7" s="133">
        <f t="shared" si="4"/>
        <v>0</v>
      </c>
      <c r="BK7" s="133">
        <f t="shared" si="4"/>
        <v>23288698</v>
      </c>
      <c r="BL7" s="133">
        <f t="shared" si="4"/>
        <v>619408</v>
      </c>
      <c r="BM7" s="133">
        <f t="shared" si="4"/>
        <v>82553</v>
      </c>
      <c r="BN7" s="133">
        <f t="shared" si="4"/>
        <v>46528</v>
      </c>
      <c r="BO7" s="133">
        <f t="shared" si="4"/>
        <v>862212</v>
      </c>
      <c r="BP7" s="133">
        <f t="shared" si="4"/>
        <v>20391155</v>
      </c>
      <c r="BQ7" s="133">
        <f t="shared" si="4"/>
        <v>2514536</v>
      </c>
      <c r="BR7" s="133">
        <f t="shared" si="4"/>
        <v>1500198</v>
      </c>
      <c r="BS7" s="133">
        <f t="shared" si="4"/>
        <v>527144</v>
      </c>
      <c r="BT7" s="133">
        <f t="shared" si="4"/>
        <v>444075</v>
      </c>
      <c r="BU7" s="133">
        <f t="shared" si="4"/>
        <v>43119</v>
      </c>
      <c r="BV7" s="133">
        <f t="shared" si="4"/>
        <v>8237224</v>
      </c>
      <c r="BW7" s="133">
        <f t="shared" si="4"/>
        <v>645209</v>
      </c>
      <c r="BX7" s="133">
        <f t="shared" si="4"/>
        <v>7122620</v>
      </c>
      <c r="BY7" s="133">
        <f t="shared" si="4"/>
        <v>469395</v>
      </c>
      <c r="BZ7" s="133">
        <f t="shared" si="4"/>
        <v>57020</v>
      </c>
      <c r="CA7" s="133">
        <f t="shared" si="4"/>
        <v>9567497</v>
      </c>
      <c r="CB7" s="133">
        <f t="shared" si="4"/>
        <v>4274942</v>
      </c>
      <c r="CC7" s="133">
        <f t="shared" si="4"/>
        <v>3697434</v>
      </c>
      <c r="CD7" s="133">
        <f t="shared" si="4"/>
        <v>641007</v>
      </c>
      <c r="CE7" s="133">
        <f t="shared" si="4"/>
        <v>954114</v>
      </c>
      <c r="CF7" s="133">
        <f t="shared" si="4"/>
        <v>7002159</v>
      </c>
      <c r="CG7" s="133">
        <f t="shared" si="4"/>
        <v>14878</v>
      </c>
      <c r="CH7" s="133">
        <f t="shared" si="4"/>
        <v>5832588</v>
      </c>
      <c r="CI7" s="133">
        <f t="shared" si="4"/>
        <v>50260930</v>
      </c>
    </row>
    <row r="8" spans="1:87" ht="13.5" customHeight="1" x14ac:dyDescent="0.15">
      <c r="A8" s="114" t="s">
        <v>52</v>
      </c>
      <c r="B8" s="115" t="s">
        <v>323</v>
      </c>
      <c r="C8" s="114" t="s">
        <v>324</v>
      </c>
      <c r="D8" s="116">
        <f>+SUM(E8,J8)</f>
        <v>15536</v>
      </c>
      <c r="E8" s="116">
        <f>+SUM(F8:I8)</f>
        <v>15536</v>
      </c>
      <c r="F8" s="116">
        <v>0</v>
      </c>
      <c r="G8" s="116">
        <v>0</v>
      </c>
      <c r="H8" s="116">
        <v>4118</v>
      </c>
      <c r="I8" s="116">
        <v>11418</v>
      </c>
      <c r="J8" s="116">
        <v>0</v>
      </c>
      <c r="K8" s="116">
        <v>0</v>
      </c>
      <c r="L8" s="116">
        <f>+SUM(M8,R8,V8,W8,AC8)</f>
        <v>2264413</v>
      </c>
      <c r="M8" s="116">
        <f>+SUM(N8:Q8)</f>
        <v>637916</v>
      </c>
      <c r="N8" s="116">
        <v>224919</v>
      </c>
      <c r="O8" s="116">
        <v>412997</v>
      </c>
      <c r="P8" s="116">
        <v>0</v>
      </c>
      <c r="Q8" s="116">
        <v>0</v>
      </c>
      <c r="R8" s="116">
        <f>+SUM(S8:U8)</f>
        <v>99941</v>
      </c>
      <c r="S8" s="116">
        <v>35152</v>
      </c>
      <c r="T8" s="116">
        <v>19266</v>
      </c>
      <c r="U8" s="116">
        <v>45523</v>
      </c>
      <c r="V8" s="116">
        <v>0</v>
      </c>
      <c r="W8" s="116">
        <f>+SUM(X8:AA8)</f>
        <v>1526556</v>
      </c>
      <c r="X8" s="116">
        <v>1306112</v>
      </c>
      <c r="Y8" s="116">
        <v>98672</v>
      </c>
      <c r="Z8" s="116">
        <v>16853</v>
      </c>
      <c r="AA8" s="116">
        <v>104919</v>
      </c>
      <c r="AB8" s="116">
        <v>897711</v>
      </c>
      <c r="AC8" s="116">
        <v>0</v>
      </c>
      <c r="AD8" s="116">
        <v>117645</v>
      </c>
      <c r="AE8" s="116">
        <f>+SUM(D8,L8,AD8)</f>
        <v>2397594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70624</v>
      </c>
      <c r="AO8" s="116">
        <f>+SUM(AP8:AS8)</f>
        <v>8954</v>
      </c>
      <c r="AP8" s="116">
        <v>8954</v>
      </c>
      <c r="AQ8" s="116">
        <v>0</v>
      </c>
      <c r="AR8" s="116">
        <v>0</v>
      </c>
      <c r="AS8" s="116">
        <v>0</v>
      </c>
      <c r="AT8" s="116">
        <f>+SUM(AU8:AW8)</f>
        <v>28615</v>
      </c>
      <c r="AU8" s="116">
        <v>0</v>
      </c>
      <c r="AV8" s="116">
        <v>28615</v>
      </c>
      <c r="AW8" s="116">
        <v>0</v>
      </c>
      <c r="AX8" s="116">
        <v>0</v>
      </c>
      <c r="AY8" s="116">
        <f>+SUM(AZ8:BC8)</f>
        <v>33055</v>
      </c>
      <c r="AZ8" s="116">
        <v>0</v>
      </c>
      <c r="BA8" s="116">
        <v>27474</v>
      </c>
      <c r="BB8" s="116">
        <v>0</v>
      </c>
      <c r="BC8" s="116">
        <v>5581</v>
      </c>
      <c r="BD8" s="116">
        <v>0</v>
      </c>
      <c r="BE8" s="116">
        <v>0</v>
      </c>
      <c r="BF8" s="116">
        <v>1804</v>
      </c>
      <c r="BG8" s="116">
        <f>+SUM(BF8,AN8,AF8)</f>
        <v>72428</v>
      </c>
      <c r="BH8" s="116">
        <f>SUM(D8,AF8)</f>
        <v>15536</v>
      </c>
      <c r="BI8" s="116">
        <f>SUM(E8,AG8)</f>
        <v>15536</v>
      </c>
      <c r="BJ8" s="116">
        <f>SUM(F8,AH8)</f>
        <v>0</v>
      </c>
      <c r="BK8" s="116">
        <f>SUM(G8,AI8)</f>
        <v>0</v>
      </c>
      <c r="BL8" s="116">
        <f>SUM(H8,AJ8)</f>
        <v>4118</v>
      </c>
      <c r="BM8" s="116">
        <f>SUM(I8,AK8)</f>
        <v>11418</v>
      </c>
      <c r="BN8" s="116">
        <f>SUM(J8,AL8)</f>
        <v>0</v>
      </c>
      <c r="BO8" s="116">
        <f>SUM(K8,AM8)</f>
        <v>0</v>
      </c>
      <c r="BP8" s="116">
        <f>SUM(L8,AN8)</f>
        <v>2335037</v>
      </c>
      <c r="BQ8" s="116">
        <f>SUM(M8,AO8)</f>
        <v>646870</v>
      </c>
      <c r="BR8" s="116">
        <f>SUM(N8,AP8)</f>
        <v>233873</v>
      </c>
      <c r="BS8" s="116">
        <f>SUM(O8,AQ8)</f>
        <v>412997</v>
      </c>
      <c r="BT8" s="116">
        <f>SUM(P8,AR8)</f>
        <v>0</v>
      </c>
      <c r="BU8" s="116">
        <f>SUM(Q8,AS8)</f>
        <v>0</v>
      </c>
      <c r="BV8" s="116">
        <f>SUM(R8,AT8)</f>
        <v>128556</v>
      </c>
      <c r="BW8" s="116">
        <f>SUM(S8,AU8)</f>
        <v>35152</v>
      </c>
      <c r="BX8" s="116">
        <f>SUM(T8,AV8)</f>
        <v>47881</v>
      </c>
      <c r="BY8" s="116">
        <f>SUM(U8,AW8)</f>
        <v>45523</v>
      </c>
      <c r="BZ8" s="116">
        <f>SUM(V8,AX8)</f>
        <v>0</v>
      </c>
      <c r="CA8" s="116">
        <f>SUM(W8,AY8)</f>
        <v>1559611</v>
      </c>
      <c r="CB8" s="116">
        <f>SUM(X8,AZ8)</f>
        <v>1306112</v>
      </c>
      <c r="CC8" s="116">
        <f>SUM(Y8,BA8)</f>
        <v>126146</v>
      </c>
      <c r="CD8" s="116">
        <f>SUM(Z8,BB8)</f>
        <v>16853</v>
      </c>
      <c r="CE8" s="116">
        <f>SUM(AA8,BC8)</f>
        <v>110500</v>
      </c>
      <c r="CF8" s="116">
        <f>SUM(AB8,BD8)</f>
        <v>897711</v>
      </c>
      <c r="CG8" s="116">
        <f>SUM(AC8,BE8)</f>
        <v>0</v>
      </c>
      <c r="CH8" s="116">
        <f>SUM(AD8,BF8)</f>
        <v>119449</v>
      </c>
      <c r="CI8" s="116">
        <f>SUM(AE8,BG8)</f>
        <v>2470022</v>
      </c>
    </row>
    <row r="9" spans="1:87" ht="13.5" customHeight="1" x14ac:dyDescent="0.15">
      <c r="A9" s="114" t="s">
        <v>52</v>
      </c>
      <c r="B9" s="115" t="s">
        <v>328</v>
      </c>
      <c r="C9" s="114" t="s">
        <v>329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12510</v>
      </c>
      <c r="L9" s="116">
        <f>+SUM(M9,R9,V9,W9,AC9)</f>
        <v>346582</v>
      </c>
      <c r="M9" s="116">
        <f>+SUM(N9:Q9)</f>
        <v>28601</v>
      </c>
      <c r="N9" s="116">
        <v>28601</v>
      </c>
      <c r="O9" s="116">
        <v>0</v>
      </c>
      <c r="P9" s="116">
        <v>0</v>
      </c>
      <c r="Q9" s="116">
        <v>0</v>
      </c>
      <c r="R9" s="116">
        <f>+SUM(S9:U9)</f>
        <v>317981</v>
      </c>
      <c r="S9" s="116">
        <v>317981</v>
      </c>
      <c r="T9" s="116">
        <v>0</v>
      </c>
      <c r="U9" s="116">
        <v>0</v>
      </c>
      <c r="V9" s="116">
        <v>0</v>
      </c>
      <c r="W9" s="116">
        <f>+SUM(X9:AA9)</f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474655</v>
      </c>
      <c r="AC9" s="116">
        <v>0</v>
      </c>
      <c r="AD9" s="116">
        <v>0</v>
      </c>
      <c r="AE9" s="116">
        <f>+SUM(D9,L9,AD9)</f>
        <v>346582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3178</v>
      </c>
      <c r="AO9" s="116">
        <f>+SUM(AP9:AS9)</f>
        <v>3178</v>
      </c>
      <c r="AP9" s="116">
        <v>3178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34823</v>
      </c>
      <c r="BE9" s="116">
        <v>0</v>
      </c>
      <c r="BF9" s="116">
        <v>0</v>
      </c>
      <c r="BG9" s="116">
        <f>+SUM(BF9,AN9,AF9)</f>
        <v>3178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12510</v>
      </c>
      <c r="BP9" s="116">
        <f>SUM(L9,AN9)</f>
        <v>349760</v>
      </c>
      <c r="BQ9" s="116">
        <f>SUM(M9,AO9)</f>
        <v>31779</v>
      </c>
      <c r="BR9" s="116">
        <f>SUM(N9,AP9)</f>
        <v>31779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317981</v>
      </c>
      <c r="BW9" s="116">
        <f>SUM(S9,AU9)</f>
        <v>317981</v>
      </c>
      <c r="BX9" s="116">
        <f>SUM(T9,AV9)</f>
        <v>0</v>
      </c>
      <c r="BY9" s="116">
        <f>SUM(U9,AW9)</f>
        <v>0</v>
      </c>
      <c r="BZ9" s="116">
        <f>SUM(V9,AX9)</f>
        <v>0</v>
      </c>
      <c r="CA9" s="116">
        <f>SUM(W9,AY9)</f>
        <v>0</v>
      </c>
      <c r="CB9" s="116">
        <f>SUM(X9,AZ9)</f>
        <v>0</v>
      </c>
      <c r="CC9" s="116">
        <f>SUM(Y9,BA9)</f>
        <v>0</v>
      </c>
      <c r="CD9" s="116">
        <f>SUM(Z9,BB9)</f>
        <v>0</v>
      </c>
      <c r="CE9" s="116">
        <f>SUM(AA9,BC9)</f>
        <v>0</v>
      </c>
      <c r="CF9" s="116">
        <f>SUM(AB9,BD9)</f>
        <v>509478</v>
      </c>
      <c r="CG9" s="116">
        <f>SUM(AC9,BE9)</f>
        <v>0</v>
      </c>
      <c r="CH9" s="116">
        <f>SUM(AD9,BF9)</f>
        <v>0</v>
      </c>
      <c r="CI9" s="116">
        <f>SUM(AE9,BG9)</f>
        <v>349760</v>
      </c>
    </row>
    <row r="10" spans="1:87" ht="13.5" customHeight="1" x14ac:dyDescent="0.15">
      <c r="A10" s="114" t="s">
        <v>52</v>
      </c>
      <c r="B10" s="115" t="s">
        <v>332</v>
      </c>
      <c r="C10" s="114" t="s">
        <v>333</v>
      </c>
      <c r="D10" s="116">
        <f>+SUM(E10,J10)</f>
        <v>215727</v>
      </c>
      <c r="E10" s="116">
        <f>+SUM(F10:I10)</f>
        <v>215727</v>
      </c>
      <c r="F10" s="116">
        <v>0</v>
      </c>
      <c r="G10" s="116">
        <v>205992</v>
      </c>
      <c r="H10" s="116">
        <v>9735</v>
      </c>
      <c r="I10" s="116">
        <v>0</v>
      </c>
      <c r="J10" s="116">
        <v>0</v>
      </c>
      <c r="K10" s="116">
        <v>0</v>
      </c>
      <c r="L10" s="116">
        <f>+SUM(M10,R10,V10,W10,AC10)</f>
        <v>713792</v>
      </c>
      <c r="M10" s="116">
        <f>+SUM(N10:Q10)</f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f>+SUM(S10:U10)</f>
        <v>129338</v>
      </c>
      <c r="S10" s="116">
        <v>1203</v>
      </c>
      <c r="T10" s="116">
        <v>111962</v>
      </c>
      <c r="U10" s="116">
        <v>16173</v>
      </c>
      <c r="V10" s="116">
        <v>0</v>
      </c>
      <c r="W10" s="116">
        <f>+SUM(X10:AA10)</f>
        <v>584454</v>
      </c>
      <c r="X10" s="116">
        <v>198495</v>
      </c>
      <c r="Y10" s="116">
        <v>214094</v>
      </c>
      <c r="Z10" s="116">
        <v>171865</v>
      </c>
      <c r="AA10" s="116">
        <v>0</v>
      </c>
      <c r="AB10" s="116">
        <v>0</v>
      </c>
      <c r="AC10" s="116">
        <v>0</v>
      </c>
      <c r="AD10" s="116">
        <v>2384</v>
      </c>
      <c r="AE10" s="116">
        <f>+SUM(D10,L10,AD10)</f>
        <v>931903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36360</v>
      </c>
      <c r="AO10" s="116">
        <f>+SUM(AP10:AS10)</f>
        <v>8387</v>
      </c>
      <c r="AP10" s="116">
        <v>8387</v>
      </c>
      <c r="AQ10" s="116">
        <v>0</v>
      </c>
      <c r="AR10" s="116">
        <v>0</v>
      </c>
      <c r="AS10" s="116">
        <v>0</v>
      </c>
      <c r="AT10" s="116">
        <f>+SUM(AU10:AW10)</f>
        <v>9586</v>
      </c>
      <c r="AU10" s="116">
        <v>0</v>
      </c>
      <c r="AV10" s="116">
        <v>9586</v>
      </c>
      <c r="AW10" s="116">
        <v>0</v>
      </c>
      <c r="AX10" s="116">
        <v>0</v>
      </c>
      <c r="AY10" s="116">
        <f>+SUM(AZ10:BC10)</f>
        <v>18387</v>
      </c>
      <c r="AZ10" s="116">
        <v>0</v>
      </c>
      <c r="BA10" s="116">
        <v>18387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36360</v>
      </c>
      <c r="BH10" s="116">
        <f>SUM(D10,AF10)</f>
        <v>215727</v>
      </c>
      <c r="BI10" s="116">
        <f>SUM(E10,AG10)</f>
        <v>215727</v>
      </c>
      <c r="BJ10" s="116">
        <f>SUM(F10,AH10)</f>
        <v>0</v>
      </c>
      <c r="BK10" s="116">
        <f>SUM(G10,AI10)</f>
        <v>205992</v>
      </c>
      <c r="BL10" s="116">
        <f>SUM(H10,AJ10)</f>
        <v>9735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750152</v>
      </c>
      <c r="BQ10" s="116">
        <f>SUM(M10,AO10)</f>
        <v>8387</v>
      </c>
      <c r="BR10" s="116">
        <f>SUM(N10,AP10)</f>
        <v>8387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138924</v>
      </c>
      <c r="BW10" s="116">
        <f>SUM(S10,AU10)</f>
        <v>1203</v>
      </c>
      <c r="BX10" s="116">
        <f>SUM(T10,AV10)</f>
        <v>121548</v>
      </c>
      <c r="BY10" s="116">
        <f>SUM(U10,AW10)</f>
        <v>16173</v>
      </c>
      <c r="BZ10" s="116">
        <f>SUM(V10,AX10)</f>
        <v>0</v>
      </c>
      <c r="CA10" s="116">
        <f>SUM(W10,AY10)</f>
        <v>602841</v>
      </c>
      <c r="CB10" s="116">
        <f>SUM(X10,AZ10)</f>
        <v>198495</v>
      </c>
      <c r="CC10" s="116">
        <f>SUM(Y10,BA10)</f>
        <v>232481</v>
      </c>
      <c r="CD10" s="116">
        <f>SUM(Z10,BB10)</f>
        <v>171865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2384</v>
      </c>
      <c r="CI10" s="116">
        <f>SUM(AE10,BG10)</f>
        <v>968263</v>
      </c>
    </row>
    <row r="11" spans="1:87" ht="13.5" customHeight="1" x14ac:dyDescent="0.15">
      <c r="A11" s="114" t="s">
        <v>52</v>
      </c>
      <c r="B11" s="115" t="s">
        <v>334</v>
      </c>
      <c r="C11" s="114" t="s">
        <v>335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1220937</v>
      </c>
      <c r="M11" s="116">
        <f>+SUM(N11:Q11)</f>
        <v>71324</v>
      </c>
      <c r="N11" s="116">
        <v>71324</v>
      </c>
      <c r="O11" s="116">
        <v>0</v>
      </c>
      <c r="P11" s="116">
        <v>0</v>
      </c>
      <c r="Q11" s="116">
        <v>0</v>
      </c>
      <c r="R11" s="116">
        <f>+SUM(S11:U11)</f>
        <v>401220</v>
      </c>
      <c r="S11" s="116">
        <v>0</v>
      </c>
      <c r="T11" s="116">
        <v>401220</v>
      </c>
      <c r="U11" s="116">
        <v>0</v>
      </c>
      <c r="V11" s="116">
        <v>0</v>
      </c>
      <c r="W11" s="116">
        <f>+SUM(X11:AA11)</f>
        <v>745313</v>
      </c>
      <c r="X11" s="116">
        <v>206885</v>
      </c>
      <c r="Y11" s="116">
        <v>536381</v>
      </c>
      <c r="Z11" s="116">
        <v>0</v>
      </c>
      <c r="AA11" s="116">
        <v>2047</v>
      </c>
      <c r="AB11" s="116">
        <v>0</v>
      </c>
      <c r="AC11" s="116">
        <v>3080</v>
      </c>
      <c r="AD11" s="116">
        <v>17100</v>
      </c>
      <c r="AE11" s="116">
        <f>+SUM(D11,L11,AD11)</f>
        <v>1238037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10816</v>
      </c>
      <c r="AO11" s="116">
        <f>+SUM(AP11:AS11)</f>
        <v>2479</v>
      </c>
      <c r="AP11" s="116">
        <v>2479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8337</v>
      </c>
      <c r="AZ11" s="116">
        <v>0</v>
      </c>
      <c r="BA11" s="116">
        <v>8326</v>
      </c>
      <c r="BB11" s="116">
        <v>0</v>
      </c>
      <c r="BC11" s="116">
        <v>11</v>
      </c>
      <c r="BD11" s="116">
        <v>0</v>
      </c>
      <c r="BE11" s="116">
        <v>0</v>
      </c>
      <c r="BF11" s="116">
        <v>0</v>
      </c>
      <c r="BG11" s="116">
        <f>+SUM(BF11,AN11,AF11)</f>
        <v>10816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1231753</v>
      </c>
      <c r="BQ11" s="116">
        <f>SUM(M11,AO11)</f>
        <v>73803</v>
      </c>
      <c r="BR11" s="116">
        <f>SUM(N11,AP11)</f>
        <v>73803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401220</v>
      </c>
      <c r="BW11" s="116">
        <f>SUM(S11,AU11)</f>
        <v>0</v>
      </c>
      <c r="BX11" s="116">
        <f>SUM(T11,AV11)</f>
        <v>401220</v>
      </c>
      <c r="BY11" s="116">
        <f>SUM(U11,AW11)</f>
        <v>0</v>
      </c>
      <c r="BZ11" s="116">
        <f>SUM(V11,AX11)</f>
        <v>0</v>
      </c>
      <c r="CA11" s="116">
        <f>SUM(W11,AY11)</f>
        <v>753650</v>
      </c>
      <c r="CB11" s="116">
        <f>SUM(X11,AZ11)</f>
        <v>206885</v>
      </c>
      <c r="CC11" s="116">
        <f>SUM(Y11,BA11)</f>
        <v>544707</v>
      </c>
      <c r="CD11" s="116">
        <f>SUM(Z11,BB11)</f>
        <v>0</v>
      </c>
      <c r="CE11" s="116">
        <f>SUM(AA11,BC11)</f>
        <v>2058</v>
      </c>
      <c r="CF11" s="116">
        <f>SUM(AB11,BD11)</f>
        <v>0</v>
      </c>
      <c r="CG11" s="116">
        <f>SUM(AC11,BE11)</f>
        <v>3080</v>
      </c>
      <c r="CH11" s="116">
        <f>SUM(AD11,BF11)</f>
        <v>17100</v>
      </c>
      <c r="CI11" s="116">
        <f>SUM(AE11,BG11)</f>
        <v>1248853</v>
      </c>
    </row>
    <row r="12" spans="1:87" ht="13.5" customHeight="1" x14ac:dyDescent="0.15">
      <c r="A12" s="114" t="s">
        <v>52</v>
      </c>
      <c r="B12" s="115" t="s">
        <v>336</v>
      </c>
      <c r="C12" s="114" t="s">
        <v>337</v>
      </c>
      <c r="D12" s="116">
        <f>+SUM(E12,J12)</f>
        <v>17608311</v>
      </c>
      <c r="E12" s="116">
        <f>+SUM(F12:I12)</f>
        <v>17608311</v>
      </c>
      <c r="F12" s="116">
        <v>0</v>
      </c>
      <c r="G12" s="116">
        <v>17608311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394759</v>
      </c>
      <c r="M12" s="116">
        <f>+SUM(N12:Q12)</f>
        <v>3715</v>
      </c>
      <c r="N12" s="116">
        <v>3715</v>
      </c>
      <c r="O12" s="116">
        <v>0</v>
      </c>
      <c r="P12" s="116">
        <v>0</v>
      </c>
      <c r="Q12" s="116">
        <v>0</v>
      </c>
      <c r="R12" s="116">
        <f>+SUM(S12:U12)</f>
        <v>84133</v>
      </c>
      <c r="S12" s="116">
        <v>0</v>
      </c>
      <c r="T12" s="116">
        <v>0</v>
      </c>
      <c r="U12" s="116">
        <v>84133</v>
      </c>
      <c r="V12" s="116">
        <v>14408</v>
      </c>
      <c r="W12" s="116">
        <f>+SUM(X12:AA12)</f>
        <v>292503</v>
      </c>
      <c r="X12" s="116">
        <v>219840</v>
      </c>
      <c r="Y12" s="116">
        <v>1538</v>
      </c>
      <c r="Z12" s="116">
        <v>71125</v>
      </c>
      <c r="AA12" s="116">
        <v>0</v>
      </c>
      <c r="AB12" s="116">
        <v>0</v>
      </c>
      <c r="AC12" s="116">
        <v>0</v>
      </c>
      <c r="AD12" s="116">
        <v>0</v>
      </c>
      <c r="AE12" s="116">
        <f>+SUM(D12,L12,AD12)</f>
        <v>18003070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25895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25895</v>
      </c>
      <c r="AZ12" s="116">
        <v>0</v>
      </c>
      <c r="BA12" s="116">
        <v>21681</v>
      </c>
      <c r="BB12" s="116">
        <v>3374</v>
      </c>
      <c r="BC12" s="116">
        <v>840</v>
      </c>
      <c r="BD12" s="116">
        <v>0</v>
      </c>
      <c r="BE12" s="116">
        <v>0</v>
      </c>
      <c r="BF12" s="116">
        <v>0</v>
      </c>
      <c r="BG12" s="116">
        <f>+SUM(BF12,AN12,AF12)</f>
        <v>25895</v>
      </c>
      <c r="BH12" s="116">
        <f>SUM(D12,AF12)</f>
        <v>17608311</v>
      </c>
      <c r="BI12" s="116">
        <f>SUM(E12,AG12)</f>
        <v>17608311</v>
      </c>
      <c r="BJ12" s="116">
        <f>SUM(F12,AH12)</f>
        <v>0</v>
      </c>
      <c r="BK12" s="116">
        <f>SUM(G12,AI12)</f>
        <v>17608311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420654</v>
      </c>
      <c r="BQ12" s="116">
        <f>SUM(M12,AO12)</f>
        <v>3715</v>
      </c>
      <c r="BR12" s="116">
        <f>SUM(N12,AP12)</f>
        <v>3715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84133</v>
      </c>
      <c r="BW12" s="116">
        <f>SUM(S12,AU12)</f>
        <v>0</v>
      </c>
      <c r="BX12" s="116">
        <f>SUM(T12,AV12)</f>
        <v>0</v>
      </c>
      <c r="BY12" s="116">
        <f>SUM(U12,AW12)</f>
        <v>84133</v>
      </c>
      <c r="BZ12" s="116">
        <f>SUM(V12,AX12)</f>
        <v>14408</v>
      </c>
      <c r="CA12" s="116">
        <f>SUM(W12,AY12)</f>
        <v>318398</v>
      </c>
      <c r="CB12" s="116">
        <f>SUM(X12,AZ12)</f>
        <v>219840</v>
      </c>
      <c r="CC12" s="116">
        <f>SUM(Y12,BA12)</f>
        <v>23219</v>
      </c>
      <c r="CD12" s="116">
        <f>SUM(Z12,BB12)</f>
        <v>74499</v>
      </c>
      <c r="CE12" s="116">
        <f>SUM(AA12,BC12)</f>
        <v>840</v>
      </c>
      <c r="CF12" s="116">
        <f>SUM(AB12,BD12)</f>
        <v>0</v>
      </c>
      <c r="CG12" s="116">
        <f>SUM(AC12,BE12)</f>
        <v>0</v>
      </c>
      <c r="CH12" s="116">
        <f>SUM(AD12,BF12)</f>
        <v>0</v>
      </c>
      <c r="CI12" s="116">
        <f>SUM(AE12,BG12)</f>
        <v>18028965</v>
      </c>
    </row>
    <row r="13" spans="1:87" ht="13.5" customHeight="1" x14ac:dyDescent="0.15">
      <c r="A13" s="114" t="s">
        <v>52</v>
      </c>
      <c r="B13" s="115" t="s">
        <v>338</v>
      </c>
      <c r="C13" s="114" t="s">
        <v>339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39645</v>
      </c>
      <c r="L13" s="116">
        <f>+SUM(M13,R13,V13,W13,AC13)</f>
        <v>198541</v>
      </c>
      <c r="M13" s="116">
        <f>+SUM(N13:Q13)</f>
        <v>35784</v>
      </c>
      <c r="N13" s="116">
        <v>23046</v>
      </c>
      <c r="O13" s="116">
        <v>12738</v>
      </c>
      <c r="P13" s="116">
        <v>0</v>
      </c>
      <c r="Q13" s="116">
        <v>0</v>
      </c>
      <c r="R13" s="116">
        <f>+SUM(S13:U13)</f>
        <v>1974</v>
      </c>
      <c r="S13" s="116">
        <v>1974</v>
      </c>
      <c r="T13" s="116">
        <v>0</v>
      </c>
      <c r="U13" s="116">
        <v>0</v>
      </c>
      <c r="V13" s="116">
        <v>0</v>
      </c>
      <c r="W13" s="116">
        <f>+SUM(X13:AA13)</f>
        <v>160783</v>
      </c>
      <c r="X13" s="116">
        <v>120285</v>
      </c>
      <c r="Y13" s="116">
        <v>8972</v>
      </c>
      <c r="Z13" s="116">
        <v>0</v>
      </c>
      <c r="AA13" s="116">
        <v>31526</v>
      </c>
      <c r="AB13" s="116">
        <v>363650</v>
      </c>
      <c r="AC13" s="116">
        <v>0</v>
      </c>
      <c r="AD13" s="116">
        <v>258</v>
      </c>
      <c r="AE13" s="116">
        <f>+SUM(D13,L13,AD13)</f>
        <v>198799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41285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39645</v>
      </c>
      <c r="BP13" s="116">
        <f>SUM(L13,AN13)</f>
        <v>198541</v>
      </c>
      <c r="BQ13" s="116">
        <f>SUM(M13,AO13)</f>
        <v>35784</v>
      </c>
      <c r="BR13" s="116">
        <f>SUM(N13,AP13)</f>
        <v>23046</v>
      </c>
      <c r="BS13" s="116">
        <f>SUM(O13,AQ13)</f>
        <v>12738</v>
      </c>
      <c r="BT13" s="116">
        <f>SUM(P13,AR13)</f>
        <v>0</v>
      </c>
      <c r="BU13" s="116">
        <f>SUM(Q13,AS13)</f>
        <v>0</v>
      </c>
      <c r="BV13" s="116">
        <f>SUM(R13,AT13)</f>
        <v>1974</v>
      </c>
      <c r="BW13" s="116">
        <f>SUM(S13,AU13)</f>
        <v>1974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160783</v>
      </c>
      <c r="CB13" s="116">
        <f>SUM(X13,AZ13)</f>
        <v>120285</v>
      </c>
      <c r="CC13" s="116">
        <f>SUM(Y13,BA13)</f>
        <v>8972</v>
      </c>
      <c r="CD13" s="116">
        <f>SUM(Z13,BB13)</f>
        <v>0</v>
      </c>
      <c r="CE13" s="116">
        <f>SUM(AA13,BC13)</f>
        <v>31526</v>
      </c>
      <c r="CF13" s="116">
        <f>SUM(AB13,BD13)</f>
        <v>404935</v>
      </c>
      <c r="CG13" s="116">
        <f>SUM(AC13,BE13)</f>
        <v>0</v>
      </c>
      <c r="CH13" s="116">
        <f>SUM(AD13,BF13)</f>
        <v>258</v>
      </c>
      <c r="CI13" s="116">
        <f>SUM(AE13,BG13)</f>
        <v>198799</v>
      </c>
    </row>
    <row r="14" spans="1:87" ht="13.5" customHeight="1" x14ac:dyDescent="0.15">
      <c r="A14" s="114" t="s">
        <v>52</v>
      </c>
      <c r="B14" s="115" t="s">
        <v>342</v>
      </c>
      <c r="C14" s="114" t="s">
        <v>343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17156</v>
      </c>
      <c r="L14" s="116">
        <f>+SUM(M14,R14,V14,W14,AC14)</f>
        <v>665383</v>
      </c>
      <c r="M14" s="116">
        <f>+SUM(N14:Q14)</f>
        <v>46373</v>
      </c>
      <c r="N14" s="116">
        <v>46373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619010</v>
      </c>
      <c r="X14" s="116">
        <v>571247</v>
      </c>
      <c r="Y14" s="116">
        <v>0</v>
      </c>
      <c r="Z14" s="116">
        <v>0</v>
      </c>
      <c r="AA14" s="116">
        <v>47763</v>
      </c>
      <c r="AB14" s="116">
        <v>650932</v>
      </c>
      <c r="AC14" s="116">
        <v>0</v>
      </c>
      <c r="AD14" s="116">
        <v>68025</v>
      </c>
      <c r="AE14" s="116">
        <f>+SUM(D14,L14,AD14)</f>
        <v>733408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5009</v>
      </c>
      <c r="AO14" s="116">
        <f>+SUM(AP14:AS14)</f>
        <v>5009</v>
      </c>
      <c r="AP14" s="116">
        <v>5009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50726</v>
      </c>
      <c r="BE14" s="116">
        <v>0</v>
      </c>
      <c r="BF14" s="116">
        <v>0</v>
      </c>
      <c r="BG14" s="116">
        <f>+SUM(BF14,AN14,AF14)</f>
        <v>5009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17156</v>
      </c>
      <c r="BP14" s="116">
        <f>SUM(L14,AN14)</f>
        <v>670392</v>
      </c>
      <c r="BQ14" s="116">
        <f>SUM(M14,AO14)</f>
        <v>51382</v>
      </c>
      <c r="BR14" s="116">
        <f>SUM(N14,AP14)</f>
        <v>51382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619010</v>
      </c>
      <c r="CB14" s="116">
        <f>SUM(X14,AZ14)</f>
        <v>571247</v>
      </c>
      <c r="CC14" s="116">
        <f>SUM(Y14,BA14)</f>
        <v>0</v>
      </c>
      <c r="CD14" s="116">
        <f>SUM(Z14,BB14)</f>
        <v>0</v>
      </c>
      <c r="CE14" s="116">
        <f>SUM(AA14,BC14)</f>
        <v>47763</v>
      </c>
      <c r="CF14" s="116">
        <f>SUM(AB14,BD14)</f>
        <v>701658</v>
      </c>
      <c r="CG14" s="116">
        <f>SUM(AC14,BE14)</f>
        <v>0</v>
      </c>
      <c r="CH14" s="116">
        <f>SUM(AD14,BF14)</f>
        <v>68025</v>
      </c>
      <c r="CI14" s="116">
        <f>SUM(AE14,BG14)</f>
        <v>738417</v>
      </c>
    </row>
    <row r="15" spans="1:87" ht="13.5" customHeight="1" x14ac:dyDescent="0.15">
      <c r="A15" s="114" t="s">
        <v>52</v>
      </c>
      <c r="B15" s="115" t="s">
        <v>344</v>
      </c>
      <c r="C15" s="114" t="s">
        <v>345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341098</v>
      </c>
      <c r="L15" s="116">
        <f>+SUM(M15,R15,V15,W15,AC15)</f>
        <v>162271</v>
      </c>
      <c r="M15" s="116">
        <f>+SUM(N15:Q15)</f>
        <v>7853</v>
      </c>
      <c r="N15" s="116">
        <v>7853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154418</v>
      </c>
      <c r="X15" s="116">
        <v>154418</v>
      </c>
      <c r="Y15" s="116">
        <v>0</v>
      </c>
      <c r="Z15" s="116">
        <v>0</v>
      </c>
      <c r="AA15" s="116">
        <v>0</v>
      </c>
      <c r="AB15" s="116">
        <v>35181</v>
      </c>
      <c r="AC15" s="116">
        <v>0</v>
      </c>
      <c r="AD15" s="116">
        <v>0</v>
      </c>
      <c r="AE15" s="116">
        <f>+SUM(D15,L15,AD15)</f>
        <v>162271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38725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341098</v>
      </c>
      <c r="BP15" s="116">
        <f>SUM(L15,AN15)</f>
        <v>162271</v>
      </c>
      <c r="BQ15" s="116">
        <f>SUM(M15,AO15)</f>
        <v>7853</v>
      </c>
      <c r="BR15" s="116">
        <f>SUM(N15,AP15)</f>
        <v>7853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154418</v>
      </c>
      <c r="CB15" s="116">
        <f>SUM(X15,AZ15)</f>
        <v>154418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73906</v>
      </c>
      <c r="CG15" s="116">
        <f>SUM(AC15,BE15)</f>
        <v>0</v>
      </c>
      <c r="CH15" s="116">
        <f>SUM(AD15,BF15)</f>
        <v>0</v>
      </c>
      <c r="CI15" s="116">
        <f>SUM(AE15,BG15)</f>
        <v>162271</v>
      </c>
    </row>
    <row r="16" spans="1:87" ht="13.5" customHeight="1" x14ac:dyDescent="0.15">
      <c r="A16" s="114" t="s">
        <v>52</v>
      </c>
      <c r="B16" s="115" t="s">
        <v>346</v>
      </c>
      <c r="C16" s="114" t="s">
        <v>347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450926</v>
      </c>
      <c r="M16" s="116">
        <f>+SUM(N16:Q16)</f>
        <v>60982</v>
      </c>
      <c r="N16" s="116">
        <v>43923</v>
      </c>
      <c r="O16" s="116">
        <v>17059</v>
      </c>
      <c r="P16" s="116">
        <v>0</v>
      </c>
      <c r="Q16" s="116">
        <v>0</v>
      </c>
      <c r="R16" s="116">
        <f>+SUM(S16:U16)</f>
        <v>2707</v>
      </c>
      <c r="S16" s="116">
        <v>2707</v>
      </c>
      <c r="T16" s="116">
        <v>0</v>
      </c>
      <c r="U16" s="116">
        <v>0</v>
      </c>
      <c r="V16" s="116">
        <v>0</v>
      </c>
      <c r="W16" s="116">
        <f>+SUM(X16:AA16)</f>
        <v>387237</v>
      </c>
      <c r="X16" s="116">
        <v>296265</v>
      </c>
      <c r="Y16" s="116">
        <v>5435</v>
      </c>
      <c r="Z16" s="116">
        <v>0</v>
      </c>
      <c r="AA16" s="116">
        <v>85537</v>
      </c>
      <c r="AB16" s="116">
        <v>1242792</v>
      </c>
      <c r="AC16" s="116">
        <v>0</v>
      </c>
      <c r="AD16" s="116">
        <v>0</v>
      </c>
      <c r="AE16" s="116">
        <f>+SUM(D16,L16,AD16)</f>
        <v>450926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22134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22134</v>
      </c>
      <c r="AU16" s="116">
        <v>0</v>
      </c>
      <c r="AV16" s="116">
        <v>22134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83273</v>
      </c>
      <c r="BE16" s="116">
        <v>0</v>
      </c>
      <c r="BF16" s="116">
        <v>0</v>
      </c>
      <c r="BG16" s="116">
        <f>+SUM(BF16,AN16,AF16)</f>
        <v>22134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473060</v>
      </c>
      <c r="BQ16" s="116">
        <f>SUM(M16,AO16)</f>
        <v>60982</v>
      </c>
      <c r="BR16" s="116">
        <f>SUM(N16,AP16)</f>
        <v>43923</v>
      </c>
      <c r="BS16" s="116">
        <f>SUM(O16,AQ16)</f>
        <v>17059</v>
      </c>
      <c r="BT16" s="116">
        <f>SUM(P16,AR16)</f>
        <v>0</v>
      </c>
      <c r="BU16" s="116">
        <f>SUM(Q16,AS16)</f>
        <v>0</v>
      </c>
      <c r="BV16" s="116">
        <f>SUM(R16,AT16)</f>
        <v>24841</v>
      </c>
      <c r="BW16" s="116">
        <f>SUM(S16,AU16)</f>
        <v>2707</v>
      </c>
      <c r="BX16" s="116">
        <f>SUM(T16,AV16)</f>
        <v>22134</v>
      </c>
      <c r="BY16" s="116">
        <f>SUM(U16,AW16)</f>
        <v>0</v>
      </c>
      <c r="BZ16" s="116">
        <f>SUM(V16,AX16)</f>
        <v>0</v>
      </c>
      <c r="CA16" s="116">
        <f>SUM(W16,AY16)</f>
        <v>387237</v>
      </c>
      <c r="CB16" s="116">
        <f>SUM(X16,AZ16)</f>
        <v>296265</v>
      </c>
      <c r="CC16" s="116">
        <f>SUM(Y16,BA16)</f>
        <v>5435</v>
      </c>
      <c r="CD16" s="116">
        <f>SUM(Z16,BB16)</f>
        <v>0</v>
      </c>
      <c r="CE16" s="116">
        <f>SUM(AA16,BC16)</f>
        <v>85537</v>
      </c>
      <c r="CF16" s="116">
        <f>SUM(AB16,BD16)</f>
        <v>1326065</v>
      </c>
      <c r="CG16" s="116">
        <f>SUM(AC16,BE16)</f>
        <v>0</v>
      </c>
      <c r="CH16" s="116">
        <f>SUM(AD16,BF16)</f>
        <v>0</v>
      </c>
      <c r="CI16" s="116">
        <f>SUM(AE16,BG16)</f>
        <v>473060</v>
      </c>
    </row>
    <row r="17" spans="1:87" ht="13.5" customHeight="1" x14ac:dyDescent="0.15">
      <c r="A17" s="114" t="s">
        <v>52</v>
      </c>
      <c r="B17" s="115" t="s">
        <v>352</v>
      </c>
      <c r="C17" s="114" t="s">
        <v>353</v>
      </c>
      <c r="D17" s="116">
        <f>+SUM(E17,J17)</f>
        <v>38027</v>
      </c>
      <c r="E17" s="116">
        <f>+SUM(F17:I17)</f>
        <v>38027</v>
      </c>
      <c r="F17" s="116">
        <v>0</v>
      </c>
      <c r="G17" s="116">
        <v>38027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838828</v>
      </c>
      <c r="M17" s="116">
        <f>+SUM(N17:Q17)</f>
        <v>51179</v>
      </c>
      <c r="N17" s="116">
        <v>51179</v>
      </c>
      <c r="O17" s="116">
        <v>0</v>
      </c>
      <c r="P17" s="116">
        <v>0</v>
      </c>
      <c r="Q17" s="116">
        <v>0</v>
      </c>
      <c r="R17" s="116">
        <f>+SUM(S17:U17)</f>
        <v>235932</v>
      </c>
      <c r="S17" s="116">
        <v>19730</v>
      </c>
      <c r="T17" s="116">
        <v>216202</v>
      </c>
      <c r="U17" s="116">
        <v>0</v>
      </c>
      <c r="V17" s="116">
        <v>345</v>
      </c>
      <c r="W17" s="116">
        <f>+SUM(X17:AA17)</f>
        <v>551372</v>
      </c>
      <c r="X17" s="116">
        <v>342475</v>
      </c>
      <c r="Y17" s="116">
        <v>39697</v>
      </c>
      <c r="Z17" s="116">
        <v>39697</v>
      </c>
      <c r="AA17" s="116">
        <v>129503</v>
      </c>
      <c r="AB17" s="116">
        <v>0</v>
      </c>
      <c r="AC17" s="116">
        <v>0</v>
      </c>
      <c r="AD17" s="116">
        <v>579510</v>
      </c>
      <c r="AE17" s="116">
        <f>+SUM(D17,L17,AD17)</f>
        <v>1456365</v>
      </c>
      <c r="AF17" s="116">
        <f>+SUM(AG17,AL17)</f>
        <v>2184704</v>
      </c>
      <c r="AG17" s="116">
        <f>+SUM(AH17:AK17)</f>
        <v>2184704</v>
      </c>
      <c r="AH17" s="116">
        <v>0</v>
      </c>
      <c r="AI17" s="116">
        <v>2184704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118953</v>
      </c>
      <c r="AO17" s="116">
        <f>+SUM(AP17:AS17)</f>
        <v>12563</v>
      </c>
      <c r="AP17" s="116">
        <v>12563</v>
      </c>
      <c r="AQ17" s="116">
        <v>0</v>
      </c>
      <c r="AR17" s="116">
        <v>0</v>
      </c>
      <c r="AS17" s="116">
        <v>0</v>
      </c>
      <c r="AT17" s="116">
        <f>+SUM(AU17:AW17)</f>
        <v>61285</v>
      </c>
      <c r="AU17" s="116">
        <v>0</v>
      </c>
      <c r="AV17" s="116">
        <v>61285</v>
      </c>
      <c r="AW17" s="116">
        <v>0</v>
      </c>
      <c r="AX17" s="116">
        <v>0</v>
      </c>
      <c r="AY17" s="116">
        <f>+SUM(AZ17:BC17)</f>
        <v>45105</v>
      </c>
      <c r="AZ17" s="116">
        <v>0</v>
      </c>
      <c r="BA17" s="116">
        <v>0</v>
      </c>
      <c r="BB17" s="116">
        <v>0</v>
      </c>
      <c r="BC17" s="116">
        <v>45105</v>
      </c>
      <c r="BD17" s="116">
        <v>0</v>
      </c>
      <c r="BE17" s="116">
        <v>0</v>
      </c>
      <c r="BF17" s="116">
        <v>1422249</v>
      </c>
      <c r="BG17" s="116">
        <f>+SUM(BF17,AN17,AF17)</f>
        <v>3725906</v>
      </c>
      <c r="BH17" s="116">
        <f>SUM(D17,AF17)</f>
        <v>2222731</v>
      </c>
      <c r="BI17" s="116">
        <f>SUM(E17,AG17)</f>
        <v>2222731</v>
      </c>
      <c r="BJ17" s="116">
        <f>SUM(F17,AH17)</f>
        <v>0</v>
      </c>
      <c r="BK17" s="116">
        <f>SUM(G17,AI17)</f>
        <v>2222731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957781</v>
      </c>
      <c r="BQ17" s="116">
        <f>SUM(M17,AO17)</f>
        <v>63742</v>
      </c>
      <c r="BR17" s="116">
        <f>SUM(N17,AP17)</f>
        <v>63742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297217</v>
      </c>
      <c r="BW17" s="116">
        <f>SUM(S17,AU17)</f>
        <v>19730</v>
      </c>
      <c r="BX17" s="116">
        <f>SUM(T17,AV17)</f>
        <v>277487</v>
      </c>
      <c r="BY17" s="116">
        <f>SUM(U17,AW17)</f>
        <v>0</v>
      </c>
      <c r="BZ17" s="116">
        <f>SUM(V17,AX17)</f>
        <v>345</v>
      </c>
      <c r="CA17" s="116">
        <f>SUM(W17,AY17)</f>
        <v>596477</v>
      </c>
      <c r="CB17" s="116">
        <f>SUM(X17,AZ17)</f>
        <v>342475</v>
      </c>
      <c r="CC17" s="116">
        <f>SUM(Y17,BA17)</f>
        <v>39697</v>
      </c>
      <c r="CD17" s="116">
        <f>SUM(Z17,BB17)</f>
        <v>39697</v>
      </c>
      <c r="CE17" s="116">
        <f>SUM(AA17,BC17)</f>
        <v>174608</v>
      </c>
      <c r="CF17" s="116">
        <f>SUM(AB17,BD17)</f>
        <v>0</v>
      </c>
      <c r="CG17" s="116">
        <f>SUM(AC17,BE17)</f>
        <v>0</v>
      </c>
      <c r="CH17" s="116">
        <f>SUM(AD17,BF17)</f>
        <v>2001759</v>
      </c>
      <c r="CI17" s="116">
        <f>SUM(AE17,BG17)</f>
        <v>5182271</v>
      </c>
    </row>
    <row r="18" spans="1:87" ht="13.5" customHeight="1" x14ac:dyDescent="0.15">
      <c r="A18" s="114" t="s">
        <v>52</v>
      </c>
      <c r="B18" s="115" t="s">
        <v>354</v>
      </c>
      <c r="C18" s="114" t="s">
        <v>355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175006</v>
      </c>
      <c r="M18" s="116">
        <f>+SUM(N18:Q18)</f>
        <v>17565</v>
      </c>
      <c r="N18" s="116">
        <v>10888</v>
      </c>
      <c r="O18" s="116">
        <v>6677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157441</v>
      </c>
      <c r="X18" s="116">
        <v>133878</v>
      </c>
      <c r="Y18" s="116">
        <v>0</v>
      </c>
      <c r="Z18" s="116">
        <v>0</v>
      </c>
      <c r="AA18" s="116">
        <v>23563</v>
      </c>
      <c r="AB18" s="116">
        <v>154678</v>
      </c>
      <c r="AC18" s="116">
        <v>0</v>
      </c>
      <c r="AD18" s="116">
        <v>5009</v>
      </c>
      <c r="AE18" s="116">
        <f>+SUM(D18,L18,AD18)</f>
        <v>180015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919</v>
      </c>
      <c r="AO18" s="116">
        <f>+SUM(AP18:AS18)</f>
        <v>919</v>
      </c>
      <c r="AP18" s="116">
        <v>919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45322</v>
      </c>
      <c r="BE18" s="116">
        <v>0</v>
      </c>
      <c r="BF18" s="116">
        <v>0</v>
      </c>
      <c r="BG18" s="116">
        <f>+SUM(BF18,AN18,AF18)</f>
        <v>919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175925</v>
      </c>
      <c r="BQ18" s="116">
        <f>SUM(M18,AO18)</f>
        <v>18484</v>
      </c>
      <c r="BR18" s="116">
        <f>SUM(N18,AP18)</f>
        <v>11807</v>
      </c>
      <c r="BS18" s="116">
        <f>SUM(O18,AQ18)</f>
        <v>6677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157441</v>
      </c>
      <c r="CB18" s="116">
        <f>SUM(X18,AZ18)</f>
        <v>133878</v>
      </c>
      <c r="CC18" s="116">
        <f>SUM(Y18,BA18)</f>
        <v>0</v>
      </c>
      <c r="CD18" s="116">
        <f>SUM(Z18,BB18)</f>
        <v>0</v>
      </c>
      <c r="CE18" s="116">
        <f>SUM(AA18,BC18)</f>
        <v>23563</v>
      </c>
      <c r="CF18" s="116">
        <f>SUM(AB18,BD18)</f>
        <v>200000</v>
      </c>
      <c r="CG18" s="116">
        <f>SUM(AC18,BE18)</f>
        <v>0</v>
      </c>
      <c r="CH18" s="116">
        <f>SUM(AD18,BF18)</f>
        <v>5009</v>
      </c>
      <c r="CI18" s="116">
        <f>SUM(AE18,BG18)</f>
        <v>180934</v>
      </c>
    </row>
    <row r="19" spans="1:87" ht="13.5" customHeight="1" x14ac:dyDescent="0.15">
      <c r="A19" s="114" t="s">
        <v>52</v>
      </c>
      <c r="B19" s="115" t="s">
        <v>356</v>
      </c>
      <c r="C19" s="114" t="s">
        <v>357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0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91750</v>
      </c>
      <c r="AC19" s="116">
        <v>0</v>
      </c>
      <c r="AD19" s="116">
        <v>0</v>
      </c>
      <c r="AE19" s="116">
        <f>+SUM(D19,L19,AD19)</f>
        <v>0</v>
      </c>
      <c r="AF19" s="116">
        <f>+SUM(AG19,AL19)</f>
        <v>48717</v>
      </c>
      <c r="AG19" s="116">
        <f>+SUM(AH19:AK19)</f>
        <v>48717</v>
      </c>
      <c r="AH19" s="116">
        <v>0</v>
      </c>
      <c r="AI19" s="116">
        <v>0</v>
      </c>
      <c r="AJ19" s="116">
        <v>0</v>
      </c>
      <c r="AK19" s="116">
        <v>48717</v>
      </c>
      <c r="AL19" s="116">
        <v>0</v>
      </c>
      <c r="AM19" s="116">
        <v>0</v>
      </c>
      <c r="AN19" s="116">
        <f>+SUM(AO19,AT19,AX19,AY19,BE19)</f>
        <v>5280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5280</v>
      </c>
      <c r="AZ19" s="116">
        <v>0</v>
      </c>
      <c r="BA19" s="116">
        <v>5280</v>
      </c>
      <c r="BB19" s="116">
        <v>0</v>
      </c>
      <c r="BC19" s="116">
        <v>0</v>
      </c>
      <c r="BD19" s="116">
        <v>0</v>
      </c>
      <c r="BE19" s="116">
        <v>0</v>
      </c>
      <c r="BF19" s="116">
        <v>0</v>
      </c>
      <c r="BG19" s="116">
        <f>+SUM(BF19,AN19,AF19)</f>
        <v>53997</v>
      </c>
      <c r="BH19" s="116">
        <f>SUM(D19,AF19)</f>
        <v>48717</v>
      </c>
      <c r="BI19" s="116">
        <f>SUM(E19,AG19)</f>
        <v>48717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48717</v>
      </c>
      <c r="BN19" s="116">
        <f>SUM(J19,AL19)</f>
        <v>0</v>
      </c>
      <c r="BO19" s="116">
        <f>SUM(K19,AM19)</f>
        <v>0</v>
      </c>
      <c r="BP19" s="116">
        <f>SUM(L19,AN19)</f>
        <v>5280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5280</v>
      </c>
      <c r="CB19" s="116">
        <f>SUM(X19,AZ19)</f>
        <v>0</v>
      </c>
      <c r="CC19" s="116">
        <f>SUM(Y19,BA19)</f>
        <v>5280</v>
      </c>
      <c r="CD19" s="116">
        <f>SUM(Z19,BB19)</f>
        <v>0</v>
      </c>
      <c r="CE19" s="116">
        <f>SUM(AA19,BC19)</f>
        <v>0</v>
      </c>
      <c r="CF19" s="116">
        <f>SUM(AB19,BD19)</f>
        <v>91750</v>
      </c>
      <c r="CG19" s="116">
        <f>SUM(AC19,BE19)</f>
        <v>0</v>
      </c>
      <c r="CH19" s="116">
        <f>SUM(AD19,BF19)</f>
        <v>0</v>
      </c>
      <c r="CI19" s="116">
        <f>SUM(AE19,BG19)</f>
        <v>53997</v>
      </c>
    </row>
    <row r="20" spans="1:87" ht="13.5" customHeight="1" x14ac:dyDescent="0.15">
      <c r="A20" s="114" t="s">
        <v>52</v>
      </c>
      <c r="B20" s="115" t="s">
        <v>360</v>
      </c>
      <c r="C20" s="114" t="s">
        <v>361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0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69590</v>
      </c>
      <c r="AC20" s="116">
        <v>0</v>
      </c>
      <c r="AD20" s="116">
        <v>0</v>
      </c>
      <c r="AE20" s="116">
        <f>+SUM(D20,L20,AD20)</f>
        <v>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44909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44909</v>
      </c>
      <c r="AZ20" s="116">
        <v>0</v>
      </c>
      <c r="BA20" s="116">
        <v>4620</v>
      </c>
      <c r="BB20" s="116">
        <v>0</v>
      </c>
      <c r="BC20" s="116">
        <v>40289</v>
      </c>
      <c r="BD20" s="116">
        <v>0</v>
      </c>
      <c r="BE20" s="116">
        <v>0</v>
      </c>
      <c r="BF20" s="116">
        <v>0</v>
      </c>
      <c r="BG20" s="116">
        <f>+SUM(BF20,AN20,AF20)</f>
        <v>44909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44909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44909</v>
      </c>
      <c r="CB20" s="116">
        <f>SUM(X20,AZ20)</f>
        <v>0</v>
      </c>
      <c r="CC20" s="116">
        <f>SUM(Y20,BA20)</f>
        <v>4620</v>
      </c>
      <c r="CD20" s="116">
        <f>SUM(Z20,BB20)</f>
        <v>0</v>
      </c>
      <c r="CE20" s="116">
        <f>SUM(AA20,BC20)</f>
        <v>40289</v>
      </c>
      <c r="CF20" s="116">
        <f>SUM(AB20,BD20)</f>
        <v>69590</v>
      </c>
      <c r="CG20" s="116">
        <f>SUM(AC20,BE20)</f>
        <v>0</v>
      </c>
      <c r="CH20" s="116">
        <f>SUM(AD20,BF20)</f>
        <v>0</v>
      </c>
      <c r="CI20" s="116">
        <f>SUM(AE20,BG20)</f>
        <v>44909</v>
      </c>
    </row>
    <row r="21" spans="1:87" ht="13.5" customHeight="1" x14ac:dyDescent="0.15">
      <c r="A21" s="114" t="s">
        <v>52</v>
      </c>
      <c r="B21" s="115" t="s">
        <v>362</v>
      </c>
      <c r="C21" s="114" t="s">
        <v>363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45772</v>
      </c>
      <c r="AC21" s="116">
        <v>0</v>
      </c>
      <c r="AD21" s="116">
        <v>0</v>
      </c>
      <c r="AE21" s="116">
        <f>+SUM(D21,L21,AD21)</f>
        <v>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41192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41192</v>
      </c>
      <c r="AZ21" s="116">
        <v>0</v>
      </c>
      <c r="BA21" s="116">
        <v>3960</v>
      </c>
      <c r="BB21" s="116">
        <v>0</v>
      </c>
      <c r="BC21" s="116">
        <v>37232</v>
      </c>
      <c r="BD21" s="116">
        <v>0</v>
      </c>
      <c r="BE21" s="116">
        <v>0</v>
      </c>
      <c r="BF21" s="116">
        <v>0</v>
      </c>
      <c r="BG21" s="116">
        <f>+SUM(BF21,AN21,AF21)</f>
        <v>41192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41192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41192</v>
      </c>
      <c r="CB21" s="116">
        <f>SUM(X21,AZ21)</f>
        <v>0</v>
      </c>
      <c r="CC21" s="116">
        <f>SUM(Y21,BA21)</f>
        <v>3960</v>
      </c>
      <c r="CD21" s="116">
        <f>SUM(Z21,BB21)</f>
        <v>0</v>
      </c>
      <c r="CE21" s="116">
        <f>SUM(AA21,BC21)</f>
        <v>37232</v>
      </c>
      <c r="CF21" s="116">
        <f>SUM(AB21,BD21)</f>
        <v>45772</v>
      </c>
      <c r="CG21" s="116">
        <f>SUM(AC21,BE21)</f>
        <v>0</v>
      </c>
      <c r="CH21" s="116">
        <f>SUM(AD21,BF21)</f>
        <v>0</v>
      </c>
      <c r="CI21" s="116">
        <f>SUM(AE21,BG21)</f>
        <v>41192</v>
      </c>
    </row>
    <row r="22" spans="1:87" ht="13.5" customHeight="1" x14ac:dyDescent="0.15">
      <c r="A22" s="114" t="s">
        <v>52</v>
      </c>
      <c r="B22" s="115" t="s">
        <v>364</v>
      </c>
      <c r="C22" s="114" t="s">
        <v>365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25119</v>
      </c>
      <c r="L22" s="116">
        <f>+SUM(M22,R22,V22,W22,AC22)</f>
        <v>0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109884</v>
      </c>
      <c r="AC22" s="116">
        <v>0</v>
      </c>
      <c r="AD22" s="116">
        <v>0</v>
      </c>
      <c r="AE22" s="116">
        <f>+SUM(D22,L22,AD22)</f>
        <v>0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33359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25119</v>
      </c>
      <c r="BP22" s="116">
        <f>SUM(L22,AN22)</f>
        <v>0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0</v>
      </c>
      <c r="CB22" s="116">
        <f>SUM(X22,AZ22)</f>
        <v>0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143243</v>
      </c>
      <c r="CG22" s="116">
        <f>SUM(AC22,BE22)</f>
        <v>0</v>
      </c>
      <c r="CH22" s="116">
        <f>SUM(AD22,BF22)</f>
        <v>0</v>
      </c>
      <c r="CI22" s="116">
        <f>SUM(AE22,BG22)</f>
        <v>0</v>
      </c>
    </row>
    <row r="23" spans="1:87" ht="13.5" customHeight="1" x14ac:dyDescent="0.15">
      <c r="A23" s="114" t="s">
        <v>52</v>
      </c>
      <c r="B23" s="115" t="s">
        <v>368</v>
      </c>
      <c r="C23" s="114" t="s">
        <v>369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32857</v>
      </c>
      <c r="L23" s="116">
        <f>+SUM(M23,R23,V23,W23,AC23)</f>
        <v>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0</v>
      </c>
      <c r="X23" s="116">
        <v>0</v>
      </c>
      <c r="Y23" s="116">
        <v>0</v>
      </c>
      <c r="Z23" s="116">
        <v>0</v>
      </c>
      <c r="AA23" s="116">
        <v>0</v>
      </c>
      <c r="AB23" s="116">
        <v>143735</v>
      </c>
      <c r="AC23" s="116">
        <v>0</v>
      </c>
      <c r="AD23" s="116">
        <v>0</v>
      </c>
      <c r="AE23" s="116">
        <f>+SUM(D23,L23,AD23)</f>
        <v>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43637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32857</v>
      </c>
      <c r="BP23" s="116">
        <f>SUM(L23,AN23)</f>
        <v>0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0</v>
      </c>
      <c r="BW23" s="116">
        <f>SUM(S23,AU23)</f>
        <v>0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0</v>
      </c>
      <c r="CB23" s="116">
        <f>SUM(X23,AZ23)</f>
        <v>0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187372</v>
      </c>
      <c r="CG23" s="116">
        <f>SUM(AC23,BE23)</f>
        <v>0</v>
      </c>
      <c r="CH23" s="116">
        <f>SUM(AD23,BF23)</f>
        <v>0</v>
      </c>
      <c r="CI23" s="116">
        <f>SUM(AE23,BG23)</f>
        <v>0</v>
      </c>
    </row>
    <row r="24" spans="1:87" ht="13.5" customHeight="1" x14ac:dyDescent="0.15">
      <c r="A24" s="114" t="s">
        <v>52</v>
      </c>
      <c r="B24" s="115" t="s">
        <v>371</v>
      </c>
      <c r="C24" s="114" t="s">
        <v>372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74470</v>
      </c>
      <c r="M24" s="116">
        <f>+SUM(N24:Q24)</f>
        <v>8274</v>
      </c>
      <c r="N24" s="116">
        <v>1579</v>
      </c>
      <c r="O24" s="116">
        <v>6695</v>
      </c>
      <c r="P24" s="116">
        <v>0</v>
      </c>
      <c r="Q24" s="116">
        <v>0</v>
      </c>
      <c r="R24" s="116">
        <f>+SUM(S24:U24)</f>
        <v>13777</v>
      </c>
      <c r="S24" s="116">
        <v>3402</v>
      </c>
      <c r="T24" s="116">
        <v>271</v>
      </c>
      <c r="U24" s="116">
        <v>10104</v>
      </c>
      <c r="V24" s="116">
        <v>0</v>
      </c>
      <c r="W24" s="116">
        <f>+SUM(X24:AA24)</f>
        <v>52419</v>
      </c>
      <c r="X24" s="116">
        <v>30068</v>
      </c>
      <c r="Y24" s="116">
        <v>238</v>
      </c>
      <c r="Z24" s="116">
        <v>11919</v>
      </c>
      <c r="AA24" s="116">
        <v>10194</v>
      </c>
      <c r="AB24" s="116">
        <v>191940</v>
      </c>
      <c r="AC24" s="116">
        <v>0</v>
      </c>
      <c r="AD24" s="116">
        <v>22398</v>
      </c>
      <c r="AE24" s="116">
        <f>+SUM(D24,L24,AD24)</f>
        <v>96868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70578</v>
      </c>
      <c r="AO24" s="116">
        <f>+SUM(AP24:AS24)</f>
        <v>1579</v>
      </c>
      <c r="AP24" s="116">
        <v>1579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68999</v>
      </c>
      <c r="AZ24" s="116">
        <v>0</v>
      </c>
      <c r="BA24" s="116">
        <v>68999</v>
      </c>
      <c r="BB24" s="116">
        <v>0</v>
      </c>
      <c r="BC24" s="116">
        <v>0</v>
      </c>
      <c r="BD24" s="116">
        <v>0</v>
      </c>
      <c r="BE24" s="116">
        <v>0</v>
      </c>
      <c r="BF24" s="116">
        <v>424</v>
      </c>
      <c r="BG24" s="116">
        <f>+SUM(BF24,AN24,AF24)</f>
        <v>71002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145048</v>
      </c>
      <c r="BQ24" s="116">
        <f>SUM(M24,AO24)</f>
        <v>9853</v>
      </c>
      <c r="BR24" s="116">
        <f>SUM(N24,AP24)</f>
        <v>3158</v>
      </c>
      <c r="BS24" s="116">
        <f>SUM(O24,AQ24)</f>
        <v>6695</v>
      </c>
      <c r="BT24" s="116">
        <f>SUM(P24,AR24)</f>
        <v>0</v>
      </c>
      <c r="BU24" s="116">
        <f>SUM(Q24,AS24)</f>
        <v>0</v>
      </c>
      <c r="BV24" s="116">
        <f>SUM(R24,AT24)</f>
        <v>13777</v>
      </c>
      <c r="BW24" s="116">
        <f>SUM(S24,AU24)</f>
        <v>3402</v>
      </c>
      <c r="BX24" s="116">
        <f>SUM(T24,AV24)</f>
        <v>271</v>
      </c>
      <c r="BY24" s="116">
        <f>SUM(U24,AW24)</f>
        <v>10104</v>
      </c>
      <c r="BZ24" s="116">
        <f>SUM(V24,AX24)</f>
        <v>0</v>
      </c>
      <c r="CA24" s="116">
        <f>SUM(W24,AY24)</f>
        <v>121418</v>
      </c>
      <c r="CB24" s="116">
        <f>SUM(X24,AZ24)</f>
        <v>30068</v>
      </c>
      <c r="CC24" s="116">
        <f>SUM(Y24,BA24)</f>
        <v>69237</v>
      </c>
      <c r="CD24" s="116">
        <f>SUM(Z24,BB24)</f>
        <v>11919</v>
      </c>
      <c r="CE24" s="116">
        <f>SUM(AA24,BC24)</f>
        <v>10194</v>
      </c>
      <c r="CF24" s="116">
        <f>SUM(AB24,BD24)</f>
        <v>191940</v>
      </c>
      <c r="CG24" s="116">
        <f>SUM(AC24,BE24)</f>
        <v>0</v>
      </c>
      <c r="CH24" s="116">
        <f>SUM(AD24,BF24)</f>
        <v>22822</v>
      </c>
      <c r="CI24" s="116">
        <f>SUM(AE24,BG24)</f>
        <v>167870</v>
      </c>
    </row>
    <row r="25" spans="1:87" ht="13.5" customHeight="1" x14ac:dyDescent="0.15">
      <c r="A25" s="114" t="s">
        <v>52</v>
      </c>
      <c r="B25" s="115" t="s">
        <v>373</v>
      </c>
      <c r="C25" s="114" t="s">
        <v>374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102428</v>
      </c>
      <c r="L25" s="116">
        <f>+SUM(M25,R25,V25,W25,AC25)</f>
        <v>21424</v>
      </c>
      <c r="M25" s="116">
        <f>+SUM(N25:Q25)</f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f>+SUM(S25:U25)</f>
        <v>1028</v>
      </c>
      <c r="S25" s="116">
        <v>0</v>
      </c>
      <c r="T25" s="116">
        <v>0</v>
      </c>
      <c r="U25" s="116">
        <v>1028</v>
      </c>
      <c r="V25" s="116">
        <v>0</v>
      </c>
      <c r="W25" s="116">
        <f>+SUM(X25:AA25)</f>
        <v>20396</v>
      </c>
      <c r="X25" s="116">
        <v>17688</v>
      </c>
      <c r="Y25" s="116">
        <v>0</v>
      </c>
      <c r="Z25" s="116">
        <v>0</v>
      </c>
      <c r="AA25" s="116">
        <v>2708</v>
      </c>
      <c r="AB25" s="116">
        <v>105227</v>
      </c>
      <c r="AC25" s="116">
        <v>0</v>
      </c>
      <c r="AD25" s="116">
        <v>0</v>
      </c>
      <c r="AE25" s="116">
        <f>+SUM(D25,L25,AD25)</f>
        <v>21424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3456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3456</v>
      </c>
      <c r="AZ25" s="116">
        <v>0</v>
      </c>
      <c r="BA25" s="116">
        <v>0</v>
      </c>
      <c r="BB25" s="116">
        <v>0</v>
      </c>
      <c r="BC25" s="116">
        <v>3456</v>
      </c>
      <c r="BD25" s="116">
        <v>0</v>
      </c>
      <c r="BE25" s="116">
        <v>0</v>
      </c>
      <c r="BF25" s="116">
        <v>0</v>
      </c>
      <c r="BG25" s="116">
        <f>+SUM(BF25,AN25,AF25)</f>
        <v>3456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102428</v>
      </c>
      <c r="BP25" s="116">
        <f>SUM(L25,AN25)</f>
        <v>24880</v>
      </c>
      <c r="BQ25" s="116">
        <f>SUM(M25,AO25)</f>
        <v>0</v>
      </c>
      <c r="BR25" s="116">
        <f>SUM(N25,AP25)</f>
        <v>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1028</v>
      </c>
      <c r="BW25" s="116">
        <f>SUM(S25,AU25)</f>
        <v>0</v>
      </c>
      <c r="BX25" s="116">
        <f>SUM(T25,AV25)</f>
        <v>0</v>
      </c>
      <c r="BY25" s="116">
        <f>SUM(U25,AW25)</f>
        <v>1028</v>
      </c>
      <c r="BZ25" s="116">
        <f>SUM(V25,AX25)</f>
        <v>0</v>
      </c>
      <c r="CA25" s="116">
        <f>SUM(W25,AY25)</f>
        <v>23852</v>
      </c>
      <c r="CB25" s="116">
        <f>SUM(X25,AZ25)</f>
        <v>17688</v>
      </c>
      <c r="CC25" s="116">
        <f>SUM(Y25,BA25)</f>
        <v>0</v>
      </c>
      <c r="CD25" s="116">
        <f>SUM(Z25,BB25)</f>
        <v>0</v>
      </c>
      <c r="CE25" s="116">
        <f>SUM(AA25,BC25)</f>
        <v>6164</v>
      </c>
      <c r="CF25" s="116">
        <f>SUM(AB25,BD25)</f>
        <v>105227</v>
      </c>
      <c r="CG25" s="116">
        <f>SUM(AC25,BE25)</f>
        <v>0</v>
      </c>
      <c r="CH25" s="116">
        <f>SUM(AD25,BF25)</f>
        <v>0</v>
      </c>
      <c r="CI25" s="116">
        <f>SUM(AE25,BG25)</f>
        <v>24880</v>
      </c>
    </row>
    <row r="26" spans="1:87" ht="13.5" customHeight="1" x14ac:dyDescent="0.15">
      <c r="A26" s="114" t="s">
        <v>52</v>
      </c>
      <c r="B26" s="115" t="s">
        <v>377</v>
      </c>
      <c r="C26" s="114" t="s">
        <v>378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154259</v>
      </c>
      <c r="L26" s="116">
        <f>+SUM(M26,R26,V26,W26,AC26)</f>
        <v>37875</v>
      </c>
      <c r="M26" s="116">
        <f>+SUM(N26:Q26)</f>
        <v>5038</v>
      </c>
      <c r="N26" s="116">
        <v>5038</v>
      </c>
      <c r="O26" s="116">
        <v>0</v>
      </c>
      <c r="P26" s="116">
        <v>0</v>
      </c>
      <c r="Q26" s="116">
        <v>0</v>
      </c>
      <c r="R26" s="116">
        <f>+SUM(S26:U26)</f>
        <v>1801</v>
      </c>
      <c r="S26" s="116">
        <v>1801</v>
      </c>
      <c r="T26" s="116">
        <v>0</v>
      </c>
      <c r="U26" s="116">
        <v>0</v>
      </c>
      <c r="V26" s="116">
        <v>0</v>
      </c>
      <c r="W26" s="116">
        <f>+SUM(X26:AA26)</f>
        <v>31036</v>
      </c>
      <c r="X26" s="116">
        <v>31036</v>
      </c>
      <c r="Y26" s="116">
        <v>0</v>
      </c>
      <c r="Z26" s="116">
        <v>0</v>
      </c>
      <c r="AA26" s="116">
        <v>0</v>
      </c>
      <c r="AB26" s="116">
        <v>158475</v>
      </c>
      <c r="AC26" s="116">
        <v>0</v>
      </c>
      <c r="AD26" s="116">
        <v>0</v>
      </c>
      <c r="AE26" s="116">
        <f>+SUM(D26,L26,AD26)</f>
        <v>37875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32668</v>
      </c>
      <c r="AO26" s="116">
        <f>+SUM(AP26:AS26)</f>
        <v>2773</v>
      </c>
      <c r="AP26" s="116">
        <v>2773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29895</v>
      </c>
      <c r="AZ26" s="116">
        <v>0</v>
      </c>
      <c r="BA26" s="116">
        <v>0</v>
      </c>
      <c r="BB26" s="116">
        <v>0</v>
      </c>
      <c r="BC26" s="116">
        <v>29895</v>
      </c>
      <c r="BD26" s="116">
        <v>0</v>
      </c>
      <c r="BE26" s="116">
        <v>0</v>
      </c>
      <c r="BF26" s="116">
        <v>0</v>
      </c>
      <c r="BG26" s="116">
        <f>+SUM(BF26,AN26,AF26)</f>
        <v>32668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154259</v>
      </c>
      <c r="BP26" s="116">
        <f>SUM(L26,AN26)</f>
        <v>70543</v>
      </c>
      <c r="BQ26" s="116">
        <f>SUM(M26,AO26)</f>
        <v>7811</v>
      </c>
      <c r="BR26" s="116">
        <f>SUM(N26,AP26)</f>
        <v>7811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1801</v>
      </c>
      <c r="BW26" s="116">
        <f>SUM(S26,AU26)</f>
        <v>1801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60931</v>
      </c>
      <c r="CB26" s="116">
        <f>SUM(X26,AZ26)</f>
        <v>31036</v>
      </c>
      <c r="CC26" s="116">
        <f>SUM(Y26,BA26)</f>
        <v>0</v>
      </c>
      <c r="CD26" s="116">
        <f>SUM(Z26,BB26)</f>
        <v>0</v>
      </c>
      <c r="CE26" s="116">
        <f>SUM(AA26,BC26)</f>
        <v>29895</v>
      </c>
      <c r="CF26" s="116">
        <f>SUM(AB26,BD26)</f>
        <v>158475</v>
      </c>
      <c r="CG26" s="116">
        <f>SUM(AC26,BE26)</f>
        <v>0</v>
      </c>
      <c r="CH26" s="116">
        <f>SUM(AD26,BF26)</f>
        <v>0</v>
      </c>
      <c r="CI26" s="116">
        <f>SUM(AE26,BG26)</f>
        <v>70543</v>
      </c>
    </row>
    <row r="27" spans="1:87" ht="13.5" customHeight="1" x14ac:dyDescent="0.15">
      <c r="A27" s="114" t="s">
        <v>52</v>
      </c>
      <c r="B27" s="115" t="s">
        <v>379</v>
      </c>
      <c r="C27" s="114" t="s">
        <v>380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71507</v>
      </c>
      <c r="M27" s="116">
        <f>+SUM(N27:Q27)</f>
        <v>24607</v>
      </c>
      <c r="N27" s="116">
        <v>15010</v>
      </c>
      <c r="O27" s="116">
        <v>0</v>
      </c>
      <c r="P27" s="116">
        <v>9597</v>
      </c>
      <c r="Q27" s="116">
        <v>0</v>
      </c>
      <c r="R27" s="116">
        <f>+SUM(S27:U27)</f>
        <v>36629</v>
      </c>
      <c r="S27" s="116">
        <v>0</v>
      </c>
      <c r="T27" s="116">
        <v>36629</v>
      </c>
      <c r="U27" s="116">
        <v>0</v>
      </c>
      <c r="V27" s="116">
        <v>0</v>
      </c>
      <c r="W27" s="116">
        <f>+SUM(X27:AA27)</f>
        <v>10271</v>
      </c>
      <c r="X27" s="116">
        <v>6240</v>
      </c>
      <c r="Y27" s="116">
        <v>4031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f>+SUM(D27,L27,AD27)</f>
        <v>71507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71507</v>
      </c>
      <c r="BQ27" s="116">
        <f>SUM(M27,AO27)</f>
        <v>24607</v>
      </c>
      <c r="BR27" s="116">
        <f>SUM(N27,AP27)</f>
        <v>15010</v>
      </c>
      <c r="BS27" s="116">
        <f>SUM(O27,AQ27)</f>
        <v>0</v>
      </c>
      <c r="BT27" s="116">
        <f>SUM(P27,AR27)</f>
        <v>9597</v>
      </c>
      <c r="BU27" s="116">
        <f>SUM(Q27,AS27)</f>
        <v>0</v>
      </c>
      <c r="BV27" s="116">
        <f>SUM(R27,AT27)</f>
        <v>36629</v>
      </c>
      <c r="BW27" s="116">
        <f>SUM(S27,AU27)</f>
        <v>0</v>
      </c>
      <c r="BX27" s="116">
        <f>SUM(T27,AV27)</f>
        <v>36629</v>
      </c>
      <c r="BY27" s="116">
        <f>SUM(U27,AW27)</f>
        <v>0</v>
      </c>
      <c r="BZ27" s="116">
        <f>SUM(V27,AX27)</f>
        <v>0</v>
      </c>
      <c r="CA27" s="116">
        <f>SUM(W27,AY27)</f>
        <v>10271</v>
      </c>
      <c r="CB27" s="116">
        <f>SUM(X27,AZ27)</f>
        <v>6240</v>
      </c>
      <c r="CC27" s="116">
        <f>SUM(Y27,BA27)</f>
        <v>4031</v>
      </c>
      <c r="CD27" s="116">
        <f>SUM(Z27,BB27)</f>
        <v>0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71507</v>
      </c>
    </row>
    <row r="28" spans="1:87" ht="13.5" customHeight="1" x14ac:dyDescent="0.15">
      <c r="A28" s="114" t="s">
        <v>52</v>
      </c>
      <c r="B28" s="115" t="s">
        <v>381</v>
      </c>
      <c r="C28" s="114" t="s">
        <v>382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218728</v>
      </c>
      <c r="M28" s="116">
        <f>+SUM(N28:Q28)</f>
        <v>15164</v>
      </c>
      <c r="N28" s="116">
        <v>15164</v>
      </c>
      <c r="O28" s="116">
        <v>0</v>
      </c>
      <c r="P28" s="116">
        <v>0</v>
      </c>
      <c r="Q28" s="116">
        <v>0</v>
      </c>
      <c r="R28" s="116">
        <f>+SUM(S28:U28)</f>
        <v>162566</v>
      </c>
      <c r="S28" s="116">
        <v>159156</v>
      </c>
      <c r="T28" s="116">
        <v>0</v>
      </c>
      <c r="U28" s="116">
        <v>3410</v>
      </c>
      <c r="V28" s="116">
        <v>0</v>
      </c>
      <c r="W28" s="116">
        <f>+SUM(X28:AA28)</f>
        <v>40998</v>
      </c>
      <c r="X28" s="116">
        <v>0</v>
      </c>
      <c r="Y28" s="116">
        <v>0</v>
      </c>
      <c r="Z28" s="116">
        <v>0</v>
      </c>
      <c r="AA28" s="116">
        <v>40998</v>
      </c>
      <c r="AB28" s="116">
        <v>440855</v>
      </c>
      <c r="AC28" s="116">
        <v>0</v>
      </c>
      <c r="AD28" s="116">
        <v>0</v>
      </c>
      <c r="AE28" s="116">
        <f>+SUM(D28,L28,AD28)</f>
        <v>218728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57042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218728</v>
      </c>
      <c r="BQ28" s="116">
        <f>SUM(M28,AO28)</f>
        <v>15164</v>
      </c>
      <c r="BR28" s="116">
        <f>SUM(N28,AP28)</f>
        <v>15164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162566</v>
      </c>
      <c r="BW28" s="116">
        <f>SUM(S28,AU28)</f>
        <v>159156</v>
      </c>
      <c r="BX28" s="116">
        <f>SUM(T28,AV28)</f>
        <v>0</v>
      </c>
      <c r="BY28" s="116">
        <f>SUM(U28,AW28)</f>
        <v>3410</v>
      </c>
      <c r="BZ28" s="116">
        <f>SUM(V28,AX28)</f>
        <v>0</v>
      </c>
      <c r="CA28" s="116">
        <f>SUM(W28,AY28)</f>
        <v>40998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40998</v>
      </c>
      <c r="CF28" s="116">
        <f>SUM(AB28,BD28)</f>
        <v>497897</v>
      </c>
      <c r="CG28" s="116">
        <f>SUM(AC28,BE28)</f>
        <v>0</v>
      </c>
      <c r="CH28" s="116">
        <f>SUM(AD28,BF28)</f>
        <v>0</v>
      </c>
      <c r="CI28" s="116">
        <f>SUM(AE28,BG28)</f>
        <v>218728</v>
      </c>
    </row>
    <row r="29" spans="1:87" ht="13.5" customHeight="1" x14ac:dyDescent="0.15">
      <c r="A29" s="114" t="s">
        <v>52</v>
      </c>
      <c r="B29" s="115" t="s">
        <v>385</v>
      </c>
      <c r="C29" s="114" t="s">
        <v>386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51105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51105</v>
      </c>
      <c r="X29" s="116">
        <v>51105</v>
      </c>
      <c r="Y29" s="116">
        <v>0</v>
      </c>
      <c r="Z29" s="116">
        <v>0</v>
      </c>
      <c r="AA29" s="116">
        <v>0</v>
      </c>
      <c r="AB29" s="116">
        <v>171614</v>
      </c>
      <c r="AC29" s="116">
        <v>0</v>
      </c>
      <c r="AD29" s="116">
        <v>0</v>
      </c>
      <c r="AE29" s="116">
        <f>+SUM(D29,L29,AD29)</f>
        <v>51105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3108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51105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51105</v>
      </c>
      <c r="CB29" s="116">
        <f>SUM(X29,AZ29)</f>
        <v>51105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174722</v>
      </c>
      <c r="CG29" s="116">
        <f>SUM(AC29,BE29)</f>
        <v>0</v>
      </c>
      <c r="CH29" s="116">
        <f>SUM(AD29,BF29)</f>
        <v>0</v>
      </c>
      <c r="CI29" s="116">
        <f>SUM(AE29,BG29)</f>
        <v>51105</v>
      </c>
    </row>
    <row r="30" spans="1:87" ht="13.5" customHeight="1" x14ac:dyDescent="0.15">
      <c r="A30" s="114" t="s">
        <v>52</v>
      </c>
      <c r="B30" s="115" t="s">
        <v>387</v>
      </c>
      <c r="C30" s="114" t="s">
        <v>388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7096</v>
      </c>
      <c r="L30" s="116">
        <f>+SUM(M30,R30,V30,W30,AC30)</f>
        <v>191036</v>
      </c>
      <c r="M30" s="116">
        <f>+SUM(N30:Q30)</f>
        <v>3591</v>
      </c>
      <c r="N30" s="116">
        <v>3591</v>
      </c>
      <c r="O30" s="116">
        <v>0</v>
      </c>
      <c r="P30" s="116">
        <v>0</v>
      </c>
      <c r="Q30" s="116">
        <v>0</v>
      </c>
      <c r="R30" s="116">
        <f>+SUM(S30:U30)</f>
        <v>944</v>
      </c>
      <c r="S30" s="116">
        <v>0</v>
      </c>
      <c r="T30" s="116">
        <v>0</v>
      </c>
      <c r="U30" s="116">
        <v>944</v>
      </c>
      <c r="V30" s="116">
        <v>0</v>
      </c>
      <c r="W30" s="116">
        <f>+SUM(X30:AA30)</f>
        <v>186501</v>
      </c>
      <c r="X30" s="116">
        <v>160849</v>
      </c>
      <c r="Y30" s="116">
        <v>16247</v>
      </c>
      <c r="Z30" s="116">
        <v>0</v>
      </c>
      <c r="AA30" s="116">
        <v>9405</v>
      </c>
      <c r="AB30" s="116">
        <v>269214</v>
      </c>
      <c r="AC30" s="116">
        <v>0</v>
      </c>
      <c r="AD30" s="116">
        <v>17740</v>
      </c>
      <c r="AE30" s="116">
        <f>+SUM(D30,L30,AD30)</f>
        <v>208776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1191</v>
      </c>
      <c r="AO30" s="116">
        <f>+SUM(AP30:AS30)</f>
        <v>1191</v>
      </c>
      <c r="AP30" s="116">
        <v>1191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14013</v>
      </c>
      <c r="BE30" s="116">
        <v>0</v>
      </c>
      <c r="BF30" s="116">
        <v>0</v>
      </c>
      <c r="BG30" s="116">
        <f>+SUM(BF30,AN30,AF30)</f>
        <v>1191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7096</v>
      </c>
      <c r="BP30" s="116">
        <f>SUM(L30,AN30)</f>
        <v>192227</v>
      </c>
      <c r="BQ30" s="116">
        <f>SUM(M30,AO30)</f>
        <v>4782</v>
      </c>
      <c r="BR30" s="116">
        <f>SUM(N30,AP30)</f>
        <v>4782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944</v>
      </c>
      <c r="BW30" s="116">
        <f>SUM(S30,AU30)</f>
        <v>0</v>
      </c>
      <c r="BX30" s="116">
        <f>SUM(T30,AV30)</f>
        <v>0</v>
      </c>
      <c r="BY30" s="116">
        <f>SUM(U30,AW30)</f>
        <v>944</v>
      </c>
      <c r="BZ30" s="116">
        <f>SUM(V30,AX30)</f>
        <v>0</v>
      </c>
      <c r="CA30" s="116">
        <f>SUM(W30,AY30)</f>
        <v>186501</v>
      </c>
      <c r="CB30" s="116">
        <f>SUM(X30,AZ30)</f>
        <v>160849</v>
      </c>
      <c r="CC30" s="116">
        <f>SUM(Y30,BA30)</f>
        <v>16247</v>
      </c>
      <c r="CD30" s="116">
        <f>SUM(Z30,BB30)</f>
        <v>0</v>
      </c>
      <c r="CE30" s="116">
        <f>SUM(AA30,BC30)</f>
        <v>9405</v>
      </c>
      <c r="CF30" s="116">
        <f>SUM(AB30,BD30)</f>
        <v>283227</v>
      </c>
      <c r="CG30" s="116">
        <f>SUM(AC30,BE30)</f>
        <v>0</v>
      </c>
      <c r="CH30" s="116">
        <f>SUM(AD30,BF30)</f>
        <v>17740</v>
      </c>
      <c r="CI30" s="116">
        <f>SUM(AE30,BG30)</f>
        <v>209967</v>
      </c>
    </row>
    <row r="31" spans="1:87" ht="13.5" customHeight="1" x14ac:dyDescent="0.15">
      <c r="A31" s="114" t="s">
        <v>52</v>
      </c>
      <c r="B31" s="115" t="s">
        <v>389</v>
      </c>
      <c r="C31" s="114" t="s">
        <v>390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95028</v>
      </c>
      <c r="M31" s="116">
        <f>+SUM(N31:Q31)</f>
        <v>16096</v>
      </c>
      <c r="N31" s="116">
        <v>16096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78932</v>
      </c>
      <c r="X31" s="116">
        <v>61858</v>
      </c>
      <c r="Y31" s="116">
        <v>0</v>
      </c>
      <c r="Z31" s="116">
        <v>0</v>
      </c>
      <c r="AA31" s="116">
        <v>17074</v>
      </c>
      <c r="AB31" s="116">
        <v>256423</v>
      </c>
      <c r="AC31" s="116">
        <v>0</v>
      </c>
      <c r="AD31" s="116">
        <v>0</v>
      </c>
      <c r="AE31" s="116">
        <f>+SUM(D31,L31,AD31)</f>
        <v>95028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13247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95028</v>
      </c>
      <c r="BQ31" s="116">
        <f>SUM(M31,AO31)</f>
        <v>16096</v>
      </c>
      <c r="BR31" s="116">
        <f>SUM(N31,AP31)</f>
        <v>16096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78932</v>
      </c>
      <c r="CB31" s="116">
        <f>SUM(X31,AZ31)</f>
        <v>61858</v>
      </c>
      <c r="CC31" s="116">
        <f>SUM(Y31,BA31)</f>
        <v>0</v>
      </c>
      <c r="CD31" s="116">
        <f>SUM(Z31,BB31)</f>
        <v>0</v>
      </c>
      <c r="CE31" s="116">
        <f>SUM(AA31,BC31)</f>
        <v>17074</v>
      </c>
      <c r="CF31" s="116">
        <f>SUM(AB31,BD31)</f>
        <v>269670</v>
      </c>
      <c r="CG31" s="116">
        <f>SUM(AC31,BE31)</f>
        <v>0</v>
      </c>
      <c r="CH31" s="116">
        <f>SUM(AD31,BF31)</f>
        <v>0</v>
      </c>
      <c r="CI31" s="116">
        <f>SUM(AE31,BG31)</f>
        <v>95028</v>
      </c>
    </row>
    <row r="32" spans="1:87" ht="13.5" customHeight="1" x14ac:dyDescent="0.15">
      <c r="A32" s="114" t="s">
        <v>52</v>
      </c>
      <c r="B32" s="115" t="s">
        <v>393</v>
      </c>
      <c r="C32" s="114" t="s">
        <v>394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72938</v>
      </c>
      <c r="M32" s="116">
        <f>+SUM(N32:Q32)</f>
        <v>21181</v>
      </c>
      <c r="N32" s="116">
        <v>21181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51757</v>
      </c>
      <c r="X32" s="116">
        <v>46566</v>
      </c>
      <c r="Y32" s="116">
        <v>0</v>
      </c>
      <c r="Z32" s="116">
        <v>0</v>
      </c>
      <c r="AA32" s="116">
        <v>5191</v>
      </c>
      <c r="AB32" s="116">
        <v>260980</v>
      </c>
      <c r="AC32" s="116">
        <v>0</v>
      </c>
      <c r="AD32" s="116">
        <v>0</v>
      </c>
      <c r="AE32" s="116">
        <f>+SUM(D32,L32,AD32)</f>
        <v>72938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18338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72938</v>
      </c>
      <c r="BQ32" s="116">
        <f>SUM(M32,AO32)</f>
        <v>21181</v>
      </c>
      <c r="BR32" s="116">
        <f>SUM(N32,AP32)</f>
        <v>21181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51757</v>
      </c>
      <c r="CB32" s="116">
        <f>SUM(X32,AZ32)</f>
        <v>46566</v>
      </c>
      <c r="CC32" s="116">
        <f>SUM(Y32,BA32)</f>
        <v>0</v>
      </c>
      <c r="CD32" s="116">
        <f>SUM(Z32,BB32)</f>
        <v>0</v>
      </c>
      <c r="CE32" s="116">
        <f>SUM(AA32,BC32)</f>
        <v>5191</v>
      </c>
      <c r="CF32" s="116">
        <f>SUM(AB32,BD32)</f>
        <v>279318</v>
      </c>
      <c r="CG32" s="116">
        <f>SUM(AC32,BE32)</f>
        <v>0</v>
      </c>
      <c r="CH32" s="116">
        <f>SUM(AD32,BF32)</f>
        <v>0</v>
      </c>
      <c r="CI32" s="116">
        <f>SUM(AE32,BG32)</f>
        <v>72938</v>
      </c>
    </row>
    <row r="33" spans="1:87" ht="13.5" customHeight="1" x14ac:dyDescent="0.15">
      <c r="A33" s="114" t="s">
        <v>52</v>
      </c>
      <c r="B33" s="115" t="s">
        <v>395</v>
      </c>
      <c r="C33" s="114" t="s">
        <v>396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115818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1996</v>
      </c>
      <c r="S33" s="116">
        <v>0</v>
      </c>
      <c r="T33" s="116">
        <v>1996</v>
      </c>
      <c r="U33" s="116">
        <v>0</v>
      </c>
      <c r="V33" s="116">
        <v>0</v>
      </c>
      <c r="W33" s="116">
        <f>+SUM(X33:AA33)</f>
        <v>113822</v>
      </c>
      <c r="X33" s="116">
        <v>78545</v>
      </c>
      <c r="Y33" s="116">
        <v>35166</v>
      </c>
      <c r="Z33" s="116">
        <v>0</v>
      </c>
      <c r="AA33" s="116">
        <v>111</v>
      </c>
      <c r="AB33" s="116">
        <v>117908</v>
      </c>
      <c r="AC33" s="116">
        <v>0</v>
      </c>
      <c r="AD33" s="116">
        <v>42918</v>
      </c>
      <c r="AE33" s="116">
        <f>+SUM(D33,L33,AD33)</f>
        <v>158736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26832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115818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1996</v>
      </c>
      <c r="BW33" s="116">
        <f>SUM(S33,AU33)</f>
        <v>0</v>
      </c>
      <c r="BX33" s="116">
        <f>SUM(T33,AV33)</f>
        <v>1996</v>
      </c>
      <c r="BY33" s="116">
        <f>SUM(U33,AW33)</f>
        <v>0</v>
      </c>
      <c r="BZ33" s="116">
        <f>SUM(V33,AX33)</f>
        <v>0</v>
      </c>
      <c r="CA33" s="116">
        <f>SUM(W33,AY33)</f>
        <v>113822</v>
      </c>
      <c r="CB33" s="116">
        <f>SUM(X33,AZ33)</f>
        <v>78545</v>
      </c>
      <c r="CC33" s="116">
        <f>SUM(Y33,BA33)</f>
        <v>35166</v>
      </c>
      <c r="CD33" s="116">
        <f>SUM(Z33,BB33)</f>
        <v>0</v>
      </c>
      <c r="CE33" s="116">
        <f>SUM(AA33,BC33)</f>
        <v>111</v>
      </c>
      <c r="CF33" s="116">
        <f>SUM(AB33,BD33)</f>
        <v>144740</v>
      </c>
      <c r="CG33" s="116">
        <f>SUM(AC33,BE33)</f>
        <v>0</v>
      </c>
      <c r="CH33" s="116">
        <f>SUM(AD33,BF33)</f>
        <v>42918</v>
      </c>
      <c r="CI33" s="116">
        <f>SUM(AE33,BG33)</f>
        <v>158736</v>
      </c>
    </row>
    <row r="34" spans="1:87" ht="13.5" customHeight="1" x14ac:dyDescent="0.15">
      <c r="A34" s="114" t="s">
        <v>52</v>
      </c>
      <c r="B34" s="115" t="s">
        <v>397</v>
      </c>
      <c r="C34" s="114" t="s">
        <v>398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29098</v>
      </c>
      <c r="L34" s="116">
        <f>+SUM(M34,R34,V34,W34,AC34)</f>
        <v>66871</v>
      </c>
      <c r="M34" s="116">
        <f>+SUM(N34:Q34)</f>
        <v>2874</v>
      </c>
      <c r="N34" s="116">
        <v>2874</v>
      </c>
      <c r="O34" s="116">
        <v>0</v>
      </c>
      <c r="P34" s="116">
        <v>0</v>
      </c>
      <c r="Q34" s="116">
        <v>0</v>
      </c>
      <c r="R34" s="116">
        <f>+SUM(S34:U34)</f>
        <v>60307</v>
      </c>
      <c r="S34" s="116">
        <v>52568</v>
      </c>
      <c r="T34" s="116">
        <v>7739</v>
      </c>
      <c r="U34" s="116">
        <v>0</v>
      </c>
      <c r="V34" s="116">
        <v>0</v>
      </c>
      <c r="W34" s="116">
        <f>+SUM(X34:AA34)</f>
        <v>3690</v>
      </c>
      <c r="X34" s="116">
        <v>0</v>
      </c>
      <c r="Y34" s="116">
        <v>0</v>
      </c>
      <c r="Z34" s="116">
        <v>0</v>
      </c>
      <c r="AA34" s="116">
        <v>3690</v>
      </c>
      <c r="AB34" s="116">
        <v>38233</v>
      </c>
      <c r="AC34" s="116">
        <v>0</v>
      </c>
      <c r="AD34" s="116">
        <v>0</v>
      </c>
      <c r="AE34" s="116">
        <f>+SUM(D34,L34,AD34)</f>
        <v>66871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7491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36589</v>
      </c>
      <c r="BP34" s="116">
        <f>SUM(L34,AN34)</f>
        <v>66871</v>
      </c>
      <c r="BQ34" s="116">
        <f>SUM(M34,AO34)</f>
        <v>2874</v>
      </c>
      <c r="BR34" s="116">
        <f>SUM(N34,AP34)</f>
        <v>2874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60307</v>
      </c>
      <c r="BW34" s="116">
        <f>SUM(S34,AU34)</f>
        <v>52568</v>
      </c>
      <c r="BX34" s="116">
        <f>SUM(T34,AV34)</f>
        <v>7739</v>
      </c>
      <c r="BY34" s="116">
        <f>SUM(U34,AW34)</f>
        <v>0</v>
      </c>
      <c r="BZ34" s="116">
        <f>SUM(V34,AX34)</f>
        <v>0</v>
      </c>
      <c r="CA34" s="116">
        <f>SUM(W34,AY34)</f>
        <v>3690</v>
      </c>
      <c r="CB34" s="116">
        <f>SUM(X34,AZ34)</f>
        <v>0</v>
      </c>
      <c r="CC34" s="116">
        <f>SUM(Y34,BA34)</f>
        <v>0</v>
      </c>
      <c r="CD34" s="116">
        <f>SUM(Z34,BB34)</f>
        <v>0</v>
      </c>
      <c r="CE34" s="116">
        <f>SUM(AA34,BC34)</f>
        <v>3690</v>
      </c>
      <c r="CF34" s="116">
        <f>SUM(AB34,BD34)</f>
        <v>38233</v>
      </c>
      <c r="CG34" s="116">
        <f>SUM(AC34,BE34)</f>
        <v>0</v>
      </c>
      <c r="CH34" s="116">
        <f>SUM(AD34,BF34)</f>
        <v>0</v>
      </c>
      <c r="CI34" s="116">
        <f>SUM(AE34,BG34)</f>
        <v>66871</v>
      </c>
    </row>
    <row r="35" spans="1:87" ht="13.5" customHeight="1" x14ac:dyDescent="0.15">
      <c r="A35" s="114" t="s">
        <v>52</v>
      </c>
      <c r="B35" s="115" t="s">
        <v>399</v>
      </c>
      <c r="C35" s="114" t="s">
        <v>400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93455</v>
      </c>
      <c r="L35" s="116">
        <f>+SUM(M35,R35,V35,W35,AC35)</f>
        <v>94766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94766</v>
      </c>
      <c r="X35" s="116">
        <v>60848</v>
      </c>
      <c r="Y35" s="116">
        <v>0</v>
      </c>
      <c r="Z35" s="116">
        <v>0</v>
      </c>
      <c r="AA35" s="116">
        <v>33918</v>
      </c>
      <c r="AB35" s="116">
        <v>12627</v>
      </c>
      <c r="AC35" s="116">
        <v>0</v>
      </c>
      <c r="AD35" s="116">
        <v>169529</v>
      </c>
      <c r="AE35" s="116">
        <f>+SUM(D35,L35,AD35)</f>
        <v>264295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19325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93455</v>
      </c>
      <c r="BP35" s="116">
        <f>SUM(L35,AN35)</f>
        <v>94766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94766</v>
      </c>
      <c r="CB35" s="116">
        <f>SUM(X35,AZ35)</f>
        <v>60848</v>
      </c>
      <c r="CC35" s="116">
        <f>SUM(Y35,BA35)</f>
        <v>0</v>
      </c>
      <c r="CD35" s="116">
        <f>SUM(Z35,BB35)</f>
        <v>0</v>
      </c>
      <c r="CE35" s="116">
        <f>SUM(AA35,BC35)</f>
        <v>33918</v>
      </c>
      <c r="CF35" s="116">
        <f>SUM(AB35,BD35)</f>
        <v>31952</v>
      </c>
      <c r="CG35" s="116">
        <f>SUM(AC35,BE35)</f>
        <v>0</v>
      </c>
      <c r="CH35" s="116">
        <f>SUM(AD35,BF35)</f>
        <v>169529</v>
      </c>
      <c r="CI35" s="116">
        <f>SUM(AE35,BG35)</f>
        <v>264295</v>
      </c>
    </row>
    <row r="36" spans="1:87" ht="13.5" customHeight="1" x14ac:dyDescent="0.15">
      <c r="A36" s="114" t="s">
        <v>52</v>
      </c>
      <c r="B36" s="115" t="s">
        <v>401</v>
      </c>
      <c r="C36" s="114" t="s">
        <v>402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35924</v>
      </c>
      <c r="M36" s="116">
        <f>+SUM(N36:Q36)</f>
        <v>15455</v>
      </c>
      <c r="N36" s="116">
        <v>430</v>
      </c>
      <c r="O36" s="116">
        <v>8363</v>
      </c>
      <c r="P36" s="116">
        <v>6662</v>
      </c>
      <c r="Q36" s="116">
        <v>0</v>
      </c>
      <c r="R36" s="116">
        <f>+SUM(S36:U36)</f>
        <v>12565</v>
      </c>
      <c r="S36" s="116">
        <v>1660</v>
      </c>
      <c r="T36" s="116">
        <v>10615</v>
      </c>
      <c r="U36" s="116">
        <v>290</v>
      </c>
      <c r="V36" s="116">
        <v>0</v>
      </c>
      <c r="W36" s="116">
        <f>+SUM(X36:AA36)</f>
        <v>7904</v>
      </c>
      <c r="X36" s="116">
        <v>387</v>
      </c>
      <c r="Y36" s="116">
        <v>6779</v>
      </c>
      <c r="Z36" s="116">
        <v>738</v>
      </c>
      <c r="AA36" s="116">
        <v>0</v>
      </c>
      <c r="AB36" s="116">
        <v>0</v>
      </c>
      <c r="AC36" s="116">
        <v>0</v>
      </c>
      <c r="AD36" s="116">
        <v>0</v>
      </c>
      <c r="AE36" s="116">
        <f>+SUM(D36,L36,AD36)</f>
        <v>35924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0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35924</v>
      </c>
      <c r="BQ36" s="116">
        <f>SUM(M36,AO36)</f>
        <v>15455</v>
      </c>
      <c r="BR36" s="116">
        <f>SUM(N36,AP36)</f>
        <v>430</v>
      </c>
      <c r="BS36" s="116">
        <f>SUM(O36,AQ36)</f>
        <v>8363</v>
      </c>
      <c r="BT36" s="116">
        <f>SUM(P36,AR36)</f>
        <v>6662</v>
      </c>
      <c r="BU36" s="116">
        <f>SUM(Q36,AS36)</f>
        <v>0</v>
      </c>
      <c r="BV36" s="116">
        <f>SUM(R36,AT36)</f>
        <v>12565</v>
      </c>
      <c r="BW36" s="116">
        <f>SUM(S36,AU36)</f>
        <v>1660</v>
      </c>
      <c r="BX36" s="116">
        <f>SUM(T36,AV36)</f>
        <v>10615</v>
      </c>
      <c r="BY36" s="116">
        <f>SUM(U36,AW36)</f>
        <v>290</v>
      </c>
      <c r="BZ36" s="116">
        <f>SUM(V36,AX36)</f>
        <v>0</v>
      </c>
      <c r="CA36" s="116">
        <f>SUM(W36,AY36)</f>
        <v>7904</v>
      </c>
      <c r="CB36" s="116">
        <f>SUM(X36,AZ36)</f>
        <v>387</v>
      </c>
      <c r="CC36" s="116">
        <f>SUM(Y36,BA36)</f>
        <v>6779</v>
      </c>
      <c r="CD36" s="116">
        <f>SUM(Z36,BB36)</f>
        <v>738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0</v>
      </c>
      <c r="CI36" s="116">
        <f>SUM(AE36,BG36)</f>
        <v>35924</v>
      </c>
    </row>
    <row r="37" spans="1:87" ht="13.5" customHeight="1" x14ac:dyDescent="0.15">
      <c r="A37" s="114" t="s">
        <v>52</v>
      </c>
      <c r="B37" s="115" t="s">
        <v>403</v>
      </c>
      <c r="C37" s="114" t="s">
        <v>404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71794</v>
      </c>
      <c r="M37" s="116">
        <f>+SUM(N37:Q37)</f>
        <v>28498</v>
      </c>
      <c r="N37" s="116">
        <v>0</v>
      </c>
      <c r="O37" s="116">
        <v>14249</v>
      </c>
      <c r="P37" s="116">
        <v>14249</v>
      </c>
      <c r="Q37" s="116">
        <v>0</v>
      </c>
      <c r="R37" s="116">
        <f>+SUM(S37:U37)</f>
        <v>12681</v>
      </c>
      <c r="S37" s="116">
        <v>8121</v>
      </c>
      <c r="T37" s="116">
        <v>4560</v>
      </c>
      <c r="U37" s="116">
        <v>0</v>
      </c>
      <c r="V37" s="116">
        <v>1906</v>
      </c>
      <c r="W37" s="116">
        <f>+SUM(X37:AA37)</f>
        <v>28709</v>
      </c>
      <c r="X37" s="116">
        <v>5867</v>
      </c>
      <c r="Y37" s="116">
        <v>8156</v>
      </c>
      <c r="Z37" s="116">
        <v>13925</v>
      </c>
      <c r="AA37" s="116">
        <v>761</v>
      </c>
      <c r="AB37" s="116">
        <v>0</v>
      </c>
      <c r="AC37" s="116">
        <v>0</v>
      </c>
      <c r="AD37" s="116">
        <v>381</v>
      </c>
      <c r="AE37" s="116">
        <f>+SUM(D37,L37,AD37)</f>
        <v>72175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861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381</v>
      </c>
      <c r="AU37" s="116">
        <v>381</v>
      </c>
      <c r="AV37" s="116">
        <v>0</v>
      </c>
      <c r="AW37" s="116">
        <v>0</v>
      </c>
      <c r="AX37" s="116">
        <v>0</v>
      </c>
      <c r="AY37" s="116">
        <f>+SUM(AZ37:BC37)</f>
        <v>480</v>
      </c>
      <c r="AZ37" s="116">
        <v>480</v>
      </c>
      <c r="BA37" s="116">
        <v>0</v>
      </c>
      <c r="BB37" s="116">
        <v>0</v>
      </c>
      <c r="BC37" s="116">
        <v>0</v>
      </c>
      <c r="BD37" s="116">
        <v>0</v>
      </c>
      <c r="BE37" s="116">
        <v>0</v>
      </c>
      <c r="BF37" s="116">
        <v>0</v>
      </c>
      <c r="BG37" s="116">
        <f>+SUM(BF37,AN37,AF37)</f>
        <v>861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72655</v>
      </c>
      <c r="BQ37" s="116">
        <f>SUM(M37,AO37)</f>
        <v>28498</v>
      </c>
      <c r="BR37" s="116">
        <f>SUM(N37,AP37)</f>
        <v>0</v>
      </c>
      <c r="BS37" s="116">
        <f>SUM(O37,AQ37)</f>
        <v>14249</v>
      </c>
      <c r="BT37" s="116">
        <f>SUM(P37,AR37)</f>
        <v>14249</v>
      </c>
      <c r="BU37" s="116">
        <f>SUM(Q37,AS37)</f>
        <v>0</v>
      </c>
      <c r="BV37" s="116">
        <f>SUM(R37,AT37)</f>
        <v>13062</v>
      </c>
      <c r="BW37" s="116">
        <f>SUM(S37,AU37)</f>
        <v>8502</v>
      </c>
      <c r="BX37" s="116">
        <f>SUM(T37,AV37)</f>
        <v>4560</v>
      </c>
      <c r="BY37" s="116">
        <f>SUM(U37,AW37)</f>
        <v>0</v>
      </c>
      <c r="BZ37" s="116">
        <f>SUM(V37,AX37)</f>
        <v>1906</v>
      </c>
      <c r="CA37" s="116">
        <f>SUM(W37,AY37)</f>
        <v>29189</v>
      </c>
      <c r="CB37" s="116">
        <f>SUM(X37,AZ37)</f>
        <v>6347</v>
      </c>
      <c r="CC37" s="116">
        <f>SUM(Y37,BA37)</f>
        <v>8156</v>
      </c>
      <c r="CD37" s="116">
        <f>SUM(Z37,BB37)</f>
        <v>13925</v>
      </c>
      <c r="CE37" s="116">
        <f>SUM(AA37,BC37)</f>
        <v>761</v>
      </c>
      <c r="CF37" s="116">
        <f>SUM(AB37,BD37)</f>
        <v>0</v>
      </c>
      <c r="CG37" s="116">
        <f>SUM(AC37,BE37)</f>
        <v>0</v>
      </c>
      <c r="CH37" s="116">
        <f>SUM(AD37,BF37)</f>
        <v>381</v>
      </c>
      <c r="CI37" s="116">
        <f>SUM(AE37,BG37)</f>
        <v>73036</v>
      </c>
    </row>
    <row r="38" spans="1:87" ht="13.5" customHeight="1" x14ac:dyDescent="0.15">
      <c r="A38" s="114" t="s">
        <v>52</v>
      </c>
      <c r="B38" s="115" t="s">
        <v>405</v>
      </c>
      <c r="C38" s="114" t="s">
        <v>406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51635</v>
      </c>
      <c r="M38" s="116">
        <f>+SUM(N38:Q38)</f>
        <v>25025</v>
      </c>
      <c r="N38" s="116">
        <v>2805</v>
      </c>
      <c r="O38" s="116">
        <v>15872</v>
      </c>
      <c r="P38" s="116">
        <v>3174</v>
      </c>
      <c r="Q38" s="116">
        <v>3174</v>
      </c>
      <c r="R38" s="116">
        <f>+SUM(S38:U38)</f>
        <v>17557</v>
      </c>
      <c r="S38" s="116">
        <v>1611</v>
      </c>
      <c r="T38" s="116">
        <v>10199</v>
      </c>
      <c r="U38" s="116">
        <v>5747</v>
      </c>
      <c r="V38" s="116">
        <v>0</v>
      </c>
      <c r="W38" s="116">
        <f>+SUM(X38:AA38)</f>
        <v>9053</v>
      </c>
      <c r="X38" s="116">
        <v>5660</v>
      </c>
      <c r="Y38" s="116">
        <v>253</v>
      </c>
      <c r="Z38" s="116">
        <v>3140</v>
      </c>
      <c r="AA38" s="116">
        <v>0</v>
      </c>
      <c r="AB38" s="116">
        <v>0</v>
      </c>
      <c r="AC38" s="116">
        <v>0</v>
      </c>
      <c r="AD38" s="116">
        <v>0</v>
      </c>
      <c r="AE38" s="116">
        <f>+SUM(D38,L38,AD38)</f>
        <v>51635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0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51635</v>
      </c>
      <c r="BQ38" s="116">
        <f>SUM(M38,AO38)</f>
        <v>25025</v>
      </c>
      <c r="BR38" s="116">
        <f>SUM(N38,AP38)</f>
        <v>2805</v>
      </c>
      <c r="BS38" s="116">
        <f>SUM(O38,AQ38)</f>
        <v>15872</v>
      </c>
      <c r="BT38" s="116">
        <f>SUM(P38,AR38)</f>
        <v>3174</v>
      </c>
      <c r="BU38" s="116">
        <f>SUM(Q38,AS38)</f>
        <v>3174</v>
      </c>
      <c r="BV38" s="116">
        <f>SUM(R38,AT38)</f>
        <v>17557</v>
      </c>
      <c r="BW38" s="116">
        <f>SUM(S38,AU38)</f>
        <v>1611</v>
      </c>
      <c r="BX38" s="116">
        <f>SUM(T38,AV38)</f>
        <v>10199</v>
      </c>
      <c r="BY38" s="116">
        <f>SUM(U38,AW38)</f>
        <v>5747</v>
      </c>
      <c r="BZ38" s="116">
        <f>SUM(V38,AX38)</f>
        <v>0</v>
      </c>
      <c r="CA38" s="116">
        <f>SUM(W38,AY38)</f>
        <v>9053</v>
      </c>
      <c r="CB38" s="116">
        <f>SUM(X38,AZ38)</f>
        <v>5660</v>
      </c>
      <c r="CC38" s="116">
        <f>SUM(Y38,BA38)</f>
        <v>253</v>
      </c>
      <c r="CD38" s="116">
        <f>SUM(Z38,BB38)</f>
        <v>3140</v>
      </c>
      <c r="CE38" s="116">
        <f>SUM(AA38,BC38)</f>
        <v>0</v>
      </c>
      <c r="CF38" s="116">
        <f>SUM(AB38,BD38)</f>
        <v>0</v>
      </c>
      <c r="CG38" s="116">
        <f>SUM(AC38,BE38)</f>
        <v>0</v>
      </c>
      <c r="CH38" s="116">
        <f>SUM(AD38,BF38)</f>
        <v>0</v>
      </c>
      <c r="CI38" s="116">
        <f>SUM(AE38,BG38)</f>
        <v>51635</v>
      </c>
    </row>
    <row r="39" spans="1:87" ht="13.5" customHeight="1" x14ac:dyDescent="0.15">
      <c r="A39" s="114" t="s">
        <v>52</v>
      </c>
      <c r="B39" s="115" t="s">
        <v>407</v>
      </c>
      <c r="C39" s="114" t="s">
        <v>408</v>
      </c>
      <c r="D39" s="116">
        <f>+SUM(E39,J39)</f>
        <v>22418</v>
      </c>
      <c r="E39" s="116">
        <f>+SUM(F39:I39)</f>
        <v>22418</v>
      </c>
      <c r="F39" s="116">
        <v>0</v>
      </c>
      <c r="G39" s="116">
        <v>0</v>
      </c>
      <c r="H39" s="116">
        <v>0</v>
      </c>
      <c r="I39" s="116">
        <v>22418</v>
      </c>
      <c r="J39" s="116">
        <v>0</v>
      </c>
      <c r="K39" s="116">
        <v>0</v>
      </c>
      <c r="L39" s="116">
        <f>+SUM(M39,R39,V39,W39,AC39)</f>
        <v>6696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6696</v>
      </c>
      <c r="X39" s="116">
        <v>5580</v>
      </c>
      <c r="Y39" s="116">
        <v>1116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f>+SUM(D39,L39,AD39)</f>
        <v>29114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0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22418</v>
      </c>
      <c r="BI39" s="116">
        <f>SUM(E39,AG39)</f>
        <v>22418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22418</v>
      </c>
      <c r="BN39" s="116">
        <f>SUM(J39,AL39)</f>
        <v>0</v>
      </c>
      <c r="BO39" s="116">
        <f>SUM(K39,AM39)</f>
        <v>0</v>
      </c>
      <c r="BP39" s="116">
        <f>SUM(L39,AN39)</f>
        <v>6696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6696</v>
      </c>
      <c r="CB39" s="116">
        <f>SUM(X39,AZ39)</f>
        <v>5580</v>
      </c>
      <c r="CC39" s="116">
        <f>SUM(Y39,BA39)</f>
        <v>1116</v>
      </c>
      <c r="CD39" s="116">
        <f>SUM(Z39,BB39)</f>
        <v>0</v>
      </c>
      <c r="CE39" s="116">
        <f>SUM(AA39,BC39)</f>
        <v>0</v>
      </c>
      <c r="CF39" s="116">
        <f>SUM(AB39,BD39)</f>
        <v>0</v>
      </c>
      <c r="CG39" s="116">
        <f>SUM(AC39,BE39)</f>
        <v>0</v>
      </c>
      <c r="CH39" s="116">
        <f>SUM(AD39,BF39)</f>
        <v>0</v>
      </c>
      <c r="CI39" s="116">
        <f>SUM(AE39,BG39)</f>
        <v>29114</v>
      </c>
    </row>
    <row r="40" spans="1:87" ht="13.5" customHeight="1" x14ac:dyDescent="0.15">
      <c r="A40" s="114" t="s">
        <v>52</v>
      </c>
      <c r="B40" s="115" t="s">
        <v>409</v>
      </c>
      <c r="C40" s="114" t="s">
        <v>410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26374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26374</v>
      </c>
      <c r="X40" s="116">
        <v>4840</v>
      </c>
      <c r="Y40" s="116">
        <v>4840</v>
      </c>
      <c r="Z40" s="116">
        <v>4840</v>
      </c>
      <c r="AA40" s="116">
        <v>11854</v>
      </c>
      <c r="AB40" s="116">
        <v>0</v>
      </c>
      <c r="AC40" s="116">
        <v>0</v>
      </c>
      <c r="AD40" s="116">
        <v>16649</v>
      </c>
      <c r="AE40" s="116">
        <f>+SUM(D40,L40,AD40)</f>
        <v>43023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377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377</v>
      </c>
      <c r="AZ40" s="116">
        <v>125</v>
      </c>
      <c r="BA40" s="116">
        <v>126</v>
      </c>
      <c r="BB40" s="116">
        <v>126</v>
      </c>
      <c r="BC40" s="116">
        <v>0</v>
      </c>
      <c r="BD40" s="116">
        <v>0</v>
      </c>
      <c r="BE40" s="116">
        <v>0</v>
      </c>
      <c r="BF40" s="116">
        <v>0</v>
      </c>
      <c r="BG40" s="116">
        <f>+SUM(BF40,AN40,AF40)</f>
        <v>377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26751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26751</v>
      </c>
      <c r="CB40" s="116">
        <f>SUM(X40,AZ40)</f>
        <v>4965</v>
      </c>
      <c r="CC40" s="116">
        <f>SUM(Y40,BA40)</f>
        <v>4966</v>
      </c>
      <c r="CD40" s="116">
        <f>SUM(Z40,BB40)</f>
        <v>4966</v>
      </c>
      <c r="CE40" s="116">
        <f>SUM(AA40,BC40)</f>
        <v>11854</v>
      </c>
      <c r="CF40" s="116">
        <f>SUM(AB40,BD40)</f>
        <v>0</v>
      </c>
      <c r="CG40" s="116">
        <f>SUM(AC40,BE40)</f>
        <v>0</v>
      </c>
      <c r="CH40" s="116">
        <f>SUM(AD40,BF40)</f>
        <v>16649</v>
      </c>
      <c r="CI40" s="116">
        <f>SUM(AE40,BG40)</f>
        <v>43400</v>
      </c>
    </row>
    <row r="41" spans="1:87" ht="13.5" customHeight="1" x14ac:dyDescent="0.15">
      <c r="A41" s="114" t="s">
        <v>52</v>
      </c>
      <c r="B41" s="115" t="s">
        <v>411</v>
      </c>
      <c r="C41" s="114" t="s">
        <v>412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40304</v>
      </c>
      <c r="M41" s="116">
        <f>+SUM(N41:Q41)</f>
        <v>3704</v>
      </c>
      <c r="N41" s="116">
        <v>3704</v>
      </c>
      <c r="O41" s="116">
        <v>0</v>
      </c>
      <c r="P41" s="116">
        <v>0</v>
      </c>
      <c r="Q41" s="116">
        <v>0</v>
      </c>
      <c r="R41" s="116">
        <f>+SUM(S41:U41)</f>
        <v>18583</v>
      </c>
      <c r="S41" s="116">
        <v>0</v>
      </c>
      <c r="T41" s="116">
        <v>0</v>
      </c>
      <c r="U41" s="116">
        <v>18583</v>
      </c>
      <c r="V41" s="116">
        <v>1588</v>
      </c>
      <c r="W41" s="116">
        <f>+SUM(X41:AA41)</f>
        <v>16429</v>
      </c>
      <c r="X41" s="116">
        <v>3000</v>
      </c>
      <c r="Y41" s="116">
        <v>3000</v>
      </c>
      <c r="Z41" s="116">
        <v>0</v>
      </c>
      <c r="AA41" s="116">
        <v>10429</v>
      </c>
      <c r="AB41" s="116">
        <v>0</v>
      </c>
      <c r="AC41" s="116">
        <v>0</v>
      </c>
      <c r="AD41" s="116">
        <v>0</v>
      </c>
      <c r="AE41" s="116">
        <f>+SUM(D41,L41,AD41)</f>
        <v>40304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3583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718</v>
      </c>
      <c r="AU41" s="116">
        <v>0</v>
      </c>
      <c r="AV41" s="116">
        <v>0</v>
      </c>
      <c r="AW41" s="116">
        <v>718</v>
      </c>
      <c r="AX41" s="116">
        <v>0</v>
      </c>
      <c r="AY41" s="116">
        <f>+SUM(AZ41:BC41)</f>
        <v>2865</v>
      </c>
      <c r="AZ41" s="116">
        <v>600</v>
      </c>
      <c r="BA41" s="116">
        <v>600</v>
      </c>
      <c r="BB41" s="116">
        <v>0</v>
      </c>
      <c r="BC41" s="116">
        <v>1665</v>
      </c>
      <c r="BD41" s="116">
        <v>0</v>
      </c>
      <c r="BE41" s="116">
        <v>0</v>
      </c>
      <c r="BF41" s="116">
        <v>0</v>
      </c>
      <c r="BG41" s="116">
        <f>+SUM(BF41,AN41,AF41)</f>
        <v>3583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43887</v>
      </c>
      <c r="BQ41" s="116">
        <f>SUM(M41,AO41)</f>
        <v>3704</v>
      </c>
      <c r="BR41" s="116">
        <f>SUM(N41,AP41)</f>
        <v>3704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19301</v>
      </c>
      <c r="BW41" s="116">
        <f>SUM(S41,AU41)</f>
        <v>0</v>
      </c>
      <c r="BX41" s="116">
        <f>SUM(T41,AV41)</f>
        <v>0</v>
      </c>
      <c r="BY41" s="116">
        <f>SUM(U41,AW41)</f>
        <v>19301</v>
      </c>
      <c r="BZ41" s="116">
        <f>SUM(V41,AX41)</f>
        <v>1588</v>
      </c>
      <c r="CA41" s="116">
        <f>SUM(W41,AY41)</f>
        <v>19294</v>
      </c>
      <c r="CB41" s="116">
        <f>SUM(X41,AZ41)</f>
        <v>3600</v>
      </c>
      <c r="CC41" s="116">
        <f>SUM(Y41,BA41)</f>
        <v>3600</v>
      </c>
      <c r="CD41" s="116">
        <f>SUM(Z41,BB41)</f>
        <v>0</v>
      </c>
      <c r="CE41" s="116">
        <f>SUM(AA41,BC41)</f>
        <v>12094</v>
      </c>
      <c r="CF41" s="116">
        <f>SUM(AB41,BD41)</f>
        <v>0</v>
      </c>
      <c r="CG41" s="116">
        <f>SUM(AC41,BE41)</f>
        <v>0</v>
      </c>
      <c r="CH41" s="116">
        <f>SUM(AD41,BF41)</f>
        <v>0</v>
      </c>
      <c r="CI41" s="116">
        <f>SUM(AE41,BG41)</f>
        <v>43887</v>
      </c>
    </row>
    <row r="42" spans="1:87" ht="13.5" customHeight="1" x14ac:dyDescent="0.15">
      <c r="A42" s="114" t="s">
        <v>52</v>
      </c>
      <c r="B42" s="115" t="s">
        <v>413</v>
      </c>
      <c r="C42" s="114" t="s">
        <v>414</v>
      </c>
      <c r="D42" s="116">
        <f>+SUM(E42,J42)</f>
        <v>8657</v>
      </c>
      <c r="E42" s="116">
        <f>+SUM(F42:I42)</f>
        <v>8657</v>
      </c>
      <c r="F42" s="116">
        <v>0</v>
      </c>
      <c r="G42" s="116">
        <v>8657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54172</v>
      </c>
      <c r="M42" s="116">
        <f>+SUM(N42:Q42)</f>
        <v>33144</v>
      </c>
      <c r="N42" s="116">
        <v>9945</v>
      </c>
      <c r="O42" s="116">
        <v>18268</v>
      </c>
      <c r="P42" s="116">
        <v>4931</v>
      </c>
      <c r="Q42" s="116">
        <v>0</v>
      </c>
      <c r="R42" s="116">
        <f>+SUM(S42:U42)</f>
        <v>8998</v>
      </c>
      <c r="S42" s="116">
        <v>842</v>
      </c>
      <c r="T42" s="116">
        <v>8156</v>
      </c>
      <c r="U42" s="116">
        <v>0</v>
      </c>
      <c r="V42" s="116">
        <v>0</v>
      </c>
      <c r="W42" s="116">
        <f>+SUM(X42:AA42)</f>
        <v>12030</v>
      </c>
      <c r="X42" s="116">
        <v>0</v>
      </c>
      <c r="Y42" s="116">
        <v>0</v>
      </c>
      <c r="Z42" s="116">
        <v>0</v>
      </c>
      <c r="AA42" s="116">
        <v>12030</v>
      </c>
      <c r="AB42" s="116">
        <v>0</v>
      </c>
      <c r="AC42" s="116">
        <v>0</v>
      </c>
      <c r="AD42" s="116">
        <v>15185</v>
      </c>
      <c r="AE42" s="116">
        <f>+SUM(D42,L42,AD42)</f>
        <v>78014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91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91</v>
      </c>
      <c r="AU42" s="116">
        <v>0</v>
      </c>
      <c r="AV42" s="116">
        <v>91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0</v>
      </c>
      <c r="BE42" s="116">
        <v>0</v>
      </c>
      <c r="BF42" s="116">
        <v>112</v>
      </c>
      <c r="BG42" s="116">
        <f>+SUM(BF42,AN42,AF42)</f>
        <v>203</v>
      </c>
      <c r="BH42" s="116">
        <f>SUM(D42,AF42)</f>
        <v>8657</v>
      </c>
      <c r="BI42" s="116">
        <f>SUM(E42,AG42)</f>
        <v>8657</v>
      </c>
      <c r="BJ42" s="116">
        <f>SUM(F42,AH42)</f>
        <v>0</v>
      </c>
      <c r="BK42" s="116">
        <f>SUM(G42,AI42)</f>
        <v>8657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54263</v>
      </c>
      <c r="BQ42" s="116">
        <f>SUM(M42,AO42)</f>
        <v>33144</v>
      </c>
      <c r="BR42" s="116">
        <f>SUM(N42,AP42)</f>
        <v>9945</v>
      </c>
      <c r="BS42" s="116">
        <f>SUM(O42,AQ42)</f>
        <v>18268</v>
      </c>
      <c r="BT42" s="116">
        <f>SUM(P42,AR42)</f>
        <v>4931</v>
      </c>
      <c r="BU42" s="116">
        <f>SUM(Q42,AS42)</f>
        <v>0</v>
      </c>
      <c r="BV42" s="116">
        <f>SUM(R42,AT42)</f>
        <v>9089</v>
      </c>
      <c r="BW42" s="116">
        <f>SUM(S42,AU42)</f>
        <v>842</v>
      </c>
      <c r="BX42" s="116">
        <f>SUM(T42,AV42)</f>
        <v>8247</v>
      </c>
      <c r="BY42" s="116">
        <f>SUM(U42,AW42)</f>
        <v>0</v>
      </c>
      <c r="BZ42" s="116">
        <f>SUM(V42,AX42)</f>
        <v>0</v>
      </c>
      <c r="CA42" s="116">
        <f>SUM(W42,AY42)</f>
        <v>12030</v>
      </c>
      <c r="CB42" s="116">
        <f>SUM(X42,AZ42)</f>
        <v>0</v>
      </c>
      <c r="CC42" s="116">
        <f>SUM(Y42,BA42)</f>
        <v>0</v>
      </c>
      <c r="CD42" s="116">
        <f>SUM(Z42,BB42)</f>
        <v>0</v>
      </c>
      <c r="CE42" s="116">
        <f>SUM(AA42,BC42)</f>
        <v>12030</v>
      </c>
      <c r="CF42" s="116">
        <f>SUM(AB42,BD42)</f>
        <v>0</v>
      </c>
      <c r="CG42" s="116">
        <f>SUM(AC42,BE42)</f>
        <v>0</v>
      </c>
      <c r="CH42" s="116">
        <f>SUM(AD42,BF42)</f>
        <v>15297</v>
      </c>
      <c r="CI42" s="116">
        <f>SUM(AE42,BG42)</f>
        <v>78217</v>
      </c>
    </row>
    <row r="43" spans="1:87" ht="13.5" customHeight="1" x14ac:dyDescent="0.15">
      <c r="A43" s="114" t="s">
        <v>52</v>
      </c>
      <c r="B43" s="115" t="s">
        <v>415</v>
      </c>
      <c r="C43" s="114" t="s">
        <v>416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58658</v>
      </c>
      <c r="M43" s="116">
        <f>+SUM(N43:Q43)</f>
        <v>29175</v>
      </c>
      <c r="N43" s="116">
        <v>29175</v>
      </c>
      <c r="O43" s="116">
        <v>0</v>
      </c>
      <c r="P43" s="116">
        <v>0</v>
      </c>
      <c r="Q43" s="116">
        <v>0</v>
      </c>
      <c r="R43" s="116">
        <f>+SUM(S43:U43)</f>
        <v>29483</v>
      </c>
      <c r="S43" s="116">
        <v>0</v>
      </c>
      <c r="T43" s="116">
        <v>29483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11402</v>
      </c>
      <c r="AE43" s="116">
        <f>+SUM(D43,L43,AD43)</f>
        <v>70060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0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58658</v>
      </c>
      <c r="BQ43" s="116">
        <f>SUM(M43,AO43)</f>
        <v>29175</v>
      </c>
      <c r="BR43" s="116">
        <f>SUM(N43,AP43)</f>
        <v>29175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29483</v>
      </c>
      <c r="BW43" s="116">
        <f>SUM(S43,AU43)</f>
        <v>0</v>
      </c>
      <c r="BX43" s="116">
        <f>SUM(T43,AV43)</f>
        <v>29483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11402</v>
      </c>
      <c r="CI43" s="116">
        <f>SUM(AE43,BG43)</f>
        <v>70060</v>
      </c>
    </row>
    <row r="44" spans="1:87" ht="13.5" customHeight="1" x14ac:dyDescent="0.15">
      <c r="A44" s="114" t="s">
        <v>52</v>
      </c>
      <c r="B44" s="115" t="s">
        <v>417</v>
      </c>
      <c r="C44" s="114" t="s">
        <v>418</v>
      </c>
      <c r="D44" s="116">
        <f>+SUM(E44,J44)</f>
        <v>1033742</v>
      </c>
      <c r="E44" s="116">
        <f>+SUM(F44:I44)</f>
        <v>999072</v>
      </c>
      <c r="F44" s="116">
        <v>0</v>
      </c>
      <c r="G44" s="116">
        <v>999072</v>
      </c>
      <c r="H44" s="116">
        <v>0</v>
      </c>
      <c r="I44" s="116">
        <v>0</v>
      </c>
      <c r="J44" s="116">
        <v>34670</v>
      </c>
      <c r="K44" s="116">
        <v>0</v>
      </c>
      <c r="L44" s="116">
        <f>+SUM(M44,R44,V44,W44,AC44)</f>
        <v>196741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102261</v>
      </c>
      <c r="S44" s="116">
        <v>7666</v>
      </c>
      <c r="T44" s="116">
        <v>43632</v>
      </c>
      <c r="U44" s="116">
        <v>50963</v>
      </c>
      <c r="V44" s="116">
        <v>15444</v>
      </c>
      <c r="W44" s="116">
        <f>+SUM(X44:AA44)</f>
        <v>79036</v>
      </c>
      <c r="X44" s="116">
        <v>21474</v>
      </c>
      <c r="Y44" s="116">
        <v>28781</v>
      </c>
      <c r="Z44" s="116">
        <v>28781</v>
      </c>
      <c r="AA44" s="116">
        <v>0</v>
      </c>
      <c r="AB44" s="116">
        <v>0</v>
      </c>
      <c r="AC44" s="116">
        <v>0</v>
      </c>
      <c r="AD44" s="116">
        <v>0</v>
      </c>
      <c r="AE44" s="116">
        <f>+SUM(D44,L44,AD44)</f>
        <v>1230483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0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1033742</v>
      </c>
      <c r="BI44" s="116">
        <f>SUM(E44,AG44)</f>
        <v>999072</v>
      </c>
      <c r="BJ44" s="116">
        <f>SUM(F44,AH44)</f>
        <v>0</v>
      </c>
      <c r="BK44" s="116">
        <f>SUM(G44,AI44)</f>
        <v>999072</v>
      </c>
      <c r="BL44" s="116">
        <f>SUM(H44,AJ44)</f>
        <v>0</v>
      </c>
      <c r="BM44" s="116">
        <f>SUM(I44,AK44)</f>
        <v>0</v>
      </c>
      <c r="BN44" s="116">
        <f>SUM(J44,AL44)</f>
        <v>34670</v>
      </c>
      <c r="BO44" s="116">
        <f>SUM(K44,AM44)</f>
        <v>0</v>
      </c>
      <c r="BP44" s="116">
        <f>SUM(L44,AN44)</f>
        <v>196741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102261</v>
      </c>
      <c r="BW44" s="116">
        <f>SUM(S44,AU44)</f>
        <v>7666</v>
      </c>
      <c r="BX44" s="116">
        <f>SUM(T44,AV44)</f>
        <v>43632</v>
      </c>
      <c r="BY44" s="116">
        <f>SUM(U44,AW44)</f>
        <v>50963</v>
      </c>
      <c r="BZ44" s="116">
        <f>SUM(V44,AX44)</f>
        <v>15444</v>
      </c>
      <c r="CA44" s="116">
        <f>SUM(W44,AY44)</f>
        <v>79036</v>
      </c>
      <c r="CB44" s="116">
        <f>SUM(X44,AZ44)</f>
        <v>21474</v>
      </c>
      <c r="CC44" s="116">
        <f>SUM(Y44,BA44)</f>
        <v>28781</v>
      </c>
      <c r="CD44" s="116">
        <f>SUM(Z44,BB44)</f>
        <v>28781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0</v>
      </c>
      <c r="CI44" s="116">
        <f>SUM(AE44,BG44)</f>
        <v>1230483</v>
      </c>
    </row>
    <row r="45" spans="1:87" ht="13.5" customHeight="1" x14ac:dyDescent="0.15">
      <c r="A45" s="114" t="s">
        <v>52</v>
      </c>
      <c r="B45" s="115" t="s">
        <v>419</v>
      </c>
      <c r="C45" s="114" t="s">
        <v>420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76383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358</v>
      </c>
      <c r="S45" s="116">
        <v>0</v>
      </c>
      <c r="T45" s="116">
        <v>0</v>
      </c>
      <c r="U45" s="116">
        <v>358</v>
      </c>
      <c r="V45" s="116">
        <v>0</v>
      </c>
      <c r="W45" s="116">
        <f>+SUM(X45:AA45)</f>
        <v>76025</v>
      </c>
      <c r="X45" s="116">
        <v>76025</v>
      </c>
      <c r="Y45" s="116">
        <v>0</v>
      </c>
      <c r="Z45" s="116">
        <v>0</v>
      </c>
      <c r="AA45" s="116">
        <v>0</v>
      </c>
      <c r="AB45" s="116">
        <v>105941</v>
      </c>
      <c r="AC45" s="116">
        <v>0</v>
      </c>
      <c r="AD45" s="116">
        <v>0</v>
      </c>
      <c r="AE45" s="116">
        <f>+SUM(D45,L45,AD45)</f>
        <v>76383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69337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76383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358</v>
      </c>
      <c r="BW45" s="116">
        <f>SUM(S45,AU45)</f>
        <v>0</v>
      </c>
      <c r="BX45" s="116">
        <f>SUM(T45,AV45)</f>
        <v>0</v>
      </c>
      <c r="BY45" s="116">
        <f>SUM(U45,AW45)</f>
        <v>358</v>
      </c>
      <c r="BZ45" s="116">
        <f>SUM(V45,AX45)</f>
        <v>0</v>
      </c>
      <c r="CA45" s="116">
        <f>SUM(W45,AY45)</f>
        <v>76025</v>
      </c>
      <c r="CB45" s="116">
        <f>SUM(X45,AZ45)</f>
        <v>76025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175278</v>
      </c>
      <c r="CG45" s="116">
        <f>SUM(AC45,BE45)</f>
        <v>0</v>
      </c>
      <c r="CH45" s="116">
        <f>SUM(AD45,BF45)</f>
        <v>0</v>
      </c>
      <c r="CI45" s="116">
        <f>SUM(AE45,BG45)</f>
        <v>76383</v>
      </c>
    </row>
    <row r="46" spans="1:87" ht="13.5" customHeight="1" x14ac:dyDescent="0.15">
      <c r="A46" s="114" t="s">
        <v>52</v>
      </c>
      <c r="B46" s="115" t="s">
        <v>421</v>
      </c>
      <c r="C46" s="114" t="s">
        <v>422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20852</v>
      </c>
      <c r="M46" s="116">
        <f>+SUM(N46:Q46)</f>
        <v>20338</v>
      </c>
      <c r="N46" s="116">
        <v>0</v>
      </c>
      <c r="O46" s="116">
        <v>14226</v>
      </c>
      <c r="P46" s="116">
        <v>6112</v>
      </c>
      <c r="Q46" s="116">
        <v>0</v>
      </c>
      <c r="R46" s="116">
        <f>+SUM(S46:U46)</f>
        <v>514</v>
      </c>
      <c r="S46" s="116">
        <v>514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f>+SUM(D46,L46,AD46)</f>
        <v>20852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5045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1572</v>
      </c>
      <c r="AU46" s="116">
        <v>0</v>
      </c>
      <c r="AV46" s="116">
        <v>1572</v>
      </c>
      <c r="AW46" s="116">
        <v>0</v>
      </c>
      <c r="AX46" s="116">
        <v>2158</v>
      </c>
      <c r="AY46" s="116">
        <f>+SUM(AZ46:BC46)</f>
        <v>1315</v>
      </c>
      <c r="AZ46" s="116">
        <v>0</v>
      </c>
      <c r="BA46" s="116">
        <v>1315</v>
      </c>
      <c r="BB46" s="116">
        <v>0</v>
      </c>
      <c r="BC46" s="116">
        <v>0</v>
      </c>
      <c r="BD46" s="116">
        <v>0</v>
      </c>
      <c r="BE46" s="116">
        <v>0</v>
      </c>
      <c r="BF46" s="116">
        <v>0</v>
      </c>
      <c r="BG46" s="116">
        <f>+SUM(BF46,AN46,AF46)</f>
        <v>5045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25897</v>
      </c>
      <c r="BQ46" s="116">
        <f>SUM(M46,AO46)</f>
        <v>20338</v>
      </c>
      <c r="BR46" s="116">
        <f>SUM(N46,AP46)</f>
        <v>0</v>
      </c>
      <c r="BS46" s="116">
        <f>SUM(O46,AQ46)</f>
        <v>14226</v>
      </c>
      <c r="BT46" s="116">
        <f>SUM(P46,AR46)</f>
        <v>6112</v>
      </c>
      <c r="BU46" s="116">
        <f>SUM(Q46,AS46)</f>
        <v>0</v>
      </c>
      <c r="BV46" s="116">
        <f>SUM(R46,AT46)</f>
        <v>2086</v>
      </c>
      <c r="BW46" s="116">
        <f>SUM(S46,AU46)</f>
        <v>514</v>
      </c>
      <c r="BX46" s="116">
        <f>SUM(T46,AV46)</f>
        <v>1572</v>
      </c>
      <c r="BY46" s="116">
        <f>SUM(U46,AW46)</f>
        <v>0</v>
      </c>
      <c r="BZ46" s="116">
        <f>SUM(V46,AX46)</f>
        <v>2158</v>
      </c>
      <c r="CA46" s="116">
        <f>SUM(W46,AY46)</f>
        <v>1315</v>
      </c>
      <c r="CB46" s="116">
        <f>SUM(X46,AZ46)</f>
        <v>0</v>
      </c>
      <c r="CC46" s="116">
        <f>SUM(Y46,BA46)</f>
        <v>1315</v>
      </c>
      <c r="CD46" s="116">
        <f>SUM(Z46,BB46)</f>
        <v>0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0</v>
      </c>
      <c r="CI46" s="116">
        <f>SUM(AE46,BG46)</f>
        <v>25897</v>
      </c>
    </row>
    <row r="47" spans="1:87" ht="13.5" customHeight="1" x14ac:dyDescent="0.15">
      <c r="A47" s="114" t="s">
        <v>52</v>
      </c>
      <c r="B47" s="115" t="s">
        <v>423</v>
      </c>
      <c r="C47" s="114" t="s">
        <v>424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158151</v>
      </c>
      <c r="M47" s="116">
        <f>+SUM(N47:Q47)</f>
        <v>25178</v>
      </c>
      <c r="N47" s="116">
        <v>20699</v>
      </c>
      <c r="O47" s="116">
        <v>0</v>
      </c>
      <c r="P47" s="116">
        <v>4479</v>
      </c>
      <c r="Q47" s="116">
        <v>0</v>
      </c>
      <c r="R47" s="116">
        <f>+SUM(S47:U47)</f>
        <v>52829</v>
      </c>
      <c r="S47" s="116">
        <v>19279</v>
      </c>
      <c r="T47" s="116">
        <v>26225</v>
      </c>
      <c r="U47" s="116">
        <v>7325</v>
      </c>
      <c r="V47" s="116">
        <v>0</v>
      </c>
      <c r="W47" s="116">
        <f>+SUM(X47:AA47)</f>
        <v>80144</v>
      </c>
      <c r="X47" s="116">
        <v>32824</v>
      </c>
      <c r="Y47" s="116">
        <v>15996</v>
      </c>
      <c r="Z47" s="116">
        <v>31324</v>
      </c>
      <c r="AA47" s="116">
        <v>0</v>
      </c>
      <c r="AB47" s="116">
        <v>0</v>
      </c>
      <c r="AC47" s="116">
        <v>0</v>
      </c>
      <c r="AD47" s="116">
        <v>0</v>
      </c>
      <c r="AE47" s="116">
        <f>+SUM(D47,L47,AD47)</f>
        <v>158151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48271</v>
      </c>
      <c r="AO47" s="116">
        <f>+SUM(AP47:AS47)</f>
        <v>2761</v>
      </c>
      <c r="AP47" s="116">
        <v>2761</v>
      </c>
      <c r="AQ47" s="116">
        <v>0</v>
      </c>
      <c r="AR47" s="116">
        <v>0</v>
      </c>
      <c r="AS47" s="116">
        <v>0</v>
      </c>
      <c r="AT47" s="116">
        <f>+SUM(AU47:AW47)</f>
        <v>12578</v>
      </c>
      <c r="AU47" s="116">
        <v>0</v>
      </c>
      <c r="AV47" s="116">
        <v>0</v>
      </c>
      <c r="AW47" s="116">
        <v>12578</v>
      </c>
      <c r="AX47" s="116">
        <v>0</v>
      </c>
      <c r="AY47" s="116">
        <f>+SUM(AZ47:BC47)</f>
        <v>32932</v>
      </c>
      <c r="AZ47" s="116">
        <v>0</v>
      </c>
      <c r="BA47" s="116">
        <v>0</v>
      </c>
      <c r="BB47" s="116">
        <v>32932</v>
      </c>
      <c r="BC47" s="116">
        <v>0</v>
      </c>
      <c r="BD47" s="116">
        <v>0</v>
      </c>
      <c r="BE47" s="116">
        <v>0</v>
      </c>
      <c r="BF47" s="116">
        <v>0</v>
      </c>
      <c r="BG47" s="116">
        <f>+SUM(BF47,AN47,AF47)</f>
        <v>48271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206422</v>
      </c>
      <c r="BQ47" s="116">
        <f>SUM(M47,AO47)</f>
        <v>27939</v>
      </c>
      <c r="BR47" s="116">
        <f>SUM(N47,AP47)</f>
        <v>23460</v>
      </c>
      <c r="BS47" s="116">
        <f>SUM(O47,AQ47)</f>
        <v>0</v>
      </c>
      <c r="BT47" s="116">
        <f>SUM(P47,AR47)</f>
        <v>4479</v>
      </c>
      <c r="BU47" s="116">
        <f>SUM(Q47,AS47)</f>
        <v>0</v>
      </c>
      <c r="BV47" s="116">
        <f>SUM(R47,AT47)</f>
        <v>65407</v>
      </c>
      <c r="BW47" s="116">
        <f>SUM(S47,AU47)</f>
        <v>19279</v>
      </c>
      <c r="BX47" s="116">
        <f>SUM(T47,AV47)</f>
        <v>26225</v>
      </c>
      <c r="BY47" s="116">
        <f>SUM(U47,AW47)</f>
        <v>19903</v>
      </c>
      <c r="BZ47" s="116">
        <f>SUM(V47,AX47)</f>
        <v>0</v>
      </c>
      <c r="CA47" s="116">
        <f>SUM(W47,AY47)</f>
        <v>113076</v>
      </c>
      <c r="CB47" s="116">
        <f>SUM(X47,AZ47)</f>
        <v>32824</v>
      </c>
      <c r="CC47" s="116">
        <f>SUM(Y47,BA47)</f>
        <v>15996</v>
      </c>
      <c r="CD47" s="116">
        <f>SUM(Z47,BB47)</f>
        <v>64256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0</v>
      </c>
      <c r="CI47" s="116">
        <f>SUM(AE47,BG47)</f>
        <v>206422</v>
      </c>
    </row>
    <row r="48" spans="1:87" ht="13.5" customHeight="1" x14ac:dyDescent="0.15">
      <c r="A48" s="114" t="s">
        <v>52</v>
      </c>
      <c r="B48" s="115" t="s">
        <v>425</v>
      </c>
      <c r="C48" s="114" t="s">
        <v>426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123329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123329</v>
      </c>
      <c r="X48" s="116">
        <v>0</v>
      </c>
      <c r="Y48" s="116">
        <v>55184</v>
      </c>
      <c r="Z48" s="116">
        <v>36234</v>
      </c>
      <c r="AA48" s="116">
        <v>31911</v>
      </c>
      <c r="AB48" s="116">
        <v>0</v>
      </c>
      <c r="AC48" s="116">
        <v>0</v>
      </c>
      <c r="AD48" s="116">
        <v>0</v>
      </c>
      <c r="AE48" s="116">
        <f>+SUM(D48,L48,AD48)</f>
        <v>123329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0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123329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123329</v>
      </c>
      <c r="CB48" s="116">
        <f>SUM(X48,AZ48)</f>
        <v>0</v>
      </c>
      <c r="CC48" s="116">
        <f>SUM(Y48,BA48)</f>
        <v>55184</v>
      </c>
      <c r="CD48" s="116">
        <f>SUM(Z48,BB48)</f>
        <v>36234</v>
      </c>
      <c r="CE48" s="116">
        <f>SUM(AA48,BC48)</f>
        <v>31911</v>
      </c>
      <c r="CF48" s="116">
        <f>SUM(AB48,BD48)</f>
        <v>0</v>
      </c>
      <c r="CG48" s="116">
        <f>SUM(AC48,BE48)</f>
        <v>0</v>
      </c>
      <c r="CH48" s="116">
        <f>SUM(AD48,BF48)</f>
        <v>0</v>
      </c>
      <c r="CI48" s="116">
        <f>SUM(AE48,BG48)</f>
        <v>123329</v>
      </c>
    </row>
    <row r="49" spans="1:87" ht="13.5" customHeight="1" x14ac:dyDescent="0.15">
      <c r="A49" s="114" t="s">
        <v>52</v>
      </c>
      <c r="B49" s="115" t="s">
        <v>330</v>
      </c>
      <c r="C49" s="114" t="s">
        <v>331</v>
      </c>
      <c r="D49" s="116">
        <f>+SUM(E49,J49)</f>
        <v>707560</v>
      </c>
      <c r="E49" s="116">
        <f>+SUM(F49:I49)</f>
        <v>707560</v>
      </c>
      <c r="F49" s="116">
        <v>0</v>
      </c>
      <c r="G49" s="116">
        <v>617210</v>
      </c>
      <c r="H49" s="116">
        <v>90350</v>
      </c>
      <c r="I49" s="116">
        <v>0</v>
      </c>
      <c r="J49" s="116">
        <v>0</v>
      </c>
      <c r="K49" s="116"/>
      <c r="L49" s="116">
        <f>+SUM(M49,R49,V49,W49,AC49)</f>
        <v>1845665</v>
      </c>
      <c r="M49" s="116">
        <f>+SUM(N49:Q49)</f>
        <v>392163</v>
      </c>
      <c r="N49" s="116">
        <v>236575</v>
      </c>
      <c r="O49" s="116">
        <v>0</v>
      </c>
      <c r="P49" s="116">
        <v>148774</v>
      </c>
      <c r="Q49" s="116">
        <v>6814</v>
      </c>
      <c r="R49" s="116">
        <f>+SUM(S49:U49)</f>
        <v>1055449</v>
      </c>
      <c r="S49" s="116">
        <v>0</v>
      </c>
      <c r="T49" s="116">
        <v>1033664</v>
      </c>
      <c r="U49" s="116">
        <v>21785</v>
      </c>
      <c r="V49" s="116">
        <v>0</v>
      </c>
      <c r="W49" s="116">
        <f>+SUM(X49:AA49)</f>
        <v>397805</v>
      </c>
      <c r="X49" s="116">
        <v>0</v>
      </c>
      <c r="Y49" s="116">
        <v>305733</v>
      </c>
      <c r="Z49" s="116">
        <v>0</v>
      </c>
      <c r="AA49" s="116">
        <v>92072</v>
      </c>
      <c r="AB49" s="116"/>
      <c r="AC49" s="116">
        <v>248</v>
      </c>
      <c r="AD49" s="116">
        <v>1689665</v>
      </c>
      <c r="AE49" s="116">
        <f>+SUM(D49,L49,AD49)</f>
        <v>4242890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48409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17257</v>
      </c>
      <c r="AU49" s="116">
        <v>0</v>
      </c>
      <c r="AV49" s="116">
        <v>17257</v>
      </c>
      <c r="AW49" s="116">
        <v>0</v>
      </c>
      <c r="AX49" s="116">
        <v>0</v>
      </c>
      <c r="AY49" s="116">
        <f>+SUM(AZ49:BC49)</f>
        <v>31152</v>
      </c>
      <c r="AZ49" s="116">
        <v>0</v>
      </c>
      <c r="BA49" s="116">
        <v>26796</v>
      </c>
      <c r="BB49" s="116">
        <v>0</v>
      </c>
      <c r="BC49" s="116">
        <v>4356</v>
      </c>
      <c r="BD49" s="116"/>
      <c r="BE49" s="116">
        <v>0</v>
      </c>
      <c r="BF49" s="116">
        <v>53868</v>
      </c>
      <c r="BG49" s="116">
        <f>+SUM(BF49,AN49,AF49)</f>
        <v>102277</v>
      </c>
      <c r="BH49" s="116">
        <f>SUM(D49,AF49)</f>
        <v>707560</v>
      </c>
      <c r="BI49" s="116">
        <f>SUM(E49,AG49)</f>
        <v>707560</v>
      </c>
      <c r="BJ49" s="116">
        <f>SUM(F49,AH49)</f>
        <v>0</v>
      </c>
      <c r="BK49" s="116">
        <f>SUM(G49,AI49)</f>
        <v>617210</v>
      </c>
      <c r="BL49" s="116">
        <f>SUM(H49,AJ49)</f>
        <v>90350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1894074</v>
      </c>
      <c r="BQ49" s="116">
        <f>SUM(M49,AO49)</f>
        <v>392163</v>
      </c>
      <c r="BR49" s="116">
        <f>SUM(N49,AP49)</f>
        <v>236575</v>
      </c>
      <c r="BS49" s="116">
        <f>SUM(O49,AQ49)</f>
        <v>0</v>
      </c>
      <c r="BT49" s="116">
        <f>SUM(P49,AR49)</f>
        <v>148774</v>
      </c>
      <c r="BU49" s="116">
        <f>SUM(Q49,AS49)</f>
        <v>6814</v>
      </c>
      <c r="BV49" s="116">
        <f>SUM(R49,AT49)</f>
        <v>1072706</v>
      </c>
      <c r="BW49" s="116">
        <f>SUM(S49,AU49)</f>
        <v>0</v>
      </c>
      <c r="BX49" s="116">
        <f>SUM(T49,AV49)</f>
        <v>1050921</v>
      </c>
      <c r="BY49" s="116">
        <f>SUM(U49,AW49)</f>
        <v>21785</v>
      </c>
      <c r="BZ49" s="116">
        <f>SUM(V49,AX49)</f>
        <v>0</v>
      </c>
      <c r="CA49" s="116">
        <f>SUM(W49,AY49)</f>
        <v>428957</v>
      </c>
      <c r="CB49" s="116">
        <f>SUM(X49,AZ49)</f>
        <v>0</v>
      </c>
      <c r="CC49" s="116">
        <f>SUM(Y49,BA49)</f>
        <v>332529</v>
      </c>
      <c r="CD49" s="116">
        <f>SUM(Z49,BB49)</f>
        <v>0</v>
      </c>
      <c r="CE49" s="116">
        <f>SUM(AA49,BC49)</f>
        <v>96428</v>
      </c>
      <c r="CF49" s="116">
        <f>SUM(AB49,BD49)</f>
        <v>0</v>
      </c>
      <c r="CG49" s="116">
        <f>SUM(AC49,BE49)</f>
        <v>248</v>
      </c>
      <c r="CH49" s="116">
        <f>SUM(AD49,BF49)</f>
        <v>1743533</v>
      </c>
      <c r="CI49" s="116">
        <f>SUM(AE49,BG49)</f>
        <v>4345167</v>
      </c>
    </row>
    <row r="50" spans="1:87" ht="13.5" customHeight="1" x14ac:dyDescent="0.15">
      <c r="A50" s="114" t="s">
        <v>52</v>
      </c>
      <c r="B50" s="115" t="s">
        <v>366</v>
      </c>
      <c r="C50" s="114" t="s">
        <v>367</v>
      </c>
      <c r="D50" s="116">
        <f>+SUM(E50,J50)</f>
        <v>1504738</v>
      </c>
      <c r="E50" s="116">
        <f>+SUM(F50:I50)</f>
        <v>1504738</v>
      </c>
      <c r="F50" s="116">
        <v>0</v>
      </c>
      <c r="G50" s="116">
        <v>1504738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309154</v>
      </c>
      <c r="M50" s="116">
        <f>+SUM(N50:Q50)</f>
        <v>77147</v>
      </c>
      <c r="N50" s="116">
        <v>77147</v>
      </c>
      <c r="O50" s="116">
        <v>0</v>
      </c>
      <c r="P50" s="116">
        <v>0</v>
      </c>
      <c r="Q50" s="116">
        <v>0</v>
      </c>
      <c r="R50" s="116">
        <f>+SUM(S50:U50)</f>
        <v>127916</v>
      </c>
      <c r="S50" s="116">
        <v>0</v>
      </c>
      <c r="T50" s="116">
        <v>89520</v>
      </c>
      <c r="U50" s="116">
        <v>38396</v>
      </c>
      <c r="V50" s="116">
        <v>0</v>
      </c>
      <c r="W50" s="116">
        <f>+SUM(X50:AA50)</f>
        <v>104091</v>
      </c>
      <c r="X50" s="116">
        <v>0</v>
      </c>
      <c r="Y50" s="116">
        <v>104091</v>
      </c>
      <c r="Z50" s="116">
        <v>0</v>
      </c>
      <c r="AA50" s="116">
        <v>0</v>
      </c>
      <c r="AB50" s="116"/>
      <c r="AC50" s="116">
        <v>0</v>
      </c>
      <c r="AD50" s="116">
        <v>0</v>
      </c>
      <c r="AE50" s="116">
        <f>+SUM(D50,L50,AD50)</f>
        <v>1813892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84686</v>
      </c>
      <c r="AO50" s="116">
        <f>+SUM(AP50:AS50)</f>
        <v>28151</v>
      </c>
      <c r="AP50" s="116">
        <v>28151</v>
      </c>
      <c r="AQ50" s="116">
        <v>0</v>
      </c>
      <c r="AR50" s="116">
        <v>0</v>
      </c>
      <c r="AS50" s="116">
        <v>0</v>
      </c>
      <c r="AT50" s="116">
        <f>+SUM(AU50:AW50)</f>
        <v>26520</v>
      </c>
      <c r="AU50" s="116">
        <v>0</v>
      </c>
      <c r="AV50" s="116">
        <v>26520</v>
      </c>
      <c r="AW50" s="116">
        <v>0</v>
      </c>
      <c r="AX50" s="116">
        <v>0</v>
      </c>
      <c r="AY50" s="116">
        <f>+SUM(AZ50:BC50)</f>
        <v>30015</v>
      </c>
      <c r="AZ50" s="116">
        <v>0</v>
      </c>
      <c r="BA50" s="116">
        <v>30015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84686</v>
      </c>
      <c r="BH50" s="116">
        <f>SUM(D50,AF50)</f>
        <v>1504738</v>
      </c>
      <c r="BI50" s="116">
        <f>SUM(E50,AG50)</f>
        <v>1504738</v>
      </c>
      <c r="BJ50" s="116">
        <f>SUM(F50,AH50)</f>
        <v>0</v>
      </c>
      <c r="BK50" s="116">
        <f>SUM(G50,AI50)</f>
        <v>1504738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393840</v>
      </c>
      <c r="BQ50" s="116">
        <f>SUM(M50,AO50)</f>
        <v>105298</v>
      </c>
      <c r="BR50" s="116">
        <f>SUM(N50,AP50)</f>
        <v>105298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154436</v>
      </c>
      <c r="BW50" s="116">
        <f>SUM(S50,AU50)</f>
        <v>0</v>
      </c>
      <c r="BX50" s="116">
        <f>SUM(T50,AV50)</f>
        <v>116040</v>
      </c>
      <c r="BY50" s="116">
        <f>SUM(U50,AW50)</f>
        <v>38396</v>
      </c>
      <c r="BZ50" s="116">
        <f>SUM(V50,AX50)</f>
        <v>0</v>
      </c>
      <c r="CA50" s="116">
        <f>SUM(W50,AY50)</f>
        <v>134106</v>
      </c>
      <c r="CB50" s="116">
        <f>SUM(X50,AZ50)</f>
        <v>0</v>
      </c>
      <c r="CC50" s="116">
        <f>SUM(Y50,BA50)</f>
        <v>134106</v>
      </c>
      <c r="CD50" s="116">
        <f>SUM(Z50,BB50)</f>
        <v>0</v>
      </c>
      <c r="CE50" s="116">
        <f>SUM(AA50,BC50)</f>
        <v>0</v>
      </c>
      <c r="CF50" s="116">
        <f>SUM(AB50,BD50)</f>
        <v>0</v>
      </c>
      <c r="CG50" s="116">
        <f>SUM(AC50,BE50)</f>
        <v>0</v>
      </c>
      <c r="CH50" s="116">
        <f>SUM(AD50,BF50)</f>
        <v>0</v>
      </c>
      <c r="CI50" s="116">
        <f>SUM(AE50,BG50)</f>
        <v>1898578</v>
      </c>
    </row>
    <row r="51" spans="1:87" ht="13.5" customHeight="1" x14ac:dyDescent="0.15">
      <c r="A51" s="114" t="s">
        <v>52</v>
      </c>
      <c r="B51" s="115" t="s">
        <v>391</v>
      </c>
      <c r="C51" s="114" t="s">
        <v>392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462095</v>
      </c>
      <c r="M51" s="116">
        <f>+SUM(N51:Q51)</f>
        <v>19084</v>
      </c>
      <c r="N51" s="116">
        <v>19084</v>
      </c>
      <c r="O51" s="116">
        <v>0</v>
      </c>
      <c r="P51" s="116">
        <v>0</v>
      </c>
      <c r="Q51" s="116">
        <v>0</v>
      </c>
      <c r="R51" s="116">
        <f>+SUM(S51:U51)</f>
        <v>192835</v>
      </c>
      <c r="S51" s="116">
        <v>0</v>
      </c>
      <c r="T51" s="116">
        <v>192835</v>
      </c>
      <c r="U51" s="116">
        <v>0</v>
      </c>
      <c r="V51" s="116">
        <v>0</v>
      </c>
      <c r="W51" s="116">
        <f>+SUM(X51:AA51)</f>
        <v>247206</v>
      </c>
      <c r="X51" s="116">
        <v>0</v>
      </c>
      <c r="Y51" s="116">
        <v>167453</v>
      </c>
      <c r="Z51" s="116">
        <v>78249</v>
      </c>
      <c r="AA51" s="116">
        <v>1504</v>
      </c>
      <c r="AB51" s="116"/>
      <c r="AC51" s="116">
        <v>2970</v>
      </c>
      <c r="AD51" s="116">
        <v>116279</v>
      </c>
      <c r="AE51" s="116">
        <f>+SUM(D51,L51,AD51)</f>
        <v>578374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/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462095</v>
      </c>
      <c r="BQ51" s="116">
        <f>SUM(M51,AO51)</f>
        <v>19084</v>
      </c>
      <c r="BR51" s="116">
        <f>SUM(N51,AP51)</f>
        <v>19084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192835</v>
      </c>
      <c r="BW51" s="116">
        <f>SUM(S51,AU51)</f>
        <v>0</v>
      </c>
      <c r="BX51" s="116">
        <f>SUM(T51,AV51)</f>
        <v>192835</v>
      </c>
      <c r="BY51" s="116">
        <f>SUM(U51,AW51)</f>
        <v>0</v>
      </c>
      <c r="BZ51" s="116">
        <f>SUM(V51,AX51)</f>
        <v>0</v>
      </c>
      <c r="CA51" s="116">
        <f>SUM(W51,AY51)</f>
        <v>247206</v>
      </c>
      <c r="CB51" s="116">
        <f>SUM(X51,AZ51)</f>
        <v>0</v>
      </c>
      <c r="CC51" s="116">
        <f>SUM(Y51,BA51)</f>
        <v>167453</v>
      </c>
      <c r="CD51" s="116">
        <f>SUM(Z51,BB51)</f>
        <v>78249</v>
      </c>
      <c r="CE51" s="116">
        <f>SUM(AA51,BC51)</f>
        <v>1504</v>
      </c>
      <c r="CF51" s="116">
        <f>SUM(AB51,BD51)</f>
        <v>0</v>
      </c>
      <c r="CG51" s="116">
        <f>SUM(AC51,BE51)</f>
        <v>2970</v>
      </c>
      <c r="CH51" s="116">
        <f>SUM(AD51,BF51)</f>
        <v>116279</v>
      </c>
      <c r="CI51" s="116">
        <f>SUM(AE51,BG51)</f>
        <v>578374</v>
      </c>
    </row>
    <row r="52" spans="1:87" ht="13.5" customHeight="1" x14ac:dyDescent="0.15">
      <c r="A52" s="114" t="s">
        <v>52</v>
      </c>
      <c r="B52" s="115" t="s">
        <v>350</v>
      </c>
      <c r="C52" s="114" t="s">
        <v>351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/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146964</v>
      </c>
      <c r="AO52" s="116">
        <f>+SUM(AP52:AS52)</f>
        <v>27110</v>
      </c>
      <c r="AP52" s="116">
        <v>27110</v>
      </c>
      <c r="AQ52" s="116">
        <v>0</v>
      </c>
      <c r="AR52" s="116">
        <v>0</v>
      </c>
      <c r="AS52" s="116">
        <v>0</v>
      </c>
      <c r="AT52" s="116">
        <f>+SUM(AU52:AW52)</f>
        <v>47972</v>
      </c>
      <c r="AU52" s="116">
        <v>0</v>
      </c>
      <c r="AV52" s="116">
        <v>47972</v>
      </c>
      <c r="AW52" s="116">
        <v>0</v>
      </c>
      <c r="AX52" s="116">
        <v>0</v>
      </c>
      <c r="AY52" s="116">
        <f>+SUM(AZ52:BC52)</f>
        <v>71882</v>
      </c>
      <c r="AZ52" s="116">
        <v>0</v>
      </c>
      <c r="BA52" s="116">
        <v>71882</v>
      </c>
      <c r="BB52" s="116">
        <v>0</v>
      </c>
      <c r="BC52" s="116">
        <v>0</v>
      </c>
      <c r="BD52" s="116"/>
      <c r="BE52" s="116">
        <v>0</v>
      </c>
      <c r="BF52" s="116">
        <v>34346</v>
      </c>
      <c r="BG52" s="116">
        <f>+SUM(BF52,AN52,AF52)</f>
        <v>181310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146964</v>
      </c>
      <c r="BQ52" s="116">
        <f>SUM(M52,AO52)</f>
        <v>27110</v>
      </c>
      <c r="BR52" s="116">
        <f>SUM(N52,AP52)</f>
        <v>27110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47972</v>
      </c>
      <c r="BW52" s="116">
        <f>SUM(S52,AU52)</f>
        <v>0</v>
      </c>
      <c r="BX52" s="116">
        <f>SUM(T52,AV52)</f>
        <v>47972</v>
      </c>
      <c r="BY52" s="116">
        <f>SUM(U52,AW52)</f>
        <v>0</v>
      </c>
      <c r="BZ52" s="116">
        <f>SUM(V52,AX52)</f>
        <v>0</v>
      </c>
      <c r="CA52" s="116">
        <f>SUM(W52,AY52)</f>
        <v>71882</v>
      </c>
      <c r="CB52" s="116">
        <f>SUM(X52,AZ52)</f>
        <v>0</v>
      </c>
      <c r="CC52" s="116">
        <f>SUM(Y52,BA52)</f>
        <v>71882</v>
      </c>
      <c r="CD52" s="116">
        <f>SUM(Z52,BB52)</f>
        <v>0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34346</v>
      </c>
      <c r="CI52" s="116">
        <f>SUM(AE52,BG52)</f>
        <v>181310</v>
      </c>
    </row>
    <row r="53" spans="1:87" ht="13.5" customHeight="1" x14ac:dyDescent="0.15">
      <c r="A53" s="114" t="s">
        <v>52</v>
      </c>
      <c r="B53" s="115" t="s">
        <v>375</v>
      </c>
      <c r="C53" s="114" t="s">
        <v>376</v>
      </c>
      <c r="D53" s="116">
        <f>+SUM(E53,J53)</f>
        <v>514502</v>
      </c>
      <c r="E53" s="116">
        <f>+SUM(F53:I53)</f>
        <v>514502</v>
      </c>
      <c r="F53" s="116">
        <v>0</v>
      </c>
      <c r="G53" s="116">
        <v>0</v>
      </c>
      <c r="H53" s="116">
        <v>514502</v>
      </c>
      <c r="I53" s="116">
        <v>0</v>
      </c>
      <c r="J53" s="116">
        <v>0</v>
      </c>
      <c r="K53" s="116"/>
      <c r="L53" s="116">
        <f>+SUM(M53,R53,V53,W53,AC53)</f>
        <v>305224</v>
      </c>
      <c r="M53" s="116">
        <f>+SUM(N53:Q53)</f>
        <v>69112</v>
      </c>
      <c r="N53" s="116">
        <v>13683</v>
      </c>
      <c r="O53" s="116">
        <v>0</v>
      </c>
      <c r="P53" s="116">
        <v>29535</v>
      </c>
      <c r="Q53" s="116">
        <v>25894</v>
      </c>
      <c r="R53" s="116">
        <f>+SUM(S53:U53)</f>
        <v>78579</v>
      </c>
      <c r="S53" s="116">
        <v>0</v>
      </c>
      <c r="T53" s="116">
        <v>78579</v>
      </c>
      <c r="U53" s="116">
        <v>0</v>
      </c>
      <c r="V53" s="116">
        <v>0</v>
      </c>
      <c r="W53" s="116">
        <f>+SUM(X53:AA53)</f>
        <v>148953</v>
      </c>
      <c r="X53" s="116">
        <v>0</v>
      </c>
      <c r="Y53" s="116">
        <v>94490</v>
      </c>
      <c r="Z53" s="116">
        <v>26486</v>
      </c>
      <c r="AA53" s="116">
        <v>27977</v>
      </c>
      <c r="AB53" s="116"/>
      <c r="AC53" s="116">
        <v>8580</v>
      </c>
      <c r="AD53" s="116">
        <v>236680</v>
      </c>
      <c r="AE53" s="116">
        <f>+SUM(D53,L53,AD53)</f>
        <v>1056406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0</v>
      </c>
      <c r="BH53" s="116">
        <f>SUM(D53,AF53)</f>
        <v>514502</v>
      </c>
      <c r="BI53" s="116">
        <f>SUM(E53,AG53)</f>
        <v>514502</v>
      </c>
      <c r="BJ53" s="116">
        <f>SUM(F53,AH53)</f>
        <v>0</v>
      </c>
      <c r="BK53" s="116">
        <f>SUM(G53,AI53)</f>
        <v>0</v>
      </c>
      <c r="BL53" s="116">
        <f>SUM(H53,AJ53)</f>
        <v>514502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305224</v>
      </c>
      <c r="BQ53" s="116">
        <f>SUM(M53,AO53)</f>
        <v>69112</v>
      </c>
      <c r="BR53" s="116">
        <f>SUM(N53,AP53)</f>
        <v>13683</v>
      </c>
      <c r="BS53" s="116">
        <f>SUM(O53,AQ53)</f>
        <v>0</v>
      </c>
      <c r="BT53" s="116">
        <f>SUM(P53,AR53)</f>
        <v>29535</v>
      </c>
      <c r="BU53" s="116">
        <f>SUM(Q53,AS53)</f>
        <v>25894</v>
      </c>
      <c r="BV53" s="116">
        <f>SUM(R53,AT53)</f>
        <v>78579</v>
      </c>
      <c r="BW53" s="116">
        <f>SUM(S53,AU53)</f>
        <v>0</v>
      </c>
      <c r="BX53" s="116">
        <f>SUM(T53,AV53)</f>
        <v>78579</v>
      </c>
      <c r="BY53" s="116">
        <f>SUM(U53,AW53)</f>
        <v>0</v>
      </c>
      <c r="BZ53" s="116">
        <f>SUM(V53,AX53)</f>
        <v>0</v>
      </c>
      <c r="CA53" s="116">
        <f>SUM(W53,AY53)</f>
        <v>148953</v>
      </c>
      <c r="CB53" s="116">
        <f>SUM(X53,AZ53)</f>
        <v>0</v>
      </c>
      <c r="CC53" s="116">
        <f>SUM(Y53,BA53)</f>
        <v>94490</v>
      </c>
      <c r="CD53" s="116">
        <f>SUM(Z53,BB53)</f>
        <v>26486</v>
      </c>
      <c r="CE53" s="116">
        <f>SUM(AA53,BC53)</f>
        <v>27977</v>
      </c>
      <c r="CF53" s="116">
        <f>SUM(AB53,BD53)</f>
        <v>0</v>
      </c>
      <c r="CG53" s="116">
        <f>SUM(AC53,BE53)</f>
        <v>8580</v>
      </c>
      <c r="CH53" s="116">
        <f>SUM(AD53,BF53)</f>
        <v>236680</v>
      </c>
      <c r="CI53" s="116">
        <f>SUM(AE53,BG53)</f>
        <v>1056406</v>
      </c>
    </row>
    <row r="54" spans="1:87" ht="13.5" customHeight="1" x14ac:dyDescent="0.15">
      <c r="A54" s="114" t="s">
        <v>52</v>
      </c>
      <c r="B54" s="115" t="s">
        <v>358</v>
      </c>
      <c r="C54" s="114" t="s">
        <v>359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203409</v>
      </c>
      <c r="M54" s="116">
        <f>+SUM(N54:Q54)</f>
        <v>84406</v>
      </c>
      <c r="N54" s="116">
        <v>29928</v>
      </c>
      <c r="O54" s="116">
        <v>0</v>
      </c>
      <c r="P54" s="116">
        <v>47241</v>
      </c>
      <c r="Q54" s="116">
        <v>7237</v>
      </c>
      <c r="R54" s="116">
        <f>+SUM(S54:U54)</f>
        <v>77820</v>
      </c>
      <c r="S54" s="116">
        <v>9461</v>
      </c>
      <c r="T54" s="116">
        <v>62449</v>
      </c>
      <c r="U54" s="116">
        <v>5910</v>
      </c>
      <c r="V54" s="116">
        <v>0</v>
      </c>
      <c r="W54" s="116">
        <f>+SUM(X54:AA54)</f>
        <v>41183</v>
      </c>
      <c r="X54" s="116">
        <v>23377</v>
      </c>
      <c r="Y54" s="116">
        <v>16007</v>
      </c>
      <c r="Z54" s="116">
        <v>510</v>
      </c>
      <c r="AA54" s="116">
        <v>1289</v>
      </c>
      <c r="AB54" s="116"/>
      <c r="AC54" s="116">
        <v>0</v>
      </c>
      <c r="AD54" s="116">
        <v>17331</v>
      </c>
      <c r="AE54" s="116">
        <f>+SUM(D54,L54,AD54)</f>
        <v>220740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203409</v>
      </c>
      <c r="BQ54" s="116">
        <f>SUM(M54,AO54)</f>
        <v>84406</v>
      </c>
      <c r="BR54" s="116">
        <f>SUM(N54,AP54)</f>
        <v>29928</v>
      </c>
      <c r="BS54" s="116">
        <f>SUM(O54,AQ54)</f>
        <v>0</v>
      </c>
      <c r="BT54" s="116">
        <f>SUM(P54,AR54)</f>
        <v>47241</v>
      </c>
      <c r="BU54" s="116">
        <f>SUM(Q54,AS54)</f>
        <v>7237</v>
      </c>
      <c r="BV54" s="116">
        <f>SUM(R54,AT54)</f>
        <v>77820</v>
      </c>
      <c r="BW54" s="116">
        <f>SUM(S54,AU54)</f>
        <v>9461</v>
      </c>
      <c r="BX54" s="116">
        <f>SUM(T54,AV54)</f>
        <v>62449</v>
      </c>
      <c r="BY54" s="116">
        <f>SUM(U54,AW54)</f>
        <v>5910</v>
      </c>
      <c r="BZ54" s="116">
        <f>SUM(V54,AX54)</f>
        <v>0</v>
      </c>
      <c r="CA54" s="116">
        <f>SUM(W54,AY54)</f>
        <v>41183</v>
      </c>
      <c r="CB54" s="116">
        <f>SUM(X54,AZ54)</f>
        <v>23377</v>
      </c>
      <c r="CC54" s="116">
        <f>SUM(Y54,BA54)</f>
        <v>16007</v>
      </c>
      <c r="CD54" s="116">
        <f>SUM(Z54,BB54)</f>
        <v>510</v>
      </c>
      <c r="CE54" s="116">
        <f>SUM(AA54,BC54)</f>
        <v>1289</v>
      </c>
      <c r="CF54" s="116">
        <f>SUM(AB54,BD54)</f>
        <v>0</v>
      </c>
      <c r="CG54" s="116">
        <f>SUM(AC54,BE54)</f>
        <v>0</v>
      </c>
      <c r="CH54" s="116">
        <f>SUM(AD54,BF54)</f>
        <v>17331</v>
      </c>
      <c r="CI54" s="116">
        <f>SUM(AE54,BG54)</f>
        <v>220740</v>
      </c>
    </row>
    <row r="55" spans="1:87" ht="13.5" customHeight="1" x14ac:dyDescent="0.15">
      <c r="A55" s="114" t="s">
        <v>52</v>
      </c>
      <c r="B55" s="115" t="s">
        <v>340</v>
      </c>
      <c r="C55" s="114" t="s">
        <v>341</v>
      </c>
      <c r="D55" s="116">
        <f>+SUM(E55,J55)</f>
        <v>132813</v>
      </c>
      <c r="E55" s="116">
        <f>+SUM(F55:I55)</f>
        <v>120955</v>
      </c>
      <c r="F55" s="116">
        <v>0</v>
      </c>
      <c r="G55" s="116">
        <v>120252</v>
      </c>
      <c r="H55" s="116">
        <v>703</v>
      </c>
      <c r="I55" s="116">
        <v>0</v>
      </c>
      <c r="J55" s="116">
        <v>11858</v>
      </c>
      <c r="K55" s="116"/>
      <c r="L55" s="116">
        <f>+SUM(M55,R55,V55,W55,AC55)</f>
        <v>1580845</v>
      </c>
      <c r="M55" s="116">
        <f>+SUM(N55:Q55)</f>
        <v>108691</v>
      </c>
      <c r="N55" s="116">
        <v>83159</v>
      </c>
      <c r="O55" s="116">
        <v>0</v>
      </c>
      <c r="P55" s="116">
        <v>25532</v>
      </c>
      <c r="Q55" s="116">
        <v>0</v>
      </c>
      <c r="R55" s="116">
        <f>+SUM(S55:U55)</f>
        <v>811236</v>
      </c>
      <c r="S55" s="116">
        <v>0</v>
      </c>
      <c r="T55" s="116">
        <v>753529</v>
      </c>
      <c r="U55" s="116">
        <v>57707</v>
      </c>
      <c r="V55" s="116">
        <v>0</v>
      </c>
      <c r="W55" s="116">
        <f>+SUM(X55:AA55)</f>
        <v>660918</v>
      </c>
      <c r="X55" s="116">
        <v>0</v>
      </c>
      <c r="Y55" s="116">
        <v>585969</v>
      </c>
      <c r="Z55" s="116">
        <v>59950</v>
      </c>
      <c r="AA55" s="116">
        <v>14999</v>
      </c>
      <c r="AB55" s="116"/>
      <c r="AC55" s="116">
        <v>0</v>
      </c>
      <c r="AD55" s="116">
        <v>119763</v>
      </c>
      <c r="AE55" s="116">
        <f>+SUM(D55,L55,AD55)</f>
        <v>1833421</v>
      </c>
      <c r="AF55" s="116">
        <f>+SUM(AG55,AL55)</f>
        <v>1735</v>
      </c>
      <c r="AG55" s="116">
        <f>+SUM(AH55:AK55)</f>
        <v>1735</v>
      </c>
      <c r="AH55" s="116">
        <v>0</v>
      </c>
      <c r="AI55" s="116">
        <v>1735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334789</v>
      </c>
      <c r="AO55" s="116">
        <f>+SUM(AP55:AS55)</f>
        <v>26341</v>
      </c>
      <c r="AP55" s="116">
        <v>18710</v>
      </c>
      <c r="AQ55" s="116">
        <v>0</v>
      </c>
      <c r="AR55" s="116">
        <v>7631</v>
      </c>
      <c r="AS55" s="116">
        <v>0</v>
      </c>
      <c r="AT55" s="116">
        <f>+SUM(AU55:AW55)</f>
        <v>111107</v>
      </c>
      <c r="AU55" s="116">
        <v>0</v>
      </c>
      <c r="AV55" s="116">
        <v>111107</v>
      </c>
      <c r="AW55" s="116">
        <v>0</v>
      </c>
      <c r="AX55" s="116">
        <v>0</v>
      </c>
      <c r="AY55" s="116">
        <f>+SUM(AZ55:BC55)</f>
        <v>197341</v>
      </c>
      <c r="AZ55" s="116">
        <v>0</v>
      </c>
      <c r="BA55" s="116">
        <v>197341</v>
      </c>
      <c r="BB55" s="116">
        <v>0</v>
      </c>
      <c r="BC55" s="116">
        <v>0</v>
      </c>
      <c r="BD55" s="116"/>
      <c r="BE55" s="116">
        <v>0</v>
      </c>
      <c r="BF55" s="116">
        <v>2948</v>
      </c>
      <c r="BG55" s="116">
        <f>+SUM(BF55,AN55,AF55)</f>
        <v>339472</v>
      </c>
      <c r="BH55" s="116">
        <f>SUM(D55,AF55)</f>
        <v>134548</v>
      </c>
      <c r="BI55" s="116">
        <f>SUM(E55,AG55)</f>
        <v>122690</v>
      </c>
      <c r="BJ55" s="116">
        <f>SUM(F55,AH55)</f>
        <v>0</v>
      </c>
      <c r="BK55" s="116">
        <f>SUM(G55,AI55)</f>
        <v>121987</v>
      </c>
      <c r="BL55" s="116">
        <f>SUM(H55,AJ55)</f>
        <v>703</v>
      </c>
      <c r="BM55" s="116">
        <f>SUM(I55,AK55)</f>
        <v>0</v>
      </c>
      <c r="BN55" s="116">
        <f>SUM(J55,AL55)</f>
        <v>11858</v>
      </c>
      <c r="BO55" s="116">
        <f>SUM(K55,AM55)</f>
        <v>0</v>
      </c>
      <c r="BP55" s="116">
        <f>SUM(L55,AN55)</f>
        <v>1915634</v>
      </c>
      <c r="BQ55" s="116">
        <f>SUM(M55,AO55)</f>
        <v>135032</v>
      </c>
      <c r="BR55" s="116">
        <f>SUM(N55,AP55)</f>
        <v>101869</v>
      </c>
      <c r="BS55" s="116">
        <f>SUM(O55,AQ55)</f>
        <v>0</v>
      </c>
      <c r="BT55" s="116">
        <f>SUM(P55,AR55)</f>
        <v>33163</v>
      </c>
      <c r="BU55" s="116">
        <f>SUM(Q55,AS55)</f>
        <v>0</v>
      </c>
      <c r="BV55" s="116">
        <f>SUM(R55,AT55)</f>
        <v>922343</v>
      </c>
      <c r="BW55" s="116">
        <f>SUM(S55,AU55)</f>
        <v>0</v>
      </c>
      <c r="BX55" s="116">
        <f>SUM(T55,AV55)</f>
        <v>864636</v>
      </c>
      <c r="BY55" s="116">
        <f>SUM(U55,AW55)</f>
        <v>57707</v>
      </c>
      <c r="BZ55" s="116">
        <f>SUM(V55,AX55)</f>
        <v>0</v>
      </c>
      <c r="CA55" s="116">
        <f>SUM(W55,AY55)</f>
        <v>858259</v>
      </c>
      <c r="CB55" s="116">
        <f>SUM(X55,AZ55)</f>
        <v>0</v>
      </c>
      <c r="CC55" s="116">
        <f>SUM(Y55,BA55)</f>
        <v>783310</v>
      </c>
      <c r="CD55" s="116">
        <f>SUM(Z55,BB55)</f>
        <v>59950</v>
      </c>
      <c r="CE55" s="116">
        <f>SUM(AA55,BC55)</f>
        <v>14999</v>
      </c>
      <c r="CF55" s="116">
        <f>SUM(AB55,BD55)</f>
        <v>0</v>
      </c>
      <c r="CG55" s="116">
        <f>SUM(AC55,BE55)</f>
        <v>0</v>
      </c>
      <c r="CH55" s="116">
        <f>SUM(AD55,BF55)</f>
        <v>122711</v>
      </c>
      <c r="CI55" s="116">
        <f>SUM(AE55,BG55)</f>
        <v>2172893</v>
      </c>
    </row>
    <row r="56" spans="1:87" ht="13.5" customHeight="1" x14ac:dyDescent="0.15">
      <c r="A56" s="114" t="s">
        <v>52</v>
      </c>
      <c r="B56" s="115" t="s">
        <v>383</v>
      </c>
      <c r="C56" s="114" t="s">
        <v>384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620679</v>
      </c>
      <c r="M56" s="116">
        <f>+SUM(N56:Q56)</f>
        <v>69213</v>
      </c>
      <c r="N56" s="116">
        <v>38435</v>
      </c>
      <c r="O56" s="116">
        <v>0</v>
      </c>
      <c r="P56" s="116">
        <v>30778</v>
      </c>
      <c r="Q56" s="116">
        <v>0</v>
      </c>
      <c r="R56" s="116">
        <f>+SUM(S56:U56)</f>
        <v>319656</v>
      </c>
      <c r="S56" s="116">
        <v>0</v>
      </c>
      <c r="T56" s="116">
        <v>289535</v>
      </c>
      <c r="U56" s="116">
        <v>30121</v>
      </c>
      <c r="V56" s="116">
        <v>0</v>
      </c>
      <c r="W56" s="116">
        <f>+SUM(X56:AA56)</f>
        <v>231810</v>
      </c>
      <c r="X56" s="116">
        <v>0</v>
      </c>
      <c r="Y56" s="116">
        <v>190160</v>
      </c>
      <c r="Z56" s="116">
        <v>8939</v>
      </c>
      <c r="AA56" s="116">
        <v>32711</v>
      </c>
      <c r="AB56" s="116"/>
      <c r="AC56" s="116">
        <v>0</v>
      </c>
      <c r="AD56" s="116">
        <v>0</v>
      </c>
      <c r="AE56" s="116">
        <f>+SUM(D56,L56,AD56)</f>
        <v>620679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620679</v>
      </c>
      <c r="BQ56" s="116">
        <f>SUM(M56,AO56)</f>
        <v>69213</v>
      </c>
      <c r="BR56" s="116">
        <f>SUM(N56,AP56)</f>
        <v>38435</v>
      </c>
      <c r="BS56" s="116">
        <f>SUM(O56,AQ56)</f>
        <v>0</v>
      </c>
      <c r="BT56" s="116">
        <f>SUM(P56,AR56)</f>
        <v>30778</v>
      </c>
      <c r="BU56" s="116">
        <f>SUM(Q56,AS56)</f>
        <v>0</v>
      </c>
      <c r="BV56" s="116">
        <f>SUM(R56,AT56)</f>
        <v>319656</v>
      </c>
      <c r="BW56" s="116">
        <f>SUM(S56,AU56)</f>
        <v>0</v>
      </c>
      <c r="BX56" s="116">
        <f>SUM(T56,AV56)</f>
        <v>289535</v>
      </c>
      <c r="BY56" s="116">
        <f>SUM(U56,AW56)</f>
        <v>30121</v>
      </c>
      <c r="BZ56" s="116">
        <f>SUM(V56,AX56)</f>
        <v>0</v>
      </c>
      <c r="CA56" s="116">
        <f>SUM(W56,AY56)</f>
        <v>231810</v>
      </c>
      <c r="CB56" s="116">
        <f>SUM(X56,AZ56)</f>
        <v>0</v>
      </c>
      <c r="CC56" s="116">
        <f>SUM(Y56,BA56)</f>
        <v>190160</v>
      </c>
      <c r="CD56" s="116">
        <f>SUM(Z56,BB56)</f>
        <v>8939</v>
      </c>
      <c r="CE56" s="116">
        <f>SUM(AA56,BC56)</f>
        <v>32711</v>
      </c>
      <c r="CF56" s="116">
        <f>SUM(AB56,BD56)</f>
        <v>0</v>
      </c>
      <c r="CG56" s="116">
        <f>SUM(AC56,BE56)</f>
        <v>0</v>
      </c>
      <c r="CH56" s="116">
        <f>SUM(AD56,BF56)</f>
        <v>0</v>
      </c>
      <c r="CI56" s="116">
        <f>SUM(AE56,BG56)</f>
        <v>620679</v>
      </c>
    </row>
    <row r="57" spans="1:87" ht="13.5" customHeight="1" x14ac:dyDescent="0.15">
      <c r="A57" s="114" t="s">
        <v>52</v>
      </c>
      <c r="B57" s="115" t="s">
        <v>348</v>
      </c>
      <c r="C57" s="114" t="s">
        <v>349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/>
      <c r="L57" s="116">
        <f>+SUM(M57,R57,V57,W57,AC57)</f>
        <v>1571409</v>
      </c>
      <c r="M57" s="116">
        <f>+SUM(N57:Q57)</f>
        <v>64997</v>
      </c>
      <c r="N57" s="116">
        <v>64997</v>
      </c>
      <c r="O57" s="116">
        <v>0</v>
      </c>
      <c r="P57" s="116">
        <v>0</v>
      </c>
      <c r="Q57" s="116">
        <v>0</v>
      </c>
      <c r="R57" s="116">
        <f>+SUM(S57:U57)</f>
        <v>858674</v>
      </c>
      <c r="S57" s="116">
        <v>0</v>
      </c>
      <c r="T57" s="116">
        <v>858674</v>
      </c>
      <c r="U57" s="116">
        <v>0</v>
      </c>
      <c r="V57" s="116">
        <v>0</v>
      </c>
      <c r="W57" s="116">
        <f>+SUM(X57:AA57)</f>
        <v>647738</v>
      </c>
      <c r="X57" s="116">
        <v>0</v>
      </c>
      <c r="Y57" s="116">
        <v>647738</v>
      </c>
      <c r="Z57" s="116">
        <v>0</v>
      </c>
      <c r="AA57" s="116">
        <v>0</v>
      </c>
      <c r="AB57" s="116"/>
      <c r="AC57" s="116">
        <v>0</v>
      </c>
      <c r="AD57" s="116">
        <v>0</v>
      </c>
      <c r="AE57" s="116">
        <f>+SUM(D57,L57,AD57)</f>
        <v>1571409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/>
      <c r="BE57" s="116">
        <v>0</v>
      </c>
      <c r="BF57" s="116">
        <v>0</v>
      </c>
      <c r="BG57" s="116">
        <f>+SUM(BF57,AN57,AF57)</f>
        <v>0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1571409</v>
      </c>
      <c r="BQ57" s="116">
        <f>SUM(M57,AO57)</f>
        <v>64997</v>
      </c>
      <c r="BR57" s="116">
        <f>SUM(N57,AP57)</f>
        <v>64997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858674</v>
      </c>
      <c r="BW57" s="116">
        <f>SUM(S57,AU57)</f>
        <v>0</v>
      </c>
      <c r="BX57" s="116">
        <f>SUM(T57,AV57)</f>
        <v>858674</v>
      </c>
      <c r="BY57" s="116">
        <f>SUM(U57,AW57)</f>
        <v>0</v>
      </c>
      <c r="BZ57" s="116">
        <f>SUM(V57,AX57)</f>
        <v>0</v>
      </c>
      <c r="CA57" s="116">
        <f>SUM(W57,AY57)</f>
        <v>647738</v>
      </c>
      <c r="CB57" s="116">
        <f>SUM(X57,AZ57)</f>
        <v>0</v>
      </c>
      <c r="CC57" s="116">
        <f>SUM(Y57,BA57)</f>
        <v>647738</v>
      </c>
      <c r="CD57" s="116">
        <f>SUM(Z57,BB57)</f>
        <v>0</v>
      </c>
      <c r="CE57" s="116">
        <f>SUM(AA57,BC57)</f>
        <v>0</v>
      </c>
      <c r="CF57" s="116">
        <f>SUM(AB57,BD57)</f>
        <v>0</v>
      </c>
      <c r="CG57" s="116">
        <f>SUM(AC57,BE57)</f>
        <v>0</v>
      </c>
      <c r="CH57" s="116">
        <f>SUM(AD57,BF57)</f>
        <v>0</v>
      </c>
      <c r="CI57" s="116">
        <f>SUM(AE57,BG57)</f>
        <v>1571409</v>
      </c>
    </row>
    <row r="58" spans="1:87" ht="13.5" customHeight="1" x14ac:dyDescent="0.15">
      <c r="A58" s="114" t="s">
        <v>52</v>
      </c>
      <c r="B58" s="115" t="s">
        <v>326</v>
      </c>
      <c r="C58" s="114" t="s">
        <v>327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2862420</v>
      </c>
      <c r="M58" s="116">
        <f>+SUM(N58:Q58)</f>
        <v>259694</v>
      </c>
      <c r="N58" s="116">
        <v>154314</v>
      </c>
      <c r="O58" s="116">
        <v>0</v>
      </c>
      <c r="P58" s="116">
        <v>105380</v>
      </c>
      <c r="Q58" s="116">
        <v>0</v>
      </c>
      <c r="R58" s="116">
        <f>+SUM(S58:U58)</f>
        <v>2567140</v>
      </c>
      <c r="S58" s="116">
        <v>0</v>
      </c>
      <c r="T58" s="116">
        <v>2509541</v>
      </c>
      <c r="U58" s="116">
        <v>57599</v>
      </c>
      <c r="V58" s="116">
        <v>21171</v>
      </c>
      <c r="W58" s="116">
        <f>+SUM(X58:AA58)</f>
        <v>14415</v>
      </c>
      <c r="X58" s="116">
        <v>0</v>
      </c>
      <c r="Y58" s="116">
        <v>14415</v>
      </c>
      <c r="Z58" s="116">
        <v>0</v>
      </c>
      <c r="AA58" s="116">
        <v>0</v>
      </c>
      <c r="AB58" s="116"/>
      <c r="AC58" s="116">
        <v>0</v>
      </c>
      <c r="AD58" s="116">
        <v>1050986</v>
      </c>
      <c r="AE58" s="116">
        <f>+SUM(D58,L58,AD58)</f>
        <v>3913406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/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2862420</v>
      </c>
      <c r="BQ58" s="116">
        <f>SUM(M58,AO58)</f>
        <v>259694</v>
      </c>
      <c r="BR58" s="116">
        <f>SUM(N58,AP58)</f>
        <v>154314</v>
      </c>
      <c r="BS58" s="116">
        <f>SUM(O58,AQ58)</f>
        <v>0</v>
      </c>
      <c r="BT58" s="116">
        <f>SUM(P58,AR58)</f>
        <v>105380</v>
      </c>
      <c r="BU58" s="116">
        <f>SUM(Q58,AS58)</f>
        <v>0</v>
      </c>
      <c r="BV58" s="116">
        <f>SUM(R58,AT58)</f>
        <v>2567140</v>
      </c>
      <c r="BW58" s="116">
        <f>SUM(S58,AU58)</f>
        <v>0</v>
      </c>
      <c r="BX58" s="116">
        <f>SUM(T58,AV58)</f>
        <v>2509541</v>
      </c>
      <c r="BY58" s="116">
        <f>SUM(U58,AW58)</f>
        <v>57599</v>
      </c>
      <c r="BZ58" s="116">
        <f>SUM(V58,AX58)</f>
        <v>21171</v>
      </c>
      <c r="CA58" s="116">
        <f>SUM(W58,AY58)</f>
        <v>14415</v>
      </c>
      <c r="CB58" s="116">
        <f>SUM(X58,AZ58)</f>
        <v>0</v>
      </c>
      <c r="CC58" s="116">
        <f>SUM(Y58,BA58)</f>
        <v>14415</v>
      </c>
      <c r="CD58" s="116">
        <f>SUM(Z58,BB58)</f>
        <v>0</v>
      </c>
      <c r="CE58" s="116">
        <f>SUM(AA58,BC58)</f>
        <v>0</v>
      </c>
      <c r="CF58" s="116">
        <f>SUM(AB58,BD58)</f>
        <v>0</v>
      </c>
      <c r="CG58" s="116">
        <f>SUM(AC58,BE58)</f>
        <v>0</v>
      </c>
      <c r="CH58" s="116">
        <f>SUM(AD58,BF58)</f>
        <v>1050986</v>
      </c>
      <c r="CI58" s="116">
        <f>SUM(AE58,BG58)</f>
        <v>3913406</v>
      </c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8">
    <sortCondition ref="A8:A58"/>
    <sortCondition ref="B8:B58"/>
    <sortCondition ref="C8:C58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7" man="1"/>
    <brk id="67" min="1" max="5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沖縄県</v>
      </c>
      <c r="B7" s="132" t="str">
        <f>'廃棄物事業経費（市町村）'!B7</f>
        <v>47000</v>
      </c>
      <c r="C7" s="131" t="s">
        <v>278</v>
      </c>
      <c r="D7" s="133">
        <f>SUM(L7,T7,AB7,AJ7,AR7,AZ7)</f>
        <v>854721</v>
      </c>
      <c r="E7" s="133">
        <f>SUM(M7,U7,AC7,AK7,AS7,BA7)</f>
        <v>6409767</v>
      </c>
      <c r="F7" s="133">
        <f>SUM(D7:E7)</f>
        <v>7264488</v>
      </c>
      <c r="G7" s="133">
        <f>SUM(O7,W7,AE7,AM7,AU7,BC7)</f>
        <v>7491</v>
      </c>
      <c r="H7" s="133">
        <f>SUM(P7,X7,AF7,AN7,AV7,BD7)</f>
        <v>592392</v>
      </c>
      <c r="I7" s="133">
        <f>SUM(G7:H7)</f>
        <v>599883</v>
      </c>
      <c r="J7" s="134">
        <f>COUNTIF(J$8:J$207,"&lt;&gt;")</f>
        <v>24</v>
      </c>
      <c r="K7" s="134">
        <f>COUNTIF(K$8:K$207,"&lt;&gt;")</f>
        <v>24</v>
      </c>
      <c r="L7" s="133">
        <f>SUM(L$8:L$207)</f>
        <v>854721</v>
      </c>
      <c r="M7" s="133">
        <f>SUM(M$8:M$207)</f>
        <v>6409767</v>
      </c>
      <c r="N7" s="133">
        <f>IF(AND(L7&lt;&gt;"",M7&lt;&gt;""),SUM(L7:M7),"")</f>
        <v>7264488</v>
      </c>
      <c r="O7" s="133">
        <f>SUM(O$8:O$207)</f>
        <v>7491</v>
      </c>
      <c r="P7" s="133">
        <f>SUM(P$8:P$207)</f>
        <v>398059</v>
      </c>
      <c r="Q7" s="133">
        <f>IF(AND(O7&lt;&gt;"",P7&lt;&gt;""),SUM(O7:P7),"")</f>
        <v>405550</v>
      </c>
      <c r="R7" s="134">
        <f>COUNTIF(R$8:R$207,"&lt;&gt;")</f>
        <v>6</v>
      </c>
      <c r="S7" s="134">
        <f>COUNTIF(S$8:S$207,"&lt;&gt;")</f>
        <v>6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194333</v>
      </c>
      <c r="Y7" s="133">
        <f>IF(AND(W7&lt;&gt;"",X7&lt;&gt;""),SUM(W7:X7),"")</f>
        <v>194333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52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897711</v>
      </c>
      <c r="F8" s="116">
        <f>SUM(D8:E8)</f>
        <v>897711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 t="s">
        <v>326</v>
      </c>
      <c r="K8" s="114" t="s">
        <v>327</v>
      </c>
      <c r="L8" s="116">
        <v>0</v>
      </c>
      <c r="M8" s="116">
        <v>897711</v>
      </c>
      <c r="N8" s="116">
        <f>IF(AND(L8&lt;&gt;"",M8&lt;&gt;""),SUM(L8:M8),"")</f>
        <v>897711</v>
      </c>
      <c r="O8" s="116">
        <v>0</v>
      </c>
      <c r="P8" s="116">
        <v>0</v>
      </c>
      <c r="Q8" s="116">
        <f>IF(AND(O8&lt;&gt;"",P8&lt;&gt;""),SUM(O8:P8),"")</f>
        <v>0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52</v>
      </c>
      <c r="B9" s="115" t="s">
        <v>328</v>
      </c>
      <c r="C9" s="114" t="s">
        <v>329</v>
      </c>
      <c r="D9" s="116">
        <f>SUM(L9,T9,AB9,AJ9,AR9,AZ9)</f>
        <v>12510</v>
      </c>
      <c r="E9" s="116">
        <f>SUM(M9,U9,AC9,AK9,AS9,BA9)</f>
        <v>474655</v>
      </c>
      <c r="F9" s="116">
        <f>SUM(D9:E9)</f>
        <v>487165</v>
      </c>
      <c r="G9" s="116">
        <f>SUM(O9,W9,AE9,AM9,AU9,BC9)</f>
        <v>0</v>
      </c>
      <c r="H9" s="116">
        <f>SUM(P9,X9,AF9,AN9,AV9,BD9)</f>
        <v>34823</v>
      </c>
      <c r="I9" s="116">
        <f>SUM(G9:H9)</f>
        <v>34823</v>
      </c>
      <c r="J9" s="115" t="s">
        <v>330</v>
      </c>
      <c r="K9" s="114" t="s">
        <v>331</v>
      </c>
      <c r="L9" s="116">
        <v>12510</v>
      </c>
      <c r="M9" s="116">
        <v>474655</v>
      </c>
      <c r="N9" s="116">
        <f>IF(AND(L9&lt;&gt;"",M9&lt;&gt;""),SUM(L9:M9),"")</f>
        <v>487165</v>
      </c>
      <c r="O9" s="116">
        <v>0</v>
      </c>
      <c r="P9" s="116">
        <v>34823</v>
      </c>
      <c r="Q9" s="116">
        <f>IF(AND(O9&lt;&gt;"",P9&lt;&gt;""),SUM(O9:P9),"")</f>
        <v>34823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52</v>
      </c>
      <c r="B10" s="115" t="s">
        <v>332</v>
      </c>
      <c r="C10" s="114" t="s">
        <v>333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52</v>
      </c>
      <c r="B11" s="115" t="s">
        <v>334</v>
      </c>
      <c r="C11" s="114" t="s">
        <v>335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52</v>
      </c>
      <c r="B12" s="115" t="s">
        <v>336</v>
      </c>
      <c r="C12" s="114" t="s">
        <v>337</v>
      </c>
      <c r="D12" s="116">
        <f>SUM(L12,T12,AB12,AJ12,AR12,AZ12)</f>
        <v>0</v>
      </c>
      <c r="E12" s="116">
        <f>SUM(M12,U12,AC12,AK12,AS12,BA12)</f>
        <v>0</v>
      </c>
      <c r="F12" s="116">
        <f>SUM(D12:E12)</f>
        <v>0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/>
      <c r="K12" s="114"/>
      <c r="L12" s="116"/>
      <c r="M12" s="116"/>
      <c r="N12" s="116" t="str">
        <f>IF(AND(L12&lt;&gt;"",M12&lt;&gt;""),SUM(L12:M12),"")</f>
        <v/>
      </c>
      <c r="O12" s="116"/>
      <c r="P12" s="116"/>
      <c r="Q12" s="116" t="str">
        <f>IF(AND(O12&lt;&gt;"",P12&lt;&gt;""),SUM(O12:P12),"")</f>
        <v/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52</v>
      </c>
      <c r="B13" s="115" t="s">
        <v>338</v>
      </c>
      <c r="C13" s="114" t="s">
        <v>339</v>
      </c>
      <c r="D13" s="116">
        <f>SUM(L13,T13,AB13,AJ13,AR13,AZ13)</f>
        <v>39645</v>
      </c>
      <c r="E13" s="116">
        <f>SUM(M13,U13,AC13,AK13,AS13,BA13)</f>
        <v>363650</v>
      </c>
      <c r="F13" s="116">
        <f>SUM(D13:E13)</f>
        <v>403295</v>
      </c>
      <c r="G13" s="116">
        <f>SUM(O13,W13,AE13,AM13,AU13,BC13)</f>
        <v>0</v>
      </c>
      <c r="H13" s="116">
        <f>SUM(P13,X13,AF13,AN13,AV13,BD13)</f>
        <v>41285</v>
      </c>
      <c r="I13" s="116">
        <f>SUM(G13:H13)</f>
        <v>41285</v>
      </c>
      <c r="J13" s="115" t="s">
        <v>340</v>
      </c>
      <c r="K13" s="114" t="s">
        <v>341</v>
      </c>
      <c r="L13" s="116">
        <v>39645</v>
      </c>
      <c r="M13" s="116">
        <v>363650</v>
      </c>
      <c r="N13" s="116">
        <f>IF(AND(L13&lt;&gt;"",M13&lt;&gt;""),SUM(L13:M13),"")</f>
        <v>403295</v>
      </c>
      <c r="O13" s="116">
        <v>0</v>
      </c>
      <c r="P13" s="116">
        <v>41285</v>
      </c>
      <c r="Q13" s="116">
        <f>IF(AND(O13&lt;&gt;"",P13&lt;&gt;""),SUM(O13:P13),"")</f>
        <v>41285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52</v>
      </c>
      <c r="B14" s="115" t="s">
        <v>342</v>
      </c>
      <c r="C14" s="114" t="s">
        <v>343</v>
      </c>
      <c r="D14" s="116">
        <f>SUM(L14,T14,AB14,AJ14,AR14,AZ14)</f>
        <v>17156</v>
      </c>
      <c r="E14" s="116">
        <f>SUM(M14,U14,AC14,AK14,AS14,BA14)</f>
        <v>650932</v>
      </c>
      <c r="F14" s="116">
        <f>SUM(D14:E14)</f>
        <v>668088</v>
      </c>
      <c r="G14" s="116">
        <f>SUM(O14,W14,AE14,AM14,AU14,BC14)</f>
        <v>0</v>
      </c>
      <c r="H14" s="116">
        <f>SUM(P14,X14,AF14,AN14,AV14,BD14)</f>
        <v>50726</v>
      </c>
      <c r="I14" s="116">
        <f>SUM(G14:H14)</f>
        <v>50726</v>
      </c>
      <c r="J14" s="115" t="s">
        <v>330</v>
      </c>
      <c r="K14" s="114" t="s">
        <v>331</v>
      </c>
      <c r="L14" s="116">
        <v>17156</v>
      </c>
      <c r="M14" s="116">
        <v>650932</v>
      </c>
      <c r="N14" s="116">
        <f>IF(AND(L14&lt;&gt;"",M14&lt;&gt;""),SUM(L14:M14),"")</f>
        <v>668088</v>
      </c>
      <c r="O14" s="116">
        <v>0</v>
      </c>
      <c r="P14" s="116">
        <v>50726</v>
      </c>
      <c r="Q14" s="116">
        <f>IF(AND(O14&lt;&gt;"",P14&lt;&gt;""),SUM(O14:P14),"")</f>
        <v>50726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52</v>
      </c>
      <c r="B15" s="115" t="s">
        <v>344</v>
      </c>
      <c r="C15" s="114" t="s">
        <v>345</v>
      </c>
      <c r="D15" s="116">
        <f>SUM(L15,T15,AB15,AJ15,AR15,AZ15)</f>
        <v>341098</v>
      </c>
      <c r="E15" s="116">
        <f>SUM(M15,U15,AC15,AK15,AS15,BA15)</f>
        <v>35181</v>
      </c>
      <c r="F15" s="116">
        <f>SUM(D15:E15)</f>
        <v>376279</v>
      </c>
      <c r="G15" s="116">
        <f>SUM(O15,W15,AE15,AM15,AU15,BC15)</f>
        <v>0</v>
      </c>
      <c r="H15" s="116">
        <f>SUM(P15,X15,AF15,AN15,AV15,BD15)</f>
        <v>38725</v>
      </c>
      <c r="I15" s="116">
        <f>SUM(G15:H15)</f>
        <v>38725</v>
      </c>
      <c r="J15" s="115" t="s">
        <v>340</v>
      </c>
      <c r="K15" s="114" t="s">
        <v>341</v>
      </c>
      <c r="L15" s="116">
        <v>341098</v>
      </c>
      <c r="M15" s="116">
        <v>35181</v>
      </c>
      <c r="N15" s="116">
        <f>IF(AND(L15&lt;&gt;"",M15&lt;&gt;""),SUM(L15:M15),"")</f>
        <v>376279</v>
      </c>
      <c r="O15" s="116">
        <v>0</v>
      </c>
      <c r="P15" s="116">
        <v>38725</v>
      </c>
      <c r="Q15" s="116">
        <f>IF(AND(O15&lt;&gt;"",P15&lt;&gt;""),SUM(O15:P15),"")</f>
        <v>38725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52</v>
      </c>
      <c r="B16" s="115" t="s">
        <v>346</v>
      </c>
      <c r="C16" s="114" t="s">
        <v>347</v>
      </c>
      <c r="D16" s="116">
        <f>SUM(L16,T16,AB16,AJ16,AR16,AZ16)</f>
        <v>0</v>
      </c>
      <c r="E16" s="116">
        <f>SUM(M16,U16,AC16,AK16,AS16,BA16)</f>
        <v>1242792</v>
      </c>
      <c r="F16" s="116">
        <f>SUM(D16:E16)</f>
        <v>1242792</v>
      </c>
      <c r="G16" s="116">
        <f>SUM(O16,W16,AE16,AM16,AU16,BC16)</f>
        <v>0</v>
      </c>
      <c r="H16" s="116">
        <f>SUM(P16,X16,AF16,AN16,AV16,BD16)</f>
        <v>83273</v>
      </c>
      <c r="I16" s="116">
        <f>SUM(G16:H16)</f>
        <v>83273</v>
      </c>
      <c r="J16" s="115" t="s">
        <v>348</v>
      </c>
      <c r="K16" s="114" t="s">
        <v>349</v>
      </c>
      <c r="L16" s="116">
        <v>0</v>
      </c>
      <c r="M16" s="116">
        <v>1242792</v>
      </c>
      <c r="N16" s="116">
        <f>IF(AND(L16&lt;&gt;"",M16&lt;&gt;""),SUM(L16:M16),"")</f>
        <v>1242792</v>
      </c>
      <c r="O16" s="116">
        <v>0</v>
      </c>
      <c r="P16" s="116">
        <v>0</v>
      </c>
      <c r="Q16" s="116">
        <f>IF(AND(O16&lt;&gt;"",P16&lt;&gt;""),SUM(O16:P16),"")</f>
        <v>0</v>
      </c>
      <c r="R16" s="115" t="s">
        <v>350</v>
      </c>
      <c r="S16" s="114" t="s">
        <v>351</v>
      </c>
      <c r="T16" s="116">
        <v>0</v>
      </c>
      <c r="U16" s="116">
        <v>0</v>
      </c>
      <c r="V16" s="116">
        <f>IF(AND(T16&lt;&gt;"",U16&lt;&gt;""),SUM(T16:U16),"")</f>
        <v>0</v>
      </c>
      <c r="W16" s="116">
        <v>0</v>
      </c>
      <c r="X16" s="116">
        <v>83273</v>
      </c>
      <c r="Y16" s="116">
        <f>IF(AND(W16&lt;&gt;"",X16&lt;&gt;""),SUM(W16:X16),"")</f>
        <v>83273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52</v>
      </c>
      <c r="B17" s="115" t="s">
        <v>352</v>
      </c>
      <c r="C17" s="114" t="s">
        <v>353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52</v>
      </c>
      <c r="B18" s="115" t="s">
        <v>354</v>
      </c>
      <c r="C18" s="114" t="s">
        <v>355</v>
      </c>
      <c r="D18" s="116">
        <f>SUM(L18,T18,AB18,AJ18,AR18,AZ18)</f>
        <v>0</v>
      </c>
      <c r="E18" s="116">
        <f>SUM(M18,U18,AC18,AK18,AS18,BA18)</f>
        <v>154678</v>
      </c>
      <c r="F18" s="116">
        <f>SUM(D18:E18)</f>
        <v>154678</v>
      </c>
      <c r="G18" s="116">
        <f>SUM(O18,W18,AE18,AM18,AU18,BC18)</f>
        <v>0</v>
      </c>
      <c r="H18" s="116">
        <f>SUM(P18,X18,AF18,AN18,AV18,BD18)</f>
        <v>45322</v>
      </c>
      <c r="I18" s="116">
        <f>SUM(G18:H18)</f>
        <v>45322</v>
      </c>
      <c r="J18" s="115" t="s">
        <v>340</v>
      </c>
      <c r="K18" s="114" t="s">
        <v>341</v>
      </c>
      <c r="L18" s="116">
        <v>0</v>
      </c>
      <c r="M18" s="116">
        <v>154678</v>
      </c>
      <c r="N18" s="116">
        <f>IF(AND(L18&lt;&gt;"",M18&lt;&gt;""),SUM(L18:M18),"")</f>
        <v>154678</v>
      </c>
      <c r="O18" s="116">
        <v>0</v>
      </c>
      <c r="P18" s="116">
        <v>45322</v>
      </c>
      <c r="Q18" s="116">
        <f>IF(AND(O18&lt;&gt;"",P18&lt;&gt;""),SUM(O18:P18),"")</f>
        <v>45322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52</v>
      </c>
      <c r="B19" s="115" t="s">
        <v>356</v>
      </c>
      <c r="C19" s="114" t="s">
        <v>357</v>
      </c>
      <c r="D19" s="116">
        <f>SUM(L19,T19,AB19,AJ19,AR19,AZ19)</f>
        <v>0</v>
      </c>
      <c r="E19" s="116">
        <f>SUM(M19,U19,AC19,AK19,AS19,BA19)</f>
        <v>91750</v>
      </c>
      <c r="F19" s="116">
        <f>SUM(D19:E19)</f>
        <v>91750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358</v>
      </c>
      <c r="K19" s="114" t="s">
        <v>359</v>
      </c>
      <c r="L19" s="116">
        <v>0</v>
      </c>
      <c r="M19" s="116">
        <v>91750</v>
      </c>
      <c r="N19" s="116">
        <f>IF(AND(L19&lt;&gt;"",M19&lt;&gt;""),SUM(L19:M19),"")</f>
        <v>91750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52</v>
      </c>
      <c r="B20" s="115" t="s">
        <v>360</v>
      </c>
      <c r="C20" s="114" t="s">
        <v>361</v>
      </c>
      <c r="D20" s="116">
        <f>SUM(L20,T20,AB20,AJ20,AR20,AZ20)</f>
        <v>0</v>
      </c>
      <c r="E20" s="116">
        <f>SUM(M20,U20,AC20,AK20,AS20,BA20)</f>
        <v>69590</v>
      </c>
      <c r="F20" s="116">
        <f>SUM(D20:E20)</f>
        <v>69590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358</v>
      </c>
      <c r="K20" s="114" t="s">
        <v>359</v>
      </c>
      <c r="L20" s="116">
        <v>0</v>
      </c>
      <c r="M20" s="116">
        <v>69590</v>
      </c>
      <c r="N20" s="116">
        <f>IF(AND(L20&lt;&gt;"",M20&lt;&gt;""),SUM(L20:M20),"")</f>
        <v>69590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52</v>
      </c>
      <c r="B21" s="115" t="s">
        <v>362</v>
      </c>
      <c r="C21" s="114" t="s">
        <v>363</v>
      </c>
      <c r="D21" s="116">
        <f>SUM(L21,T21,AB21,AJ21,AR21,AZ21)</f>
        <v>0</v>
      </c>
      <c r="E21" s="116">
        <f>SUM(M21,U21,AC21,AK21,AS21,BA21)</f>
        <v>45772</v>
      </c>
      <c r="F21" s="116">
        <f>SUM(D21:E21)</f>
        <v>45772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 t="s">
        <v>358</v>
      </c>
      <c r="K21" s="114" t="s">
        <v>359</v>
      </c>
      <c r="L21" s="116">
        <v>0</v>
      </c>
      <c r="M21" s="116">
        <v>45772</v>
      </c>
      <c r="N21" s="116">
        <f>IF(AND(L21&lt;&gt;"",M21&lt;&gt;""),SUM(L21:M21),"")</f>
        <v>45772</v>
      </c>
      <c r="O21" s="116">
        <v>0</v>
      </c>
      <c r="P21" s="116">
        <v>0</v>
      </c>
      <c r="Q21" s="116">
        <f>IF(AND(O21&lt;&gt;"",P21&lt;&gt;""),SUM(O21:P21),"")</f>
        <v>0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52</v>
      </c>
      <c r="B22" s="115" t="s">
        <v>364</v>
      </c>
      <c r="C22" s="114" t="s">
        <v>365</v>
      </c>
      <c r="D22" s="116">
        <f>SUM(L22,T22,AB22,AJ22,AR22,AZ22)</f>
        <v>25119</v>
      </c>
      <c r="E22" s="116">
        <f>SUM(M22,U22,AC22,AK22,AS22,BA22)</f>
        <v>109884</v>
      </c>
      <c r="F22" s="116">
        <f>SUM(D22:E22)</f>
        <v>135003</v>
      </c>
      <c r="G22" s="116">
        <f>SUM(O22,W22,AE22,AM22,AU22,BC22)</f>
        <v>0</v>
      </c>
      <c r="H22" s="116">
        <f>SUM(P22,X22,AF22,AN22,AV22,BD22)</f>
        <v>33359</v>
      </c>
      <c r="I22" s="116">
        <f>SUM(G22:H22)</f>
        <v>33359</v>
      </c>
      <c r="J22" s="115" t="s">
        <v>366</v>
      </c>
      <c r="K22" s="114" t="s">
        <v>367</v>
      </c>
      <c r="L22" s="116">
        <v>25119</v>
      </c>
      <c r="M22" s="116">
        <v>109884</v>
      </c>
      <c r="N22" s="116">
        <f>IF(AND(L22&lt;&gt;"",M22&lt;&gt;""),SUM(L22:M22),"")</f>
        <v>135003</v>
      </c>
      <c r="O22" s="116">
        <v>0</v>
      </c>
      <c r="P22" s="116">
        <v>33359</v>
      </c>
      <c r="Q22" s="116">
        <f>IF(AND(O22&lt;&gt;"",P22&lt;&gt;""),SUM(O22:P22),"")</f>
        <v>33359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52</v>
      </c>
      <c r="B23" s="115" t="s">
        <v>368</v>
      </c>
      <c r="C23" s="114" t="s">
        <v>369</v>
      </c>
      <c r="D23" s="116">
        <f>SUM(L23,T23,AB23,AJ23,AR23,AZ23)</f>
        <v>32857</v>
      </c>
      <c r="E23" s="116">
        <f>SUM(M23,U23,AC23,AK23,AS23,BA23)</f>
        <v>143735</v>
      </c>
      <c r="F23" s="116">
        <f>SUM(D23:E23)</f>
        <v>176592</v>
      </c>
      <c r="G23" s="116">
        <f>SUM(O23,W23,AE23,AM23,AU23,BC23)</f>
        <v>0</v>
      </c>
      <c r="H23" s="116">
        <f>SUM(P23,X23,AF23,AN23,AV23,BD23)</f>
        <v>43637</v>
      </c>
      <c r="I23" s="116">
        <f>SUM(G23:H23)</f>
        <v>43637</v>
      </c>
      <c r="J23" s="115" t="s">
        <v>366</v>
      </c>
      <c r="K23" s="114" t="s">
        <v>370</v>
      </c>
      <c r="L23" s="116">
        <v>32857</v>
      </c>
      <c r="M23" s="116">
        <v>143735</v>
      </c>
      <c r="N23" s="116">
        <f>IF(AND(L23&lt;&gt;"",M23&lt;&gt;""),SUM(L23:M23),"")</f>
        <v>176592</v>
      </c>
      <c r="O23" s="116">
        <v>0</v>
      </c>
      <c r="P23" s="116">
        <v>43637</v>
      </c>
      <c r="Q23" s="116">
        <f>IF(AND(O23&lt;&gt;"",P23&lt;&gt;""),SUM(O23:P23),"")</f>
        <v>43637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52</v>
      </c>
      <c r="B24" s="115" t="s">
        <v>371</v>
      </c>
      <c r="C24" s="114" t="s">
        <v>372</v>
      </c>
      <c r="D24" s="116">
        <f>SUM(L24,T24,AB24,AJ24,AR24,AZ24)</f>
        <v>0</v>
      </c>
      <c r="E24" s="116">
        <f>SUM(M24,U24,AC24,AK24,AS24,BA24)</f>
        <v>191940</v>
      </c>
      <c r="F24" s="116">
        <f>SUM(D24:E24)</f>
        <v>191940</v>
      </c>
      <c r="G24" s="116">
        <f>SUM(O24,W24,AE24,AM24,AU24,BC24)</f>
        <v>0</v>
      </c>
      <c r="H24" s="116">
        <f>SUM(P24,X24,AF24,AN24,AV24,BD24)</f>
        <v>0</v>
      </c>
      <c r="I24" s="116">
        <f>SUM(G24:H24)</f>
        <v>0</v>
      </c>
      <c r="J24" s="115" t="s">
        <v>348</v>
      </c>
      <c r="K24" s="114" t="s">
        <v>349</v>
      </c>
      <c r="L24" s="116">
        <v>0</v>
      </c>
      <c r="M24" s="116">
        <v>191940</v>
      </c>
      <c r="N24" s="116">
        <f>IF(AND(L24&lt;&gt;"",M24&lt;&gt;""),SUM(L24:M24),"")</f>
        <v>191940</v>
      </c>
      <c r="O24" s="116">
        <v>0</v>
      </c>
      <c r="P24" s="116">
        <v>0</v>
      </c>
      <c r="Q24" s="116">
        <f>IF(AND(O24&lt;&gt;"",P24&lt;&gt;""),SUM(O24:P24),"")</f>
        <v>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52</v>
      </c>
      <c r="B25" s="115" t="s">
        <v>373</v>
      </c>
      <c r="C25" s="114" t="s">
        <v>374</v>
      </c>
      <c r="D25" s="116">
        <f>SUM(L25,T25,AB25,AJ25,AR25,AZ25)</f>
        <v>102428</v>
      </c>
      <c r="E25" s="116">
        <f>SUM(M25,U25,AC25,AK25,AS25,BA25)</f>
        <v>105227</v>
      </c>
      <c r="F25" s="116">
        <f>SUM(D25:E25)</f>
        <v>207655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375</v>
      </c>
      <c r="K25" s="114" t="s">
        <v>376</v>
      </c>
      <c r="L25" s="116">
        <v>102428</v>
      </c>
      <c r="M25" s="116">
        <v>105227</v>
      </c>
      <c r="N25" s="116">
        <f>IF(AND(L25&lt;&gt;"",M25&lt;&gt;""),SUM(L25:M25),"")</f>
        <v>207655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52</v>
      </c>
      <c r="B26" s="115" t="s">
        <v>377</v>
      </c>
      <c r="C26" s="114" t="s">
        <v>378</v>
      </c>
      <c r="D26" s="116">
        <f>SUM(L26,T26,AB26,AJ26,AR26,AZ26)</f>
        <v>154259</v>
      </c>
      <c r="E26" s="116">
        <f>SUM(M26,U26,AC26,AK26,AS26,BA26)</f>
        <v>158475</v>
      </c>
      <c r="F26" s="116">
        <f>SUM(D26:E26)</f>
        <v>312734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375</v>
      </c>
      <c r="K26" s="114" t="s">
        <v>376</v>
      </c>
      <c r="L26" s="116">
        <v>154259</v>
      </c>
      <c r="M26" s="116">
        <v>158475</v>
      </c>
      <c r="N26" s="116">
        <f>IF(AND(L26&lt;&gt;"",M26&lt;&gt;""),SUM(L26:M26),"")</f>
        <v>312734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52</v>
      </c>
      <c r="B27" s="115" t="s">
        <v>379</v>
      </c>
      <c r="C27" s="114" t="s">
        <v>380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52</v>
      </c>
      <c r="B28" s="115" t="s">
        <v>381</v>
      </c>
      <c r="C28" s="114" t="s">
        <v>382</v>
      </c>
      <c r="D28" s="116">
        <f>SUM(L28,T28,AB28,AJ28,AR28,AZ28)</f>
        <v>0</v>
      </c>
      <c r="E28" s="116">
        <f>SUM(M28,U28,AC28,AK28,AS28,BA28)</f>
        <v>440855</v>
      </c>
      <c r="F28" s="116">
        <f>SUM(D28:E28)</f>
        <v>440855</v>
      </c>
      <c r="G28" s="116">
        <f>SUM(O28,W28,AE28,AM28,AU28,BC28)</f>
        <v>0</v>
      </c>
      <c r="H28" s="116">
        <f>SUM(P28,X28,AF28,AN28,AV28,BD28)</f>
        <v>57042</v>
      </c>
      <c r="I28" s="116">
        <f>SUM(G28:H28)</f>
        <v>57042</v>
      </c>
      <c r="J28" s="115" t="s">
        <v>383</v>
      </c>
      <c r="K28" s="114" t="s">
        <v>384</v>
      </c>
      <c r="L28" s="116">
        <v>0</v>
      </c>
      <c r="M28" s="116">
        <v>440855</v>
      </c>
      <c r="N28" s="116">
        <f>IF(AND(L28&lt;&gt;"",M28&lt;&gt;""),SUM(L28:M28),"")</f>
        <v>440855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350</v>
      </c>
      <c r="S28" s="114" t="s">
        <v>351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57042</v>
      </c>
      <c r="Y28" s="116">
        <f>IF(AND(W28&lt;&gt;"",X28&lt;&gt;""),SUM(W28:X28),"")</f>
        <v>57042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52</v>
      </c>
      <c r="B29" s="115" t="s">
        <v>385</v>
      </c>
      <c r="C29" s="114" t="s">
        <v>386</v>
      </c>
      <c r="D29" s="116">
        <f>SUM(L29,T29,AB29,AJ29,AR29,AZ29)</f>
        <v>0</v>
      </c>
      <c r="E29" s="116">
        <f>SUM(M29,U29,AC29,AK29,AS29,BA29)</f>
        <v>171614</v>
      </c>
      <c r="F29" s="116">
        <f>SUM(D29:E29)</f>
        <v>171614</v>
      </c>
      <c r="G29" s="116">
        <f>SUM(O29,W29,AE29,AM29,AU29,BC29)</f>
        <v>0</v>
      </c>
      <c r="H29" s="116">
        <f>SUM(P29,X29,AF29,AN29,AV29,BD29)</f>
        <v>3108</v>
      </c>
      <c r="I29" s="116">
        <f>SUM(G29:H29)</f>
        <v>3108</v>
      </c>
      <c r="J29" s="115" t="s">
        <v>383</v>
      </c>
      <c r="K29" s="114" t="s">
        <v>384</v>
      </c>
      <c r="L29" s="116">
        <v>0</v>
      </c>
      <c r="M29" s="116">
        <v>171614</v>
      </c>
      <c r="N29" s="116">
        <f>IF(AND(L29&lt;&gt;"",M29&lt;&gt;""),SUM(L29:M29),"")</f>
        <v>171614</v>
      </c>
      <c r="O29" s="116">
        <v>0</v>
      </c>
      <c r="P29" s="116">
        <v>0</v>
      </c>
      <c r="Q29" s="116">
        <f>IF(AND(O29&lt;&gt;"",P29&lt;&gt;""),SUM(O29:P29),"")</f>
        <v>0</v>
      </c>
      <c r="R29" s="115" t="s">
        <v>350</v>
      </c>
      <c r="S29" s="114" t="s">
        <v>351</v>
      </c>
      <c r="T29" s="116">
        <v>0</v>
      </c>
      <c r="U29" s="116">
        <v>0</v>
      </c>
      <c r="V29" s="116">
        <f>IF(AND(T29&lt;&gt;"",U29&lt;&gt;""),SUM(T29:U29),"")</f>
        <v>0</v>
      </c>
      <c r="W29" s="116">
        <v>0</v>
      </c>
      <c r="X29" s="116">
        <v>3108</v>
      </c>
      <c r="Y29" s="116">
        <f>IF(AND(W29&lt;&gt;"",X29&lt;&gt;""),SUM(W29:X29),"")</f>
        <v>3108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52</v>
      </c>
      <c r="B30" s="115" t="s">
        <v>387</v>
      </c>
      <c r="C30" s="114" t="s">
        <v>388</v>
      </c>
      <c r="D30" s="116">
        <f>SUM(L30,T30,AB30,AJ30,AR30,AZ30)</f>
        <v>7096</v>
      </c>
      <c r="E30" s="116">
        <f>SUM(M30,U30,AC30,AK30,AS30,BA30)</f>
        <v>269214</v>
      </c>
      <c r="F30" s="116">
        <f>SUM(D30:E30)</f>
        <v>276310</v>
      </c>
      <c r="G30" s="116">
        <f>SUM(O30,W30,AE30,AM30,AU30,BC30)</f>
        <v>0</v>
      </c>
      <c r="H30" s="116">
        <f>SUM(P30,X30,AF30,AN30,AV30,BD30)</f>
        <v>14013</v>
      </c>
      <c r="I30" s="116">
        <f>SUM(G30:H30)</f>
        <v>14013</v>
      </c>
      <c r="J30" s="115" t="s">
        <v>330</v>
      </c>
      <c r="K30" s="114" t="s">
        <v>331</v>
      </c>
      <c r="L30" s="116">
        <v>7096</v>
      </c>
      <c r="M30" s="116">
        <v>269214</v>
      </c>
      <c r="N30" s="116">
        <f>IF(AND(L30&lt;&gt;"",M30&lt;&gt;""),SUM(L30:M30),"")</f>
        <v>276310</v>
      </c>
      <c r="O30" s="116">
        <v>0</v>
      </c>
      <c r="P30" s="116">
        <v>14013</v>
      </c>
      <c r="Q30" s="116">
        <f>IF(AND(O30&lt;&gt;"",P30&lt;&gt;""),SUM(O30:P30),"")</f>
        <v>14013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52</v>
      </c>
      <c r="B31" s="115" t="s">
        <v>389</v>
      </c>
      <c r="C31" s="114" t="s">
        <v>390</v>
      </c>
      <c r="D31" s="116">
        <f>SUM(L31,T31,AB31,AJ31,AR31,AZ31)</f>
        <v>0</v>
      </c>
      <c r="E31" s="116">
        <f>SUM(M31,U31,AC31,AK31,AS31,BA31)</f>
        <v>256423</v>
      </c>
      <c r="F31" s="116">
        <f>SUM(D31:E31)</f>
        <v>256423</v>
      </c>
      <c r="G31" s="116">
        <f>SUM(O31,W31,AE31,AM31,AU31,BC31)</f>
        <v>0</v>
      </c>
      <c r="H31" s="116">
        <f>SUM(P31,X31,AF31,AN31,AV31,BD31)</f>
        <v>13247</v>
      </c>
      <c r="I31" s="116">
        <f>SUM(G31:H31)</f>
        <v>13247</v>
      </c>
      <c r="J31" s="115" t="s">
        <v>391</v>
      </c>
      <c r="K31" s="114" t="s">
        <v>392</v>
      </c>
      <c r="L31" s="116">
        <v>0</v>
      </c>
      <c r="M31" s="116">
        <v>256423</v>
      </c>
      <c r="N31" s="116">
        <f>IF(AND(L31&lt;&gt;"",M31&lt;&gt;""),SUM(L31:M31),"")</f>
        <v>256423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340</v>
      </c>
      <c r="S31" s="114" t="s">
        <v>341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13247</v>
      </c>
      <c r="Y31" s="116">
        <f>IF(AND(W31&lt;&gt;"",X31&lt;&gt;""),SUM(W31:X31),"")</f>
        <v>13247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52</v>
      </c>
      <c r="B32" s="115" t="s">
        <v>393</v>
      </c>
      <c r="C32" s="114" t="s">
        <v>394</v>
      </c>
      <c r="D32" s="116">
        <f>SUM(L32,T32,AB32,AJ32,AR32,AZ32)</f>
        <v>0</v>
      </c>
      <c r="E32" s="116">
        <f>SUM(M32,U32,AC32,AK32,AS32,BA32)</f>
        <v>260980</v>
      </c>
      <c r="F32" s="116">
        <f>SUM(D32:E32)</f>
        <v>260980</v>
      </c>
      <c r="G32" s="116">
        <f>SUM(O32,W32,AE32,AM32,AU32,BC32)</f>
        <v>0</v>
      </c>
      <c r="H32" s="116">
        <f>SUM(P32,X32,AF32,AN32,AV32,BD32)</f>
        <v>18338</v>
      </c>
      <c r="I32" s="116">
        <f>SUM(G32:H32)</f>
        <v>18338</v>
      </c>
      <c r="J32" s="115" t="s">
        <v>391</v>
      </c>
      <c r="K32" s="114" t="s">
        <v>392</v>
      </c>
      <c r="L32" s="116">
        <v>0</v>
      </c>
      <c r="M32" s="116">
        <v>260980</v>
      </c>
      <c r="N32" s="116">
        <f>IF(AND(L32&lt;&gt;"",M32&lt;&gt;""),SUM(L32:M32),"")</f>
        <v>260980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340</v>
      </c>
      <c r="S32" s="114" t="s">
        <v>341</v>
      </c>
      <c r="T32" s="116">
        <v>0</v>
      </c>
      <c r="U32" s="116">
        <v>0</v>
      </c>
      <c r="V32" s="116">
        <f>IF(AND(T32&lt;&gt;"",U32&lt;&gt;""),SUM(T32:U32),"")</f>
        <v>0</v>
      </c>
      <c r="W32" s="116">
        <v>0</v>
      </c>
      <c r="X32" s="116">
        <v>18338</v>
      </c>
      <c r="Y32" s="116">
        <f>IF(AND(W32&lt;&gt;"",X32&lt;&gt;""),SUM(W32:X32),"")</f>
        <v>18338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52</v>
      </c>
      <c r="B33" s="115" t="s">
        <v>395</v>
      </c>
      <c r="C33" s="114" t="s">
        <v>396</v>
      </c>
      <c r="D33" s="116">
        <f>SUM(L33,T33,AB33,AJ33,AR33,AZ33)</f>
        <v>0</v>
      </c>
      <c r="E33" s="116">
        <f>SUM(M33,U33,AC33,AK33,AS33,BA33)</f>
        <v>117908</v>
      </c>
      <c r="F33" s="116">
        <f>SUM(D33:E33)</f>
        <v>117908</v>
      </c>
      <c r="G33" s="116">
        <f>SUM(O33,W33,AE33,AM33,AU33,BC33)</f>
        <v>0</v>
      </c>
      <c r="H33" s="116">
        <f>SUM(P33,X33,AF33,AN33,AV33,BD33)</f>
        <v>26832</v>
      </c>
      <c r="I33" s="116">
        <f>SUM(G33:H33)</f>
        <v>26832</v>
      </c>
      <c r="J33" s="115" t="s">
        <v>340</v>
      </c>
      <c r="K33" s="114" t="s">
        <v>341</v>
      </c>
      <c r="L33" s="116">
        <v>0</v>
      </c>
      <c r="M33" s="116">
        <v>117908</v>
      </c>
      <c r="N33" s="116">
        <f>IF(AND(L33&lt;&gt;"",M33&lt;&gt;""),SUM(L33:M33),"")</f>
        <v>117908</v>
      </c>
      <c r="O33" s="116">
        <v>0</v>
      </c>
      <c r="P33" s="116">
        <v>26832</v>
      </c>
      <c r="Q33" s="116">
        <f>IF(AND(O33&lt;&gt;"",P33&lt;&gt;""),SUM(O33:P33),"")</f>
        <v>26832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52</v>
      </c>
      <c r="B34" s="115" t="s">
        <v>397</v>
      </c>
      <c r="C34" s="114" t="s">
        <v>398</v>
      </c>
      <c r="D34" s="116">
        <f>SUM(L34,T34,AB34,AJ34,AR34,AZ34)</f>
        <v>29098</v>
      </c>
      <c r="E34" s="116">
        <f>SUM(M34,U34,AC34,AK34,AS34,BA34)</f>
        <v>38233</v>
      </c>
      <c r="F34" s="116">
        <f>SUM(D34:E34)</f>
        <v>67331</v>
      </c>
      <c r="G34" s="116">
        <f>SUM(O34,W34,AE34,AM34,AU34,BC34)</f>
        <v>7491</v>
      </c>
      <c r="H34" s="116">
        <f>SUM(P34,X34,AF34,AN34,AV34,BD34)</f>
        <v>0</v>
      </c>
      <c r="I34" s="116">
        <f>SUM(G34:H34)</f>
        <v>7491</v>
      </c>
      <c r="J34" s="115" t="s">
        <v>340</v>
      </c>
      <c r="K34" s="114" t="s">
        <v>341</v>
      </c>
      <c r="L34" s="116">
        <v>29098</v>
      </c>
      <c r="M34" s="116">
        <v>38233</v>
      </c>
      <c r="N34" s="116">
        <f>IF(AND(L34&lt;&gt;"",M34&lt;&gt;""),SUM(L34:M34),"")</f>
        <v>67331</v>
      </c>
      <c r="O34" s="116">
        <v>7491</v>
      </c>
      <c r="P34" s="116">
        <v>0</v>
      </c>
      <c r="Q34" s="116">
        <f>IF(AND(O34&lt;&gt;"",P34&lt;&gt;""),SUM(O34:P34),"")</f>
        <v>7491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52</v>
      </c>
      <c r="B35" s="115" t="s">
        <v>399</v>
      </c>
      <c r="C35" s="114" t="s">
        <v>400</v>
      </c>
      <c r="D35" s="116">
        <f>SUM(L35,T35,AB35,AJ35,AR35,AZ35)</f>
        <v>93455</v>
      </c>
      <c r="E35" s="116">
        <f>SUM(M35,U35,AC35,AK35,AS35,BA35)</f>
        <v>12627</v>
      </c>
      <c r="F35" s="116">
        <f>SUM(D35:E35)</f>
        <v>106082</v>
      </c>
      <c r="G35" s="116">
        <f>SUM(O35,W35,AE35,AM35,AU35,BC35)</f>
        <v>0</v>
      </c>
      <c r="H35" s="116">
        <f>SUM(P35,X35,AF35,AN35,AV35,BD35)</f>
        <v>19325</v>
      </c>
      <c r="I35" s="116">
        <f>SUM(G35:H35)</f>
        <v>19325</v>
      </c>
      <c r="J35" s="115" t="s">
        <v>326</v>
      </c>
      <c r="K35" s="114" t="s">
        <v>327</v>
      </c>
      <c r="L35" s="116">
        <v>93455</v>
      </c>
      <c r="M35" s="116">
        <v>12627</v>
      </c>
      <c r="N35" s="116">
        <f>IF(AND(L35&lt;&gt;"",M35&lt;&gt;""),SUM(L35:M35),"")</f>
        <v>106082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340</v>
      </c>
      <c r="S35" s="114" t="s">
        <v>341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19325</v>
      </c>
      <c r="Y35" s="116">
        <f>IF(AND(W35&lt;&gt;"",X35&lt;&gt;""),SUM(W35:X35),"")</f>
        <v>19325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52</v>
      </c>
      <c r="B36" s="115" t="s">
        <v>401</v>
      </c>
      <c r="C36" s="114" t="s">
        <v>402</v>
      </c>
      <c r="D36" s="116">
        <f>SUM(L36,T36,AB36,AJ36,AR36,AZ36)</f>
        <v>0</v>
      </c>
      <c r="E36" s="116">
        <f>SUM(M36,U36,AC36,AK36,AS36,BA36)</f>
        <v>0</v>
      </c>
      <c r="F36" s="116">
        <f>SUM(D36:E36)</f>
        <v>0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/>
      <c r="K36" s="114"/>
      <c r="L36" s="116"/>
      <c r="M36" s="116"/>
      <c r="N36" s="116" t="str">
        <f>IF(AND(L36&lt;&gt;"",M36&lt;&gt;""),SUM(L36:M36),"")</f>
        <v/>
      </c>
      <c r="O36" s="116"/>
      <c r="P36" s="116"/>
      <c r="Q36" s="116" t="str">
        <f>IF(AND(O36&lt;&gt;"",P36&lt;&gt;""),SUM(O36:P36),"")</f>
        <v/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52</v>
      </c>
      <c r="B37" s="115" t="s">
        <v>403</v>
      </c>
      <c r="C37" s="114" t="s">
        <v>404</v>
      </c>
      <c r="D37" s="116">
        <f>SUM(L37,T37,AB37,AJ37,AR37,AZ37)</f>
        <v>0</v>
      </c>
      <c r="E37" s="116">
        <f>SUM(M37,U37,AC37,AK37,AS37,BA37)</f>
        <v>0</v>
      </c>
      <c r="F37" s="116">
        <f>SUM(D37:E37)</f>
        <v>0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/>
      <c r="K37" s="114"/>
      <c r="L37" s="116"/>
      <c r="M37" s="116"/>
      <c r="N37" s="116" t="str">
        <f>IF(AND(L37&lt;&gt;"",M37&lt;&gt;""),SUM(L37:M37),"")</f>
        <v/>
      </c>
      <c r="O37" s="116"/>
      <c r="P37" s="116"/>
      <c r="Q37" s="116" t="str">
        <f>IF(AND(O37&lt;&gt;"",P37&lt;&gt;""),SUM(O37:P37),"")</f>
        <v/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52</v>
      </c>
      <c r="B38" s="115" t="s">
        <v>405</v>
      </c>
      <c r="C38" s="114" t="s">
        <v>406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/>
      <c r="K38" s="114"/>
      <c r="L38" s="116"/>
      <c r="M38" s="116"/>
      <c r="N38" s="116" t="str">
        <f>IF(AND(L38&lt;&gt;"",M38&lt;&gt;""),SUM(L38:M38),"")</f>
        <v/>
      </c>
      <c r="O38" s="116"/>
      <c r="P38" s="116"/>
      <c r="Q38" s="116" t="str">
        <f>IF(AND(O38&lt;&gt;"",P38&lt;&gt;""),SUM(O38:P38),"")</f>
        <v/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52</v>
      </c>
      <c r="B39" s="115" t="s">
        <v>407</v>
      </c>
      <c r="C39" s="114" t="s">
        <v>408</v>
      </c>
      <c r="D39" s="116">
        <f>SUM(L39,T39,AB39,AJ39,AR39,AZ39)</f>
        <v>0</v>
      </c>
      <c r="E39" s="116">
        <f>SUM(M39,U39,AC39,AK39,AS39,BA39)</f>
        <v>0</v>
      </c>
      <c r="F39" s="116">
        <f>SUM(D39:E39)</f>
        <v>0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/>
      <c r="K39" s="114"/>
      <c r="L39" s="116"/>
      <c r="M39" s="116"/>
      <c r="N39" s="116" t="str">
        <f>IF(AND(L39&lt;&gt;"",M39&lt;&gt;""),SUM(L39:M39),"")</f>
        <v/>
      </c>
      <c r="O39" s="116"/>
      <c r="P39" s="116"/>
      <c r="Q39" s="116" t="str">
        <f>IF(AND(O39&lt;&gt;"",P39&lt;&gt;""),SUM(O39:P39),"")</f>
        <v/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52</v>
      </c>
      <c r="B40" s="115" t="s">
        <v>409</v>
      </c>
      <c r="C40" s="114" t="s">
        <v>410</v>
      </c>
      <c r="D40" s="116">
        <f>SUM(L40,T40,AB40,AJ40,AR40,AZ40)</f>
        <v>0</v>
      </c>
      <c r="E40" s="116">
        <f>SUM(M40,U40,AC40,AK40,AS40,BA40)</f>
        <v>0</v>
      </c>
      <c r="F40" s="116">
        <f>SUM(D40:E40)</f>
        <v>0</v>
      </c>
      <c r="G40" s="116">
        <f>SUM(O40,W40,AE40,AM40,AU40,BC40)</f>
        <v>0</v>
      </c>
      <c r="H40" s="116">
        <f>SUM(P40,X40,AF40,AN40,AV40,BD40)</f>
        <v>0</v>
      </c>
      <c r="I40" s="116">
        <f>SUM(G40:H40)</f>
        <v>0</v>
      </c>
      <c r="J40" s="115"/>
      <c r="K40" s="114"/>
      <c r="L40" s="116"/>
      <c r="M40" s="116"/>
      <c r="N40" s="116" t="str">
        <f>IF(AND(L40&lt;&gt;"",M40&lt;&gt;""),SUM(L40:M40),"")</f>
        <v/>
      </c>
      <c r="O40" s="116"/>
      <c r="P40" s="116"/>
      <c r="Q40" s="116" t="str">
        <f>IF(AND(O40&lt;&gt;"",P40&lt;&gt;""),SUM(O40:P40),"")</f>
        <v/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52</v>
      </c>
      <c r="B41" s="115" t="s">
        <v>411</v>
      </c>
      <c r="C41" s="114" t="s">
        <v>412</v>
      </c>
      <c r="D41" s="116">
        <f>SUM(L41,T41,AB41,AJ41,AR41,AZ41)</f>
        <v>0</v>
      </c>
      <c r="E41" s="116">
        <f>SUM(M41,U41,AC41,AK41,AS41,BA41)</f>
        <v>0</v>
      </c>
      <c r="F41" s="116">
        <f>SUM(D41:E41)</f>
        <v>0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/>
      <c r="K41" s="114"/>
      <c r="L41" s="116"/>
      <c r="M41" s="116"/>
      <c r="N41" s="116" t="str">
        <f>IF(AND(L41&lt;&gt;"",M41&lt;&gt;""),SUM(L41:M41),"")</f>
        <v/>
      </c>
      <c r="O41" s="116"/>
      <c r="P41" s="116"/>
      <c r="Q41" s="116" t="str">
        <f>IF(AND(O41&lt;&gt;"",P41&lt;&gt;""),SUM(O41:P41),"")</f>
        <v/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52</v>
      </c>
      <c r="B42" s="115" t="s">
        <v>413</v>
      </c>
      <c r="C42" s="114" t="s">
        <v>414</v>
      </c>
      <c r="D42" s="116">
        <f>SUM(L42,T42,AB42,AJ42,AR42,AZ42)</f>
        <v>0</v>
      </c>
      <c r="E42" s="116">
        <f>SUM(M42,U42,AC42,AK42,AS42,BA42)</f>
        <v>0</v>
      </c>
      <c r="F42" s="116">
        <f>SUM(D42:E42)</f>
        <v>0</v>
      </c>
      <c r="G42" s="116">
        <f>SUM(O42,W42,AE42,AM42,AU42,BC42)</f>
        <v>0</v>
      </c>
      <c r="H42" s="116">
        <f>SUM(P42,X42,AF42,AN42,AV42,BD42)</f>
        <v>0</v>
      </c>
      <c r="I42" s="116">
        <f>SUM(G42:H42)</f>
        <v>0</v>
      </c>
      <c r="J42" s="115"/>
      <c r="K42" s="114"/>
      <c r="L42" s="116"/>
      <c r="M42" s="116"/>
      <c r="N42" s="116" t="str">
        <f>IF(AND(L42&lt;&gt;"",M42&lt;&gt;""),SUM(L42:M42),"")</f>
        <v/>
      </c>
      <c r="O42" s="116"/>
      <c r="P42" s="116"/>
      <c r="Q42" s="116" t="str">
        <f>IF(AND(O42&lt;&gt;"",P42&lt;&gt;""),SUM(O42:P42),"")</f>
        <v/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52</v>
      </c>
      <c r="B43" s="115" t="s">
        <v>415</v>
      </c>
      <c r="C43" s="114" t="s">
        <v>416</v>
      </c>
      <c r="D43" s="116">
        <f>SUM(L43,T43,AB43,AJ43,AR43,AZ43)</f>
        <v>0</v>
      </c>
      <c r="E43" s="116">
        <f>SUM(M43,U43,AC43,AK43,AS43,BA43)</f>
        <v>0</v>
      </c>
      <c r="F43" s="116">
        <f>SUM(D43:E43)</f>
        <v>0</v>
      </c>
      <c r="G43" s="116">
        <f>SUM(O43,W43,AE43,AM43,AU43,BC43)</f>
        <v>0</v>
      </c>
      <c r="H43" s="116">
        <f>SUM(P43,X43,AF43,AN43,AV43,BD43)</f>
        <v>0</v>
      </c>
      <c r="I43" s="116">
        <f>SUM(G43:H43)</f>
        <v>0</v>
      </c>
      <c r="J43" s="115"/>
      <c r="K43" s="114"/>
      <c r="L43" s="116"/>
      <c r="M43" s="116"/>
      <c r="N43" s="116" t="str">
        <f>IF(AND(L43&lt;&gt;"",M43&lt;&gt;""),SUM(L43:M43),"")</f>
        <v/>
      </c>
      <c r="O43" s="116"/>
      <c r="P43" s="116"/>
      <c r="Q43" s="116" t="str">
        <f>IF(AND(O43&lt;&gt;"",P43&lt;&gt;""),SUM(O43:P43),"")</f>
        <v/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52</v>
      </c>
      <c r="B44" s="115" t="s">
        <v>417</v>
      </c>
      <c r="C44" s="114" t="s">
        <v>418</v>
      </c>
      <c r="D44" s="116">
        <f>SUM(L44,T44,AB44,AJ44,AR44,AZ44)</f>
        <v>0</v>
      </c>
      <c r="E44" s="116">
        <f>SUM(M44,U44,AC44,AK44,AS44,BA44)</f>
        <v>0</v>
      </c>
      <c r="F44" s="116">
        <f>SUM(D44:E44)</f>
        <v>0</v>
      </c>
      <c r="G44" s="116">
        <f>SUM(O44,W44,AE44,AM44,AU44,BC44)</f>
        <v>0</v>
      </c>
      <c r="H44" s="116">
        <f>SUM(P44,X44,AF44,AN44,AV44,BD44)</f>
        <v>0</v>
      </c>
      <c r="I44" s="116">
        <f>SUM(G44:H44)</f>
        <v>0</v>
      </c>
      <c r="J44" s="115"/>
      <c r="K44" s="114"/>
      <c r="L44" s="116"/>
      <c r="M44" s="116"/>
      <c r="N44" s="116" t="str">
        <f>IF(AND(L44&lt;&gt;"",M44&lt;&gt;""),SUM(L44:M44),"")</f>
        <v/>
      </c>
      <c r="O44" s="116"/>
      <c r="P44" s="116"/>
      <c r="Q44" s="116" t="str">
        <f>IF(AND(O44&lt;&gt;"",P44&lt;&gt;""),SUM(O44:P44),"")</f>
        <v/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52</v>
      </c>
      <c r="B45" s="115" t="s">
        <v>419</v>
      </c>
      <c r="C45" s="114" t="s">
        <v>420</v>
      </c>
      <c r="D45" s="116">
        <f>SUM(L45,T45,AB45,AJ45,AR45,AZ45)</f>
        <v>0</v>
      </c>
      <c r="E45" s="116">
        <f>SUM(M45,U45,AC45,AK45,AS45,BA45)</f>
        <v>105941</v>
      </c>
      <c r="F45" s="116">
        <f>SUM(D45:E45)</f>
        <v>105941</v>
      </c>
      <c r="G45" s="116">
        <f>SUM(O45,W45,AE45,AM45,AU45,BC45)</f>
        <v>0</v>
      </c>
      <c r="H45" s="116">
        <f>SUM(P45,X45,AF45,AN45,AV45,BD45)</f>
        <v>69337</v>
      </c>
      <c r="I45" s="116">
        <f>SUM(G45:H45)</f>
        <v>69337</v>
      </c>
      <c r="J45" s="115" t="s">
        <v>340</v>
      </c>
      <c r="K45" s="114" t="s">
        <v>341</v>
      </c>
      <c r="L45" s="116">
        <v>0</v>
      </c>
      <c r="M45" s="116">
        <v>105941</v>
      </c>
      <c r="N45" s="116">
        <f>IF(AND(L45&lt;&gt;"",M45&lt;&gt;""),SUM(L45:M45),"")</f>
        <v>105941</v>
      </c>
      <c r="O45" s="116">
        <v>0</v>
      </c>
      <c r="P45" s="116">
        <v>69337</v>
      </c>
      <c r="Q45" s="116">
        <f>IF(AND(O45&lt;&gt;"",P45&lt;&gt;""),SUM(O45:P45),"")</f>
        <v>69337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52</v>
      </c>
      <c r="B46" s="115" t="s">
        <v>421</v>
      </c>
      <c r="C46" s="114" t="s">
        <v>422</v>
      </c>
      <c r="D46" s="116">
        <f>SUM(L46,T46,AB46,AJ46,AR46,AZ46)</f>
        <v>0</v>
      </c>
      <c r="E46" s="116">
        <f>SUM(M46,U46,AC46,AK46,AS46,BA46)</f>
        <v>0</v>
      </c>
      <c r="F46" s="116">
        <f>SUM(D46:E46)</f>
        <v>0</v>
      </c>
      <c r="G46" s="116">
        <f>SUM(O46,W46,AE46,AM46,AU46,BC46)</f>
        <v>0</v>
      </c>
      <c r="H46" s="116">
        <f>SUM(P46,X46,AF46,AN46,AV46,BD46)</f>
        <v>0</v>
      </c>
      <c r="I46" s="116">
        <f>SUM(G46:H46)</f>
        <v>0</v>
      </c>
      <c r="J46" s="115"/>
      <c r="K46" s="114"/>
      <c r="L46" s="116"/>
      <c r="M46" s="116"/>
      <c r="N46" s="116" t="str">
        <f>IF(AND(L46&lt;&gt;"",M46&lt;&gt;""),SUM(L46:M46),"")</f>
        <v/>
      </c>
      <c r="O46" s="116"/>
      <c r="P46" s="116"/>
      <c r="Q46" s="116" t="str">
        <f>IF(AND(O46&lt;&gt;"",P46&lt;&gt;""),SUM(O46:P46),"")</f>
        <v/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52</v>
      </c>
      <c r="B47" s="115" t="s">
        <v>423</v>
      </c>
      <c r="C47" s="114" t="s">
        <v>424</v>
      </c>
      <c r="D47" s="116">
        <f>SUM(L47,T47,AB47,AJ47,AR47,AZ47)</f>
        <v>0</v>
      </c>
      <c r="E47" s="116">
        <f>SUM(M47,U47,AC47,AK47,AS47,BA47)</f>
        <v>0</v>
      </c>
      <c r="F47" s="116">
        <f>SUM(D47:E47)</f>
        <v>0</v>
      </c>
      <c r="G47" s="116">
        <f>SUM(O47,W47,AE47,AM47,AU47,BC47)</f>
        <v>0</v>
      </c>
      <c r="H47" s="116">
        <f>SUM(P47,X47,AF47,AN47,AV47,BD47)</f>
        <v>0</v>
      </c>
      <c r="I47" s="116">
        <f>SUM(G47:H47)</f>
        <v>0</v>
      </c>
      <c r="J47" s="115"/>
      <c r="K47" s="114"/>
      <c r="L47" s="116"/>
      <c r="M47" s="116"/>
      <c r="N47" s="116" t="str">
        <f>IF(AND(L47&lt;&gt;"",M47&lt;&gt;""),SUM(L47:M47),"")</f>
        <v/>
      </c>
      <c r="O47" s="116"/>
      <c r="P47" s="116"/>
      <c r="Q47" s="116" t="str">
        <f>IF(AND(O47&lt;&gt;"",P47&lt;&gt;""),SUM(O47:P47),"")</f>
        <v/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52</v>
      </c>
      <c r="B48" s="115" t="s">
        <v>425</v>
      </c>
      <c r="C48" s="114" t="s">
        <v>426</v>
      </c>
      <c r="D48" s="116">
        <f>SUM(L48,T48,AB48,AJ48,AR48,AZ48)</f>
        <v>0</v>
      </c>
      <c r="E48" s="116">
        <f>SUM(M48,U48,AC48,AK48,AS48,BA48)</f>
        <v>0</v>
      </c>
      <c r="F48" s="116">
        <f>SUM(D48:E48)</f>
        <v>0</v>
      </c>
      <c r="G48" s="116">
        <f>SUM(O48,W48,AE48,AM48,AU48,BC48)</f>
        <v>0</v>
      </c>
      <c r="H48" s="116">
        <f>SUM(P48,X48,AF48,AN48,AV48,BD48)</f>
        <v>0</v>
      </c>
      <c r="I48" s="116">
        <f>SUM(G48:H48)</f>
        <v>0</v>
      </c>
      <c r="J48" s="115"/>
      <c r="K48" s="114"/>
      <c r="L48" s="116"/>
      <c r="M48" s="116"/>
      <c r="N48" s="116" t="str">
        <f>IF(AND(L48&lt;&gt;"",M48&lt;&gt;""),SUM(L48:M48),"")</f>
        <v/>
      </c>
      <c r="O48" s="116"/>
      <c r="P48" s="116"/>
      <c r="Q48" s="116" t="str">
        <f>IF(AND(O48&lt;&gt;"",P48&lt;&gt;""),SUM(O48:P48),"")</f>
        <v/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8">
    <sortCondition ref="A8:A48"/>
    <sortCondition ref="B8:B48"/>
    <sortCondition ref="C8:C48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7" man="1"/>
    <brk id="17" min="1" max="47" man="1"/>
    <brk id="25" min="1" max="47" man="1"/>
    <brk id="33" min="1" max="47" man="1"/>
    <brk id="41" min="1" max="47" man="1"/>
    <brk id="49" min="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沖縄県</v>
      </c>
      <c r="B7" s="132" t="str">
        <f>'廃棄物事業経費（市町村）'!B7</f>
        <v>47000</v>
      </c>
      <c r="C7" s="131" t="s">
        <v>33</v>
      </c>
      <c r="D7" s="133">
        <f>SUM(H7,L7,P7,T7,X7,AB7,AF7,AJ7,AN7,AR7,AV7,AZ7,BD7,BH7,BL7,BP7,BT7,BX7,CB7,CF7,CJ7,CN7,CR7,CV7,CZ7,DD7,DH7,DL7,DP7,DT7)</f>
        <v>7264488</v>
      </c>
      <c r="E7" s="133">
        <f>SUM(I7,M7,Q7,U7,Y7,AC7,AG7,AK7,AO7,AS7,AW7,BA7,BE7,BI7,BM7,BQ7,BU7,BY7,CC7,CG7,CK7,CO7,CS7,CW7,DA7,DE7,DI7,DM7,DQ7,DU7)</f>
        <v>599883</v>
      </c>
      <c r="F7" s="134">
        <f>COUNTIF(F$8:F$57,"&lt;&gt;")</f>
        <v>10</v>
      </c>
      <c r="G7" s="134">
        <f>COUNTIF(G$8:G$57,"&lt;&gt;")</f>
        <v>10</v>
      </c>
      <c r="H7" s="133">
        <f>SUM(H$8:H$57)</f>
        <v>4490240</v>
      </c>
      <c r="I7" s="133">
        <f>SUM(I$8:I$57)</f>
        <v>218921</v>
      </c>
      <c r="J7" s="134">
        <f>COUNTIF(J$8:J$57,"&lt;&gt;")</f>
        <v>10</v>
      </c>
      <c r="K7" s="134">
        <f>COUNTIF(K$8:K$57,"&lt;&gt;")</f>
        <v>10</v>
      </c>
      <c r="L7" s="133">
        <f>SUM(L$8:L$57)</f>
        <v>2006308</v>
      </c>
      <c r="M7" s="133">
        <f>SUM(M$8:M$57)</f>
        <v>110015</v>
      </c>
      <c r="N7" s="134">
        <f>COUNTIF(N$8:N$57,"&lt;&gt;")</f>
        <v>4</v>
      </c>
      <c r="O7" s="134">
        <f>COUNTIF(O$8:O$57,"&lt;&gt;")</f>
        <v>4</v>
      </c>
      <c r="P7" s="133">
        <f>SUM(P$8:P$57)</f>
        <v>476760</v>
      </c>
      <c r="Q7" s="133">
        <f>SUM(Q$8:Q$57)</f>
        <v>116377</v>
      </c>
      <c r="R7" s="134">
        <f>COUNTIF(R$8:R$57,"&lt;&gt;")</f>
        <v>1</v>
      </c>
      <c r="S7" s="134">
        <f>COUNTIF(S$8:S$57,"&lt;&gt;")</f>
        <v>1</v>
      </c>
      <c r="T7" s="133">
        <f>SUM(T$8:T$57)</f>
        <v>105941</v>
      </c>
      <c r="U7" s="133">
        <f>SUM(U$8:U$57)</f>
        <v>69337</v>
      </c>
      <c r="V7" s="134">
        <f>COUNTIF(V$8:V$57,"&lt;&gt;")</f>
        <v>1</v>
      </c>
      <c r="W7" s="134">
        <f>COUNTIF(W$8:W$57,"&lt;&gt;")</f>
        <v>1</v>
      </c>
      <c r="X7" s="133">
        <f>SUM(X$8:X$57)</f>
        <v>67331</v>
      </c>
      <c r="Y7" s="133">
        <f>SUM(Y$8:Y$57)</f>
        <v>7491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117908</v>
      </c>
      <c r="AC7" s="133">
        <f>SUM(AC$8:AC$57)</f>
        <v>26832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0</v>
      </c>
      <c r="AG7" s="133">
        <f>SUM(AG$8:AG$57)</f>
        <v>19325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0</v>
      </c>
      <c r="AK7" s="133">
        <f>SUM(AK$8:AK$57)</f>
        <v>13247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0</v>
      </c>
      <c r="AO7" s="133">
        <f>SUM(AO$8:AO$57)</f>
        <v>18338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52</v>
      </c>
      <c r="B8" s="115" t="s">
        <v>330</v>
      </c>
      <c r="C8" s="114" t="s">
        <v>331</v>
      </c>
      <c r="D8" s="116">
        <f>SUM(H8,L8,P8,T8,X8,AB8,AF8,AJ8,AN8,AR8,AV8,AZ8,BD8,BH8,BL8,BP8,BT8,BX8,CB8,CF8,CJ8,CN8,CR8,CV8,CZ8,DD8,DH8,DL8,DP8,DT8)</f>
        <v>1431563</v>
      </c>
      <c r="E8" s="116">
        <f>SUM(I8,M8,Q8,U8,Y8,AC8,AG8,AK8,AO8,AS8,AW8,BA8,BE8,BI8,BM8,BQ8,BU8,BY8,CC8,CG8,CK8,CO8,CS8,CW8,DA8,DE8,DI8,DM8,DQ8,DU8)</f>
        <v>99562</v>
      </c>
      <c r="F8" s="115" t="s">
        <v>342</v>
      </c>
      <c r="G8" s="114" t="s">
        <v>343</v>
      </c>
      <c r="H8" s="116">
        <v>668088</v>
      </c>
      <c r="I8" s="116">
        <v>50726</v>
      </c>
      <c r="J8" s="115" t="s">
        <v>328</v>
      </c>
      <c r="K8" s="114" t="s">
        <v>329</v>
      </c>
      <c r="L8" s="116">
        <v>487165</v>
      </c>
      <c r="M8" s="116">
        <v>34823</v>
      </c>
      <c r="N8" s="115" t="s">
        <v>387</v>
      </c>
      <c r="O8" s="114" t="s">
        <v>388</v>
      </c>
      <c r="P8" s="116">
        <v>276310</v>
      </c>
      <c r="Q8" s="116">
        <v>14013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52</v>
      </c>
      <c r="B9" s="115" t="s">
        <v>366</v>
      </c>
      <c r="C9" s="114" t="s">
        <v>367</v>
      </c>
      <c r="D9" s="116">
        <f>SUM(H9,L9,P9,T9,X9,AB9,AF9,AJ9,AN9,AR9,AV9,AZ9,BD9,BH9,BL9,BP9,BT9,BX9,CB9,CF9,CJ9,CN9,CR9,CV9,CZ9,DD9,DH9,DL9,DP9,DT9)</f>
        <v>311595</v>
      </c>
      <c r="E9" s="116">
        <f>SUM(I9,M9,Q9,U9,Y9,AC9,AG9,AK9,AO9,AS9,AW9,BA9,BE9,BI9,BM9,BQ9,BU9,BY9,CC9,CG9,CK9,CO9,CS9,CW9,DA9,DE9,DI9,DM9,DQ9,DU9)</f>
        <v>76996</v>
      </c>
      <c r="F9" s="115" t="s">
        <v>368</v>
      </c>
      <c r="G9" s="114" t="s">
        <v>369</v>
      </c>
      <c r="H9" s="116">
        <v>176592</v>
      </c>
      <c r="I9" s="116">
        <v>43637</v>
      </c>
      <c r="J9" s="115" t="s">
        <v>364</v>
      </c>
      <c r="K9" s="114" t="s">
        <v>365</v>
      </c>
      <c r="L9" s="116">
        <v>135003</v>
      </c>
      <c r="M9" s="116">
        <v>33359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52</v>
      </c>
      <c r="B10" s="115" t="s">
        <v>391</v>
      </c>
      <c r="C10" s="114" t="s">
        <v>392</v>
      </c>
      <c r="D10" s="116">
        <f>SUM(H10,L10,P10,T10,X10,AB10,AF10,AJ10,AN10,AR10,AV10,AZ10,BD10,BH10,BL10,BP10,BT10,BX10,CB10,CF10,CJ10,CN10,CR10,CV10,CZ10,DD10,DH10,DL10,DP10,DT10)</f>
        <v>517403</v>
      </c>
      <c r="E10" s="116">
        <f>SUM(I10,M10,Q10,U10,Y10,AC10,AG10,AK10,AO10,AS10,AW10,BA10,BE10,BI10,BM10,BQ10,BU10,BY10,CC10,CG10,CK10,CO10,CS10,CW10,DA10,DE10,DI10,DM10,DQ10,DU10)</f>
        <v>0</v>
      </c>
      <c r="F10" s="115" t="s">
        <v>389</v>
      </c>
      <c r="G10" s="114" t="s">
        <v>390</v>
      </c>
      <c r="H10" s="116">
        <v>256423</v>
      </c>
      <c r="I10" s="116">
        <v>0</v>
      </c>
      <c r="J10" s="115" t="s">
        <v>393</v>
      </c>
      <c r="K10" s="114" t="s">
        <v>394</v>
      </c>
      <c r="L10" s="116">
        <v>260980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52</v>
      </c>
      <c r="B11" s="115" t="s">
        <v>350</v>
      </c>
      <c r="C11" s="114" t="s">
        <v>351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143423</v>
      </c>
      <c r="F11" s="115" t="s">
        <v>346</v>
      </c>
      <c r="G11" s="114" t="s">
        <v>347</v>
      </c>
      <c r="H11" s="116">
        <v>0</v>
      </c>
      <c r="I11" s="116">
        <v>83273</v>
      </c>
      <c r="J11" s="115" t="s">
        <v>385</v>
      </c>
      <c r="K11" s="114" t="s">
        <v>386</v>
      </c>
      <c r="L11" s="116">
        <v>0</v>
      </c>
      <c r="M11" s="116">
        <v>3108</v>
      </c>
      <c r="N11" s="115" t="s">
        <v>381</v>
      </c>
      <c r="O11" s="114" t="s">
        <v>382</v>
      </c>
      <c r="P11" s="116">
        <v>0</v>
      </c>
      <c r="Q11" s="116">
        <v>57042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52</v>
      </c>
      <c r="B12" s="115" t="s">
        <v>375</v>
      </c>
      <c r="C12" s="114" t="s">
        <v>376</v>
      </c>
      <c r="D12" s="116">
        <f>SUM(H12,L12,P12,T12,X12,AB12,AF12,AJ12,AN12,AR12,AV12,AZ12,BD12,BH12,BL12,BP12,BT12,BX12,CB12,CF12,CJ12,CN12,CR12,CV12,CZ12,DD12,DH12,DL12,DP12,DT12)</f>
        <v>520389</v>
      </c>
      <c r="E12" s="116">
        <f>SUM(I12,M12,Q12,U12,Y12,AC12,AG12,AK12,AO12,AS12,AW12,BA12,BE12,BI12,BM12,BQ12,BU12,BY12,CC12,CG12,CK12,CO12,CS12,CW12,DA12,DE12,DI12,DM12,DQ12,DU12)</f>
        <v>0</v>
      </c>
      <c r="F12" s="115" t="s">
        <v>377</v>
      </c>
      <c r="G12" s="114" t="s">
        <v>378</v>
      </c>
      <c r="H12" s="116">
        <v>312734</v>
      </c>
      <c r="I12" s="116">
        <v>0</v>
      </c>
      <c r="J12" s="115" t="s">
        <v>373</v>
      </c>
      <c r="K12" s="114" t="s">
        <v>374</v>
      </c>
      <c r="L12" s="116">
        <v>207655</v>
      </c>
      <c r="M12" s="116">
        <v>0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52</v>
      </c>
      <c r="B13" s="115" t="s">
        <v>358</v>
      </c>
      <c r="C13" s="114" t="s">
        <v>359</v>
      </c>
      <c r="D13" s="116">
        <f>SUM(H13,L13,P13,T13,X13,AB13,AF13,AJ13,AN13,AR13,AV13,AZ13,BD13,BH13,BL13,BP13,BT13,BX13,CB13,CF13,CJ13,CN13,CR13,CV13,CZ13,DD13,DH13,DL13,DP13,DT13)</f>
        <v>207112</v>
      </c>
      <c r="E13" s="116">
        <f>SUM(I13,M13,Q13,U13,Y13,AC13,AG13,AK13,AO13,AS13,AW13,BA13,BE13,BI13,BM13,BQ13,BU13,BY13,CC13,CG13,CK13,CO13,CS13,CW13,DA13,DE13,DI13,DM13,DQ13,DU13)</f>
        <v>0</v>
      </c>
      <c r="F13" s="115" t="s">
        <v>356</v>
      </c>
      <c r="G13" s="114" t="s">
        <v>357</v>
      </c>
      <c r="H13" s="116">
        <v>91750</v>
      </c>
      <c r="I13" s="116">
        <v>0</v>
      </c>
      <c r="J13" s="115" t="s">
        <v>360</v>
      </c>
      <c r="K13" s="114" t="s">
        <v>361</v>
      </c>
      <c r="L13" s="116">
        <v>69590</v>
      </c>
      <c r="M13" s="116">
        <v>0</v>
      </c>
      <c r="N13" s="115" t="s">
        <v>362</v>
      </c>
      <c r="O13" s="114" t="s">
        <v>363</v>
      </c>
      <c r="P13" s="116">
        <v>45772</v>
      </c>
      <c r="Q13" s="116">
        <v>0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52</v>
      </c>
      <c r="B14" s="115" t="s">
        <v>340</v>
      </c>
      <c r="C14" s="114" t="s">
        <v>341</v>
      </c>
      <c r="D14" s="116">
        <f>SUM(H14,L14,P14,T14,X14,AB14,AF14,AJ14,AN14,AR14,AV14,AZ14,BD14,BH14,BL14,BP14,BT14,BX14,CB14,CF14,CJ14,CN14,CR14,CV14,CZ14,DD14,DH14,DL14,DP14,DT14)</f>
        <v>1225432</v>
      </c>
      <c r="E14" s="116">
        <f>SUM(I14,M14,Q14,U14,Y14,AC14,AG14,AK14,AO14,AS14,AW14,BA14,BE14,BI14,BM14,BQ14,BU14,BY14,CC14,CG14,CK14,CO14,CS14,CW14,DA14,DE14,DI14,DM14,DQ14,DU14)</f>
        <v>279902</v>
      </c>
      <c r="F14" s="115" t="s">
        <v>338</v>
      </c>
      <c r="G14" s="114" t="s">
        <v>339</v>
      </c>
      <c r="H14" s="116">
        <v>403295</v>
      </c>
      <c r="I14" s="116">
        <v>41285</v>
      </c>
      <c r="J14" s="115" t="s">
        <v>344</v>
      </c>
      <c r="K14" s="114" t="s">
        <v>345</v>
      </c>
      <c r="L14" s="116">
        <v>376279</v>
      </c>
      <c r="M14" s="116">
        <v>38725</v>
      </c>
      <c r="N14" s="115" t="s">
        <v>354</v>
      </c>
      <c r="O14" s="114" t="s">
        <v>355</v>
      </c>
      <c r="P14" s="116">
        <v>154678</v>
      </c>
      <c r="Q14" s="116">
        <v>45322</v>
      </c>
      <c r="R14" s="115" t="s">
        <v>419</v>
      </c>
      <c r="S14" s="114" t="s">
        <v>420</v>
      </c>
      <c r="T14" s="116">
        <v>105941</v>
      </c>
      <c r="U14" s="116">
        <v>69337</v>
      </c>
      <c r="V14" s="115" t="s">
        <v>397</v>
      </c>
      <c r="W14" s="114" t="s">
        <v>398</v>
      </c>
      <c r="X14" s="116">
        <v>67331</v>
      </c>
      <c r="Y14" s="116">
        <v>7491</v>
      </c>
      <c r="Z14" s="115" t="s">
        <v>395</v>
      </c>
      <c r="AA14" s="114" t="s">
        <v>396</v>
      </c>
      <c r="AB14" s="116">
        <v>117908</v>
      </c>
      <c r="AC14" s="116">
        <v>26832</v>
      </c>
      <c r="AD14" s="115" t="s">
        <v>399</v>
      </c>
      <c r="AE14" s="114" t="s">
        <v>400</v>
      </c>
      <c r="AF14" s="116">
        <v>0</v>
      </c>
      <c r="AG14" s="116">
        <v>19325</v>
      </c>
      <c r="AH14" s="115" t="s">
        <v>389</v>
      </c>
      <c r="AI14" s="114" t="s">
        <v>390</v>
      </c>
      <c r="AJ14" s="116">
        <v>0</v>
      </c>
      <c r="AK14" s="116">
        <v>13247</v>
      </c>
      <c r="AL14" s="115" t="s">
        <v>393</v>
      </c>
      <c r="AM14" s="114" t="s">
        <v>394</v>
      </c>
      <c r="AN14" s="116">
        <v>0</v>
      </c>
      <c r="AO14" s="116">
        <v>18338</v>
      </c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52</v>
      </c>
      <c r="B15" s="115" t="s">
        <v>383</v>
      </c>
      <c r="C15" s="114" t="s">
        <v>384</v>
      </c>
      <c r="D15" s="116">
        <f>SUM(H15,L15,P15,T15,X15,AB15,AF15,AJ15,AN15,AR15,AV15,AZ15,BD15,BH15,BL15,BP15,BT15,BX15,CB15,CF15,CJ15,CN15,CR15,CV15,CZ15,DD15,DH15,DL15,DP15,DT15)</f>
        <v>612469</v>
      </c>
      <c r="E15" s="116">
        <f>SUM(I15,M15,Q15,U15,Y15,AC15,AG15,AK15,AO15,AS15,AW15,BA15,BE15,BI15,BM15,BQ15,BU15,BY15,CC15,CG15,CK15,CO15,CS15,CW15,DA15,DE15,DI15,DM15,DQ15,DU15)</f>
        <v>0</v>
      </c>
      <c r="F15" s="115" t="s">
        <v>381</v>
      </c>
      <c r="G15" s="114" t="s">
        <v>382</v>
      </c>
      <c r="H15" s="116">
        <v>440855</v>
      </c>
      <c r="I15" s="116">
        <v>0</v>
      </c>
      <c r="J15" s="115" t="s">
        <v>385</v>
      </c>
      <c r="K15" s="114" t="s">
        <v>386</v>
      </c>
      <c r="L15" s="116">
        <v>171614</v>
      </c>
      <c r="M15" s="116">
        <v>0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52</v>
      </c>
      <c r="B16" s="115" t="s">
        <v>348</v>
      </c>
      <c r="C16" s="114" t="s">
        <v>349</v>
      </c>
      <c r="D16" s="116">
        <f>SUM(H16,L16,P16,T16,X16,AB16,AF16,AJ16,AN16,AR16,AV16,AZ16,BD16,BH16,BL16,BP16,BT16,BX16,CB16,CF16,CJ16,CN16,CR16,CV16,CZ16,DD16,DH16,DL16,DP16,DT16)</f>
        <v>1434732</v>
      </c>
      <c r="E16" s="116">
        <f>SUM(I16,M16,Q16,U16,Y16,AC16,AG16,AK16,AO16,AS16,AW16,BA16,BE16,BI16,BM16,BQ16,BU16,BY16,CC16,CG16,CK16,CO16,CS16,CW16,DA16,DE16,DI16,DM16,DQ16,DU16)</f>
        <v>0</v>
      </c>
      <c r="F16" s="115" t="s">
        <v>346</v>
      </c>
      <c r="G16" s="114" t="s">
        <v>347</v>
      </c>
      <c r="H16" s="116">
        <v>1242792</v>
      </c>
      <c r="I16" s="116">
        <v>0</v>
      </c>
      <c r="J16" s="115" t="s">
        <v>371</v>
      </c>
      <c r="K16" s="114" t="s">
        <v>372</v>
      </c>
      <c r="L16" s="116">
        <v>191940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52</v>
      </c>
      <c r="B17" s="115" t="s">
        <v>326</v>
      </c>
      <c r="C17" s="114" t="s">
        <v>327</v>
      </c>
      <c r="D17" s="116">
        <f>SUM(H17,L17,P17,T17,X17,AB17,AF17,AJ17,AN17,AR17,AV17,AZ17,BD17,BH17,BL17,BP17,BT17,BX17,CB17,CF17,CJ17,CN17,CR17,CV17,CZ17,DD17,DH17,DL17,DP17,DT17)</f>
        <v>1003793</v>
      </c>
      <c r="E17" s="116">
        <f>SUM(I17,M17,Q17,U17,Y17,AC17,AG17,AK17,AO17,AS17,AW17,BA17,BE17,BI17,BM17,BQ17,BU17,BY17,CC17,CG17,CK17,CO17,CS17,CW17,DA17,DE17,DI17,DM17,DQ17,DU17)</f>
        <v>0</v>
      </c>
      <c r="F17" s="115" t="s">
        <v>323</v>
      </c>
      <c r="G17" s="114" t="s">
        <v>324</v>
      </c>
      <c r="H17" s="116">
        <v>897711</v>
      </c>
      <c r="I17" s="116">
        <v>0</v>
      </c>
      <c r="J17" s="115" t="s">
        <v>399</v>
      </c>
      <c r="K17" s="114" t="s">
        <v>400</v>
      </c>
      <c r="L17" s="116">
        <v>106082</v>
      </c>
      <c r="M17" s="116">
        <v>0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7">
    <sortCondition ref="A8:A17"/>
    <sortCondition ref="B8:B17"/>
    <sortCondition ref="C8:C17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6" man="1"/>
    <brk id="21" min="1" max="16" man="1"/>
    <brk id="33" min="1" max="16" man="1"/>
    <brk id="45" min="1" max="16" man="1"/>
    <brk id="57" min="1" max="16" man="1"/>
    <brk id="69" min="1" max="16" man="1"/>
    <brk id="81" min="1" max="16" man="1"/>
    <brk id="93" min="1" max="16" man="1"/>
    <brk id="105" min="1" max="16" man="1"/>
    <brk id="117" min="1" max="1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47000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47201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47205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47207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47208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47209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47210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47211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47212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47213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47214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47215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47301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47302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47303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47306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47308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47311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47313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47314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47315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47324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47325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47326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47327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47328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47329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47348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47350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47353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47354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47355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47356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47357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47358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47359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47360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47361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47362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47375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47381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47382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47803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47809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47822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47823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47825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47829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47830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47839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47840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47842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36D7F1-AF09-4936-867D-6470DB5E845D}"/>
</file>

<file path=customXml/itemProps2.xml><?xml version="1.0" encoding="utf-8"?>
<ds:datastoreItem xmlns:ds="http://schemas.openxmlformats.org/officeDocument/2006/customXml" ds:itemID="{3C66AE02-0425-43BF-855A-7768A5561622}"/>
</file>

<file path=customXml/itemProps3.xml><?xml version="1.0" encoding="utf-8"?>
<ds:datastoreItem xmlns:ds="http://schemas.openxmlformats.org/officeDocument/2006/customXml" ds:itemID="{BBBFA0CD-80FD-4255-85D6-F5BB84786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2026-02-03T00:53:24Z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