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7沖縄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水洗化人口等!$A$6:$AD$47</definedName>
    <definedName name="_xlnm.Print_Area" localSheetId="2">し尿集計結果!$A$1:$M$37</definedName>
    <definedName name="_xlnm.Print_Area" localSheetId="1">し尿処理状況!$2:$48</definedName>
    <definedName name="_xlnm.Print_Area" localSheetId="0">水洗化人口等!$2:$48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AC35" i="2"/>
  <c r="AC36" i="2"/>
  <c r="AC37" i="2"/>
  <c r="AC38" i="2"/>
  <c r="AC39" i="2"/>
  <c r="AC40" i="2"/>
  <c r="N40" i="2" s="1"/>
  <c r="AC41" i="2"/>
  <c r="AC42" i="2"/>
  <c r="AC43" i="2"/>
  <c r="AC44" i="2"/>
  <c r="AC45" i="2"/>
  <c r="AC46" i="2"/>
  <c r="N46" i="2" s="1"/>
  <c r="AC47" i="2"/>
  <c r="AC48" i="2"/>
  <c r="V8" i="2"/>
  <c r="N8" i="2" s="1"/>
  <c r="V9" i="2"/>
  <c r="N9" i="2" s="1"/>
  <c r="V10" i="2"/>
  <c r="V11" i="2"/>
  <c r="N11" i="2" s="1"/>
  <c r="V12" i="2"/>
  <c r="V13" i="2"/>
  <c r="V14" i="2"/>
  <c r="N14" i="2" s="1"/>
  <c r="V15" i="2"/>
  <c r="N15" i="2" s="1"/>
  <c r="V16" i="2"/>
  <c r="V17" i="2"/>
  <c r="N17" i="2" s="1"/>
  <c r="V18" i="2"/>
  <c r="V19" i="2"/>
  <c r="V20" i="2"/>
  <c r="N20" i="2" s="1"/>
  <c r="V21" i="2"/>
  <c r="N21" i="2" s="1"/>
  <c r="V22" i="2"/>
  <c r="V23" i="2"/>
  <c r="N23" i="2" s="1"/>
  <c r="V24" i="2"/>
  <c r="V25" i="2"/>
  <c r="V26" i="2"/>
  <c r="N26" i="2" s="1"/>
  <c r="V27" i="2"/>
  <c r="N27" i="2" s="1"/>
  <c r="V28" i="2"/>
  <c r="V29" i="2"/>
  <c r="N29" i="2" s="1"/>
  <c r="V30" i="2"/>
  <c r="V31" i="2"/>
  <c r="V32" i="2"/>
  <c r="N32" i="2" s="1"/>
  <c r="V33" i="2"/>
  <c r="N33" i="2" s="1"/>
  <c r="V34" i="2"/>
  <c r="V35" i="2"/>
  <c r="N35" i="2" s="1"/>
  <c r="V36" i="2"/>
  <c r="V37" i="2"/>
  <c r="V38" i="2"/>
  <c r="N38" i="2" s="1"/>
  <c r="V39" i="2"/>
  <c r="N39" i="2" s="1"/>
  <c r="V40" i="2"/>
  <c r="V41" i="2"/>
  <c r="N41" i="2" s="1"/>
  <c r="V42" i="2"/>
  <c r="V43" i="2"/>
  <c r="V44" i="2"/>
  <c r="N44" i="2" s="1"/>
  <c r="V45" i="2"/>
  <c r="N45" i="2" s="1"/>
  <c r="V46" i="2"/>
  <c r="V47" i="2"/>
  <c r="N47" i="2" s="1"/>
  <c r="V48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O43" i="2"/>
  <c r="O44" i="2"/>
  <c r="O45" i="2"/>
  <c r="O46" i="2"/>
  <c r="O47" i="2"/>
  <c r="O48" i="2"/>
  <c r="N48" i="2" s="1"/>
  <c r="N13" i="2"/>
  <c r="N19" i="2"/>
  <c r="N24" i="2"/>
  <c r="N25" i="2"/>
  <c r="N31" i="2"/>
  <c r="N34" i="2"/>
  <c r="N37" i="2"/>
  <c r="N42" i="2"/>
  <c r="N43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D23" i="2" s="1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D41" i="2" s="1"/>
  <c r="K42" i="2"/>
  <c r="K43" i="2"/>
  <c r="K44" i="2"/>
  <c r="K45" i="2"/>
  <c r="K46" i="2"/>
  <c r="K47" i="2"/>
  <c r="K48" i="2"/>
  <c r="H8" i="2"/>
  <c r="D8" i="2" s="1"/>
  <c r="H9" i="2"/>
  <c r="H10" i="2"/>
  <c r="H11" i="2"/>
  <c r="H12" i="2"/>
  <c r="H13" i="2"/>
  <c r="H14" i="2"/>
  <c r="H15" i="2"/>
  <c r="D15" i="2" s="1"/>
  <c r="H16" i="2"/>
  <c r="H17" i="2"/>
  <c r="H18" i="2"/>
  <c r="H19" i="2"/>
  <c r="H20" i="2"/>
  <c r="H21" i="2"/>
  <c r="H22" i="2"/>
  <c r="H23" i="2"/>
  <c r="H24" i="2"/>
  <c r="H25" i="2"/>
  <c r="H26" i="2"/>
  <c r="D26" i="2" s="1"/>
  <c r="H27" i="2"/>
  <c r="D27" i="2" s="1"/>
  <c r="H28" i="2"/>
  <c r="H29" i="2"/>
  <c r="H30" i="2"/>
  <c r="H31" i="2"/>
  <c r="H32" i="2"/>
  <c r="H33" i="2"/>
  <c r="D33" i="2" s="1"/>
  <c r="H34" i="2"/>
  <c r="H35" i="2"/>
  <c r="H36" i="2"/>
  <c r="H37" i="2"/>
  <c r="H38" i="2"/>
  <c r="H39" i="2"/>
  <c r="H40" i="2"/>
  <c r="H41" i="2"/>
  <c r="H42" i="2"/>
  <c r="H43" i="2"/>
  <c r="H44" i="2"/>
  <c r="D44" i="2" s="1"/>
  <c r="H45" i="2"/>
  <c r="D45" i="2" s="1"/>
  <c r="H46" i="2"/>
  <c r="H47" i="2"/>
  <c r="H48" i="2"/>
  <c r="E8" i="2"/>
  <c r="E9" i="2"/>
  <c r="D9" i="2" s="1"/>
  <c r="E10" i="2"/>
  <c r="E11" i="2"/>
  <c r="E12" i="2"/>
  <c r="E13" i="2"/>
  <c r="E14" i="2"/>
  <c r="E15" i="2"/>
  <c r="E16" i="2"/>
  <c r="D16" i="2" s="1"/>
  <c r="E17" i="2"/>
  <c r="E18" i="2"/>
  <c r="E19" i="2"/>
  <c r="E20" i="2"/>
  <c r="E21" i="2"/>
  <c r="D21" i="2" s="1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D34" i="2" s="1"/>
  <c r="E35" i="2"/>
  <c r="E36" i="2"/>
  <c r="E37" i="2"/>
  <c r="E38" i="2"/>
  <c r="E39" i="2"/>
  <c r="D39" i="2" s="1"/>
  <c r="E40" i="2"/>
  <c r="E41" i="2"/>
  <c r="E42" i="2"/>
  <c r="E43" i="2"/>
  <c r="E44" i="2"/>
  <c r="E45" i="2"/>
  <c r="E46" i="2"/>
  <c r="E47" i="2"/>
  <c r="E48" i="2"/>
  <c r="D10" i="2"/>
  <c r="D11" i="2"/>
  <c r="D14" i="2"/>
  <c r="D17" i="2"/>
  <c r="D20" i="2"/>
  <c r="D22" i="2"/>
  <c r="D28" i="2"/>
  <c r="D29" i="2"/>
  <c r="D32" i="2"/>
  <c r="D35" i="2"/>
  <c r="D38" i="2"/>
  <c r="D40" i="2"/>
  <c r="D46" i="2"/>
  <c r="D47" i="2"/>
  <c r="T35" i="1"/>
  <c r="P8" i="1"/>
  <c r="P9" i="1"/>
  <c r="P10" i="1"/>
  <c r="I10" i="1" s="1"/>
  <c r="D10" i="1" s="1"/>
  <c r="P11" i="1"/>
  <c r="P12" i="1"/>
  <c r="I12" i="1" s="1"/>
  <c r="P13" i="1"/>
  <c r="I13" i="1" s="1"/>
  <c r="P14" i="1"/>
  <c r="P15" i="1"/>
  <c r="P16" i="1"/>
  <c r="P17" i="1"/>
  <c r="P18" i="1"/>
  <c r="I18" i="1" s="1"/>
  <c r="P19" i="1"/>
  <c r="I19" i="1" s="1"/>
  <c r="P20" i="1"/>
  <c r="P21" i="1"/>
  <c r="P22" i="1"/>
  <c r="I22" i="1" s="1"/>
  <c r="D22" i="1" s="1"/>
  <c r="P23" i="1"/>
  <c r="P24" i="1"/>
  <c r="I24" i="1" s="1"/>
  <c r="D24" i="1" s="1"/>
  <c r="P25" i="1"/>
  <c r="I25" i="1" s="1"/>
  <c r="D25" i="1" s="1"/>
  <c r="P26" i="1"/>
  <c r="P27" i="1"/>
  <c r="P28" i="1"/>
  <c r="I28" i="1" s="1"/>
  <c r="D28" i="1" s="1"/>
  <c r="P29" i="1"/>
  <c r="P30" i="1"/>
  <c r="I30" i="1" s="1"/>
  <c r="P31" i="1"/>
  <c r="I31" i="1" s="1"/>
  <c r="D31" i="1" s="1"/>
  <c r="P32" i="1"/>
  <c r="P33" i="1"/>
  <c r="P34" i="1"/>
  <c r="P35" i="1"/>
  <c r="P36" i="1"/>
  <c r="I36" i="1" s="1"/>
  <c r="P37" i="1"/>
  <c r="I37" i="1" s="1"/>
  <c r="P38" i="1"/>
  <c r="P39" i="1"/>
  <c r="P40" i="1"/>
  <c r="I40" i="1" s="1"/>
  <c r="D40" i="1" s="1"/>
  <c r="P41" i="1"/>
  <c r="P42" i="1"/>
  <c r="I42" i="1" s="1"/>
  <c r="P43" i="1"/>
  <c r="I43" i="1" s="1"/>
  <c r="P44" i="1"/>
  <c r="P45" i="1"/>
  <c r="P46" i="1"/>
  <c r="I46" i="1" s="1"/>
  <c r="D46" i="1" s="1"/>
  <c r="P47" i="1"/>
  <c r="P48" i="1"/>
  <c r="I48" i="1" s="1"/>
  <c r="L36" i="1"/>
  <c r="J21" i="1"/>
  <c r="J39" i="1"/>
  <c r="I8" i="1"/>
  <c r="I9" i="1"/>
  <c r="I11" i="1"/>
  <c r="D11" i="1" s="1"/>
  <c r="I14" i="1"/>
  <c r="I15" i="1"/>
  <c r="D15" i="1" s="1"/>
  <c r="N15" i="1" s="1"/>
  <c r="I16" i="1"/>
  <c r="I17" i="1"/>
  <c r="I20" i="1"/>
  <c r="I21" i="1"/>
  <c r="D21" i="1" s="1"/>
  <c r="N21" i="1" s="1"/>
  <c r="I23" i="1"/>
  <c r="I26" i="1"/>
  <c r="D26" i="1" s="1"/>
  <c r="I27" i="1"/>
  <c r="I29" i="1"/>
  <c r="I32" i="1"/>
  <c r="D32" i="1" s="1"/>
  <c r="I33" i="1"/>
  <c r="D33" i="1" s="1"/>
  <c r="N33" i="1" s="1"/>
  <c r="I34" i="1"/>
  <c r="D34" i="1" s="1"/>
  <c r="I35" i="1"/>
  <c r="I38" i="1"/>
  <c r="D38" i="1" s="1"/>
  <c r="I39" i="1"/>
  <c r="D39" i="1" s="1"/>
  <c r="N39" i="1" s="1"/>
  <c r="I41" i="1"/>
  <c r="D41" i="1" s="1"/>
  <c r="I44" i="1"/>
  <c r="I45" i="1"/>
  <c r="I47" i="1"/>
  <c r="D47" i="1" s="1"/>
  <c r="F20" i="1"/>
  <c r="F33" i="1"/>
  <c r="F39" i="1"/>
  <c r="E8" i="1"/>
  <c r="E9" i="1"/>
  <c r="E10" i="1"/>
  <c r="E11" i="1"/>
  <c r="E12" i="1"/>
  <c r="D12" i="1" s="1"/>
  <c r="E13" i="1"/>
  <c r="D13" i="1" s="1"/>
  <c r="E14" i="1"/>
  <c r="E15" i="1"/>
  <c r="E16" i="1"/>
  <c r="E17" i="1"/>
  <c r="D17" i="1" s="1"/>
  <c r="E18" i="1"/>
  <c r="D18" i="1" s="1"/>
  <c r="E19" i="1"/>
  <c r="D19" i="1" s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42" i="1" s="1"/>
  <c r="E43" i="1"/>
  <c r="D43" i="1" s="1"/>
  <c r="E44" i="1"/>
  <c r="E45" i="1"/>
  <c r="E46" i="1"/>
  <c r="E47" i="1"/>
  <c r="E48" i="1"/>
  <c r="D48" i="1" s="1"/>
  <c r="D8" i="1"/>
  <c r="N8" i="1" s="1"/>
  <c r="D14" i="1"/>
  <c r="D16" i="1"/>
  <c r="T16" i="1" s="1"/>
  <c r="D20" i="1"/>
  <c r="T20" i="1" s="1"/>
  <c r="D23" i="1"/>
  <c r="D29" i="1"/>
  <c r="D30" i="1"/>
  <c r="J30" i="1" s="1"/>
  <c r="D35" i="1"/>
  <c r="F35" i="1" s="1"/>
  <c r="D36" i="1"/>
  <c r="J36" i="1" s="1"/>
  <c r="D37" i="1"/>
  <c r="L37" i="1" s="1"/>
  <c r="D44" i="1"/>
  <c r="T44" i="1" s="1"/>
  <c r="T43" i="1" l="1"/>
  <c r="F43" i="1"/>
  <c r="J43" i="1"/>
  <c r="L43" i="1"/>
  <c r="N43" i="1"/>
  <c r="T13" i="1"/>
  <c r="F13" i="1"/>
  <c r="N13" i="1"/>
  <c r="J13" i="1"/>
  <c r="L13" i="1"/>
  <c r="J41" i="1"/>
  <c r="L41" i="1"/>
  <c r="T41" i="1"/>
  <c r="N41" i="1"/>
  <c r="F41" i="1"/>
  <c r="T32" i="1"/>
  <c r="F32" i="1"/>
  <c r="L32" i="1"/>
  <c r="N32" i="1"/>
  <c r="J32" i="1"/>
  <c r="J48" i="1"/>
  <c r="N48" i="1"/>
  <c r="F48" i="1"/>
  <c r="L48" i="1"/>
  <c r="T48" i="1"/>
  <c r="J42" i="1"/>
  <c r="L42" i="1"/>
  <c r="T42" i="1"/>
  <c r="N42" i="1"/>
  <c r="F42" i="1"/>
  <c r="J18" i="1"/>
  <c r="L18" i="1"/>
  <c r="T18" i="1"/>
  <c r="N18" i="1"/>
  <c r="F18" i="1"/>
  <c r="J12" i="1"/>
  <c r="L12" i="1"/>
  <c r="T12" i="1"/>
  <c r="N12" i="1"/>
  <c r="F12" i="1"/>
  <c r="L46" i="1"/>
  <c r="N46" i="1"/>
  <c r="F46" i="1"/>
  <c r="J46" i="1"/>
  <c r="T46" i="1"/>
  <c r="N40" i="1"/>
  <c r="L40" i="1"/>
  <c r="T40" i="1"/>
  <c r="F40" i="1"/>
  <c r="J40" i="1"/>
  <c r="L28" i="1"/>
  <c r="N28" i="1"/>
  <c r="J28" i="1"/>
  <c r="T28" i="1"/>
  <c r="F28" i="1"/>
  <c r="L22" i="1"/>
  <c r="N22" i="1"/>
  <c r="J22" i="1"/>
  <c r="F22" i="1"/>
  <c r="T22" i="1"/>
  <c r="L10" i="1"/>
  <c r="N10" i="1"/>
  <c r="J10" i="1"/>
  <c r="F10" i="1"/>
  <c r="T10" i="1"/>
  <c r="T19" i="1"/>
  <c r="F19" i="1"/>
  <c r="N19" i="1"/>
  <c r="J19" i="1"/>
  <c r="L19" i="1"/>
  <c r="J17" i="1"/>
  <c r="L17" i="1"/>
  <c r="N17" i="1"/>
  <c r="F17" i="1"/>
  <c r="T17" i="1"/>
  <c r="T38" i="1"/>
  <c r="L38" i="1"/>
  <c r="F38" i="1"/>
  <c r="N38" i="1"/>
  <c r="J38" i="1"/>
  <c r="L47" i="1"/>
  <c r="J47" i="1"/>
  <c r="T47" i="1"/>
  <c r="N47" i="1"/>
  <c r="F47" i="1"/>
  <c r="T26" i="1"/>
  <c r="J26" i="1"/>
  <c r="L26" i="1"/>
  <c r="F26" i="1"/>
  <c r="N26" i="1"/>
  <c r="L34" i="1"/>
  <c r="N34" i="1"/>
  <c r="F34" i="1"/>
  <c r="T34" i="1"/>
  <c r="J34" i="1"/>
  <c r="T31" i="1"/>
  <c r="F31" i="1"/>
  <c r="J31" i="1"/>
  <c r="N31" i="1"/>
  <c r="L31" i="1"/>
  <c r="T25" i="1"/>
  <c r="F25" i="1"/>
  <c r="L25" i="1"/>
  <c r="N25" i="1"/>
  <c r="J25" i="1"/>
  <c r="J11" i="1"/>
  <c r="L11" i="1"/>
  <c r="T11" i="1"/>
  <c r="N11" i="1"/>
  <c r="F11" i="1"/>
  <c r="J24" i="1"/>
  <c r="L24" i="1"/>
  <c r="T24" i="1"/>
  <c r="N24" i="1"/>
  <c r="F24" i="1"/>
  <c r="L23" i="1"/>
  <c r="J23" i="1"/>
  <c r="L8" i="1"/>
  <c r="N23" i="1"/>
  <c r="J29" i="1"/>
  <c r="L29" i="1"/>
  <c r="T14" i="1"/>
  <c r="F14" i="1"/>
  <c r="L14" i="1"/>
  <c r="J8" i="1"/>
  <c r="D43" i="2"/>
  <c r="D31" i="2"/>
  <c r="D13" i="2"/>
  <c r="F44" i="1"/>
  <c r="F36" i="1"/>
  <c r="J33" i="1"/>
  <c r="J15" i="1"/>
  <c r="L30" i="1"/>
  <c r="L20" i="1"/>
  <c r="T39" i="1"/>
  <c r="T29" i="1"/>
  <c r="T21" i="1"/>
  <c r="D48" i="2"/>
  <c r="D42" i="2"/>
  <c r="D30" i="2"/>
  <c r="D18" i="2"/>
  <c r="D12" i="2"/>
  <c r="F21" i="1"/>
  <c r="D45" i="1"/>
  <c r="D27" i="1"/>
  <c r="D9" i="1"/>
  <c r="J14" i="1"/>
  <c r="N14" i="1"/>
  <c r="T36" i="1"/>
  <c r="J20" i="1"/>
  <c r="L33" i="1"/>
  <c r="L15" i="1"/>
  <c r="N30" i="1"/>
  <c r="N20" i="1"/>
  <c r="T37" i="1"/>
  <c r="F37" i="1"/>
  <c r="L44" i="1"/>
  <c r="J37" i="1"/>
  <c r="N29" i="1"/>
  <c r="T33" i="1"/>
  <c r="T23" i="1"/>
  <c r="T15" i="1"/>
  <c r="N16" i="1"/>
  <c r="L16" i="1"/>
  <c r="J35" i="1"/>
  <c r="L35" i="1"/>
  <c r="N37" i="1"/>
  <c r="F30" i="1"/>
  <c r="F23" i="1"/>
  <c r="F16" i="1"/>
  <c r="J16" i="1"/>
  <c r="N44" i="1"/>
  <c r="T30" i="1"/>
  <c r="D19" i="2"/>
  <c r="T8" i="1"/>
  <c r="F8" i="1"/>
  <c r="J44" i="1"/>
  <c r="L39" i="1"/>
  <c r="L21" i="1"/>
  <c r="N36" i="1"/>
  <c r="D37" i="2"/>
  <c r="D25" i="2"/>
  <c r="F29" i="1"/>
  <c r="F15" i="1"/>
  <c r="N35" i="1"/>
  <c r="D36" i="2"/>
  <c r="D24" i="2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N9" i="1" l="1"/>
  <c r="F9" i="1"/>
  <c r="J9" i="1"/>
  <c r="T9" i="1"/>
  <c r="L9" i="1"/>
  <c r="N27" i="1"/>
  <c r="J27" i="1"/>
  <c r="F27" i="1"/>
  <c r="L27" i="1"/>
  <c r="T27" i="1"/>
  <c r="N45" i="1"/>
  <c r="J45" i="1"/>
  <c r="F45" i="1"/>
  <c r="T45" i="1"/>
  <c r="L45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<sst xmlns="http://schemas.openxmlformats.org/spreadsheetml/2006/main" count="863" uniqueCount="344">
  <si>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</si>
  <si>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</si>
  <si>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</si>
  <si>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</si>
  <si>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</si>
  <si>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</si>
  <si>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</si>
  <si>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</si>
  <si>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</si>
  <si>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</si>
  <si>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</si>
  <si>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</si>
  <si>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</si>
  <si>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</si>
  <si>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</si>
  <si>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</si>
  <si>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</si>
  <si>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</si>
  <si>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</si>
  <si>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</si>
  <si>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</si>
  <si>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</si>
  <si>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</si>
  <si>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</si>
  <si>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</si>
  <si>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</si>
  <si>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</si>
  <si>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</si>
  <si>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</si>
  <si>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</si>
  <si>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</si>
  <si>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</si>
  <si>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</si>
  <si>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</si>
  <si>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</si>
  <si>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</si>
  <si>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</si>
  <si>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</si>
  <si>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</si>
  <si>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</si>
  <si>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</si>
  <si>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</si>
  <si>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</si>
  <si>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</si>
  <si>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</si>
  <si>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</si>
  <si>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</si>
  <si>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</si>
  <si>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</si>
  <si>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</si>
  <si>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</si>
  <si>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</si>
  <si>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</si>
  <si>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</si>
  <si>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</si>
  <si>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</si>
  <si>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</si>
  <si>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</si>
  <si>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</si>
  <si>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</si>
  <si>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</si>
  <si>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</si>
  <si>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</si>
  <si>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</si>
  <si>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</si>
  <si>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</si>
  <si>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</si>
  <si>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</si>
  <si>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</si>
  <si>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</si>
  <si>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</si>
  <si>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</si>
  <si>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</si>
  <si>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</si>
  <si>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</si>
  <si>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</si>
  <si>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</si>
  <si>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</si>
  <si>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</si>
  <si>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</si>
  <si>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</si>
  <si>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</si>
  <si>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</si>
  <si>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</si>
  <si>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</si>
  <si>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</si>
  <si>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</si>
  <si>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</si>
  <si>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</si>
  <si>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</si>
  <si>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</si>
  <si>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</si>
  <si>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</si>
  <si>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</si>
  <si>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</si>
  <si>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</si>
  <si>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</si>
  <si>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</si>
  <si>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</si>
  <si>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</si>
  <si>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</si>
  <si>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</si>
  <si>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</si>
  <si>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</si>
  <si>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</si>
  <si>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</si>
  <si>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</si>
  <si>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</si>
  <si>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</si>
  <si>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</si>
  <si>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</si>
  <si>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</si>
  <si>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</si>
  <si>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</si>
  <si>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</si>
  <si>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</si>
  <si>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</si>
  <si>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</si>
  <si>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</si>
  <si>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</si>
  <si>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</si>
  <si>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</si>
  <si>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</si>
  <si>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</si>
  <si>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</si>
  <si>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</si>
  <si>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</si>
  <si>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</si>
  <si>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</si>
  <si>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</si>
  <si>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</si>
  <si>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</si>
  <si>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</si>
  <si>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</si>
  <si>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</si>
  <si>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</si>
  <si>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</si>
  <si>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</si>
  <si>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</si>
  <si>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</si>
  <si>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</si>
  <si>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</si>
  <si>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</si>
  <si>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</si>
  <si>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</si>
  <si>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</si>
  <si>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</si>
  <si>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</si>
  <si>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</si>
  <si>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</si>
  <si>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</si>
  <si>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</si>
  <si>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</si>
  <si>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</si>
  <si>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</si>
  <si>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</si>
  <si>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</si>
  <si>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</si>
  <si>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</si>
  <si>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</si>
  <si>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</si>
  <si>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</si>
  <si>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</si>
  <si>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</si>
  <si>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</si>
  <si>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</si>
  <si>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</si>
  <si>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</si>
  <si>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</si>
  <si>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</si>
  <si>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</si>
  <si>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</si>
  <si>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</si>
  <si>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</si>
  <si>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</si>
  <si>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</si>
  <si>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</si>
  <si>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</si>
  <si>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</si>
  <si>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</si>
  <si>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</si>
  <si>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</si>
  <si>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</si>
  <si>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</si>
  <si>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</si>
  <si>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</si>
  <si>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</si>
  <si>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</si>
  <si>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</si>
  <si>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</si>
  <si>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</si>
  <si>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</si>
  <si>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</si>
  <si>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</si>
  <si>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</si>
  <si>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</si>
  <si>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</si>
  <si>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</si>
  <si>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</si>
  <si>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</si>
  <si>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</si>
  <si>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</si>
  <si>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</si>
  <si>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</si>
  <si>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</si>
  <si>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</si>
  <si>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</si>
  <si>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</si>
  <si>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</si>
  <si>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</si>
  <si>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</si>
  <si>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</si>
  <si>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</si>
  <si>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</si>
  <si>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</si>
  <si>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</si>
  <si>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</si>
  <si>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</si>
  <si>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</si>
  <si>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</si>
  <si>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</si>
  <si>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</si>
  <si>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</si>
  <si>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</si>
  <si>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</si>
  <si>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</si>
  <si>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</si>
  <si>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</si>
  <si>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</si>
  <si>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</si>
  <si>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</si>
  <si>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</si>
  <si>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</si>
  <si>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</si>
  <si>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</si>
  <si>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</si>
  <si>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</si>
  <si>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</si>
  <si>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</si>
  <si>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</si>
  <si>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</si>
  <si>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</si>
  <si>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</si>
  <si>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</si>
  <si>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</si>
  <si>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</si>
  <si>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</si>
  <si>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</si>
  <si>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</si>
  <si>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</si>
  <si>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</si>
  <si>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</si>
  <si>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</si>
  <si>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</si>
  <si>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</si>
  <si>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</si>
  <si>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</si>
  <si>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47000</t>
  </si>
  <si>
    <t>水洗化人口等（令和6年度実績）</t>
    <phoneticPr fontId="3"/>
  </si>
  <si>
    <t>し尿処理の状況（令和6年度実績）</t>
    <phoneticPr fontId="3"/>
  </si>
  <si>
    <t>47201</t>
  </si>
  <si>
    <t>那覇市</t>
  </si>
  <si>
    <t/>
  </si>
  <si>
    <t>○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</si>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</sst>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7</v>
      </c>
      <c r="B7" s="108" t="s">
        <v>257</v>
      </c>
      <c r="C7" s="92" t="s">
        <v>198</v>
      </c>
      <c r="D7" s="93">
        <f>+SUM(E7,+I7)</f>
        <v>1481759</v>
      </c>
      <c r="E7" s="93">
        <f>+SUM(G7+H7)</f>
        <v>53985</v>
      </c>
      <c r="F7" s="94">
        <f>IF(D7&gt;0,E7/D7*100,"-")</f>
        <v>3.6433050178875241</v>
      </c>
      <c r="G7" s="93">
        <f>SUM(G$8:G$207)</f>
        <v>53962</v>
      </c>
      <c r="H7" s="93">
        <f>SUM(H$8:H$207)</f>
        <v>23</v>
      </c>
      <c r="I7" s="93">
        <f>+SUM(K7,+M7,O7+P7)</f>
        <v>1427774</v>
      </c>
      <c r="J7" s="94">
        <f>IF(D7&gt;0,I7/D7*100,"-")</f>
        <v>96.356694982112472</v>
      </c>
      <c r="K7" s="93">
        <f>SUM(K$8:K$207)</f>
        <v>968680</v>
      </c>
      <c r="L7" s="94">
        <f>IF(D7&gt;0,K7/D7*100,"-")</f>
        <v>65.373653880286881</v>
      </c>
      <c r="M7" s="93">
        <f>SUM(M$8:M$207)</f>
        <v>0</v>
      </c>
      <c r="N7" s="94">
        <f>IF(D7&gt;0,M7/D7*100,"-")</f>
        <v>0</v>
      </c>
      <c r="O7" s="91">
        <f>SUM(O$8:O$207)</f>
        <v>60083</v>
      </c>
      <c r="P7" s="93">
        <f>SUM(Q7:S7)</f>
        <v>399011</v>
      </c>
      <c r="Q7" s="93">
        <f>SUM(Q$8:Q$207)</f>
        <v>164872</v>
      </c>
      <c r="R7" s="93">
        <f>SUM(R$8:R$207)</f>
        <v>208253</v>
      </c>
      <c r="S7" s="93">
        <f>SUM(S$8:S$207)</f>
        <v>25886</v>
      </c>
      <c r="T7" s="94">
        <f>IF(D7&gt;0,P7/D7*100,"-")</f>
        <v>26.928198175276819</v>
      </c>
      <c r="U7" s="93">
        <f>SUM(U$8:U$207)</f>
        <v>27589</v>
      </c>
      <c r="V7" s="95">
        <f t="shared" ref="V7:AC7" si="0">COUNTIF(V$8:V$207,"○")</f>
        <v>19</v>
      </c>
      <c r="W7" s="95">
        <f t="shared" si="0"/>
        <v>1</v>
      </c>
      <c r="X7" s="95">
        <f t="shared" si="0"/>
        <v>1</v>
      </c>
      <c r="Y7" s="95">
        <f t="shared" si="0"/>
        <v>20</v>
      </c>
      <c r="Z7" s="95">
        <f t="shared" si="0"/>
        <v>18</v>
      </c>
      <c r="AA7" s="95">
        <f t="shared" si="0"/>
        <v>2</v>
      </c>
      <c r="AB7" s="95">
        <f t="shared" si="0"/>
        <v>1</v>
      </c>
      <c r="AC7" s="95">
        <f t="shared" si="0"/>
        <v>20</v>
      </c>
    </row>
    <row r="8" spans="1:31" ht="13.5" customHeight="1">
      <c r="A8" s="85" t="s">
        <v>7</v>
      </c>
      <c r="B8" s="86" t="s">
        <v>260</v>
      </c>
      <c r="C8" s="85" t="s">
        <v>261</v>
      </c>
      <c r="D8" s="87">
        <f>+SUM(E8,+I8)</f>
        <v>313385</v>
      </c>
      <c r="E8" s="87">
        <f>+SUM(G8+H8)</f>
        <v>372</v>
      </c>
      <c r="F8" s="106">
        <f>IF(D8&gt;0,E8/D8*100,"-")</f>
        <v>0.11870383075131229</v>
      </c>
      <c r="G8" s="87">
        <v>372</v>
      </c>
      <c r="H8" s="87">
        <v>0</v>
      </c>
      <c r="I8" s="87">
        <f>+SUM(K8,+M8,O8+P8)</f>
        <v>313013</v>
      </c>
      <c r="J8" s="88">
        <f>IF(D8&gt;0,I8/D8*100,"-")</f>
        <v>99.881296169248685</v>
      </c>
      <c r="K8" s="87">
        <v>298999</v>
      </c>
      <c r="L8" s="88">
        <f>IF(D8&gt;0,K8/D8*100,"-")</f>
        <v>95.409480351644149</v>
      </c>
      <c r="M8" s="87">
        <v>0</v>
      </c>
      <c r="N8" s="88">
        <f>IF(D8&gt;0,M8/D8*100,"-")</f>
        <v>0</v>
      </c>
      <c r="O8" s="87">
        <v>0</v>
      </c>
      <c r="P8" s="87">
        <f>SUM(Q8:S8)</f>
        <v>14014</v>
      </c>
      <c r="Q8" s="87">
        <v>12108</v>
      </c>
      <c r="R8" s="87">
        <v>1906</v>
      </c>
      <c r="S8" s="87">
        <v>0</v>
      </c>
      <c r="T8" s="88">
        <f>IF(D8&gt;0,P8/D8*100,"-")</f>
        <v>4.4718158176045435</v>
      </c>
      <c r="U8" s="87">
        <v>7487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7</v>
      </c>
      <c r="B9" s="86" t="s">
        <v>264</v>
      </c>
      <c r="C9" s="85" t="s">
        <v>265</v>
      </c>
      <c r="D9" s="87">
        <f>+SUM(E9,+I9)</f>
        <v>100032</v>
      </c>
      <c r="E9" s="87">
        <f>+SUM(G9+H9)</f>
        <v>1138</v>
      </c>
      <c r="F9" s="106">
        <f>IF(D9&gt;0,E9/D9*100,"-")</f>
        <v>1.137635956493922</v>
      </c>
      <c r="G9" s="87">
        <v>1138</v>
      </c>
      <c r="H9" s="87">
        <v>0</v>
      </c>
      <c r="I9" s="87">
        <f>+SUM(K9,+M9,O9+P9)</f>
        <v>98894</v>
      </c>
      <c r="J9" s="88">
        <f>IF(D9&gt;0,I9/D9*100,"-")</f>
        <v>98.862364043506076</v>
      </c>
      <c r="K9" s="87">
        <v>83449</v>
      </c>
      <c r="L9" s="88">
        <f>IF(D9&gt;0,K9/D9*100,"-")</f>
        <v>83.422304862444022</v>
      </c>
      <c r="M9" s="87">
        <v>0</v>
      </c>
      <c r="N9" s="88">
        <f>IF(D9&gt;0,M9/D9*100,"-")</f>
        <v>0</v>
      </c>
      <c r="O9" s="87">
        <v>0</v>
      </c>
      <c r="P9" s="87">
        <f>SUM(Q9:S9)</f>
        <v>15445</v>
      </c>
      <c r="Q9" s="87">
        <v>12764</v>
      </c>
      <c r="R9" s="87">
        <v>2681</v>
      </c>
      <c r="S9" s="87">
        <v>0</v>
      </c>
      <c r="T9" s="88">
        <f>IF(D9&gt;0,P9/D9*100,"-")</f>
        <v>15.440059181062061</v>
      </c>
      <c r="U9" s="87">
        <v>2179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7</v>
      </c>
      <c r="B10" s="86" t="s">
        <v>266</v>
      </c>
      <c r="C10" s="85" t="s">
        <v>267</v>
      </c>
      <c r="D10" s="87">
        <f>+SUM(E10,+I10)</f>
        <v>49766</v>
      </c>
      <c r="E10" s="87">
        <f>+SUM(G10+H10)</f>
        <v>524</v>
      </c>
      <c r="F10" s="106">
        <f>IF(D10&gt;0,E10/D10*100,"-")</f>
        <v>1.0529277016436924</v>
      </c>
      <c r="G10" s="87">
        <v>524</v>
      </c>
      <c r="H10" s="87">
        <v>0</v>
      </c>
      <c r="I10" s="87">
        <f>+SUM(K10,+M10,O10+P10)</f>
        <v>49242</v>
      </c>
      <c r="J10" s="88">
        <f>IF(D10&gt;0,I10/D10*100,"-")</f>
        <v>98.947072298356304</v>
      </c>
      <c r="K10" s="87">
        <v>16112</v>
      </c>
      <c r="L10" s="88">
        <f>IF(D10&gt;0,K10/D10*100,"-")</f>
        <v>32.375517421532777</v>
      </c>
      <c r="M10" s="87">
        <v>0</v>
      </c>
      <c r="N10" s="88">
        <f>IF(D10&gt;0,M10/D10*100,"-")</f>
        <v>0</v>
      </c>
      <c r="O10" s="87">
        <v>7111</v>
      </c>
      <c r="P10" s="87">
        <f>SUM(Q10:S10)</f>
        <v>26019</v>
      </c>
      <c r="Q10" s="87">
        <v>17335</v>
      </c>
      <c r="R10" s="87">
        <v>8684</v>
      </c>
      <c r="S10" s="87">
        <v>0</v>
      </c>
      <c r="T10" s="88">
        <f>IF(D10&gt;0,P10/D10*100,"-")</f>
        <v>52.282682956235185</v>
      </c>
      <c r="U10" s="87">
        <v>970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7</v>
      </c>
      <c r="B11" s="86" t="s">
        <v>268</v>
      </c>
      <c r="C11" s="85" t="s">
        <v>269</v>
      </c>
      <c r="D11" s="87">
        <f>+SUM(E11,+I11)</f>
        <v>115317</v>
      </c>
      <c r="E11" s="87">
        <f>+SUM(G11+H11)</f>
        <v>660</v>
      </c>
      <c r="F11" s="106">
        <f>IF(D11&gt;0,E11/D11*100,"-")</f>
        <v>0.57233538853768307</v>
      </c>
      <c r="G11" s="87">
        <v>660</v>
      </c>
      <c r="H11" s="87">
        <v>0</v>
      </c>
      <c r="I11" s="87">
        <f>+SUM(K11,+M11,O11+P11)</f>
        <v>114657</v>
      </c>
      <c r="J11" s="88">
        <f>IF(D11&gt;0,I11/D11*100,"-")</f>
        <v>99.427664611462319</v>
      </c>
      <c r="K11" s="87">
        <v>107716</v>
      </c>
      <c r="L11" s="88">
        <f>IF(D11&gt;0,K11/D11*100,"-")</f>
        <v>93.408604108674353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6941</v>
      </c>
      <c r="Q11" s="87">
        <v>5930</v>
      </c>
      <c r="R11" s="87">
        <v>1011</v>
      </c>
      <c r="S11" s="87">
        <v>0</v>
      </c>
      <c r="T11" s="88">
        <f>IF(D11&gt;0,P11/D11*100,"-")</f>
        <v>6.0190605027879673</v>
      </c>
      <c r="U11" s="87">
        <v>1537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7</v>
      </c>
      <c r="B12" s="86" t="s">
        <v>270</v>
      </c>
      <c r="C12" s="85" t="s">
        <v>271</v>
      </c>
      <c r="D12" s="87">
        <f>+SUM(E12,+I12)</f>
        <v>64288</v>
      </c>
      <c r="E12" s="87">
        <f>+SUM(G12+H12)</f>
        <v>4901</v>
      </c>
      <c r="F12" s="106">
        <f>IF(D12&gt;0,E12/D12*100,"-")</f>
        <v>7.6235067197610746</v>
      </c>
      <c r="G12" s="87">
        <v>4901</v>
      </c>
      <c r="H12" s="87">
        <v>0</v>
      </c>
      <c r="I12" s="87">
        <f>+SUM(K12,+M12,O12+P12)</f>
        <v>59387</v>
      </c>
      <c r="J12" s="88">
        <f>IF(D12&gt;0,I12/D12*100,"-")</f>
        <v>92.376493280238918</v>
      </c>
      <c r="K12" s="87">
        <v>40255</v>
      </c>
      <c r="L12" s="88">
        <f>IF(D12&gt;0,K12/D12*100,"-")</f>
        <v>62.616662518665997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19132</v>
      </c>
      <c r="Q12" s="87">
        <v>8085</v>
      </c>
      <c r="R12" s="87">
        <v>11047</v>
      </c>
      <c r="S12" s="87">
        <v>0</v>
      </c>
      <c r="T12" s="88">
        <f>IF(D12&gt;0,P12/D12*100,"-")</f>
        <v>29.759830761572921</v>
      </c>
      <c r="U12" s="87">
        <v>1040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7</v>
      </c>
      <c r="B13" s="86" t="s">
        <v>272</v>
      </c>
      <c r="C13" s="85" t="s">
        <v>273</v>
      </c>
      <c r="D13" s="87">
        <f>+SUM(E13,+I13)</f>
        <v>62255</v>
      </c>
      <c r="E13" s="87">
        <f>+SUM(G13+H13)</f>
        <v>312</v>
      </c>
      <c r="F13" s="106">
        <f>IF(D13&gt;0,E13/D13*100,"-")</f>
        <v>0.50116456509517304</v>
      </c>
      <c r="G13" s="87">
        <v>312</v>
      </c>
      <c r="H13" s="87">
        <v>0</v>
      </c>
      <c r="I13" s="87">
        <f>+SUM(K13,+M13,O13+P13)</f>
        <v>61943</v>
      </c>
      <c r="J13" s="88">
        <f>IF(D13&gt;0,I13/D13*100,"-")</f>
        <v>99.498835434904834</v>
      </c>
      <c r="K13" s="87">
        <v>36935</v>
      </c>
      <c r="L13" s="88">
        <f>IF(D13&gt;0,K13/D13*100,"-")</f>
        <v>59.32856798650711</v>
      </c>
      <c r="M13" s="87">
        <v>0</v>
      </c>
      <c r="N13" s="88">
        <f>IF(D13&gt;0,M13/D13*100,"-")</f>
        <v>0</v>
      </c>
      <c r="O13" s="87">
        <v>427</v>
      </c>
      <c r="P13" s="87">
        <f>SUM(Q13:S13)</f>
        <v>24581</v>
      </c>
      <c r="Q13" s="87">
        <v>3412</v>
      </c>
      <c r="R13" s="87">
        <v>21169</v>
      </c>
      <c r="S13" s="87">
        <v>0</v>
      </c>
      <c r="T13" s="88">
        <f>IF(D13&gt;0,P13/D13*100,"-")</f>
        <v>39.484378764757849</v>
      </c>
      <c r="U13" s="87">
        <v>1285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7</v>
      </c>
      <c r="B14" s="86" t="s">
        <v>274</v>
      </c>
      <c r="C14" s="85" t="s">
        <v>275</v>
      </c>
      <c r="D14" s="87">
        <f>+SUM(E14,+I14)</f>
        <v>141496</v>
      </c>
      <c r="E14" s="87">
        <f>+SUM(G14+H14)</f>
        <v>7241</v>
      </c>
      <c r="F14" s="106">
        <f>IF(D14&gt;0,E14/D14*100,"-")</f>
        <v>5.117459150788715</v>
      </c>
      <c r="G14" s="87">
        <v>7241</v>
      </c>
      <c r="H14" s="87">
        <v>0</v>
      </c>
      <c r="I14" s="87">
        <f>+SUM(K14,+M14,O14+P14)</f>
        <v>134255</v>
      </c>
      <c r="J14" s="88">
        <f>IF(D14&gt;0,I14/D14*100,"-")</f>
        <v>94.882540849211281</v>
      </c>
      <c r="K14" s="87">
        <v>124748</v>
      </c>
      <c r="L14" s="88">
        <f>IF(D14&gt;0,K14/D14*100,"-")</f>
        <v>88.163622999943456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9507</v>
      </c>
      <c r="Q14" s="87">
        <v>8211</v>
      </c>
      <c r="R14" s="87">
        <v>1296</v>
      </c>
      <c r="S14" s="87">
        <v>0</v>
      </c>
      <c r="T14" s="88">
        <f>IF(D14&gt;0,P14/D14*100,"-")</f>
        <v>6.7189178492678234</v>
      </c>
      <c r="U14" s="87">
        <v>2209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7</v>
      </c>
      <c r="B15" s="86" t="s">
        <v>276</v>
      </c>
      <c r="C15" s="85" t="s">
        <v>277</v>
      </c>
      <c r="D15" s="87">
        <f>+SUM(E15,+I15)</f>
        <v>65877</v>
      </c>
      <c r="E15" s="87">
        <f>+SUM(G15+H15)</f>
        <v>289</v>
      </c>
      <c r="F15" s="106">
        <f>IF(D15&gt;0,E15/D15*100,"-")</f>
        <v>0.43869635836483145</v>
      </c>
      <c r="G15" s="87">
        <v>289</v>
      </c>
      <c r="H15" s="87">
        <v>0</v>
      </c>
      <c r="I15" s="87">
        <f>+SUM(K15,+M15,O15+P15)</f>
        <v>65588</v>
      </c>
      <c r="J15" s="88">
        <f>IF(D15&gt;0,I15/D15*100,"-")</f>
        <v>99.561303641635163</v>
      </c>
      <c r="K15" s="87">
        <v>43735</v>
      </c>
      <c r="L15" s="88">
        <f>IF(D15&gt;0,K15/D15*100,"-")</f>
        <v>66.388876239051569</v>
      </c>
      <c r="M15" s="87">
        <v>0</v>
      </c>
      <c r="N15" s="88">
        <f>IF(D15&gt;0,M15/D15*100,"-")</f>
        <v>0</v>
      </c>
      <c r="O15" s="87">
        <v>1536</v>
      </c>
      <c r="P15" s="87">
        <f>SUM(Q15:S15)</f>
        <v>20317</v>
      </c>
      <c r="Q15" s="87">
        <v>11484</v>
      </c>
      <c r="R15" s="87">
        <v>8833</v>
      </c>
      <c r="S15" s="87">
        <v>0</v>
      </c>
      <c r="T15" s="88">
        <f>IF(D15&gt;0,P15/D15*100,"-")</f>
        <v>30.840809387191282</v>
      </c>
      <c r="U15" s="87">
        <v>573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7</v>
      </c>
      <c r="B16" s="86" t="s">
        <v>278</v>
      </c>
      <c r="C16" s="85" t="s">
        <v>279</v>
      </c>
      <c r="D16" s="87">
        <f>+SUM(E16,+I16)</f>
        <v>126765</v>
      </c>
      <c r="E16" s="87">
        <f>+SUM(G16+H16)</f>
        <v>3102</v>
      </c>
      <c r="F16" s="106">
        <f>IF(D16&gt;0,E16/D16*100,"-")</f>
        <v>2.4470476866643001</v>
      </c>
      <c r="G16" s="87">
        <v>3102</v>
      </c>
      <c r="H16" s="87">
        <v>0</v>
      </c>
      <c r="I16" s="87">
        <f>+SUM(K16,+M16,O16+P16)</f>
        <v>123663</v>
      </c>
      <c r="J16" s="88">
        <f>IF(D16&gt;0,I16/D16*100,"-")</f>
        <v>97.552952313335695</v>
      </c>
      <c r="K16" s="87">
        <v>71372</v>
      </c>
      <c r="L16" s="88">
        <f>IF(D16&gt;0,K16/D16*100,"-")</f>
        <v>56.302607186526252</v>
      </c>
      <c r="M16" s="87">
        <v>0</v>
      </c>
      <c r="N16" s="88">
        <f>IF(D16&gt;0,M16/D16*100,"-")</f>
        <v>0</v>
      </c>
      <c r="O16" s="87">
        <v>131</v>
      </c>
      <c r="P16" s="87">
        <f>SUM(Q16:S16)</f>
        <v>52160</v>
      </c>
      <c r="Q16" s="87">
        <v>23234</v>
      </c>
      <c r="R16" s="87">
        <v>28718</v>
      </c>
      <c r="S16" s="87">
        <v>208</v>
      </c>
      <c r="T16" s="88">
        <f>IF(D16&gt;0,P16/D16*100,"-")</f>
        <v>41.147004299293968</v>
      </c>
      <c r="U16" s="87">
        <v>1837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7</v>
      </c>
      <c r="B17" s="86" t="s">
        <v>280</v>
      </c>
      <c r="C17" s="85" t="s">
        <v>281</v>
      </c>
      <c r="D17" s="87">
        <f>+SUM(E17,+I17)</f>
        <v>55582</v>
      </c>
      <c r="E17" s="87">
        <f>+SUM(G17+H17)</f>
        <v>24888</v>
      </c>
      <c r="F17" s="106">
        <f>IF(D17&gt;0,E17/D17*100,"-")</f>
        <v>44.777086107013062</v>
      </c>
      <c r="G17" s="87">
        <v>24867</v>
      </c>
      <c r="H17" s="87">
        <v>21</v>
      </c>
      <c r="I17" s="87">
        <f>+SUM(K17,+M17,O17+P17)</f>
        <v>30694</v>
      </c>
      <c r="J17" s="88">
        <f>IF(D17&gt;0,I17/D17*100,"-")</f>
        <v>55.222913892986938</v>
      </c>
      <c r="K17" s="87">
        <v>7387</v>
      </c>
      <c r="L17" s="88">
        <f>IF(D17&gt;0,K17/D17*100,"-")</f>
        <v>13.290273829657085</v>
      </c>
      <c r="M17" s="87">
        <v>0</v>
      </c>
      <c r="N17" s="88">
        <f>IF(D17&gt;0,M17/D17*100,"-")</f>
        <v>0</v>
      </c>
      <c r="O17" s="87">
        <v>4941</v>
      </c>
      <c r="P17" s="87">
        <f>SUM(Q17:S17)</f>
        <v>18366</v>
      </c>
      <c r="Q17" s="87">
        <v>0</v>
      </c>
      <c r="R17" s="87">
        <v>18366</v>
      </c>
      <c r="S17" s="87">
        <v>0</v>
      </c>
      <c r="T17" s="88">
        <f>IF(D17&gt;0,P17/D17*100,"-")</f>
        <v>33.04307149796697</v>
      </c>
      <c r="U17" s="87">
        <v>1037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7</v>
      </c>
      <c r="B18" s="86" t="s">
        <v>282</v>
      </c>
      <c r="C18" s="85" t="s">
        <v>283</v>
      </c>
      <c r="D18" s="87">
        <f>+SUM(E18,+I18)</f>
        <v>46722</v>
      </c>
      <c r="E18" s="87">
        <f>+SUM(G18+H18)</f>
        <v>121</v>
      </c>
      <c r="F18" s="106">
        <f>IF(D18&gt;0,E18/D18*100,"-")</f>
        <v>0.2589786396130303</v>
      </c>
      <c r="G18" s="87">
        <v>121</v>
      </c>
      <c r="H18" s="87">
        <v>0</v>
      </c>
      <c r="I18" s="87">
        <f>+SUM(K18,+M18,O18+P18)</f>
        <v>46601</v>
      </c>
      <c r="J18" s="88">
        <f>IF(D18&gt;0,I18/D18*100,"-")</f>
        <v>99.741021360386966</v>
      </c>
      <c r="K18" s="87">
        <v>8965</v>
      </c>
      <c r="L18" s="88">
        <f>IF(D18&gt;0,K18/D18*100,"-")</f>
        <v>19.187962844056333</v>
      </c>
      <c r="M18" s="87">
        <v>0</v>
      </c>
      <c r="N18" s="88">
        <f>IF(D18&gt;0,M18/D18*100,"-")</f>
        <v>0</v>
      </c>
      <c r="O18" s="87">
        <v>19200</v>
      </c>
      <c r="P18" s="87">
        <f>SUM(Q18:S18)</f>
        <v>18436</v>
      </c>
      <c r="Q18" s="87">
        <v>2793</v>
      </c>
      <c r="R18" s="87">
        <v>680</v>
      </c>
      <c r="S18" s="87">
        <v>14963</v>
      </c>
      <c r="T18" s="88">
        <f>IF(D18&gt;0,P18/D18*100,"-")</f>
        <v>39.458927271948973</v>
      </c>
      <c r="U18" s="87">
        <v>441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7</v>
      </c>
      <c r="B19" s="86" t="s">
        <v>284</v>
      </c>
      <c r="C19" s="85" t="s">
        <v>285</v>
      </c>
      <c r="D19" s="87">
        <f>+SUM(E19,+I19)</f>
        <v>4428</v>
      </c>
      <c r="E19" s="87">
        <f>+SUM(G19+H19)</f>
        <v>0</v>
      </c>
      <c r="F19" s="106">
        <f>IF(D19&gt;0,E19/D19*100,"-")</f>
        <v>0</v>
      </c>
      <c r="G19" s="87">
        <v>0</v>
      </c>
      <c r="H19" s="87">
        <v>0</v>
      </c>
      <c r="I19" s="87">
        <f>+SUM(K19,+M19,O19+P19)</f>
        <v>4428</v>
      </c>
      <c r="J19" s="88">
        <f>IF(D19&gt;0,I19/D19*100,"-")</f>
        <v>100</v>
      </c>
      <c r="K19" s="87">
        <v>0</v>
      </c>
      <c r="L19" s="88">
        <f>IF(D19&gt;0,K19/D19*100,"-")</f>
        <v>0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4428</v>
      </c>
      <c r="Q19" s="87">
        <v>3033</v>
      </c>
      <c r="R19" s="87">
        <v>1395</v>
      </c>
      <c r="S19" s="87">
        <v>0</v>
      </c>
      <c r="T19" s="88">
        <f>IF(D19&gt;0,P19/D19*100,"-")</f>
        <v>100</v>
      </c>
      <c r="U19" s="87">
        <v>51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7</v>
      </c>
      <c r="B20" s="86" t="s">
        <v>286</v>
      </c>
      <c r="C20" s="85" t="s">
        <v>287</v>
      </c>
      <c r="D20" s="87">
        <f>+SUM(E20,+I20)</f>
        <v>2933</v>
      </c>
      <c r="E20" s="87">
        <f>+SUM(G20+H20)</f>
        <v>279</v>
      </c>
      <c r="F20" s="106">
        <f>IF(D20&gt;0,E20/D20*100,"-")</f>
        <v>9.5124445959768149</v>
      </c>
      <c r="G20" s="87">
        <v>279</v>
      </c>
      <c r="H20" s="87">
        <v>0</v>
      </c>
      <c r="I20" s="87">
        <f>+SUM(K20,+M20,O20+P20)</f>
        <v>2654</v>
      </c>
      <c r="J20" s="88">
        <f>IF(D20&gt;0,I20/D20*100,"-")</f>
        <v>90.487555404023183</v>
      </c>
      <c r="K20" s="87">
        <v>279</v>
      </c>
      <c r="L20" s="88">
        <f>IF(D20&gt;0,K20/D20*100,"-")</f>
        <v>9.5124445959768149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2375</v>
      </c>
      <c r="Q20" s="87">
        <v>813</v>
      </c>
      <c r="R20" s="87">
        <v>1562</v>
      </c>
      <c r="S20" s="87">
        <v>0</v>
      </c>
      <c r="T20" s="88">
        <f>IF(D20&gt;0,P20/D20*100,"-")</f>
        <v>80.975110808046367</v>
      </c>
      <c r="U20" s="87">
        <v>33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7</v>
      </c>
      <c r="B21" s="86" t="s">
        <v>288</v>
      </c>
      <c r="C21" s="85" t="s">
        <v>289</v>
      </c>
      <c r="D21" s="87">
        <f>+SUM(E21,+I21)</f>
        <v>1671</v>
      </c>
      <c r="E21" s="87">
        <f>+SUM(G21+H21)</f>
        <v>81</v>
      </c>
      <c r="F21" s="106">
        <f>IF(D21&gt;0,E21/D21*100,"-")</f>
        <v>4.8473967684021542</v>
      </c>
      <c r="G21" s="87">
        <v>81</v>
      </c>
      <c r="H21" s="87">
        <v>0</v>
      </c>
      <c r="I21" s="87">
        <f>+SUM(K21,+M21,O21+P21)</f>
        <v>1590</v>
      </c>
      <c r="J21" s="88">
        <f>IF(D21&gt;0,I21/D21*100,"-")</f>
        <v>95.152603231597837</v>
      </c>
      <c r="K21" s="87">
        <v>0</v>
      </c>
      <c r="L21" s="88">
        <f>IF(D21&gt;0,K21/D21*100,"-")</f>
        <v>0</v>
      </c>
      <c r="M21" s="87">
        <v>0</v>
      </c>
      <c r="N21" s="88">
        <f>IF(D21&gt;0,M21/D21*100,"-")</f>
        <v>0</v>
      </c>
      <c r="O21" s="87">
        <v>75</v>
      </c>
      <c r="P21" s="87">
        <f>SUM(Q21:S21)</f>
        <v>1515</v>
      </c>
      <c r="Q21" s="87">
        <v>1094</v>
      </c>
      <c r="R21" s="87">
        <v>421</v>
      </c>
      <c r="S21" s="87">
        <v>0</v>
      </c>
      <c r="T21" s="88">
        <f>IF(D21&gt;0,P21/D21*100,"-")</f>
        <v>90.664272890484739</v>
      </c>
      <c r="U21" s="87">
        <v>22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7</v>
      </c>
      <c r="B22" s="86" t="s">
        <v>290</v>
      </c>
      <c r="C22" s="85" t="s">
        <v>291</v>
      </c>
      <c r="D22" s="87">
        <f>+SUM(E22,+I22)</f>
        <v>9236</v>
      </c>
      <c r="E22" s="87">
        <f>+SUM(G22+H22)</f>
        <v>3878</v>
      </c>
      <c r="F22" s="106">
        <f>IF(D22&gt;0,E22/D22*100,"-")</f>
        <v>41.98787353832828</v>
      </c>
      <c r="G22" s="87">
        <v>3878</v>
      </c>
      <c r="H22" s="87">
        <v>0</v>
      </c>
      <c r="I22" s="87">
        <f>+SUM(K22,+M22,O22+P22)</f>
        <v>5358</v>
      </c>
      <c r="J22" s="88">
        <f>IF(D22&gt;0,I22/D22*100,"-")</f>
        <v>58.01212646167172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5358</v>
      </c>
      <c r="Q22" s="87">
        <v>1250</v>
      </c>
      <c r="R22" s="87">
        <v>4108</v>
      </c>
      <c r="S22" s="87">
        <v>0</v>
      </c>
      <c r="T22" s="88">
        <f>IF(D22&gt;0,P22/D22*100,"-")</f>
        <v>58.01212646167172</v>
      </c>
      <c r="U22" s="87">
        <v>96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7</v>
      </c>
      <c r="B23" s="86" t="s">
        <v>292</v>
      </c>
      <c r="C23" s="85" t="s">
        <v>293</v>
      </c>
      <c r="D23" s="87">
        <f>+SUM(E23,+I23)</f>
        <v>12890</v>
      </c>
      <c r="E23" s="87">
        <f>+SUM(G23+H23)</f>
        <v>0</v>
      </c>
      <c r="F23" s="106">
        <f>IF(D23&gt;0,E23/D23*100,"-")</f>
        <v>0</v>
      </c>
      <c r="G23" s="87">
        <v>0</v>
      </c>
      <c r="H23" s="87">
        <v>0</v>
      </c>
      <c r="I23" s="87">
        <f>+SUM(K23,+M23,O23+P23)</f>
        <v>12890</v>
      </c>
      <c r="J23" s="88">
        <f>IF(D23&gt;0,I23/D23*100,"-")</f>
        <v>100</v>
      </c>
      <c r="K23" s="87">
        <v>7044</v>
      </c>
      <c r="L23" s="88">
        <f>IF(D23&gt;0,K23/D23*100,"-")</f>
        <v>54.647013188518237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5846</v>
      </c>
      <c r="Q23" s="87">
        <v>2067</v>
      </c>
      <c r="R23" s="87">
        <v>3779</v>
      </c>
      <c r="S23" s="87">
        <v>0</v>
      </c>
      <c r="T23" s="88">
        <f>IF(D23&gt;0,P23/D23*100,"-")</f>
        <v>45.35298681148177</v>
      </c>
      <c r="U23" s="87">
        <v>231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7</v>
      </c>
      <c r="B24" s="86" t="s">
        <v>294</v>
      </c>
      <c r="C24" s="85" t="s">
        <v>295</v>
      </c>
      <c r="D24" s="87">
        <f>+SUM(E24,+I24)</f>
        <v>11308</v>
      </c>
      <c r="E24" s="87">
        <f>+SUM(G24+H24)</f>
        <v>415</v>
      </c>
      <c r="F24" s="106">
        <f>IF(D24&gt;0,E24/D24*100,"-")</f>
        <v>3.6699681641315882</v>
      </c>
      <c r="G24" s="87">
        <v>415</v>
      </c>
      <c r="H24" s="87">
        <v>0</v>
      </c>
      <c r="I24" s="87">
        <f>+SUM(K24,+M24,O24+P24)</f>
        <v>10893</v>
      </c>
      <c r="J24" s="88">
        <f>IF(D24&gt;0,I24/D24*100,"-")</f>
        <v>96.330031835868411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3956</v>
      </c>
      <c r="P24" s="87">
        <f>SUM(Q24:S24)</f>
        <v>6937</v>
      </c>
      <c r="Q24" s="87">
        <v>1379</v>
      </c>
      <c r="R24" s="87">
        <v>5558</v>
      </c>
      <c r="S24" s="87">
        <v>0</v>
      </c>
      <c r="T24" s="88">
        <f>IF(D24&gt;0,P24/D24*100,"-")</f>
        <v>61.345949770074284</v>
      </c>
      <c r="U24" s="87">
        <v>1340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7</v>
      </c>
      <c r="B25" s="86" t="s">
        <v>296</v>
      </c>
      <c r="C25" s="85" t="s">
        <v>297</v>
      </c>
      <c r="D25" s="87">
        <f>+SUM(E25,+I25)</f>
        <v>6502</v>
      </c>
      <c r="E25" s="87">
        <f>+SUM(G25+H25)</f>
        <v>0</v>
      </c>
      <c r="F25" s="106">
        <f>IF(D25&gt;0,E25/D25*100,"-")</f>
        <v>0</v>
      </c>
      <c r="G25" s="87">
        <v>0</v>
      </c>
      <c r="H25" s="87">
        <v>0</v>
      </c>
      <c r="I25" s="87">
        <f>+SUM(K25,+M25,O25+P25)</f>
        <v>6502</v>
      </c>
      <c r="J25" s="88">
        <f>IF(D25&gt;0,I25/D25*100,"-")</f>
        <v>100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6347</v>
      </c>
      <c r="P25" s="87">
        <f>SUM(Q25:S25)</f>
        <v>155</v>
      </c>
      <c r="Q25" s="87">
        <v>0</v>
      </c>
      <c r="R25" s="87">
        <v>155</v>
      </c>
      <c r="S25" s="87">
        <v>0</v>
      </c>
      <c r="T25" s="88">
        <f>IF(D25&gt;0,P25/D25*100,"-")</f>
        <v>2.3838818824976933</v>
      </c>
      <c r="U25" s="87">
        <v>95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7</v>
      </c>
      <c r="B26" s="86" t="s">
        <v>298</v>
      </c>
      <c r="C26" s="85" t="s">
        <v>299</v>
      </c>
      <c r="D26" s="87">
        <f>+SUM(E26,+I26)</f>
        <v>11438</v>
      </c>
      <c r="E26" s="87">
        <f>+SUM(G26+H26)</f>
        <v>0</v>
      </c>
      <c r="F26" s="106">
        <f>IF(D26&gt;0,E26/D26*100,"-")</f>
        <v>0</v>
      </c>
      <c r="G26" s="87">
        <v>0</v>
      </c>
      <c r="H26" s="87">
        <v>0</v>
      </c>
      <c r="I26" s="87">
        <f>+SUM(K26,+M26,O26+P26)</f>
        <v>11438</v>
      </c>
      <c r="J26" s="88">
        <f>IF(D26&gt;0,I26/D26*100,"-")</f>
        <v>100</v>
      </c>
      <c r="K26" s="87">
        <v>0</v>
      </c>
      <c r="L26" s="88">
        <f>IF(D26&gt;0,K26/D26*100,"-")</f>
        <v>0</v>
      </c>
      <c r="M26" s="87">
        <v>0</v>
      </c>
      <c r="N26" s="88">
        <f>IF(D26&gt;0,M26/D26*100,"-")</f>
        <v>0</v>
      </c>
      <c r="O26" s="87">
        <v>8131</v>
      </c>
      <c r="P26" s="87">
        <f>SUM(Q26:S26)</f>
        <v>3307</v>
      </c>
      <c r="Q26" s="87">
        <v>1221</v>
      </c>
      <c r="R26" s="87">
        <v>2086</v>
      </c>
      <c r="S26" s="87">
        <v>0</v>
      </c>
      <c r="T26" s="88">
        <f>IF(D26&gt;0,P26/D26*100,"-")</f>
        <v>28.912397272250395</v>
      </c>
      <c r="U26" s="87">
        <v>210</v>
      </c>
      <c r="V26" s="85"/>
      <c r="W26" s="85"/>
      <c r="X26" s="85" t="s">
        <v>263</v>
      </c>
      <c r="Y26" s="85"/>
      <c r="Z26" s="85"/>
      <c r="AA26" s="85"/>
      <c r="AB26" s="85" t="s">
        <v>263</v>
      </c>
      <c r="AC26" s="85"/>
      <c r="AD26" s="184" t="s">
        <v>262</v>
      </c>
    </row>
    <row r="27" spans="1:30" ht="13.5" customHeight="1">
      <c r="A27" s="85" t="s">
        <v>7</v>
      </c>
      <c r="B27" s="86" t="s">
        <v>300</v>
      </c>
      <c r="C27" s="85" t="s">
        <v>301</v>
      </c>
      <c r="D27" s="87">
        <f>+SUM(E27,+I27)</f>
        <v>4268</v>
      </c>
      <c r="E27" s="87">
        <f>+SUM(G27+H27)</f>
        <v>0</v>
      </c>
      <c r="F27" s="106">
        <f>IF(D27&gt;0,E27/D27*100,"-")</f>
        <v>0</v>
      </c>
      <c r="G27" s="87">
        <v>0</v>
      </c>
      <c r="H27" s="87">
        <v>0</v>
      </c>
      <c r="I27" s="87">
        <f>+SUM(K27,+M27,O27+P27)</f>
        <v>4268</v>
      </c>
      <c r="J27" s="88">
        <f>IF(D27&gt;0,I27/D27*100,"-")</f>
        <v>100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4268</v>
      </c>
      <c r="Q27" s="87">
        <v>416</v>
      </c>
      <c r="R27" s="87">
        <v>3852</v>
      </c>
      <c r="S27" s="87">
        <v>0</v>
      </c>
      <c r="T27" s="88">
        <f>IF(D27&gt;0,P27/D27*100,"-")</f>
        <v>100</v>
      </c>
      <c r="U27" s="87">
        <v>27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7</v>
      </c>
      <c r="B28" s="86" t="s">
        <v>302</v>
      </c>
      <c r="C28" s="85" t="s">
        <v>303</v>
      </c>
      <c r="D28" s="87">
        <f>+SUM(E28,+I28)</f>
        <v>42345</v>
      </c>
      <c r="E28" s="87">
        <f>+SUM(G28+H28)</f>
        <v>16</v>
      </c>
      <c r="F28" s="106">
        <f>IF(D28&gt;0,E28/D28*100,"-")</f>
        <v>3.778486243948518E-2</v>
      </c>
      <c r="G28" s="87">
        <v>16</v>
      </c>
      <c r="H28" s="87">
        <v>0</v>
      </c>
      <c r="I28" s="87">
        <f>+SUM(K28,+M28,O28+P28)</f>
        <v>42329</v>
      </c>
      <c r="J28" s="88">
        <f>IF(D28&gt;0,I28/D28*100,"-")</f>
        <v>99.96221513756052</v>
      </c>
      <c r="K28" s="87">
        <v>7548</v>
      </c>
      <c r="L28" s="88">
        <f>IF(D28&gt;0,K28/D28*100,"-")</f>
        <v>17.825008855827136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34781</v>
      </c>
      <c r="Q28" s="87">
        <v>14726</v>
      </c>
      <c r="R28" s="87">
        <v>20013</v>
      </c>
      <c r="S28" s="87">
        <v>42</v>
      </c>
      <c r="T28" s="88">
        <f>IF(D28&gt;0,P28/D28*100,"-")</f>
        <v>82.13720628173337</v>
      </c>
      <c r="U28" s="87">
        <v>991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7</v>
      </c>
      <c r="B29" s="86" t="s">
        <v>304</v>
      </c>
      <c r="C29" s="85" t="s">
        <v>305</v>
      </c>
      <c r="D29" s="87">
        <f>+SUM(E29,+I29)</f>
        <v>12748</v>
      </c>
      <c r="E29" s="87">
        <f>+SUM(G29+H29)</f>
        <v>153</v>
      </c>
      <c r="F29" s="106">
        <f>IF(D29&gt;0,E29/D29*100,"-")</f>
        <v>1.2001882648258551</v>
      </c>
      <c r="G29" s="87">
        <v>153</v>
      </c>
      <c r="H29" s="87">
        <v>0</v>
      </c>
      <c r="I29" s="87">
        <f>+SUM(K29,+M29,O29+P29)</f>
        <v>12595</v>
      </c>
      <c r="J29" s="88">
        <f>IF(D29&gt;0,I29/D29*100,"-")</f>
        <v>98.799811735174146</v>
      </c>
      <c r="K29" s="87">
        <v>12595</v>
      </c>
      <c r="L29" s="88">
        <f>IF(D29&gt;0,K29/D29*100,"-")</f>
        <v>98.799811735174146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0</v>
      </c>
      <c r="Q29" s="87">
        <v>0</v>
      </c>
      <c r="R29" s="87">
        <v>0</v>
      </c>
      <c r="S29" s="87">
        <v>0</v>
      </c>
      <c r="T29" s="88">
        <f>IF(D29&gt;0,P29/D29*100,"-")</f>
        <v>0</v>
      </c>
      <c r="U29" s="87">
        <v>153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7</v>
      </c>
      <c r="B30" s="86" t="s">
        <v>306</v>
      </c>
      <c r="C30" s="85" t="s">
        <v>307</v>
      </c>
      <c r="D30" s="87">
        <f>+SUM(E30,+I30)</f>
        <v>29172</v>
      </c>
      <c r="E30" s="87">
        <f>+SUM(G30+H30)</f>
        <v>311</v>
      </c>
      <c r="F30" s="106">
        <f>IF(D30&gt;0,E30/D30*100,"-")</f>
        <v>1.066090771973125</v>
      </c>
      <c r="G30" s="87">
        <v>311</v>
      </c>
      <c r="H30" s="87">
        <v>0</v>
      </c>
      <c r="I30" s="87">
        <f>+SUM(K30,+M30,O30+P30)</f>
        <v>28861</v>
      </c>
      <c r="J30" s="88">
        <f>IF(D30&gt;0,I30/D30*100,"-")</f>
        <v>98.933909228026877</v>
      </c>
      <c r="K30" s="87">
        <v>28152</v>
      </c>
      <c r="L30" s="88">
        <f>IF(D30&gt;0,K30/D30*100,"-")</f>
        <v>96.503496503496507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709</v>
      </c>
      <c r="Q30" s="87">
        <v>233</v>
      </c>
      <c r="R30" s="87">
        <v>476</v>
      </c>
      <c r="S30" s="87">
        <v>0</v>
      </c>
      <c r="T30" s="88">
        <f>IF(D30&gt;0,P30/D30*100,"-")</f>
        <v>2.4304127245303717</v>
      </c>
      <c r="U30" s="87">
        <v>1130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7</v>
      </c>
      <c r="B31" s="86" t="s">
        <v>308</v>
      </c>
      <c r="C31" s="85" t="s">
        <v>309</v>
      </c>
      <c r="D31" s="87">
        <f>+SUM(E31,+I31)</f>
        <v>17963</v>
      </c>
      <c r="E31" s="87">
        <f>+SUM(G31+H31)</f>
        <v>0</v>
      </c>
      <c r="F31" s="106">
        <f>IF(D31&gt;0,E31/D31*100,"-")</f>
        <v>0</v>
      </c>
      <c r="G31" s="87">
        <v>0</v>
      </c>
      <c r="H31" s="87">
        <v>0</v>
      </c>
      <c r="I31" s="87">
        <f>+SUM(K31,+M31,O31+P31)</f>
        <v>17963</v>
      </c>
      <c r="J31" s="88">
        <f>IF(D31&gt;0,I31/D31*100,"-")</f>
        <v>100</v>
      </c>
      <c r="K31" s="87">
        <v>8697</v>
      </c>
      <c r="L31" s="88">
        <f>IF(D31&gt;0,K31/D31*100,"-")</f>
        <v>48.416188832600341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9266</v>
      </c>
      <c r="Q31" s="87">
        <v>6950</v>
      </c>
      <c r="R31" s="87">
        <v>2316</v>
      </c>
      <c r="S31" s="87">
        <v>0</v>
      </c>
      <c r="T31" s="88">
        <f>IF(D31&gt;0,P31/D31*100,"-")</f>
        <v>51.583811167399652</v>
      </c>
      <c r="U31" s="87">
        <v>434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7</v>
      </c>
      <c r="B32" s="86" t="s">
        <v>310</v>
      </c>
      <c r="C32" s="85" t="s">
        <v>311</v>
      </c>
      <c r="D32" s="87">
        <f>+SUM(E32,+I32)</f>
        <v>22655</v>
      </c>
      <c r="E32" s="87">
        <f>+SUM(G32+H32)</f>
        <v>1418</v>
      </c>
      <c r="F32" s="106">
        <f>IF(D32&gt;0,E32/D32*100,"-")</f>
        <v>6.2591039505627899</v>
      </c>
      <c r="G32" s="87">
        <v>1418</v>
      </c>
      <c r="H32" s="87">
        <v>0</v>
      </c>
      <c r="I32" s="87">
        <f>+SUM(K32,+M32,O32+P32)</f>
        <v>21237</v>
      </c>
      <c r="J32" s="88">
        <f>IF(D32&gt;0,I32/D32*100,"-")</f>
        <v>93.740896049437211</v>
      </c>
      <c r="K32" s="87">
        <v>10937</v>
      </c>
      <c r="L32" s="88">
        <f>IF(D32&gt;0,K32/D32*100,"-")</f>
        <v>48.276318693445155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10300</v>
      </c>
      <c r="Q32" s="87">
        <v>1650</v>
      </c>
      <c r="R32" s="87">
        <v>8650</v>
      </c>
      <c r="S32" s="87">
        <v>0</v>
      </c>
      <c r="T32" s="88">
        <f>IF(D32&gt;0,P32/D32*100,"-")</f>
        <v>45.464577355992056</v>
      </c>
      <c r="U32" s="87">
        <v>326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7</v>
      </c>
      <c r="B33" s="86" t="s">
        <v>312</v>
      </c>
      <c r="C33" s="85" t="s">
        <v>313</v>
      </c>
      <c r="D33" s="87">
        <f>+SUM(E33,+I33)</f>
        <v>35684</v>
      </c>
      <c r="E33" s="87">
        <f>+SUM(G33+H33)</f>
        <v>434</v>
      </c>
      <c r="F33" s="106">
        <f>IF(D33&gt;0,E33/D33*100,"-")</f>
        <v>1.216231364196839</v>
      </c>
      <c r="G33" s="87">
        <v>434</v>
      </c>
      <c r="H33" s="87">
        <v>0</v>
      </c>
      <c r="I33" s="87">
        <f>+SUM(K33,+M33,O33+P33)</f>
        <v>35250</v>
      </c>
      <c r="J33" s="88">
        <f>IF(D33&gt;0,I33/D33*100,"-")</f>
        <v>98.783768635803156</v>
      </c>
      <c r="K33" s="87">
        <v>11585</v>
      </c>
      <c r="L33" s="88">
        <f>IF(D33&gt;0,K33/D33*100,"-")</f>
        <v>32.465530770093039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23665</v>
      </c>
      <c r="Q33" s="87">
        <v>10979</v>
      </c>
      <c r="R33" s="87">
        <v>12686</v>
      </c>
      <c r="S33" s="87">
        <v>0</v>
      </c>
      <c r="T33" s="88">
        <f>IF(D33&gt;0,P33/D33*100,"-")</f>
        <v>66.318237865710117</v>
      </c>
      <c r="U33" s="87">
        <v>821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7</v>
      </c>
      <c r="B34" s="86" t="s">
        <v>314</v>
      </c>
      <c r="C34" s="85" t="s">
        <v>315</v>
      </c>
      <c r="D34" s="87">
        <f>+SUM(E34,+I34)</f>
        <v>19817</v>
      </c>
      <c r="E34" s="87">
        <f>+SUM(G34+H34)</f>
        <v>0</v>
      </c>
      <c r="F34" s="106">
        <f>IF(D34&gt;0,E34/D34*100,"-")</f>
        <v>0</v>
      </c>
      <c r="G34" s="87">
        <v>0</v>
      </c>
      <c r="H34" s="87">
        <v>0</v>
      </c>
      <c r="I34" s="87">
        <f>+SUM(K34,+M34,O34+P34)</f>
        <v>19817</v>
      </c>
      <c r="J34" s="88">
        <f>IF(D34&gt;0,I34/D34*100,"-")</f>
        <v>100</v>
      </c>
      <c r="K34" s="87">
        <v>13390</v>
      </c>
      <c r="L34" s="88">
        <f>IF(D34&gt;0,K34/D34*100,"-")</f>
        <v>67.568249482767314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6427</v>
      </c>
      <c r="Q34" s="87">
        <v>0</v>
      </c>
      <c r="R34" s="87">
        <v>0</v>
      </c>
      <c r="S34" s="87">
        <v>6427</v>
      </c>
      <c r="T34" s="88">
        <f>IF(D34&gt;0,P34/D34*100,"-")</f>
        <v>32.431750517232679</v>
      </c>
      <c r="U34" s="87">
        <v>189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7</v>
      </c>
      <c r="B35" s="86" t="s">
        <v>316</v>
      </c>
      <c r="C35" s="85" t="s">
        <v>317</v>
      </c>
      <c r="D35" s="87">
        <f>+SUM(E35,+I35)</f>
        <v>41186</v>
      </c>
      <c r="E35" s="87">
        <f>+SUM(G35+H35)</f>
        <v>54</v>
      </c>
      <c r="F35" s="106">
        <f>IF(D35&gt;0,E35/D35*100,"-")</f>
        <v>0.13111251396105472</v>
      </c>
      <c r="G35" s="87">
        <v>54</v>
      </c>
      <c r="H35" s="87">
        <v>0</v>
      </c>
      <c r="I35" s="87">
        <f>+SUM(K35,+M35,O35+P35)</f>
        <v>41132</v>
      </c>
      <c r="J35" s="88">
        <f>IF(D35&gt;0,I35/D35*100,"-")</f>
        <v>99.868887486038943</v>
      </c>
      <c r="K35" s="87">
        <v>24596</v>
      </c>
      <c r="L35" s="88">
        <f>IF(D35&gt;0,K35/D35*100,"-")</f>
        <v>59.719322099742634</v>
      </c>
      <c r="M35" s="87">
        <v>0</v>
      </c>
      <c r="N35" s="88">
        <f>IF(D35&gt;0,M35/D35*100,"-")</f>
        <v>0</v>
      </c>
      <c r="O35" s="87">
        <v>722</v>
      </c>
      <c r="P35" s="87">
        <f>SUM(Q35:S35)</f>
        <v>15814</v>
      </c>
      <c r="Q35" s="87">
        <v>8232</v>
      </c>
      <c r="R35" s="87">
        <v>5365</v>
      </c>
      <c r="S35" s="87">
        <v>2217</v>
      </c>
      <c r="T35" s="88">
        <f>IF(D35&gt;0,P35/D35*100,"-")</f>
        <v>38.396542514446658</v>
      </c>
      <c r="U35" s="87">
        <v>251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7</v>
      </c>
      <c r="B36" s="86" t="s">
        <v>318</v>
      </c>
      <c r="C36" s="85" t="s">
        <v>319</v>
      </c>
      <c r="D36" s="87">
        <f>+SUM(E36,+I36)</f>
        <v>671</v>
      </c>
      <c r="E36" s="87">
        <f>+SUM(G36+H36)</f>
        <v>0</v>
      </c>
      <c r="F36" s="106">
        <f>IF(D36&gt;0,E36/D36*100,"-")</f>
        <v>0</v>
      </c>
      <c r="G36" s="87">
        <v>0</v>
      </c>
      <c r="H36" s="87">
        <v>0</v>
      </c>
      <c r="I36" s="87">
        <f>+SUM(K36,+M36,O36+P36)</f>
        <v>671</v>
      </c>
      <c r="J36" s="88">
        <f>IF(D36&gt;0,I36/D36*100,"-")</f>
        <v>100</v>
      </c>
      <c r="K36" s="87">
        <v>228</v>
      </c>
      <c r="L36" s="88">
        <f>IF(D36&gt;0,K36/D36*100,"-")</f>
        <v>33.97913561847988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443</v>
      </c>
      <c r="Q36" s="87">
        <v>220</v>
      </c>
      <c r="R36" s="87">
        <v>221</v>
      </c>
      <c r="S36" s="87">
        <v>2</v>
      </c>
      <c r="T36" s="88">
        <f>IF(D36&gt;0,P36/D36*100,"-")</f>
        <v>66.020864381520113</v>
      </c>
      <c r="U36" s="87">
        <v>16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7</v>
      </c>
      <c r="B37" s="86" t="s">
        <v>320</v>
      </c>
      <c r="C37" s="85" t="s">
        <v>321</v>
      </c>
      <c r="D37" s="87">
        <f>+SUM(E37,+I37)</f>
        <v>884</v>
      </c>
      <c r="E37" s="87">
        <f>+SUM(G37+H37)</f>
        <v>144</v>
      </c>
      <c r="F37" s="106">
        <f>IF(D37&gt;0,E37/D37*100,"-")</f>
        <v>16.289592760180994</v>
      </c>
      <c r="G37" s="87">
        <v>144</v>
      </c>
      <c r="H37" s="87">
        <v>0</v>
      </c>
      <c r="I37" s="87">
        <f>+SUM(K37,+M37,O37+P37)</f>
        <v>740</v>
      </c>
      <c r="J37" s="88">
        <f>IF(D37&gt;0,I37/D37*100,"-")</f>
        <v>83.710407239819006</v>
      </c>
      <c r="K37" s="87">
        <v>514</v>
      </c>
      <c r="L37" s="88">
        <f>IF(D37&gt;0,K37/D37*100,"-")</f>
        <v>58.144796380090504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226</v>
      </c>
      <c r="Q37" s="87">
        <v>0</v>
      </c>
      <c r="R37" s="87">
        <v>226</v>
      </c>
      <c r="S37" s="87">
        <v>0</v>
      </c>
      <c r="T37" s="88">
        <f>IF(D37&gt;0,P37/D37*100,"-")</f>
        <v>25.565610859728505</v>
      </c>
      <c r="U37" s="87">
        <v>15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7</v>
      </c>
      <c r="B38" s="86" t="s">
        <v>322</v>
      </c>
      <c r="C38" s="85" t="s">
        <v>323</v>
      </c>
      <c r="D38" s="87">
        <f>+SUM(E38,+I38)</f>
        <v>661</v>
      </c>
      <c r="E38" s="87">
        <f>+SUM(G38+H38)</f>
        <v>0</v>
      </c>
      <c r="F38" s="106">
        <f>IF(D38&gt;0,E38/D38*100,"-")</f>
        <v>0</v>
      </c>
      <c r="G38" s="87">
        <v>0</v>
      </c>
      <c r="H38" s="87">
        <v>0</v>
      </c>
      <c r="I38" s="87">
        <f>+SUM(K38,+M38,O38+P38)</f>
        <v>661</v>
      </c>
      <c r="J38" s="88">
        <f>IF(D38&gt;0,I38/D38*100,"-")</f>
        <v>100</v>
      </c>
      <c r="K38" s="87">
        <v>0</v>
      </c>
      <c r="L38" s="88">
        <f>IF(D38&gt;0,K38/D38*100,"-")</f>
        <v>0</v>
      </c>
      <c r="M38" s="87">
        <v>0</v>
      </c>
      <c r="N38" s="88">
        <f>IF(D38&gt;0,M38/D38*100,"-")</f>
        <v>0</v>
      </c>
      <c r="O38" s="87">
        <v>661</v>
      </c>
      <c r="P38" s="87">
        <f>SUM(Q38:S38)</f>
        <v>0</v>
      </c>
      <c r="Q38" s="87">
        <v>0</v>
      </c>
      <c r="R38" s="87">
        <v>0</v>
      </c>
      <c r="S38" s="87">
        <v>0</v>
      </c>
      <c r="T38" s="88">
        <f>IF(D38&gt;0,P38/D38*100,"-")</f>
        <v>0</v>
      </c>
      <c r="U38" s="87">
        <v>5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7</v>
      </c>
      <c r="B39" s="86" t="s">
        <v>324</v>
      </c>
      <c r="C39" s="85" t="s">
        <v>325</v>
      </c>
      <c r="D39" s="87">
        <f>+SUM(E39,+I39)</f>
        <v>344</v>
      </c>
      <c r="E39" s="87">
        <f>+SUM(G39+H39)</f>
        <v>0</v>
      </c>
      <c r="F39" s="106">
        <f>IF(D39&gt;0,E39/D39*100,"-")</f>
        <v>0</v>
      </c>
      <c r="G39" s="87">
        <v>0</v>
      </c>
      <c r="H39" s="87">
        <v>0</v>
      </c>
      <c r="I39" s="87">
        <f>+SUM(K39,+M39,O39+P39)</f>
        <v>344</v>
      </c>
      <c r="J39" s="88">
        <f>IF(D39&gt;0,I39/D39*100,"-")</f>
        <v>100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344</v>
      </c>
      <c r="P39" s="87">
        <f>SUM(Q39:S39)</f>
        <v>0</v>
      </c>
      <c r="Q39" s="87">
        <v>0</v>
      </c>
      <c r="R39" s="87">
        <v>0</v>
      </c>
      <c r="S39" s="87">
        <v>0</v>
      </c>
      <c r="T39" s="88">
        <f>IF(D39&gt;0,P39/D39*100,"-")</f>
        <v>0</v>
      </c>
      <c r="U39" s="87">
        <v>2</v>
      </c>
      <c r="V39" s="85"/>
      <c r="W39" s="85"/>
      <c r="X39" s="85"/>
      <c r="Y39" s="85" t="s">
        <v>263</v>
      </c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7</v>
      </c>
      <c r="B40" s="86" t="s">
        <v>326</v>
      </c>
      <c r="C40" s="85" t="s">
        <v>327</v>
      </c>
      <c r="D40" s="87">
        <f>+SUM(E40,+I40)</f>
        <v>1204</v>
      </c>
      <c r="E40" s="87">
        <f>+SUM(G40+H40)</f>
        <v>0</v>
      </c>
      <c r="F40" s="106">
        <f>IF(D40&gt;0,E40/D40*100,"-")</f>
        <v>0</v>
      </c>
      <c r="G40" s="87">
        <v>0</v>
      </c>
      <c r="H40" s="87">
        <v>0</v>
      </c>
      <c r="I40" s="87">
        <f>+SUM(K40,+M40,O40+P40)</f>
        <v>1204</v>
      </c>
      <c r="J40" s="88">
        <f>IF(D40&gt;0,I40/D40*100,"-")</f>
        <v>100</v>
      </c>
      <c r="K40" s="87">
        <v>0</v>
      </c>
      <c r="L40" s="88">
        <f>IF(D40&gt;0,K40/D40*100,"-")</f>
        <v>0</v>
      </c>
      <c r="M40" s="87">
        <v>0</v>
      </c>
      <c r="N40" s="88">
        <f>IF(D40&gt;0,M40/D40*100,"-")</f>
        <v>0</v>
      </c>
      <c r="O40" s="87">
        <v>717</v>
      </c>
      <c r="P40" s="87">
        <f>SUM(Q40:S40)</f>
        <v>487</v>
      </c>
      <c r="Q40" s="87">
        <v>0</v>
      </c>
      <c r="R40" s="87">
        <v>452</v>
      </c>
      <c r="S40" s="87">
        <v>35</v>
      </c>
      <c r="T40" s="88">
        <f>IF(D40&gt;0,P40/D40*100,"-")</f>
        <v>40.448504983388709</v>
      </c>
      <c r="U40" s="87">
        <v>47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7</v>
      </c>
      <c r="B41" s="86" t="s">
        <v>328</v>
      </c>
      <c r="C41" s="85" t="s">
        <v>329</v>
      </c>
      <c r="D41" s="87">
        <f>+SUM(E41,+I41)</f>
        <v>547</v>
      </c>
      <c r="E41" s="87">
        <f>+SUM(G41+H41)</f>
        <v>5</v>
      </c>
      <c r="F41" s="106">
        <f>IF(D41&gt;0,E41/D41*100,"-")</f>
        <v>0.91407678244972579</v>
      </c>
      <c r="G41" s="87">
        <v>5</v>
      </c>
      <c r="H41" s="87">
        <v>0</v>
      </c>
      <c r="I41" s="87">
        <f>+SUM(K41,+M41,O41+P41)</f>
        <v>542</v>
      </c>
      <c r="J41" s="88">
        <f>IF(D41&gt;0,I41/D41*100,"-")</f>
        <v>99.085923217550274</v>
      </c>
      <c r="K41" s="87">
        <v>0</v>
      </c>
      <c r="L41" s="88">
        <f>IF(D41&gt;0,K41/D41*100,"-")</f>
        <v>0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542</v>
      </c>
      <c r="Q41" s="87">
        <v>177</v>
      </c>
      <c r="R41" s="87">
        <v>365</v>
      </c>
      <c r="S41" s="87">
        <v>0</v>
      </c>
      <c r="T41" s="88">
        <f>IF(D41&gt;0,P41/D41*100,"-")</f>
        <v>99.085923217550274</v>
      </c>
      <c r="U41" s="87">
        <v>40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7</v>
      </c>
      <c r="B42" s="86" t="s">
        <v>330</v>
      </c>
      <c r="C42" s="85" t="s">
        <v>331</v>
      </c>
      <c r="D42" s="87">
        <f>+SUM(E42,+I42)</f>
        <v>1186</v>
      </c>
      <c r="E42" s="87">
        <f>+SUM(G42+H42)</f>
        <v>56</v>
      </c>
      <c r="F42" s="106">
        <f>IF(D42&gt;0,E42/D42*100,"-")</f>
        <v>4.7217537942664416</v>
      </c>
      <c r="G42" s="87">
        <v>56</v>
      </c>
      <c r="H42" s="87">
        <v>0</v>
      </c>
      <c r="I42" s="87">
        <f>+SUM(K42,+M42,O42+P42)</f>
        <v>1130</v>
      </c>
      <c r="J42" s="88">
        <f>IF(D42&gt;0,I42/D42*100,"-")</f>
        <v>95.278246205733566</v>
      </c>
      <c r="K42" s="87">
        <v>0</v>
      </c>
      <c r="L42" s="88">
        <f>IF(D42&gt;0,K42/D42*100,"-")</f>
        <v>0</v>
      </c>
      <c r="M42" s="87">
        <v>0</v>
      </c>
      <c r="N42" s="88">
        <f>IF(D42&gt;0,M42/D42*100,"-")</f>
        <v>0</v>
      </c>
      <c r="O42" s="87">
        <v>1130</v>
      </c>
      <c r="P42" s="87">
        <f>SUM(Q42:S42)</f>
        <v>0</v>
      </c>
      <c r="Q42" s="87">
        <v>0</v>
      </c>
      <c r="R42" s="87">
        <v>0</v>
      </c>
      <c r="S42" s="87">
        <v>0</v>
      </c>
      <c r="T42" s="88">
        <f>IF(D42&gt;0,P42/D42*100,"-")</f>
        <v>0</v>
      </c>
      <c r="U42" s="87">
        <v>12</v>
      </c>
      <c r="V42" s="85" t="s">
        <v>263</v>
      </c>
      <c r="W42" s="85"/>
      <c r="X42" s="85"/>
      <c r="Y42" s="85"/>
      <c r="Z42" s="85"/>
      <c r="AA42" s="85" t="s">
        <v>263</v>
      </c>
      <c r="AB42" s="85"/>
      <c r="AC42" s="85"/>
      <c r="AD42" s="184" t="s">
        <v>262</v>
      </c>
    </row>
    <row r="43" spans="1:30" ht="13.5" customHeight="1">
      <c r="A43" s="85" t="s">
        <v>7</v>
      </c>
      <c r="B43" s="86" t="s">
        <v>332</v>
      </c>
      <c r="C43" s="85" t="s">
        <v>333</v>
      </c>
      <c r="D43" s="87">
        <f>+SUM(E43,+I43)</f>
        <v>1232</v>
      </c>
      <c r="E43" s="87">
        <f>+SUM(G43+H43)</f>
        <v>0</v>
      </c>
      <c r="F43" s="106">
        <f>IF(D43&gt;0,E43/D43*100,"-")</f>
        <v>0</v>
      </c>
      <c r="G43" s="87">
        <v>0</v>
      </c>
      <c r="H43" s="87">
        <v>0</v>
      </c>
      <c r="I43" s="87">
        <f>+SUM(K43,+M43,O43+P43)</f>
        <v>1232</v>
      </c>
      <c r="J43" s="88">
        <f>IF(D43&gt;0,I43/D43*100,"-")</f>
        <v>100</v>
      </c>
      <c r="K43" s="87">
        <v>0</v>
      </c>
      <c r="L43" s="88">
        <f>IF(D43&gt;0,K43/D43*100,"-")</f>
        <v>0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1232</v>
      </c>
      <c r="Q43" s="87">
        <v>1232</v>
      </c>
      <c r="R43" s="87">
        <v>0</v>
      </c>
      <c r="S43" s="87">
        <v>0</v>
      </c>
      <c r="T43" s="88">
        <f>IF(D43&gt;0,P43/D43*100,"-")</f>
        <v>100</v>
      </c>
      <c r="U43" s="87">
        <v>26</v>
      </c>
      <c r="V43" s="85"/>
      <c r="W43" s="85"/>
      <c r="X43" s="85"/>
      <c r="Y43" s="85" t="s">
        <v>263</v>
      </c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7</v>
      </c>
      <c r="B44" s="86" t="s">
        <v>334</v>
      </c>
      <c r="C44" s="85" t="s">
        <v>335</v>
      </c>
      <c r="D44" s="87">
        <f>+SUM(E44,+I44)</f>
        <v>7168</v>
      </c>
      <c r="E44" s="87">
        <f>+SUM(G44+H44)</f>
        <v>1738</v>
      </c>
      <c r="F44" s="106">
        <f>IF(D44&gt;0,E44/D44*100,"-")</f>
        <v>24.246651785714285</v>
      </c>
      <c r="G44" s="87">
        <v>1738</v>
      </c>
      <c r="H44" s="87">
        <v>0</v>
      </c>
      <c r="I44" s="87">
        <f>+SUM(K44,+M44,O44+P44)</f>
        <v>5430</v>
      </c>
      <c r="J44" s="88">
        <f>IF(D44&gt;0,I44/D44*100,"-")</f>
        <v>75.753348214285708</v>
      </c>
      <c r="K44" s="87">
        <v>3118</v>
      </c>
      <c r="L44" s="88">
        <f>IF(D44&gt;0,K44/D44*100,"-")</f>
        <v>43.498883928571431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2312</v>
      </c>
      <c r="Q44" s="87">
        <v>0</v>
      </c>
      <c r="R44" s="87">
        <v>320</v>
      </c>
      <c r="S44" s="87">
        <v>1992</v>
      </c>
      <c r="T44" s="88">
        <f>IF(D44&gt;0,P44/D44*100,"-")</f>
        <v>32.254464285714285</v>
      </c>
      <c r="U44" s="87">
        <v>77</v>
      </c>
      <c r="V44" s="85"/>
      <c r="W44" s="85" t="s">
        <v>263</v>
      </c>
      <c r="X44" s="85"/>
      <c r="Y44" s="85"/>
      <c r="Z44" s="85"/>
      <c r="AA44" s="85" t="s">
        <v>263</v>
      </c>
      <c r="AB44" s="85"/>
      <c r="AC44" s="85"/>
      <c r="AD44" s="184" t="s">
        <v>262</v>
      </c>
    </row>
    <row r="45" spans="1:30" ht="13.5" customHeight="1">
      <c r="A45" s="85" t="s">
        <v>7</v>
      </c>
      <c r="B45" s="86" t="s">
        <v>336</v>
      </c>
      <c r="C45" s="85" t="s">
        <v>337</v>
      </c>
      <c r="D45" s="87">
        <f>+SUM(E45,+I45)</f>
        <v>33142</v>
      </c>
      <c r="E45" s="87">
        <f>+SUM(G45+H45)</f>
        <v>402</v>
      </c>
      <c r="F45" s="106">
        <f>IF(D45&gt;0,E45/D45*100,"-")</f>
        <v>1.2129624042001086</v>
      </c>
      <c r="G45" s="87">
        <v>402</v>
      </c>
      <c r="H45" s="87">
        <v>0</v>
      </c>
      <c r="I45" s="87">
        <f>+SUM(K45,+M45,O45+P45)</f>
        <v>32740</v>
      </c>
      <c r="J45" s="88">
        <f>IF(D45&gt;0,I45/D45*100,"-")</f>
        <v>98.787037595799887</v>
      </c>
      <c r="K45" s="87">
        <v>0</v>
      </c>
      <c r="L45" s="88">
        <f>IF(D45&gt;0,K45/D45*100,"-")</f>
        <v>0</v>
      </c>
      <c r="M45" s="87">
        <v>0</v>
      </c>
      <c r="N45" s="88">
        <f>IF(D45&gt;0,M45/D45*100,"-")</f>
        <v>0</v>
      </c>
      <c r="O45" s="87">
        <v>3656</v>
      </c>
      <c r="P45" s="87">
        <f>SUM(Q45:S45)</f>
        <v>29084</v>
      </c>
      <c r="Q45" s="87">
        <v>972</v>
      </c>
      <c r="R45" s="87">
        <v>28112</v>
      </c>
      <c r="S45" s="87">
        <v>0</v>
      </c>
      <c r="T45" s="88">
        <f>IF(D45&gt;0,P45/D45*100,"-")</f>
        <v>87.755717820288453</v>
      </c>
      <c r="U45" s="87">
        <v>247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7</v>
      </c>
      <c r="B46" s="86" t="s">
        <v>338</v>
      </c>
      <c r="C46" s="85" t="s">
        <v>339</v>
      </c>
      <c r="D46" s="87">
        <f>+SUM(E46,+I46)</f>
        <v>1037</v>
      </c>
      <c r="E46" s="87">
        <f>+SUM(G46+H46)</f>
        <v>727</v>
      </c>
      <c r="F46" s="106">
        <f>IF(D46&gt;0,E46/D46*100,"-")</f>
        <v>70.10607521697203</v>
      </c>
      <c r="G46" s="87">
        <v>727</v>
      </c>
      <c r="H46" s="87">
        <v>0</v>
      </c>
      <c r="I46" s="87">
        <f>+SUM(K46,+M46,O46+P46)</f>
        <v>310</v>
      </c>
      <c r="J46" s="88">
        <f>IF(D46&gt;0,I46/D46*100,"-")</f>
        <v>29.893924783027963</v>
      </c>
      <c r="K46" s="87">
        <v>0</v>
      </c>
      <c r="L46" s="88">
        <f>IF(D46&gt;0,K46/D46*100,"-")</f>
        <v>0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310</v>
      </c>
      <c r="Q46" s="87">
        <v>0</v>
      </c>
      <c r="R46" s="87">
        <v>310</v>
      </c>
      <c r="S46" s="87">
        <v>0</v>
      </c>
      <c r="T46" s="88">
        <f>IF(D46&gt;0,P46/D46*100,"-")</f>
        <v>29.893924783027963</v>
      </c>
      <c r="U46" s="87">
        <v>21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7</v>
      </c>
      <c r="B47" s="86" t="s">
        <v>340</v>
      </c>
      <c r="C47" s="85" t="s">
        <v>341</v>
      </c>
      <c r="D47" s="87">
        <f>+SUM(E47,+I47)</f>
        <v>4246</v>
      </c>
      <c r="E47" s="87">
        <f>+SUM(G47+H47)</f>
        <v>326</v>
      </c>
      <c r="F47" s="106">
        <f>IF(D47&gt;0,E47/D47*100,"-")</f>
        <v>7.6778144135657094</v>
      </c>
      <c r="G47" s="87">
        <v>324</v>
      </c>
      <c r="H47" s="87">
        <v>2</v>
      </c>
      <c r="I47" s="87">
        <f>+SUM(K47,+M47,O47+P47)</f>
        <v>3920</v>
      </c>
      <c r="J47" s="88">
        <f>IF(D47&gt;0,I47/D47*100,"-")</f>
        <v>92.322185586434287</v>
      </c>
      <c r="K47" s="87">
        <v>324</v>
      </c>
      <c r="L47" s="88">
        <f>IF(D47&gt;0,K47/D47*100,"-")</f>
        <v>7.6307112576542631</v>
      </c>
      <c r="M47" s="87">
        <v>0</v>
      </c>
      <c r="N47" s="88">
        <f>IF(D47&gt;0,M47/D47*100,"-")</f>
        <v>0</v>
      </c>
      <c r="O47" s="87">
        <v>352</v>
      </c>
      <c r="P47" s="87">
        <f>SUM(Q47:S47)</f>
        <v>3244</v>
      </c>
      <c r="Q47" s="87">
        <v>1810</v>
      </c>
      <c r="R47" s="87">
        <v>1434</v>
      </c>
      <c r="S47" s="87">
        <v>0</v>
      </c>
      <c r="T47" s="88">
        <f>IF(D47&gt;0,P47/D47*100,"-")</f>
        <v>76.401318888365523</v>
      </c>
      <c r="U47" s="87">
        <v>76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7</v>
      </c>
      <c r="B48" s="86" t="s">
        <v>342</v>
      </c>
      <c r="C48" s="85" t="s">
        <v>343</v>
      </c>
      <c r="D48" s="87">
        <f>+SUM(E48,+I48)</f>
        <v>1708</v>
      </c>
      <c r="E48" s="87">
        <f>+SUM(G48+H48)</f>
        <v>0</v>
      </c>
      <c r="F48" s="106">
        <f>IF(D48&gt;0,E48/D48*100,"-")</f>
        <v>0</v>
      </c>
      <c r="G48" s="87">
        <v>0</v>
      </c>
      <c r="H48" s="87">
        <v>0</v>
      </c>
      <c r="I48" s="87">
        <f>+SUM(K48,+M48,O48+P48)</f>
        <v>1708</v>
      </c>
      <c r="J48" s="88">
        <f>IF(D48&gt;0,I48/D48*100,"-")</f>
        <v>100</v>
      </c>
      <c r="K48" s="87">
        <v>0</v>
      </c>
      <c r="L48" s="88">
        <f>IF(D48&gt;0,K48/D48*100,"-")</f>
        <v>0</v>
      </c>
      <c r="M48" s="87">
        <v>0</v>
      </c>
      <c r="N48" s="88">
        <f>IF(D48&gt;0,M48/D48*100,"-")</f>
        <v>0</v>
      </c>
      <c r="O48" s="87">
        <v>646</v>
      </c>
      <c r="P48" s="87">
        <f>SUM(Q48:S48)</f>
        <v>1062</v>
      </c>
      <c r="Q48" s="87">
        <v>1062</v>
      </c>
      <c r="R48" s="87">
        <v>0</v>
      </c>
      <c r="S48" s="87">
        <v>0</v>
      </c>
      <c r="T48" s="88">
        <f>IF(D48&gt;0,P48/D48*100,"-")</f>
        <v>62.177985948477755</v>
      </c>
      <c r="U48" s="87">
        <v>10</v>
      </c>
      <c r="V48" s="85"/>
      <c r="W48" s="85"/>
      <c r="X48" s="85"/>
      <c r="Y48" s="85" t="s">
        <v>263</v>
      </c>
      <c r="Z48" s="85"/>
      <c r="AA48" s="85"/>
      <c r="AB48" s="85"/>
      <c r="AC48" s="85" t="s">
        <v>263</v>
      </c>
      <c r="AD48" s="184" t="s">
        <v>262</v>
      </c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8">
    <sortCondition ref="A8:A48"/>
    <sortCondition ref="B8:B48"/>
    <sortCondition ref="C8:C48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沖縄県</v>
      </c>
      <c r="B7" s="90" t="str">
        <f>水洗化人口等!B7</f>
        <v>47000</v>
      </c>
      <c r="C7" s="89" t="s">
        <v>198</v>
      </c>
      <c r="D7" s="91">
        <f>SUM(E7,+H7,+K7)</f>
        <v>171499</v>
      </c>
      <c r="E7" s="91">
        <f>SUM(F7:G7)</f>
        <v>5904</v>
      </c>
      <c r="F7" s="91">
        <f>SUM(F$8:F$207)</f>
        <v>320</v>
      </c>
      <c r="G7" s="91">
        <f>SUM(G$8:G$207)</f>
        <v>5584</v>
      </c>
      <c r="H7" s="91">
        <f>SUM(I7:J7)</f>
        <v>771</v>
      </c>
      <c r="I7" s="91">
        <f>SUM(I$8:I$207)</f>
        <v>179</v>
      </c>
      <c r="J7" s="91">
        <f>SUM(J$8:J$207)</f>
        <v>592</v>
      </c>
      <c r="K7" s="91">
        <f>SUM(L7:M7)</f>
        <v>164824</v>
      </c>
      <c r="L7" s="91">
        <f>SUM(L$8:L$207)</f>
        <v>18506</v>
      </c>
      <c r="M7" s="91">
        <f>SUM(M$8:M$207)</f>
        <v>146318</v>
      </c>
      <c r="N7" s="91">
        <f>SUM(O7,+V7,+AC7)</f>
        <v>171514</v>
      </c>
      <c r="O7" s="91">
        <f>SUM(P7:U7)</f>
        <v>19005</v>
      </c>
      <c r="P7" s="91">
        <f t="shared" ref="P7:U7" si="0">SUM(P$8:P$207)</f>
        <v>11261</v>
      </c>
      <c r="Q7" s="91">
        <f t="shared" si="0"/>
        <v>0</v>
      </c>
      <c r="R7" s="91">
        <f t="shared" si="0"/>
        <v>0</v>
      </c>
      <c r="S7" s="91">
        <f t="shared" si="0"/>
        <v>3340</v>
      </c>
      <c r="T7" s="91">
        <f t="shared" si="0"/>
        <v>3928</v>
      </c>
      <c r="U7" s="91">
        <f t="shared" si="0"/>
        <v>476</v>
      </c>
      <c r="V7" s="91">
        <f>SUM(W7:AB7)</f>
        <v>152494</v>
      </c>
      <c r="W7" s="91">
        <f t="shared" ref="W7:AB7" si="1">SUM(W$8:W$207)</f>
        <v>119954</v>
      </c>
      <c r="X7" s="91">
        <f t="shared" si="1"/>
        <v>0</v>
      </c>
      <c r="Y7" s="91">
        <f t="shared" si="1"/>
        <v>0</v>
      </c>
      <c r="Z7" s="91">
        <f t="shared" si="1"/>
        <v>19766</v>
      </c>
      <c r="AA7" s="91">
        <f t="shared" si="1"/>
        <v>2807</v>
      </c>
      <c r="AB7" s="91">
        <f t="shared" si="1"/>
        <v>9967</v>
      </c>
      <c r="AC7" s="91">
        <f>SUM(AD7:AE7)</f>
        <v>15</v>
      </c>
      <c r="AD7" s="91">
        <f>SUM(AD$8:AD$207)</f>
        <v>15</v>
      </c>
      <c r="AE7" s="91">
        <f>SUM(AE$8:AE$207)</f>
        <v>0</v>
      </c>
      <c r="AF7" s="91">
        <f>SUM(AG7:AI7)</f>
        <v>3279</v>
      </c>
      <c r="AG7" s="91">
        <f>SUM(AG$8:AG$207)</f>
        <v>3279</v>
      </c>
      <c r="AH7" s="91">
        <f>SUM(AH$8:AH$207)</f>
        <v>0</v>
      </c>
      <c r="AI7" s="91">
        <f>SUM(AI$8:AI$207)</f>
        <v>0</v>
      </c>
      <c r="AJ7" s="91">
        <f>SUM(AK7:AS7)</f>
        <v>3365</v>
      </c>
      <c r="AK7" s="91">
        <f t="shared" ref="AK7:AS7" si="2">SUM(AK$8:AK$207)</f>
        <v>86</v>
      </c>
      <c r="AL7" s="91">
        <f t="shared" si="2"/>
        <v>0</v>
      </c>
      <c r="AM7" s="91">
        <f t="shared" si="2"/>
        <v>2157</v>
      </c>
      <c r="AN7" s="91">
        <f t="shared" si="2"/>
        <v>291</v>
      </c>
      <c r="AO7" s="91">
        <f t="shared" si="2"/>
        <v>0</v>
      </c>
      <c r="AP7" s="91">
        <f t="shared" si="2"/>
        <v>0</v>
      </c>
      <c r="AQ7" s="91">
        <f t="shared" si="2"/>
        <v>774</v>
      </c>
      <c r="AR7" s="91">
        <f t="shared" si="2"/>
        <v>23</v>
      </c>
      <c r="AS7" s="91">
        <f t="shared" si="2"/>
        <v>34</v>
      </c>
      <c r="AT7" s="91">
        <f>SUM(AU7:AY7)</f>
        <v>255</v>
      </c>
      <c r="AU7" s="91">
        <f>SUM(AU$8:AU$207)</f>
        <v>0</v>
      </c>
      <c r="AV7" s="91">
        <f>SUM(AV$8:AV$207)</f>
        <v>0</v>
      </c>
      <c r="AW7" s="91">
        <f>SUM(AW$8:AW$207)</f>
        <v>107</v>
      </c>
      <c r="AX7" s="91">
        <f>SUM(AX$8:AX$207)</f>
        <v>148</v>
      </c>
      <c r="AY7" s="91">
        <f>SUM(AY$8:AY$207)</f>
        <v>0</v>
      </c>
      <c r="AZ7" s="91">
        <f>SUM(BA7:BC7)</f>
        <v>436</v>
      </c>
      <c r="BA7" s="91">
        <f>SUM(BA$8:BA$207)</f>
        <v>436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7</v>
      </c>
      <c r="B8" s="96" t="s">
        <v>260</v>
      </c>
      <c r="C8" s="85" t="s">
        <v>261</v>
      </c>
      <c r="D8" s="87">
        <f>SUM(E8,+H8,+K8)</f>
        <v>4238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4238</v>
      </c>
      <c r="L8" s="87">
        <v>1384</v>
      </c>
      <c r="M8" s="87">
        <v>2854</v>
      </c>
      <c r="N8" s="87">
        <f>SUM(O8,+V8,+AC8)</f>
        <v>4238</v>
      </c>
      <c r="O8" s="87">
        <f>SUM(P8:U8)</f>
        <v>1384</v>
      </c>
      <c r="P8" s="87">
        <v>0</v>
      </c>
      <c r="Q8" s="87">
        <v>0</v>
      </c>
      <c r="R8" s="87">
        <v>0</v>
      </c>
      <c r="S8" s="87">
        <v>1384</v>
      </c>
      <c r="T8" s="87">
        <v>0</v>
      </c>
      <c r="U8" s="87">
        <v>0</v>
      </c>
      <c r="V8" s="87">
        <f>SUM(W8:AB8)</f>
        <v>2854</v>
      </c>
      <c r="W8" s="87">
        <v>0</v>
      </c>
      <c r="X8" s="87">
        <v>0</v>
      </c>
      <c r="Y8" s="87">
        <v>0</v>
      </c>
      <c r="Z8" s="87">
        <v>2854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7</v>
      </c>
      <c r="B9" s="96" t="s">
        <v>264</v>
      </c>
      <c r="C9" s="85" t="s">
        <v>265</v>
      </c>
      <c r="D9" s="87">
        <f>SUM(E9,+H9,+K9)</f>
        <v>2242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2242</v>
      </c>
      <c r="L9" s="87">
        <v>401</v>
      </c>
      <c r="M9" s="87">
        <v>1841</v>
      </c>
      <c r="N9" s="87">
        <f>SUM(O9,+V9,+AC9)</f>
        <v>2242</v>
      </c>
      <c r="O9" s="87">
        <f>SUM(P9:U9)</f>
        <v>401</v>
      </c>
      <c r="P9" s="87">
        <v>401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1841</v>
      </c>
      <c r="W9" s="87">
        <v>1841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86</v>
      </c>
      <c r="AK9" s="87">
        <v>86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7</v>
      </c>
      <c r="B10" s="96" t="s">
        <v>266</v>
      </c>
      <c r="C10" s="85" t="s">
        <v>267</v>
      </c>
      <c r="D10" s="87">
        <f>SUM(E10,+H10,+K10)</f>
        <v>15385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15385</v>
      </c>
      <c r="L10" s="87">
        <v>620</v>
      </c>
      <c r="M10" s="87">
        <v>14765</v>
      </c>
      <c r="N10" s="87">
        <f>SUM(O10,+V10,+AC10)</f>
        <v>15385</v>
      </c>
      <c r="O10" s="87">
        <f>SUM(P10:U10)</f>
        <v>620</v>
      </c>
      <c r="P10" s="87">
        <v>620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14765</v>
      </c>
      <c r="W10" s="87">
        <v>14765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7</v>
      </c>
      <c r="B11" s="96" t="s">
        <v>268</v>
      </c>
      <c r="C11" s="85" t="s">
        <v>269</v>
      </c>
      <c r="D11" s="87">
        <f>SUM(E11,+H11,+K11)</f>
        <v>1720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1720</v>
      </c>
      <c r="L11" s="87">
        <v>401</v>
      </c>
      <c r="M11" s="87">
        <v>1319</v>
      </c>
      <c r="N11" s="87">
        <f>SUM(O11,+V11,+AC11)</f>
        <v>1720</v>
      </c>
      <c r="O11" s="87">
        <f>SUM(P11:U11)</f>
        <v>401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401</v>
      </c>
      <c r="V11" s="87">
        <f>SUM(W11:AB11)</f>
        <v>1319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1319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7</v>
      </c>
      <c r="B12" s="96" t="s">
        <v>270</v>
      </c>
      <c r="C12" s="85" t="s">
        <v>271</v>
      </c>
      <c r="D12" s="87">
        <f>SUM(E12,+H12,+K12)</f>
        <v>16492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16492</v>
      </c>
      <c r="L12" s="87">
        <v>5497</v>
      </c>
      <c r="M12" s="87">
        <v>10995</v>
      </c>
      <c r="N12" s="87">
        <f>SUM(O12,+V12,+AC12)</f>
        <v>16492</v>
      </c>
      <c r="O12" s="87">
        <f>SUM(P12:U12)</f>
        <v>5497</v>
      </c>
      <c r="P12" s="87">
        <v>5497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10995</v>
      </c>
      <c r="W12" s="87">
        <v>10995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7</v>
      </c>
      <c r="B13" s="96" t="s">
        <v>272</v>
      </c>
      <c r="C13" s="85" t="s">
        <v>273</v>
      </c>
      <c r="D13" s="87">
        <f>SUM(E13,+H13,+K13)</f>
        <v>7123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7123</v>
      </c>
      <c r="L13" s="87">
        <v>495</v>
      </c>
      <c r="M13" s="87">
        <v>6628</v>
      </c>
      <c r="N13" s="87">
        <f>SUM(O13,+V13,+AC13)</f>
        <v>7123</v>
      </c>
      <c r="O13" s="87">
        <f>SUM(P13:U13)</f>
        <v>495</v>
      </c>
      <c r="P13" s="87">
        <v>495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6628</v>
      </c>
      <c r="W13" s="87">
        <v>6628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324</v>
      </c>
      <c r="AG13" s="87">
        <v>324</v>
      </c>
      <c r="AH13" s="87">
        <v>0</v>
      </c>
      <c r="AI13" s="87">
        <v>0</v>
      </c>
      <c r="AJ13" s="87">
        <f>SUM(AK13:AS13)</f>
        <v>324</v>
      </c>
      <c r="AK13" s="87">
        <v>0</v>
      </c>
      <c r="AL13" s="87">
        <v>0</v>
      </c>
      <c r="AM13" s="87">
        <v>324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7</v>
      </c>
      <c r="B14" s="96" t="s">
        <v>274</v>
      </c>
      <c r="C14" s="85" t="s">
        <v>275</v>
      </c>
      <c r="D14" s="87">
        <f>SUM(E14,+H14,+K14)</f>
        <v>4402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4402</v>
      </c>
      <c r="L14" s="87">
        <v>414</v>
      </c>
      <c r="M14" s="87">
        <v>3988</v>
      </c>
      <c r="N14" s="87">
        <f>SUM(O14,+V14,+AC14)</f>
        <v>4402</v>
      </c>
      <c r="O14" s="87">
        <f>SUM(P14:U14)</f>
        <v>414</v>
      </c>
      <c r="P14" s="87">
        <v>414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3988</v>
      </c>
      <c r="W14" s="87">
        <v>3988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168</v>
      </c>
      <c r="AG14" s="87">
        <v>168</v>
      </c>
      <c r="AH14" s="87">
        <v>0</v>
      </c>
      <c r="AI14" s="87">
        <v>0</v>
      </c>
      <c r="AJ14" s="87">
        <f>SUM(AK14:AS14)</f>
        <v>168</v>
      </c>
      <c r="AK14" s="87">
        <v>0</v>
      </c>
      <c r="AL14" s="87">
        <v>0</v>
      </c>
      <c r="AM14" s="87">
        <v>151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17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7</v>
      </c>
      <c r="B15" s="96" t="s">
        <v>276</v>
      </c>
      <c r="C15" s="85" t="s">
        <v>277</v>
      </c>
      <c r="D15" s="87">
        <f>SUM(E15,+H15,+K15)</f>
        <v>7800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7800</v>
      </c>
      <c r="L15" s="87">
        <v>110</v>
      </c>
      <c r="M15" s="87">
        <v>7690</v>
      </c>
      <c r="N15" s="87">
        <f>SUM(O15,+V15,+AC15)</f>
        <v>7800</v>
      </c>
      <c r="O15" s="87">
        <f>SUM(P15:U15)</f>
        <v>110</v>
      </c>
      <c r="P15" s="87">
        <v>110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7690</v>
      </c>
      <c r="W15" s="87">
        <v>7690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371</v>
      </c>
      <c r="AG15" s="87">
        <v>371</v>
      </c>
      <c r="AH15" s="87">
        <v>0</v>
      </c>
      <c r="AI15" s="87">
        <v>0</v>
      </c>
      <c r="AJ15" s="87">
        <f>SUM(AK15:AS15)</f>
        <v>371</v>
      </c>
      <c r="AK15" s="87">
        <v>0</v>
      </c>
      <c r="AL15" s="87">
        <v>0</v>
      </c>
      <c r="AM15" s="87">
        <v>371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7</v>
      </c>
      <c r="B16" s="96" t="s">
        <v>278</v>
      </c>
      <c r="C16" s="85" t="s">
        <v>279</v>
      </c>
      <c r="D16" s="87">
        <f>SUM(E16,+H16,+K16)</f>
        <v>14369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14369</v>
      </c>
      <c r="L16" s="87">
        <v>850</v>
      </c>
      <c r="M16" s="87">
        <v>13519</v>
      </c>
      <c r="N16" s="87">
        <f>SUM(O16,+V16,+AC16)</f>
        <v>14369</v>
      </c>
      <c r="O16" s="87">
        <f>SUM(P16:U16)</f>
        <v>850</v>
      </c>
      <c r="P16" s="87">
        <v>825</v>
      </c>
      <c r="Q16" s="87">
        <v>0</v>
      </c>
      <c r="R16" s="87">
        <v>0</v>
      </c>
      <c r="S16" s="87">
        <v>25</v>
      </c>
      <c r="T16" s="87">
        <v>0</v>
      </c>
      <c r="U16" s="87">
        <v>0</v>
      </c>
      <c r="V16" s="87">
        <f>SUM(W16:AB16)</f>
        <v>13519</v>
      </c>
      <c r="W16" s="87">
        <v>12305</v>
      </c>
      <c r="X16" s="87">
        <v>0</v>
      </c>
      <c r="Y16" s="87">
        <v>0</v>
      </c>
      <c r="Z16" s="87">
        <v>1214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504</v>
      </c>
      <c r="AG16" s="87">
        <v>504</v>
      </c>
      <c r="AH16" s="87">
        <v>0</v>
      </c>
      <c r="AI16" s="87">
        <v>0</v>
      </c>
      <c r="AJ16" s="87">
        <f>SUM(AK16:AS16)</f>
        <v>504</v>
      </c>
      <c r="AK16" s="87">
        <v>0</v>
      </c>
      <c r="AL16" s="87">
        <v>0</v>
      </c>
      <c r="AM16" s="87">
        <v>48</v>
      </c>
      <c r="AN16" s="87">
        <v>0</v>
      </c>
      <c r="AO16" s="87">
        <v>0</v>
      </c>
      <c r="AP16" s="87">
        <v>0</v>
      </c>
      <c r="AQ16" s="87">
        <v>456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7</v>
      </c>
      <c r="B17" s="96" t="s">
        <v>280</v>
      </c>
      <c r="C17" s="85" t="s">
        <v>281</v>
      </c>
      <c r="D17" s="87">
        <f>SUM(E17,+H17,+K17)</f>
        <v>15353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15353</v>
      </c>
      <c r="L17" s="87">
        <v>1689</v>
      </c>
      <c r="M17" s="87">
        <v>13664</v>
      </c>
      <c r="N17" s="87">
        <f>SUM(O17,+V17,+AC17)</f>
        <v>15367</v>
      </c>
      <c r="O17" s="87">
        <f>SUM(P17:U17)</f>
        <v>1689</v>
      </c>
      <c r="P17" s="87">
        <v>0</v>
      </c>
      <c r="Q17" s="87">
        <v>0</v>
      </c>
      <c r="R17" s="87">
        <v>0</v>
      </c>
      <c r="S17" s="87">
        <v>1689</v>
      </c>
      <c r="T17" s="87">
        <v>0</v>
      </c>
      <c r="U17" s="87">
        <v>0</v>
      </c>
      <c r="V17" s="87">
        <f>SUM(W17:AB17)</f>
        <v>13664</v>
      </c>
      <c r="W17" s="87">
        <v>0</v>
      </c>
      <c r="X17" s="87">
        <v>0</v>
      </c>
      <c r="Y17" s="87">
        <v>0</v>
      </c>
      <c r="Z17" s="87">
        <v>13664</v>
      </c>
      <c r="AA17" s="87">
        <v>0</v>
      </c>
      <c r="AB17" s="87">
        <v>0</v>
      </c>
      <c r="AC17" s="87">
        <f>SUM(AD17:AE17)</f>
        <v>14</v>
      </c>
      <c r="AD17" s="87">
        <v>14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7</v>
      </c>
      <c r="B18" s="96" t="s">
        <v>282</v>
      </c>
      <c r="C18" s="85" t="s">
        <v>283</v>
      </c>
      <c r="D18" s="87">
        <f>SUM(E18,+H18,+K18)</f>
        <v>5658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5658</v>
      </c>
      <c r="L18" s="87">
        <v>90</v>
      </c>
      <c r="M18" s="87">
        <v>5568</v>
      </c>
      <c r="N18" s="87">
        <f>SUM(O18,+V18,+AC18)</f>
        <v>5658</v>
      </c>
      <c r="O18" s="87">
        <f>SUM(P18:U18)</f>
        <v>90</v>
      </c>
      <c r="P18" s="87">
        <v>90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5568</v>
      </c>
      <c r="W18" s="87">
        <v>5568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149</v>
      </c>
      <c r="AG18" s="87">
        <v>149</v>
      </c>
      <c r="AH18" s="87">
        <v>0</v>
      </c>
      <c r="AI18" s="87">
        <v>0</v>
      </c>
      <c r="AJ18" s="87">
        <f>SUM(AK18:AS18)</f>
        <v>149</v>
      </c>
      <c r="AK18" s="87">
        <v>0</v>
      </c>
      <c r="AL18" s="87">
        <v>0</v>
      </c>
      <c r="AM18" s="87">
        <v>149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148</v>
      </c>
      <c r="AU18" s="87">
        <v>0</v>
      </c>
      <c r="AV18" s="87">
        <v>0</v>
      </c>
      <c r="AW18" s="87">
        <v>0</v>
      </c>
      <c r="AX18" s="87">
        <v>148</v>
      </c>
      <c r="AY18" s="87">
        <v>0</v>
      </c>
      <c r="AZ18" s="87">
        <f>SUM(BA18:BC18)</f>
        <v>148</v>
      </c>
      <c r="BA18" s="87">
        <v>148</v>
      </c>
      <c r="BB18" s="87">
        <v>0</v>
      </c>
      <c r="BC18" s="87">
        <v>0</v>
      </c>
    </row>
    <row r="19" spans="1:55" ht="13.5" customHeight="1">
      <c r="A19" s="98" t="s">
        <v>7</v>
      </c>
      <c r="B19" s="96" t="s">
        <v>284</v>
      </c>
      <c r="C19" s="85" t="s">
        <v>285</v>
      </c>
      <c r="D19" s="87">
        <f>SUM(E19,+H19,+K19)</f>
        <v>1892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1892</v>
      </c>
      <c r="L19" s="87">
        <v>67</v>
      </c>
      <c r="M19" s="87">
        <v>1825</v>
      </c>
      <c r="N19" s="87">
        <f>SUM(O19,+V19,+AC19)</f>
        <v>1892</v>
      </c>
      <c r="O19" s="87">
        <f>SUM(P19:U19)</f>
        <v>67</v>
      </c>
      <c r="P19" s="87">
        <v>67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1825</v>
      </c>
      <c r="W19" s="87">
        <v>1825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7</v>
      </c>
      <c r="B20" s="96" t="s">
        <v>286</v>
      </c>
      <c r="C20" s="85" t="s">
        <v>287</v>
      </c>
      <c r="D20" s="87">
        <f>SUM(E20,+H20,+K20)</f>
        <v>1315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1315</v>
      </c>
      <c r="L20" s="87">
        <v>135</v>
      </c>
      <c r="M20" s="87">
        <v>1180</v>
      </c>
      <c r="N20" s="87">
        <f>SUM(O20,+V20,+AC20)</f>
        <v>1315</v>
      </c>
      <c r="O20" s="87">
        <f>SUM(P20:U20)</f>
        <v>135</v>
      </c>
      <c r="P20" s="87">
        <v>135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1180</v>
      </c>
      <c r="W20" s="87">
        <v>1180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7</v>
      </c>
      <c r="B21" s="96" t="s">
        <v>288</v>
      </c>
      <c r="C21" s="85" t="s">
        <v>289</v>
      </c>
      <c r="D21" s="87">
        <f>SUM(E21,+H21,+K21)</f>
        <v>793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793</v>
      </c>
      <c r="L21" s="87">
        <v>40</v>
      </c>
      <c r="M21" s="87">
        <v>753</v>
      </c>
      <c r="N21" s="87">
        <f>SUM(O21,+V21,+AC21)</f>
        <v>793</v>
      </c>
      <c r="O21" s="87">
        <f>SUM(P21:U21)</f>
        <v>40</v>
      </c>
      <c r="P21" s="87">
        <v>40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753</v>
      </c>
      <c r="W21" s="87">
        <v>753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7</v>
      </c>
      <c r="B22" s="96" t="s">
        <v>290</v>
      </c>
      <c r="C22" s="85" t="s">
        <v>291</v>
      </c>
      <c r="D22" s="87">
        <f>SUM(E22,+H22,+K22)</f>
        <v>5575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5575</v>
      </c>
      <c r="L22" s="87">
        <v>223</v>
      </c>
      <c r="M22" s="87">
        <v>5352</v>
      </c>
      <c r="N22" s="87">
        <f>SUM(O22,+V22,+AC22)</f>
        <v>5575</v>
      </c>
      <c r="O22" s="87">
        <f>SUM(P22:U22)</f>
        <v>223</v>
      </c>
      <c r="P22" s="87">
        <v>223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5352</v>
      </c>
      <c r="W22" s="87">
        <v>5352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113</v>
      </c>
      <c r="AG22" s="87">
        <v>113</v>
      </c>
      <c r="AH22" s="87">
        <v>0</v>
      </c>
      <c r="AI22" s="87">
        <v>0</v>
      </c>
      <c r="AJ22" s="87">
        <f>SUM(AK22:AS22)</f>
        <v>113</v>
      </c>
      <c r="AK22" s="87">
        <v>0</v>
      </c>
      <c r="AL22" s="87">
        <v>0</v>
      </c>
      <c r="AM22" s="87">
        <v>113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7</v>
      </c>
      <c r="B23" s="96" t="s">
        <v>292</v>
      </c>
      <c r="C23" s="85" t="s">
        <v>293</v>
      </c>
      <c r="D23" s="87">
        <f>SUM(E23,+H23,+K23)</f>
        <v>4540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4540</v>
      </c>
      <c r="L23" s="87">
        <v>182</v>
      </c>
      <c r="M23" s="87">
        <v>4358</v>
      </c>
      <c r="N23" s="87">
        <f>SUM(O23,+V23,+AC23)</f>
        <v>4540</v>
      </c>
      <c r="O23" s="87">
        <f>SUM(P23:U23)</f>
        <v>182</v>
      </c>
      <c r="P23" s="87">
        <v>182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4358</v>
      </c>
      <c r="W23" s="87">
        <v>4358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89</v>
      </c>
      <c r="AG23" s="87">
        <v>89</v>
      </c>
      <c r="AH23" s="87">
        <v>0</v>
      </c>
      <c r="AI23" s="87">
        <v>0</v>
      </c>
      <c r="AJ23" s="87">
        <f>SUM(AK23:AS23)</f>
        <v>89</v>
      </c>
      <c r="AK23" s="87">
        <v>0</v>
      </c>
      <c r="AL23" s="87">
        <v>0</v>
      </c>
      <c r="AM23" s="87">
        <v>89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7</v>
      </c>
      <c r="B24" s="96" t="s">
        <v>294</v>
      </c>
      <c r="C24" s="85" t="s">
        <v>295</v>
      </c>
      <c r="D24" s="87">
        <f>SUM(E24,+H24,+K24)</f>
        <v>11034</v>
      </c>
      <c r="E24" s="87">
        <f>SUM(F24:G24)</f>
        <v>5274</v>
      </c>
      <c r="F24" s="87">
        <v>0</v>
      </c>
      <c r="G24" s="87">
        <v>5274</v>
      </c>
      <c r="H24" s="87">
        <f>SUM(I24:J24)</f>
        <v>0</v>
      </c>
      <c r="I24" s="87">
        <v>0</v>
      </c>
      <c r="J24" s="87">
        <v>0</v>
      </c>
      <c r="K24" s="87">
        <f>SUM(L24:M24)</f>
        <v>5760</v>
      </c>
      <c r="L24" s="87">
        <v>116</v>
      </c>
      <c r="M24" s="87">
        <v>5644</v>
      </c>
      <c r="N24" s="87">
        <f>SUM(O24,+V24,+AC24)</f>
        <v>11034</v>
      </c>
      <c r="O24" s="87">
        <f>SUM(P24:U24)</f>
        <v>116</v>
      </c>
      <c r="P24" s="87">
        <v>116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10918</v>
      </c>
      <c r="W24" s="87">
        <v>989</v>
      </c>
      <c r="X24" s="87">
        <v>0</v>
      </c>
      <c r="Y24" s="87">
        <v>0</v>
      </c>
      <c r="Z24" s="87">
        <v>1953</v>
      </c>
      <c r="AA24" s="87">
        <v>0</v>
      </c>
      <c r="AB24" s="87">
        <v>7976</v>
      </c>
      <c r="AC24" s="87">
        <f>SUM(AD24:AE24)</f>
        <v>0</v>
      </c>
      <c r="AD24" s="87">
        <v>0</v>
      </c>
      <c r="AE24" s="87">
        <v>0</v>
      </c>
      <c r="AF24" s="87">
        <f>SUM(AG24:AI24)</f>
        <v>4</v>
      </c>
      <c r="AG24" s="87">
        <v>4</v>
      </c>
      <c r="AH24" s="87">
        <v>0</v>
      </c>
      <c r="AI24" s="87">
        <v>0</v>
      </c>
      <c r="AJ24" s="87">
        <f>SUM(AK24:AS24)</f>
        <v>4</v>
      </c>
      <c r="AK24" s="87">
        <v>0</v>
      </c>
      <c r="AL24" s="87">
        <v>0</v>
      </c>
      <c r="AM24" s="87">
        <v>4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7</v>
      </c>
      <c r="B25" s="96" t="s">
        <v>296</v>
      </c>
      <c r="C25" s="85" t="s">
        <v>297</v>
      </c>
      <c r="D25" s="87">
        <f>SUM(E25,+H25,+K25)</f>
        <v>348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348</v>
      </c>
      <c r="L25" s="87">
        <v>48</v>
      </c>
      <c r="M25" s="87">
        <v>300</v>
      </c>
      <c r="N25" s="87">
        <f>SUM(O25,+V25,+AC25)</f>
        <v>348</v>
      </c>
      <c r="O25" s="87">
        <f>SUM(P25:U25)</f>
        <v>48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48</v>
      </c>
      <c r="V25" s="87">
        <f>SUM(W25:AB25)</f>
        <v>300</v>
      </c>
      <c r="W25" s="87">
        <v>0</v>
      </c>
      <c r="X25" s="87">
        <v>0</v>
      </c>
      <c r="Y25" s="87">
        <v>0</v>
      </c>
      <c r="Z25" s="87">
        <v>0</v>
      </c>
      <c r="AA25" s="87">
        <v>0</v>
      </c>
      <c r="AB25" s="87">
        <v>300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7</v>
      </c>
      <c r="B26" s="96" t="s">
        <v>298</v>
      </c>
      <c r="C26" s="85" t="s">
        <v>299</v>
      </c>
      <c r="D26" s="87">
        <f>SUM(E26,+H26,+K26)</f>
        <v>1428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1428</v>
      </c>
      <c r="L26" s="87">
        <v>161</v>
      </c>
      <c r="M26" s="87">
        <v>1267</v>
      </c>
      <c r="N26" s="87">
        <f>SUM(O26,+V26,+AC26)</f>
        <v>1428</v>
      </c>
      <c r="O26" s="87">
        <f>SUM(P26:U26)</f>
        <v>161</v>
      </c>
      <c r="P26" s="87">
        <v>161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1267</v>
      </c>
      <c r="W26" s="87">
        <v>1267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7</v>
      </c>
      <c r="B27" s="96" t="s">
        <v>300</v>
      </c>
      <c r="C27" s="85" t="s">
        <v>301</v>
      </c>
      <c r="D27" s="87">
        <f>SUM(E27,+H27,+K27)</f>
        <v>732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732</v>
      </c>
      <c r="L27" s="87">
        <v>7</v>
      </c>
      <c r="M27" s="87">
        <v>725</v>
      </c>
      <c r="N27" s="87">
        <f>SUM(O27,+V27,+AC27)</f>
        <v>732</v>
      </c>
      <c r="O27" s="87">
        <f>SUM(P27:U27)</f>
        <v>7</v>
      </c>
      <c r="P27" s="87">
        <v>0</v>
      </c>
      <c r="Q27" s="87">
        <v>0</v>
      </c>
      <c r="R27" s="87">
        <v>0</v>
      </c>
      <c r="S27" s="87">
        <v>0</v>
      </c>
      <c r="T27" s="87">
        <v>7</v>
      </c>
      <c r="U27" s="87">
        <v>0</v>
      </c>
      <c r="V27" s="87">
        <f>SUM(W27:AB27)</f>
        <v>725</v>
      </c>
      <c r="W27" s="87">
        <v>0</v>
      </c>
      <c r="X27" s="87">
        <v>0</v>
      </c>
      <c r="Y27" s="87">
        <v>0</v>
      </c>
      <c r="Z27" s="87">
        <v>0</v>
      </c>
      <c r="AA27" s="87">
        <v>725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7</v>
      </c>
      <c r="B28" s="96" t="s">
        <v>302</v>
      </c>
      <c r="C28" s="85" t="s">
        <v>303</v>
      </c>
      <c r="D28" s="87">
        <f>SUM(E28,+H28,+K28)</f>
        <v>11560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11560</v>
      </c>
      <c r="L28" s="87">
        <v>132</v>
      </c>
      <c r="M28" s="87">
        <v>11428</v>
      </c>
      <c r="N28" s="87">
        <f>SUM(O28,+V28,+AC28)</f>
        <v>11560</v>
      </c>
      <c r="O28" s="87">
        <f>SUM(P28:U28)</f>
        <v>132</v>
      </c>
      <c r="P28" s="87">
        <v>132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11428</v>
      </c>
      <c r="W28" s="87">
        <v>11428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352</v>
      </c>
      <c r="AG28" s="87">
        <v>352</v>
      </c>
      <c r="AH28" s="87">
        <v>0</v>
      </c>
      <c r="AI28" s="87">
        <v>0</v>
      </c>
      <c r="AJ28" s="87">
        <f>SUM(AK28:AS28)</f>
        <v>352</v>
      </c>
      <c r="AK28" s="87">
        <v>0</v>
      </c>
      <c r="AL28" s="87">
        <v>0</v>
      </c>
      <c r="AM28" s="87">
        <v>42</v>
      </c>
      <c r="AN28" s="87">
        <v>0</v>
      </c>
      <c r="AO28" s="87">
        <v>0</v>
      </c>
      <c r="AP28" s="87">
        <v>0</v>
      </c>
      <c r="AQ28" s="87">
        <v>310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7</v>
      </c>
      <c r="B29" s="96" t="s">
        <v>304</v>
      </c>
      <c r="C29" s="85" t="s">
        <v>305</v>
      </c>
      <c r="D29" s="87">
        <f>SUM(E29,+H29,+K29)</f>
        <v>68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68</v>
      </c>
      <c r="L29" s="87">
        <v>66</v>
      </c>
      <c r="M29" s="87">
        <v>2</v>
      </c>
      <c r="N29" s="87">
        <f>SUM(O29,+V29,+AC29)</f>
        <v>68</v>
      </c>
      <c r="O29" s="87">
        <f>SUM(P29:U29)</f>
        <v>66</v>
      </c>
      <c r="P29" s="87">
        <v>66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2</v>
      </c>
      <c r="W29" s="87">
        <v>2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8</v>
      </c>
      <c r="AG29" s="87">
        <v>8</v>
      </c>
      <c r="AH29" s="87">
        <v>0</v>
      </c>
      <c r="AI29" s="87">
        <v>0</v>
      </c>
      <c r="AJ29" s="87">
        <f>SUM(AK29:AS29)</f>
        <v>8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8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7</v>
      </c>
      <c r="B30" s="96" t="s">
        <v>306</v>
      </c>
      <c r="C30" s="85" t="s">
        <v>307</v>
      </c>
      <c r="D30" s="87">
        <f>SUM(E30,+H30,+K30)</f>
        <v>144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144</v>
      </c>
      <c r="L30" s="87">
        <v>84</v>
      </c>
      <c r="M30" s="87">
        <v>60</v>
      </c>
      <c r="N30" s="87">
        <f>SUM(O30,+V30,+AC30)</f>
        <v>144</v>
      </c>
      <c r="O30" s="87">
        <f>SUM(P30:U30)</f>
        <v>84</v>
      </c>
      <c r="P30" s="87">
        <v>84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60</v>
      </c>
      <c r="W30" s="87">
        <v>60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7</v>
      </c>
      <c r="B31" s="96" t="s">
        <v>308</v>
      </c>
      <c r="C31" s="85" t="s">
        <v>309</v>
      </c>
      <c r="D31" s="87">
        <f>SUM(E31,+H31,+K31)</f>
        <v>3404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3404</v>
      </c>
      <c r="L31" s="87">
        <v>188</v>
      </c>
      <c r="M31" s="87">
        <v>3216</v>
      </c>
      <c r="N31" s="87">
        <f>SUM(O31,+V31,+AC31)</f>
        <v>3404</v>
      </c>
      <c r="O31" s="87">
        <f>SUM(P31:U31)</f>
        <v>188</v>
      </c>
      <c r="P31" s="87">
        <v>188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3216</v>
      </c>
      <c r="W31" s="87">
        <v>3216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172</v>
      </c>
      <c r="AG31" s="87">
        <v>172</v>
      </c>
      <c r="AH31" s="87">
        <v>0</v>
      </c>
      <c r="AI31" s="87">
        <v>0</v>
      </c>
      <c r="AJ31" s="87">
        <f>SUM(AK31:AS31)</f>
        <v>172</v>
      </c>
      <c r="AK31" s="87">
        <v>0</v>
      </c>
      <c r="AL31" s="87">
        <v>0</v>
      </c>
      <c r="AM31" s="87">
        <v>149</v>
      </c>
      <c r="AN31" s="87">
        <v>0</v>
      </c>
      <c r="AO31" s="87">
        <v>0</v>
      </c>
      <c r="AP31" s="87">
        <v>0</v>
      </c>
      <c r="AQ31" s="87">
        <v>0</v>
      </c>
      <c r="AR31" s="87">
        <v>23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7</v>
      </c>
      <c r="B32" s="96" t="s">
        <v>310</v>
      </c>
      <c r="C32" s="85" t="s">
        <v>311</v>
      </c>
      <c r="D32" s="87">
        <f>SUM(E32,+H32,+K32)</f>
        <v>4005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4005</v>
      </c>
      <c r="L32" s="87">
        <v>254</v>
      </c>
      <c r="M32" s="87">
        <v>3751</v>
      </c>
      <c r="N32" s="87">
        <f>SUM(O32,+V32,+AC32)</f>
        <v>4005</v>
      </c>
      <c r="O32" s="87">
        <f>SUM(P32:U32)</f>
        <v>254</v>
      </c>
      <c r="P32" s="87">
        <v>254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3751</v>
      </c>
      <c r="W32" s="87">
        <v>3751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176</v>
      </c>
      <c r="AG32" s="87">
        <v>176</v>
      </c>
      <c r="AH32" s="87">
        <v>0</v>
      </c>
      <c r="AI32" s="87">
        <v>0</v>
      </c>
      <c r="AJ32" s="87">
        <f>SUM(AK32:AS32)</f>
        <v>176</v>
      </c>
      <c r="AK32" s="87">
        <v>0</v>
      </c>
      <c r="AL32" s="87">
        <v>0</v>
      </c>
      <c r="AM32" s="87">
        <v>176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23</v>
      </c>
      <c r="AU32" s="87">
        <v>0</v>
      </c>
      <c r="AV32" s="87">
        <v>0</v>
      </c>
      <c r="AW32" s="87">
        <v>23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7</v>
      </c>
      <c r="B33" s="96" t="s">
        <v>312</v>
      </c>
      <c r="C33" s="85" t="s">
        <v>313</v>
      </c>
      <c r="D33" s="87">
        <f>SUM(E33,+H33,+K33)</f>
        <v>6660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6660</v>
      </c>
      <c r="L33" s="87">
        <v>147</v>
      </c>
      <c r="M33" s="87">
        <v>6513</v>
      </c>
      <c r="N33" s="87">
        <f>SUM(O33,+V33,+AC33)</f>
        <v>6660</v>
      </c>
      <c r="O33" s="87">
        <f>SUM(P33:U33)</f>
        <v>147</v>
      </c>
      <c r="P33" s="87">
        <v>147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6513</v>
      </c>
      <c r="W33" s="87">
        <v>6513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292</v>
      </c>
      <c r="AG33" s="87">
        <v>292</v>
      </c>
      <c r="AH33" s="87">
        <v>0</v>
      </c>
      <c r="AI33" s="87">
        <v>0</v>
      </c>
      <c r="AJ33" s="87">
        <f>SUM(AK33:AS33)</f>
        <v>292</v>
      </c>
      <c r="AK33" s="87">
        <v>0</v>
      </c>
      <c r="AL33" s="87">
        <v>0</v>
      </c>
      <c r="AM33" s="87">
        <v>292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46</v>
      </c>
      <c r="AU33" s="87">
        <v>0</v>
      </c>
      <c r="AV33" s="87">
        <v>0</v>
      </c>
      <c r="AW33" s="87">
        <v>46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7</v>
      </c>
      <c r="B34" s="96" t="s">
        <v>314</v>
      </c>
      <c r="C34" s="85" t="s">
        <v>315</v>
      </c>
      <c r="D34" s="87">
        <f>SUM(E34,+H34,+K34)</f>
        <v>1781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1781</v>
      </c>
      <c r="L34" s="87">
        <v>78</v>
      </c>
      <c r="M34" s="87">
        <v>1703</v>
      </c>
      <c r="N34" s="87">
        <f>SUM(O34,+V34,+AC34)</f>
        <v>1781</v>
      </c>
      <c r="O34" s="87">
        <f>SUM(P34:U34)</f>
        <v>78</v>
      </c>
      <c r="P34" s="87">
        <v>78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1703</v>
      </c>
      <c r="W34" s="87">
        <v>1703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78</v>
      </c>
      <c r="AG34" s="87">
        <v>78</v>
      </c>
      <c r="AH34" s="87">
        <v>0</v>
      </c>
      <c r="AI34" s="87">
        <v>0</v>
      </c>
      <c r="AJ34" s="87">
        <f>SUM(AK34:AS34)</f>
        <v>78</v>
      </c>
      <c r="AK34" s="87">
        <v>0</v>
      </c>
      <c r="AL34" s="87">
        <v>0</v>
      </c>
      <c r="AM34" s="87">
        <v>78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12</v>
      </c>
      <c r="AU34" s="87">
        <v>0</v>
      </c>
      <c r="AV34" s="87">
        <v>0</v>
      </c>
      <c r="AW34" s="87">
        <v>12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7</v>
      </c>
      <c r="B35" s="96" t="s">
        <v>316</v>
      </c>
      <c r="C35" s="85" t="s">
        <v>317</v>
      </c>
      <c r="D35" s="87">
        <f>SUM(E35,+H35,+K35)</f>
        <v>3898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3898</v>
      </c>
      <c r="L35" s="87">
        <v>148</v>
      </c>
      <c r="M35" s="87">
        <v>3750</v>
      </c>
      <c r="N35" s="87">
        <f>SUM(O35,+V35,+AC35)</f>
        <v>3898</v>
      </c>
      <c r="O35" s="87">
        <f>SUM(P35:U35)</f>
        <v>148</v>
      </c>
      <c r="P35" s="87">
        <v>148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3750</v>
      </c>
      <c r="W35" s="87">
        <v>3750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171</v>
      </c>
      <c r="AG35" s="87">
        <v>171</v>
      </c>
      <c r="AH35" s="87">
        <v>0</v>
      </c>
      <c r="AI35" s="87">
        <v>0</v>
      </c>
      <c r="AJ35" s="87">
        <f>SUM(AK35:AS35)</f>
        <v>171</v>
      </c>
      <c r="AK35" s="87">
        <v>0</v>
      </c>
      <c r="AL35" s="87">
        <v>0</v>
      </c>
      <c r="AM35" s="87">
        <v>171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26</v>
      </c>
      <c r="AU35" s="87">
        <v>0</v>
      </c>
      <c r="AV35" s="87">
        <v>0</v>
      </c>
      <c r="AW35" s="87">
        <v>26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7</v>
      </c>
      <c r="B36" s="96" t="s">
        <v>318</v>
      </c>
      <c r="C36" s="85" t="s">
        <v>319</v>
      </c>
      <c r="D36" s="87">
        <f>SUM(E36,+H36,+K36)</f>
        <v>179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179</v>
      </c>
      <c r="L36" s="87">
        <v>2</v>
      </c>
      <c r="M36" s="87">
        <v>177</v>
      </c>
      <c r="N36" s="87">
        <f>SUM(O36,+V36,+AC36)</f>
        <v>179</v>
      </c>
      <c r="O36" s="87">
        <f>SUM(P36:U36)</f>
        <v>2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2</v>
      </c>
      <c r="V36" s="87">
        <f>SUM(W36:AB36)</f>
        <v>177</v>
      </c>
      <c r="W36" s="87">
        <v>0</v>
      </c>
      <c r="X36" s="87">
        <v>0</v>
      </c>
      <c r="Y36" s="87">
        <v>0</v>
      </c>
      <c r="Z36" s="87">
        <v>0</v>
      </c>
      <c r="AA36" s="87">
        <v>0</v>
      </c>
      <c r="AB36" s="87">
        <v>177</v>
      </c>
      <c r="AC36" s="87">
        <f>SUM(AD36:AE36)</f>
        <v>0</v>
      </c>
      <c r="AD36" s="87">
        <v>0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7</v>
      </c>
      <c r="B37" s="96" t="s">
        <v>320</v>
      </c>
      <c r="C37" s="85" t="s">
        <v>321</v>
      </c>
      <c r="D37" s="87">
        <f>SUM(E37,+H37,+K37)</f>
        <v>323</v>
      </c>
      <c r="E37" s="87">
        <f>SUM(F37:G37)</f>
        <v>323</v>
      </c>
      <c r="F37" s="87">
        <v>242</v>
      </c>
      <c r="G37" s="87">
        <v>81</v>
      </c>
      <c r="H37" s="87">
        <f>SUM(I37:J37)</f>
        <v>0</v>
      </c>
      <c r="I37" s="87">
        <v>0</v>
      </c>
      <c r="J37" s="87">
        <v>0</v>
      </c>
      <c r="K37" s="87">
        <f>SUM(L37:M37)</f>
        <v>0</v>
      </c>
      <c r="L37" s="87">
        <v>0</v>
      </c>
      <c r="M37" s="87">
        <v>0</v>
      </c>
      <c r="N37" s="87">
        <f>SUM(O37,+V37,+AC37)</f>
        <v>323</v>
      </c>
      <c r="O37" s="87">
        <f>SUM(P37:U37)</f>
        <v>242</v>
      </c>
      <c r="P37" s="87">
        <v>0</v>
      </c>
      <c r="Q37" s="87">
        <v>0</v>
      </c>
      <c r="R37" s="87">
        <v>0</v>
      </c>
      <c r="S37" s="87">
        <v>242</v>
      </c>
      <c r="T37" s="87">
        <v>0</v>
      </c>
      <c r="U37" s="87">
        <v>0</v>
      </c>
      <c r="V37" s="87">
        <f>SUM(W37:AB37)</f>
        <v>81</v>
      </c>
      <c r="W37" s="87">
        <v>0</v>
      </c>
      <c r="X37" s="87">
        <v>0</v>
      </c>
      <c r="Y37" s="87">
        <v>0</v>
      </c>
      <c r="Z37" s="87">
        <v>81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7</v>
      </c>
      <c r="B38" s="96" t="s">
        <v>322</v>
      </c>
      <c r="C38" s="85" t="s">
        <v>323</v>
      </c>
      <c r="D38" s="87">
        <f>SUM(E38,+H38,+K38)</f>
        <v>150</v>
      </c>
      <c r="E38" s="87">
        <f>SUM(F38:G38)</f>
        <v>0</v>
      </c>
      <c r="F38" s="87">
        <v>0</v>
      </c>
      <c r="G38" s="87">
        <v>0</v>
      </c>
      <c r="H38" s="87">
        <f>SUM(I38:J38)</f>
        <v>150</v>
      </c>
      <c r="I38" s="87">
        <v>0</v>
      </c>
      <c r="J38" s="87">
        <v>150</v>
      </c>
      <c r="K38" s="87">
        <f>SUM(L38:M38)</f>
        <v>0</v>
      </c>
      <c r="L38" s="87">
        <v>0</v>
      </c>
      <c r="M38" s="87">
        <v>0</v>
      </c>
      <c r="N38" s="87">
        <f>SUM(O38,+V38,+AC38)</f>
        <v>150</v>
      </c>
      <c r="O38" s="87">
        <f>SUM(P38:U38)</f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150</v>
      </c>
      <c r="W38" s="87">
        <v>0</v>
      </c>
      <c r="X38" s="87">
        <v>0</v>
      </c>
      <c r="Y38" s="87">
        <v>0</v>
      </c>
      <c r="Z38" s="87">
        <v>0</v>
      </c>
      <c r="AA38" s="87">
        <v>0</v>
      </c>
      <c r="AB38" s="87">
        <v>150</v>
      </c>
      <c r="AC38" s="87">
        <f>SUM(AD38:AE38)</f>
        <v>0</v>
      </c>
      <c r="AD38" s="87">
        <v>0</v>
      </c>
      <c r="AE38" s="87">
        <v>0</v>
      </c>
      <c r="AF38" s="87">
        <f>SUM(AG38:AI38)</f>
        <v>0</v>
      </c>
      <c r="AG38" s="87">
        <v>0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7</v>
      </c>
      <c r="B39" s="96" t="s">
        <v>324</v>
      </c>
      <c r="C39" s="85" t="s">
        <v>325</v>
      </c>
      <c r="D39" s="87">
        <f>SUM(E39,+H39,+K39)</f>
        <v>29</v>
      </c>
      <c r="E39" s="87">
        <f>SUM(F39:G39)</f>
        <v>29</v>
      </c>
      <c r="F39" s="87">
        <v>0</v>
      </c>
      <c r="G39" s="87">
        <v>29</v>
      </c>
      <c r="H39" s="87">
        <f>SUM(I39:J39)</f>
        <v>0</v>
      </c>
      <c r="I39" s="87">
        <v>0</v>
      </c>
      <c r="J39" s="87">
        <v>0</v>
      </c>
      <c r="K39" s="87">
        <f>SUM(L39:M39)</f>
        <v>0</v>
      </c>
      <c r="L39" s="87">
        <v>0</v>
      </c>
      <c r="M39" s="87">
        <v>0</v>
      </c>
      <c r="N39" s="87">
        <f>SUM(O39,+V39,+AC39)</f>
        <v>29</v>
      </c>
      <c r="O39" s="87">
        <f>SUM(P39:U39)</f>
        <v>0</v>
      </c>
      <c r="P39" s="87">
        <v>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29</v>
      </c>
      <c r="W39" s="87">
        <v>0</v>
      </c>
      <c r="X39" s="87">
        <v>0</v>
      </c>
      <c r="Y39" s="87">
        <v>0</v>
      </c>
      <c r="Z39" s="87">
        <v>0</v>
      </c>
      <c r="AA39" s="87">
        <v>29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0</v>
      </c>
      <c r="AG39" s="87">
        <v>0</v>
      </c>
      <c r="AH39" s="87">
        <v>0</v>
      </c>
      <c r="AI39" s="87">
        <v>0</v>
      </c>
      <c r="AJ39" s="87">
        <f>SUM(AK39:AS39)</f>
        <v>0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7</v>
      </c>
      <c r="B40" s="96" t="s">
        <v>326</v>
      </c>
      <c r="C40" s="85" t="s">
        <v>327</v>
      </c>
      <c r="D40" s="87">
        <f>SUM(E40,+H40,+K40)</f>
        <v>275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275</v>
      </c>
      <c r="L40" s="87">
        <v>135</v>
      </c>
      <c r="M40" s="87">
        <v>140</v>
      </c>
      <c r="N40" s="87">
        <f>SUM(O40,+V40,+AC40)</f>
        <v>275</v>
      </c>
      <c r="O40" s="87">
        <f>SUM(P40:U40)</f>
        <v>135</v>
      </c>
      <c r="P40" s="87">
        <v>0</v>
      </c>
      <c r="Q40" s="87">
        <v>0</v>
      </c>
      <c r="R40" s="87">
        <v>0</v>
      </c>
      <c r="S40" s="87">
        <v>0</v>
      </c>
      <c r="T40" s="87">
        <v>110</v>
      </c>
      <c r="U40" s="87">
        <v>25</v>
      </c>
      <c r="V40" s="87">
        <f>SUM(W40:AB40)</f>
        <v>140</v>
      </c>
      <c r="W40" s="87">
        <v>0</v>
      </c>
      <c r="X40" s="87">
        <v>0</v>
      </c>
      <c r="Y40" s="87">
        <v>0</v>
      </c>
      <c r="Z40" s="87">
        <v>0</v>
      </c>
      <c r="AA40" s="87">
        <v>100</v>
      </c>
      <c r="AB40" s="87">
        <v>40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7</v>
      </c>
      <c r="B41" s="96" t="s">
        <v>328</v>
      </c>
      <c r="C41" s="85" t="s">
        <v>329</v>
      </c>
      <c r="D41" s="87">
        <f>SUM(E41,+H41,+K41)</f>
        <v>222</v>
      </c>
      <c r="E41" s="87">
        <f>SUM(F41:G41)</f>
        <v>222</v>
      </c>
      <c r="F41" s="87">
        <v>22</v>
      </c>
      <c r="G41" s="87">
        <v>200</v>
      </c>
      <c r="H41" s="87">
        <f>SUM(I41:J41)</f>
        <v>0</v>
      </c>
      <c r="I41" s="87">
        <v>0</v>
      </c>
      <c r="J41" s="87">
        <v>0</v>
      </c>
      <c r="K41" s="87">
        <f>SUM(L41:M41)</f>
        <v>0</v>
      </c>
      <c r="L41" s="87">
        <v>0</v>
      </c>
      <c r="M41" s="87">
        <v>0</v>
      </c>
      <c r="N41" s="87">
        <f>SUM(O41,+V41,+AC41)</f>
        <v>222</v>
      </c>
      <c r="O41" s="87">
        <f>SUM(P41:U41)</f>
        <v>22</v>
      </c>
      <c r="P41" s="87">
        <v>22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200</v>
      </c>
      <c r="W41" s="87">
        <v>200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7</v>
      </c>
      <c r="B42" s="96" t="s">
        <v>330</v>
      </c>
      <c r="C42" s="85" t="s">
        <v>331</v>
      </c>
      <c r="D42" s="87">
        <f>SUM(E42,+H42,+K42)</f>
        <v>61</v>
      </c>
      <c r="E42" s="87">
        <f>SUM(F42:G42)</f>
        <v>56</v>
      </c>
      <c r="F42" s="87">
        <v>56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5</v>
      </c>
      <c r="L42" s="87">
        <v>0</v>
      </c>
      <c r="M42" s="87">
        <v>5</v>
      </c>
      <c r="N42" s="87">
        <f>SUM(O42,+V42,+AC42)</f>
        <v>61</v>
      </c>
      <c r="O42" s="87">
        <f>SUM(P42:U42)</f>
        <v>56</v>
      </c>
      <c r="P42" s="87">
        <v>56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5</v>
      </c>
      <c r="W42" s="87">
        <v>0</v>
      </c>
      <c r="X42" s="87">
        <v>0</v>
      </c>
      <c r="Y42" s="87">
        <v>0</v>
      </c>
      <c r="Z42" s="87">
        <v>0</v>
      </c>
      <c r="AA42" s="87">
        <v>0</v>
      </c>
      <c r="AB42" s="87">
        <v>5</v>
      </c>
      <c r="AC42" s="87">
        <f>SUM(AD42:AE42)</f>
        <v>0</v>
      </c>
      <c r="AD42" s="87">
        <v>0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7</v>
      </c>
      <c r="B43" s="96" t="s">
        <v>332</v>
      </c>
      <c r="C43" s="85" t="s">
        <v>333</v>
      </c>
      <c r="D43" s="87">
        <f>SUM(E43,+H43,+K43)</f>
        <v>347</v>
      </c>
      <c r="E43" s="87">
        <f>SUM(F43:G43)</f>
        <v>0</v>
      </c>
      <c r="F43" s="87">
        <v>0</v>
      </c>
      <c r="G43" s="87">
        <v>0</v>
      </c>
      <c r="H43" s="87">
        <f>SUM(I43:J43)</f>
        <v>347</v>
      </c>
      <c r="I43" s="87">
        <v>0</v>
      </c>
      <c r="J43" s="87">
        <v>347</v>
      </c>
      <c r="K43" s="87">
        <f>SUM(L43:M43)</f>
        <v>0</v>
      </c>
      <c r="L43" s="87">
        <v>0</v>
      </c>
      <c r="M43" s="87">
        <v>0</v>
      </c>
      <c r="N43" s="87">
        <f>SUM(O43,+V43,+AC43)</f>
        <v>347</v>
      </c>
      <c r="O43" s="87">
        <f>SUM(P43:U43)</f>
        <v>0</v>
      </c>
      <c r="P43" s="87">
        <v>0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347</v>
      </c>
      <c r="W43" s="87">
        <v>0</v>
      </c>
      <c r="X43" s="87">
        <v>0</v>
      </c>
      <c r="Y43" s="87">
        <v>0</v>
      </c>
      <c r="Z43" s="87">
        <v>0</v>
      </c>
      <c r="AA43" s="87">
        <v>347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0</v>
      </c>
      <c r="AG43" s="87">
        <v>0</v>
      </c>
      <c r="AH43" s="87">
        <v>0</v>
      </c>
      <c r="AI43" s="87">
        <v>0</v>
      </c>
      <c r="AJ43" s="87">
        <f>SUM(AK43:AS43)</f>
        <v>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7</v>
      </c>
      <c r="B44" s="96" t="s">
        <v>334</v>
      </c>
      <c r="C44" s="85" t="s">
        <v>335</v>
      </c>
      <c r="D44" s="87">
        <f>SUM(E44,+H44,+K44)</f>
        <v>5417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5417</v>
      </c>
      <c r="L44" s="87">
        <v>3811</v>
      </c>
      <c r="M44" s="87">
        <v>1606</v>
      </c>
      <c r="N44" s="87">
        <f>SUM(O44,+V44,+AC44)</f>
        <v>5417</v>
      </c>
      <c r="O44" s="87">
        <f>SUM(P44:U44)</f>
        <v>3811</v>
      </c>
      <c r="P44" s="87">
        <v>0</v>
      </c>
      <c r="Q44" s="87">
        <v>0</v>
      </c>
      <c r="R44" s="87">
        <v>0</v>
      </c>
      <c r="S44" s="87">
        <v>0</v>
      </c>
      <c r="T44" s="87">
        <v>3811</v>
      </c>
      <c r="U44" s="87">
        <v>0</v>
      </c>
      <c r="V44" s="87">
        <f>SUM(W44:AB44)</f>
        <v>1606</v>
      </c>
      <c r="W44" s="87">
        <v>0</v>
      </c>
      <c r="X44" s="87">
        <v>0</v>
      </c>
      <c r="Y44" s="87">
        <v>0</v>
      </c>
      <c r="Z44" s="87">
        <v>0</v>
      </c>
      <c r="AA44" s="87">
        <v>1606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0</v>
      </c>
      <c r="AG44" s="87">
        <v>0</v>
      </c>
      <c r="AH44" s="87">
        <v>0</v>
      </c>
      <c r="AI44" s="87">
        <v>0</v>
      </c>
      <c r="AJ44" s="87">
        <f>SUM(AK44:AS44)</f>
        <v>0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7</v>
      </c>
      <c r="B45" s="96" t="s">
        <v>336</v>
      </c>
      <c r="C45" s="85" t="s">
        <v>337</v>
      </c>
      <c r="D45" s="87">
        <f>SUM(E45,+H45,+K45)</f>
        <v>9059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9059</v>
      </c>
      <c r="L45" s="87">
        <v>17</v>
      </c>
      <c r="M45" s="87">
        <v>9042</v>
      </c>
      <c r="N45" s="87">
        <f>SUM(O45,+V45,+AC45)</f>
        <v>9059</v>
      </c>
      <c r="O45" s="87">
        <f>SUM(P45:U45)</f>
        <v>17</v>
      </c>
      <c r="P45" s="87">
        <v>17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9042</v>
      </c>
      <c r="W45" s="87">
        <v>9042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291</v>
      </c>
      <c r="AG45" s="87">
        <v>291</v>
      </c>
      <c r="AH45" s="87">
        <v>0</v>
      </c>
      <c r="AI45" s="87">
        <v>0</v>
      </c>
      <c r="AJ45" s="87">
        <f>SUM(AK45:AS45)</f>
        <v>291</v>
      </c>
      <c r="AK45" s="87">
        <v>0</v>
      </c>
      <c r="AL45" s="87">
        <v>0</v>
      </c>
      <c r="AM45" s="87">
        <v>0</v>
      </c>
      <c r="AN45" s="87">
        <v>291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288</v>
      </c>
      <c r="BA45" s="87">
        <v>288</v>
      </c>
      <c r="BB45" s="87">
        <v>0</v>
      </c>
      <c r="BC45" s="87">
        <v>0</v>
      </c>
    </row>
    <row r="46" spans="1:55" ht="13.5" customHeight="1">
      <c r="A46" s="98" t="s">
        <v>7</v>
      </c>
      <c r="B46" s="96" t="s">
        <v>338</v>
      </c>
      <c r="C46" s="85" t="s">
        <v>339</v>
      </c>
      <c r="D46" s="87">
        <f>SUM(E46,+H46,+K46)</f>
        <v>274</v>
      </c>
      <c r="E46" s="87">
        <f>SUM(F46:G46)</f>
        <v>0</v>
      </c>
      <c r="F46" s="87">
        <v>0</v>
      </c>
      <c r="G46" s="87">
        <v>0</v>
      </c>
      <c r="H46" s="87">
        <f>SUM(I46:J46)</f>
        <v>274</v>
      </c>
      <c r="I46" s="87">
        <v>179</v>
      </c>
      <c r="J46" s="87">
        <v>95</v>
      </c>
      <c r="K46" s="87">
        <f>SUM(L46:M46)</f>
        <v>0</v>
      </c>
      <c r="L46" s="87">
        <v>0</v>
      </c>
      <c r="M46" s="87">
        <v>0</v>
      </c>
      <c r="N46" s="87">
        <f>SUM(O46,+V46,+AC46)</f>
        <v>274</v>
      </c>
      <c r="O46" s="87">
        <f>SUM(P46:U46)</f>
        <v>179</v>
      </c>
      <c r="P46" s="87">
        <v>179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95</v>
      </c>
      <c r="W46" s="87">
        <v>95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0</v>
      </c>
      <c r="AG46" s="87">
        <v>0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7</v>
      </c>
      <c r="B47" s="96" t="s">
        <v>340</v>
      </c>
      <c r="C47" s="85" t="s">
        <v>341</v>
      </c>
      <c r="D47" s="87">
        <f>SUM(E47,+H47,+K47)</f>
        <v>1016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1016</v>
      </c>
      <c r="L47" s="87">
        <v>488</v>
      </c>
      <c r="M47" s="87">
        <v>528</v>
      </c>
      <c r="N47" s="87">
        <f>SUM(O47,+V47,+AC47)</f>
        <v>1017</v>
      </c>
      <c r="O47" s="87">
        <f>SUM(P47:U47)</f>
        <v>488</v>
      </c>
      <c r="P47" s="87">
        <v>488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528</v>
      </c>
      <c r="W47" s="87">
        <v>528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1</v>
      </c>
      <c r="AD47" s="87">
        <v>1</v>
      </c>
      <c r="AE47" s="87">
        <v>0</v>
      </c>
      <c r="AF47" s="87">
        <f>SUM(AG47:AI47)</f>
        <v>17</v>
      </c>
      <c r="AG47" s="87">
        <v>17</v>
      </c>
      <c r="AH47" s="87">
        <v>0</v>
      </c>
      <c r="AI47" s="87">
        <v>0</v>
      </c>
      <c r="AJ47" s="87">
        <f>SUM(AK47:AS47)</f>
        <v>17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17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7</v>
      </c>
      <c r="B48" s="96" t="s">
        <v>342</v>
      </c>
      <c r="C48" s="85" t="s">
        <v>343</v>
      </c>
      <c r="D48" s="87">
        <f>SUM(E48,+H48,+K48)</f>
        <v>188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188</v>
      </c>
      <c r="L48" s="87">
        <v>26</v>
      </c>
      <c r="M48" s="87">
        <v>162</v>
      </c>
      <c r="N48" s="87">
        <f>SUM(O48,+V48,+AC48)</f>
        <v>188</v>
      </c>
      <c r="O48" s="87">
        <f>SUM(P48:U48)</f>
        <v>26</v>
      </c>
      <c r="P48" s="87">
        <v>26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162</v>
      </c>
      <c r="W48" s="87">
        <v>162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0</v>
      </c>
      <c r="AG48" s="87">
        <v>0</v>
      </c>
      <c r="AH48" s="87">
        <v>0</v>
      </c>
      <c r="AI48" s="87">
        <v>0</v>
      </c>
      <c r="AJ48" s="87">
        <f>SUM(AK48:AS48)</f>
        <v>0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8">
    <sortCondition ref="A8:A48"/>
    <sortCondition ref="B8:B48"/>
    <sortCondition ref="C8:C48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7" man="1"/>
    <brk id="31" min="1" max="47" man="1"/>
    <brk id="45" min="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47000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47201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47205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47207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47208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47209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47210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47211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47212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47213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47214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47215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47301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47302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47303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47306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47308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47311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47313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47314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47315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47324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47325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47326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47327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47328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47329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47348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47350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47353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47354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47355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47356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47357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47358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47359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47360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47361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47362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47375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47381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47382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915E03-AE71-4E74-B0DB-50DC9E09778C}"/>
</file>

<file path=customXml/itemProps2.xml><?xml version="1.0" encoding="utf-8"?>
<ds:datastoreItem xmlns:ds="http://schemas.openxmlformats.org/officeDocument/2006/customXml" ds:itemID="{C3EA1490-E549-4A7A-A703-EA93739B9F33}"/>
</file>

<file path=customXml/itemProps3.xml><?xml version="1.0" encoding="utf-8"?>
<ds:datastoreItem xmlns:ds="http://schemas.openxmlformats.org/officeDocument/2006/customXml" ds:itemID="{5126BACB-F7A6-4749-A5C0-5AED282DC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2025-12-12T05:59:56Z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