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46鹿児島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水洗化人口等!$A$6:$AD$49</definedName>
    <definedName name="_xlnm.Print_Area" localSheetId="2">し尿集計結果!$A$1:$M$37</definedName>
    <definedName name="_xlnm.Print_Area" localSheetId="1">し尿処理状況!$2:$50</definedName>
    <definedName name="_xlnm.Print_Area" localSheetId="0">水洗化人口等!$2:$50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C8" i="2"/>
  <c r="N8" i="2" s="1"/>
  <c r="AC9" i="2"/>
  <c r="AC10" i="2"/>
  <c r="AC11" i="2"/>
  <c r="AC12" i="2"/>
  <c r="AC13" i="2"/>
  <c r="AC14" i="2"/>
  <c r="N14" i="2" s="1"/>
  <c r="AC15" i="2"/>
  <c r="AC16" i="2"/>
  <c r="AC17" i="2"/>
  <c r="AC18" i="2"/>
  <c r="AC19" i="2"/>
  <c r="AC20" i="2"/>
  <c r="N20" i="2" s="1"/>
  <c r="AC21" i="2"/>
  <c r="AC22" i="2"/>
  <c r="AC23" i="2"/>
  <c r="AC24" i="2"/>
  <c r="AC25" i="2"/>
  <c r="AC26" i="2"/>
  <c r="N26" i="2" s="1"/>
  <c r="AC27" i="2"/>
  <c r="AC28" i="2"/>
  <c r="AC29" i="2"/>
  <c r="AC30" i="2"/>
  <c r="AC31" i="2"/>
  <c r="AC32" i="2"/>
  <c r="N32" i="2" s="1"/>
  <c r="AC33" i="2"/>
  <c r="AC34" i="2"/>
  <c r="AC35" i="2"/>
  <c r="AC36" i="2"/>
  <c r="AC37" i="2"/>
  <c r="AC38" i="2"/>
  <c r="N38" i="2" s="1"/>
  <c r="AC39" i="2"/>
  <c r="AC40" i="2"/>
  <c r="AC41" i="2"/>
  <c r="AC42" i="2"/>
  <c r="AC43" i="2"/>
  <c r="AC44" i="2"/>
  <c r="N44" i="2" s="1"/>
  <c r="AC45" i="2"/>
  <c r="AC46" i="2"/>
  <c r="AC47" i="2"/>
  <c r="AC48" i="2"/>
  <c r="AC49" i="2"/>
  <c r="AC50" i="2"/>
  <c r="N50" i="2" s="1"/>
  <c r="V8" i="2"/>
  <c r="V9" i="2"/>
  <c r="V10" i="2"/>
  <c r="V11" i="2"/>
  <c r="V12" i="2"/>
  <c r="V13" i="2"/>
  <c r="N13" i="2" s="1"/>
  <c r="V14" i="2"/>
  <c r="V15" i="2"/>
  <c r="V16" i="2"/>
  <c r="V17" i="2"/>
  <c r="V18" i="2"/>
  <c r="V19" i="2"/>
  <c r="N19" i="2" s="1"/>
  <c r="V20" i="2"/>
  <c r="V21" i="2"/>
  <c r="V22" i="2"/>
  <c r="V23" i="2"/>
  <c r="V24" i="2"/>
  <c r="V25" i="2"/>
  <c r="N25" i="2" s="1"/>
  <c r="V26" i="2"/>
  <c r="V27" i="2"/>
  <c r="V28" i="2"/>
  <c r="V29" i="2"/>
  <c r="V30" i="2"/>
  <c r="V31" i="2"/>
  <c r="N31" i="2" s="1"/>
  <c r="V32" i="2"/>
  <c r="V33" i="2"/>
  <c r="V34" i="2"/>
  <c r="V35" i="2"/>
  <c r="V36" i="2"/>
  <c r="V37" i="2"/>
  <c r="N37" i="2" s="1"/>
  <c r="V38" i="2"/>
  <c r="V39" i="2"/>
  <c r="V40" i="2"/>
  <c r="V41" i="2"/>
  <c r="V42" i="2"/>
  <c r="V43" i="2"/>
  <c r="N43" i="2" s="1"/>
  <c r="V44" i="2"/>
  <c r="V45" i="2"/>
  <c r="V46" i="2"/>
  <c r="V47" i="2"/>
  <c r="V48" i="2"/>
  <c r="V49" i="2"/>
  <c r="N49" i="2" s="1"/>
  <c r="V50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N9" i="2"/>
  <c r="N10" i="2"/>
  <c r="N11" i="2"/>
  <c r="N15" i="2"/>
  <c r="N16" i="2"/>
  <c r="N17" i="2"/>
  <c r="N21" i="2"/>
  <c r="N22" i="2"/>
  <c r="N23" i="2"/>
  <c r="N27" i="2"/>
  <c r="N28" i="2"/>
  <c r="N29" i="2"/>
  <c r="N33" i="2"/>
  <c r="N34" i="2"/>
  <c r="N35" i="2"/>
  <c r="N39" i="2"/>
  <c r="N40" i="2"/>
  <c r="N41" i="2"/>
  <c r="N45" i="2"/>
  <c r="N46" i="2"/>
  <c r="N47" i="2"/>
  <c r="K8" i="2"/>
  <c r="K9" i="2"/>
  <c r="K10" i="2"/>
  <c r="D10" i="2" s="1"/>
  <c r="K11" i="2"/>
  <c r="K12" i="2"/>
  <c r="K13" i="2"/>
  <c r="K14" i="2"/>
  <c r="K15" i="2"/>
  <c r="K16" i="2"/>
  <c r="D16" i="2" s="1"/>
  <c r="K17" i="2"/>
  <c r="K18" i="2"/>
  <c r="K19" i="2"/>
  <c r="K20" i="2"/>
  <c r="K21" i="2"/>
  <c r="K22" i="2"/>
  <c r="D22" i="2" s="1"/>
  <c r="K23" i="2"/>
  <c r="K24" i="2"/>
  <c r="K25" i="2"/>
  <c r="K26" i="2"/>
  <c r="K27" i="2"/>
  <c r="K28" i="2"/>
  <c r="D28" i="2" s="1"/>
  <c r="K29" i="2"/>
  <c r="K30" i="2"/>
  <c r="K31" i="2"/>
  <c r="K32" i="2"/>
  <c r="K33" i="2"/>
  <c r="K34" i="2"/>
  <c r="D34" i="2" s="1"/>
  <c r="K35" i="2"/>
  <c r="K36" i="2"/>
  <c r="K37" i="2"/>
  <c r="K38" i="2"/>
  <c r="K39" i="2"/>
  <c r="K40" i="2"/>
  <c r="D40" i="2" s="1"/>
  <c r="K41" i="2"/>
  <c r="K42" i="2"/>
  <c r="K43" i="2"/>
  <c r="K44" i="2"/>
  <c r="K45" i="2"/>
  <c r="K46" i="2"/>
  <c r="D46" i="2" s="1"/>
  <c r="K47" i="2"/>
  <c r="K48" i="2"/>
  <c r="K49" i="2"/>
  <c r="K50" i="2"/>
  <c r="H8" i="2"/>
  <c r="H9" i="2"/>
  <c r="D9" i="2" s="1"/>
  <c r="H10" i="2"/>
  <c r="H11" i="2"/>
  <c r="H12" i="2"/>
  <c r="H13" i="2"/>
  <c r="H14" i="2"/>
  <c r="H15" i="2"/>
  <c r="D15" i="2" s="1"/>
  <c r="H16" i="2"/>
  <c r="H17" i="2"/>
  <c r="H18" i="2"/>
  <c r="H19" i="2"/>
  <c r="H20" i="2"/>
  <c r="H21" i="2"/>
  <c r="D21" i="2" s="1"/>
  <c r="H22" i="2"/>
  <c r="H23" i="2"/>
  <c r="H24" i="2"/>
  <c r="H25" i="2"/>
  <c r="H26" i="2"/>
  <c r="H27" i="2"/>
  <c r="D27" i="2" s="1"/>
  <c r="H28" i="2"/>
  <c r="H29" i="2"/>
  <c r="H30" i="2"/>
  <c r="H31" i="2"/>
  <c r="H32" i="2"/>
  <c r="H33" i="2"/>
  <c r="D33" i="2" s="1"/>
  <c r="H34" i="2"/>
  <c r="H35" i="2"/>
  <c r="H36" i="2"/>
  <c r="H37" i="2"/>
  <c r="H38" i="2"/>
  <c r="H39" i="2"/>
  <c r="D39" i="2" s="1"/>
  <c r="H40" i="2"/>
  <c r="H41" i="2"/>
  <c r="H42" i="2"/>
  <c r="H43" i="2"/>
  <c r="H44" i="2"/>
  <c r="H45" i="2"/>
  <c r="D45" i="2" s="1"/>
  <c r="H46" i="2"/>
  <c r="H47" i="2"/>
  <c r="H48" i="2"/>
  <c r="H49" i="2"/>
  <c r="H50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D11" i="2"/>
  <c r="D12" i="2"/>
  <c r="D13" i="2"/>
  <c r="D17" i="2"/>
  <c r="D18" i="2"/>
  <c r="D19" i="2"/>
  <c r="D23" i="2"/>
  <c r="D24" i="2"/>
  <c r="D25" i="2"/>
  <c r="D29" i="2"/>
  <c r="D30" i="2"/>
  <c r="D31" i="2"/>
  <c r="D35" i="2"/>
  <c r="D36" i="2"/>
  <c r="D37" i="2"/>
  <c r="D41" i="2"/>
  <c r="D42" i="2"/>
  <c r="D43" i="2"/>
  <c r="D47" i="2"/>
  <c r="D48" i="2"/>
  <c r="D49" i="2"/>
  <c r="T36" i="1"/>
  <c r="P8" i="1"/>
  <c r="I8" i="1" s="1"/>
  <c r="D8" i="1" s="1"/>
  <c r="P9" i="1"/>
  <c r="I9" i="1" s="1"/>
  <c r="P10" i="1"/>
  <c r="I10" i="1" s="1"/>
  <c r="D10" i="1" s="1"/>
  <c r="P11" i="1"/>
  <c r="I11" i="1" s="1"/>
  <c r="D11" i="1" s="1"/>
  <c r="P12" i="1"/>
  <c r="P13" i="1"/>
  <c r="P14" i="1"/>
  <c r="I14" i="1" s="1"/>
  <c r="D14" i="1" s="1"/>
  <c r="P15" i="1"/>
  <c r="I15" i="1" s="1"/>
  <c r="D15" i="1" s="1"/>
  <c r="P16" i="1"/>
  <c r="P17" i="1"/>
  <c r="P18" i="1"/>
  <c r="P19" i="1"/>
  <c r="P20" i="1"/>
  <c r="I20" i="1" s="1"/>
  <c r="P21" i="1"/>
  <c r="I21" i="1" s="1"/>
  <c r="D21" i="1" s="1"/>
  <c r="P22" i="1"/>
  <c r="I22" i="1" s="1"/>
  <c r="D22" i="1" s="1"/>
  <c r="P23" i="1"/>
  <c r="I23" i="1" s="1"/>
  <c r="D23" i="1" s="1"/>
  <c r="P24" i="1"/>
  <c r="P25" i="1"/>
  <c r="P26" i="1"/>
  <c r="I26" i="1" s="1"/>
  <c r="P27" i="1"/>
  <c r="I27" i="1" s="1"/>
  <c r="P28" i="1"/>
  <c r="I28" i="1" s="1"/>
  <c r="D28" i="1" s="1"/>
  <c r="P29" i="1"/>
  <c r="I29" i="1" s="1"/>
  <c r="D29" i="1" s="1"/>
  <c r="P30" i="1"/>
  <c r="P31" i="1"/>
  <c r="P32" i="1"/>
  <c r="I32" i="1" s="1"/>
  <c r="P33" i="1"/>
  <c r="I33" i="1" s="1"/>
  <c r="P34" i="1"/>
  <c r="P35" i="1"/>
  <c r="P36" i="1"/>
  <c r="P37" i="1"/>
  <c r="P38" i="1"/>
  <c r="I38" i="1" s="1"/>
  <c r="P39" i="1"/>
  <c r="P40" i="1"/>
  <c r="P41" i="1"/>
  <c r="I41" i="1" s="1"/>
  <c r="D41" i="1" s="1"/>
  <c r="P42" i="1"/>
  <c r="P43" i="1"/>
  <c r="P44" i="1"/>
  <c r="I44" i="1" s="1"/>
  <c r="D44" i="1" s="1"/>
  <c r="P45" i="1"/>
  <c r="I45" i="1" s="1"/>
  <c r="D45" i="1" s="1"/>
  <c r="P46" i="1"/>
  <c r="I46" i="1" s="1"/>
  <c r="D46" i="1" s="1"/>
  <c r="P47" i="1"/>
  <c r="I47" i="1" s="1"/>
  <c r="D47" i="1" s="1"/>
  <c r="P48" i="1"/>
  <c r="P49" i="1"/>
  <c r="P50" i="1"/>
  <c r="I50" i="1" s="1"/>
  <c r="D50" i="1" s="1"/>
  <c r="N9" i="1"/>
  <c r="N38" i="1"/>
  <c r="L36" i="1"/>
  <c r="L38" i="1"/>
  <c r="L39" i="1"/>
  <c r="J32" i="1"/>
  <c r="J36" i="1"/>
  <c r="I12" i="1"/>
  <c r="I13" i="1"/>
  <c r="I16" i="1"/>
  <c r="D16" i="1" s="1"/>
  <c r="I17" i="1"/>
  <c r="D17" i="1" s="1"/>
  <c r="J17" i="1" s="1"/>
  <c r="I18" i="1"/>
  <c r="I19" i="1"/>
  <c r="I24" i="1"/>
  <c r="D24" i="1" s="1"/>
  <c r="I25" i="1"/>
  <c r="D25" i="1" s="1"/>
  <c r="I30" i="1"/>
  <c r="D30" i="1" s="1"/>
  <c r="I31" i="1"/>
  <c r="D31" i="1" s="1"/>
  <c r="I34" i="1"/>
  <c r="I35" i="1"/>
  <c r="D35" i="1" s="1"/>
  <c r="T35" i="1" s="1"/>
  <c r="I36" i="1"/>
  <c r="I37" i="1"/>
  <c r="I39" i="1"/>
  <c r="I40" i="1"/>
  <c r="I42" i="1"/>
  <c r="I43" i="1"/>
  <c r="I48" i="1"/>
  <c r="I49" i="1"/>
  <c r="F35" i="1"/>
  <c r="E8" i="1"/>
  <c r="E9" i="1"/>
  <c r="E10" i="1"/>
  <c r="E11" i="1"/>
  <c r="E12" i="1"/>
  <c r="E13" i="1"/>
  <c r="E14" i="1"/>
  <c r="E15" i="1"/>
  <c r="E16" i="1"/>
  <c r="E17" i="1"/>
  <c r="E18" i="1"/>
  <c r="E19" i="1"/>
  <c r="D19" i="1" s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D37" i="1" s="1"/>
  <c r="E38" i="1"/>
  <c r="E39" i="1"/>
  <c r="E40" i="1"/>
  <c r="E41" i="1"/>
  <c r="E42" i="1"/>
  <c r="E43" i="1"/>
  <c r="D43" i="1" s="1"/>
  <c r="E44" i="1"/>
  <c r="E45" i="1"/>
  <c r="E46" i="1"/>
  <c r="E47" i="1"/>
  <c r="E48" i="1"/>
  <c r="E49" i="1"/>
  <c r="E50" i="1"/>
  <c r="D9" i="1"/>
  <c r="L9" i="1" s="1"/>
  <c r="D12" i="1"/>
  <c r="N12" i="1" s="1"/>
  <c r="D13" i="1"/>
  <c r="D18" i="1"/>
  <c r="N18" i="1" s="1"/>
  <c r="D20" i="1"/>
  <c r="T20" i="1" s="1"/>
  <c r="D26" i="1"/>
  <c r="T26" i="1" s="1"/>
  <c r="D27" i="1"/>
  <c r="N27" i="1" s="1"/>
  <c r="D32" i="1"/>
  <c r="T32" i="1" s="1"/>
  <c r="D33" i="1"/>
  <c r="D34" i="1"/>
  <c r="N34" i="1" s="1"/>
  <c r="D36" i="1"/>
  <c r="N36" i="1" s="1"/>
  <c r="D38" i="1"/>
  <c r="T38" i="1" s="1"/>
  <c r="D39" i="1"/>
  <c r="D40" i="1"/>
  <c r="N40" i="1" s="1"/>
  <c r="D42" i="1"/>
  <c r="N42" i="1" s="1"/>
  <c r="D48" i="1"/>
  <c r="N48" i="1" s="1"/>
  <c r="D49" i="1"/>
  <c r="T43" i="1" l="1"/>
  <c r="F43" i="1"/>
  <c r="N43" i="1"/>
  <c r="J43" i="1"/>
  <c r="L43" i="1"/>
  <c r="T19" i="1"/>
  <c r="F19" i="1"/>
  <c r="J19" i="1"/>
  <c r="L19" i="1"/>
  <c r="N19" i="1"/>
  <c r="J16" i="1"/>
  <c r="L16" i="1"/>
  <c r="T16" i="1"/>
  <c r="N16" i="1"/>
  <c r="F16" i="1"/>
  <c r="N41" i="1"/>
  <c r="L41" i="1"/>
  <c r="T41" i="1"/>
  <c r="J41" i="1"/>
  <c r="F41" i="1"/>
  <c r="N23" i="1"/>
  <c r="L23" i="1"/>
  <c r="F23" i="1"/>
  <c r="J23" i="1"/>
  <c r="T23" i="1"/>
  <c r="T50" i="1"/>
  <c r="J50" i="1"/>
  <c r="F50" i="1"/>
  <c r="L50" i="1"/>
  <c r="N50" i="1"/>
  <c r="T44" i="1"/>
  <c r="J44" i="1"/>
  <c r="L44" i="1"/>
  <c r="N44" i="1"/>
  <c r="F44" i="1"/>
  <c r="T14" i="1"/>
  <c r="J14" i="1"/>
  <c r="L14" i="1"/>
  <c r="N14" i="1"/>
  <c r="F14" i="1"/>
  <c r="T8" i="1"/>
  <c r="L8" i="1"/>
  <c r="N8" i="1"/>
  <c r="F8" i="1"/>
  <c r="J8" i="1"/>
  <c r="T31" i="1"/>
  <c r="F31" i="1"/>
  <c r="J31" i="1"/>
  <c r="N31" i="1"/>
  <c r="L31" i="1"/>
  <c r="T37" i="1"/>
  <c r="F37" i="1"/>
  <c r="L37" i="1"/>
  <c r="N37" i="1"/>
  <c r="J37" i="1"/>
  <c r="N30" i="1"/>
  <c r="J30" i="1"/>
  <c r="T30" i="1"/>
  <c r="L30" i="1"/>
  <c r="F30" i="1"/>
  <c r="T25" i="1"/>
  <c r="F25" i="1"/>
  <c r="N25" i="1"/>
  <c r="J25" i="1"/>
  <c r="L25" i="1"/>
  <c r="N47" i="1"/>
  <c r="L47" i="1"/>
  <c r="J47" i="1"/>
  <c r="F47" i="1"/>
  <c r="T47" i="1"/>
  <c r="N29" i="1"/>
  <c r="L29" i="1"/>
  <c r="J29" i="1"/>
  <c r="T29" i="1"/>
  <c r="F29" i="1"/>
  <c r="L11" i="1"/>
  <c r="N11" i="1"/>
  <c r="J11" i="1"/>
  <c r="F11" i="1"/>
  <c r="T11" i="1"/>
  <c r="N24" i="1"/>
  <c r="L24" i="1"/>
  <c r="T24" i="1"/>
  <c r="F24" i="1"/>
  <c r="J24" i="1"/>
  <c r="L46" i="1"/>
  <c r="J46" i="1"/>
  <c r="N46" i="1"/>
  <c r="T46" i="1"/>
  <c r="F46" i="1"/>
  <c r="L28" i="1"/>
  <c r="J28" i="1"/>
  <c r="T28" i="1"/>
  <c r="F28" i="1"/>
  <c r="N28" i="1"/>
  <c r="L22" i="1"/>
  <c r="J22" i="1"/>
  <c r="N22" i="1"/>
  <c r="T22" i="1"/>
  <c r="F22" i="1"/>
  <c r="L10" i="1"/>
  <c r="J10" i="1"/>
  <c r="F10" i="1"/>
  <c r="T10" i="1"/>
  <c r="N10" i="1"/>
  <c r="T45" i="1"/>
  <c r="J45" i="1"/>
  <c r="F45" i="1"/>
  <c r="L45" i="1"/>
  <c r="N45" i="1"/>
  <c r="T21" i="1"/>
  <c r="J21" i="1"/>
  <c r="L21" i="1"/>
  <c r="F21" i="1"/>
  <c r="N21" i="1"/>
  <c r="T15" i="1"/>
  <c r="J15" i="1"/>
  <c r="N15" i="1"/>
  <c r="F15" i="1"/>
  <c r="L15" i="1"/>
  <c r="T49" i="1"/>
  <c r="F49" i="1"/>
  <c r="T13" i="1"/>
  <c r="F13" i="1"/>
  <c r="F42" i="1"/>
  <c r="T34" i="1"/>
  <c r="T33" i="1"/>
  <c r="J33" i="1"/>
  <c r="F20" i="1"/>
  <c r="T39" i="1"/>
  <c r="J39" i="1"/>
  <c r="F33" i="1"/>
  <c r="F18" i="1"/>
  <c r="F38" i="1"/>
  <c r="F9" i="1"/>
  <c r="J26" i="1"/>
  <c r="J18" i="1"/>
  <c r="N32" i="1"/>
  <c r="T48" i="1"/>
  <c r="T12" i="1"/>
  <c r="F36" i="1"/>
  <c r="J35" i="1"/>
  <c r="L42" i="1"/>
  <c r="L32" i="1"/>
  <c r="N49" i="1"/>
  <c r="N39" i="1"/>
  <c r="N13" i="1"/>
  <c r="D50" i="2"/>
  <c r="D44" i="2"/>
  <c r="D38" i="2"/>
  <c r="D32" i="2"/>
  <c r="D26" i="2"/>
  <c r="D20" i="2"/>
  <c r="D14" i="2"/>
  <c r="D8" i="2"/>
  <c r="N17" i="1"/>
  <c r="L17" i="1"/>
  <c r="F27" i="1"/>
  <c r="J13" i="1"/>
  <c r="L48" i="1"/>
  <c r="L20" i="1"/>
  <c r="L12" i="1"/>
  <c r="T42" i="1"/>
  <c r="T18" i="1"/>
  <c r="N48" i="2"/>
  <c r="N42" i="2"/>
  <c r="N36" i="2"/>
  <c r="N30" i="2"/>
  <c r="N24" i="2"/>
  <c r="N18" i="2"/>
  <c r="N12" i="2"/>
  <c r="T27" i="1"/>
  <c r="J27" i="1"/>
  <c r="J40" i="1"/>
  <c r="L40" i="1"/>
  <c r="F12" i="1"/>
  <c r="F26" i="1"/>
  <c r="J48" i="1"/>
  <c r="J38" i="1"/>
  <c r="J20" i="1"/>
  <c r="J12" i="1"/>
  <c r="L27" i="1"/>
  <c r="N26" i="1"/>
  <c r="T17" i="1"/>
  <c r="F39" i="1"/>
  <c r="F17" i="1"/>
  <c r="L18" i="1"/>
  <c r="T40" i="1"/>
  <c r="L34" i="1"/>
  <c r="J34" i="1"/>
  <c r="L35" i="1"/>
  <c r="N35" i="1"/>
  <c r="J42" i="1"/>
  <c r="L49" i="1"/>
  <c r="L13" i="1"/>
  <c r="N20" i="1"/>
  <c r="F48" i="1"/>
  <c r="F34" i="1"/>
  <c r="J49" i="1"/>
  <c r="F40" i="1"/>
  <c r="T9" i="1"/>
  <c r="J9" i="1"/>
  <c r="F32" i="1"/>
  <c r="L26" i="1"/>
  <c r="N33" i="1"/>
  <c r="L33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E7" i="2"/>
  <c r="I7" i="1"/>
  <c r="AZ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<sst xmlns="http://schemas.openxmlformats.org/spreadsheetml/2006/main" count="881" uniqueCount="348">
  <si>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</si>
  <si>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</si>
  <si>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</si>
  <si>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</si>
  <si>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</si>
  <si>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</si>
  <si>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</si>
  <si>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</si>
  <si>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</si>
  <si>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</si>
  <si>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</si>
  <si>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</si>
  <si>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</si>
  <si>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</si>
  <si>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</si>
  <si>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</si>
  <si>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</si>
  <si>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</si>
  <si>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</si>
  <si>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</si>
  <si>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</si>
  <si>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</si>
  <si>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</si>
  <si>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</si>
  <si>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</si>
  <si>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</si>
  <si>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</si>
  <si>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</si>
  <si>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</si>
  <si>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</si>
  <si>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</si>
  <si>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</si>
  <si>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</si>
  <si>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</si>
  <si>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</si>
  <si>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</si>
  <si>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</si>
  <si>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</si>
  <si>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</si>
  <si>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</si>
  <si>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</si>
  <si>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</si>
  <si>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</si>
  <si>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</si>
  <si>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</si>
  <si>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</si>
  <si>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</si>
  <si>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</si>
  <si>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</si>
  <si>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</si>
  <si>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</si>
  <si>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</si>
  <si>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</si>
  <si>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</si>
  <si>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</si>
  <si>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</si>
  <si>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</si>
  <si>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</si>
  <si>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</si>
  <si>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</si>
  <si>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</si>
  <si>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</si>
  <si>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</si>
  <si>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</si>
  <si>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</si>
  <si>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</si>
  <si>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</si>
  <si>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</si>
  <si>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</si>
  <si>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</si>
  <si>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</si>
  <si>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</si>
  <si>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</si>
  <si>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</si>
  <si>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</si>
  <si>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</si>
  <si>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</si>
  <si>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</si>
  <si>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</si>
  <si>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</si>
  <si>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</si>
  <si>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</si>
  <si>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</si>
  <si>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</si>
  <si>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</si>
  <si>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</si>
  <si>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</si>
  <si>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</si>
  <si>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</si>
  <si>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</si>
  <si>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</si>
  <si>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</si>
  <si>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</si>
  <si>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</si>
  <si>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</si>
  <si>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</si>
  <si>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</si>
  <si>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</si>
  <si>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</si>
  <si>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</si>
  <si>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</si>
  <si>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</si>
  <si>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</si>
  <si>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</si>
  <si>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</si>
  <si>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</si>
  <si>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</si>
  <si>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</si>
  <si>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</si>
  <si>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</si>
  <si>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</si>
  <si>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</si>
  <si>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</si>
  <si>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</si>
  <si>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</si>
  <si>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</si>
  <si>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</si>
  <si>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</si>
  <si>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</si>
  <si>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</si>
  <si>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</si>
  <si>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</si>
  <si>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</si>
  <si>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</si>
  <si>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</si>
  <si>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</si>
  <si>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</si>
  <si>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</si>
  <si>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</si>
  <si>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</si>
  <si>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</si>
  <si>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</si>
  <si>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</si>
  <si>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</si>
  <si>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</si>
  <si>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</si>
  <si>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</si>
  <si>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</si>
  <si>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</si>
  <si>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</si>
  <si>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</si>
  <si>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</si>
  <si>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</si>
  <si>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</si>
  <si>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</si>
  <si>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</si>
  <si>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</si>
  <si>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</si>
  <si>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</si>
  <si>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</si>
  <si>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</si>
  <si>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</si>
  <si>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</si>
  <si>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</si>
  <si>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</si>
  <si>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</si>
  <si>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</si>
  <si>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</si>
  <si>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</si>
  <si>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</si>
  <si>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</si>
  <si>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</si>
  <si>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</si>
  <si>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</si>
  <si>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</si>
  <si>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</si>
  <si>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</si>
  <si>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</si>
  <si>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</si>
  <si>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</si>
  <si>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</si>
  <si>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</si>
  <si>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</si>
  <si>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</si>
  <si>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</si>
  <si>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</si>
  <si>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</si>
  <si>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</si>
  <si>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</si>
  <si>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</si>
  <si>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</si>
  <si>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</si>
  <si>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</si>
  <si>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</si>
  <si>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</si>
  <si>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</si>
  <si>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</si>
  <si>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</si>
  <si>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</si>
  <si>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</si>
  <si>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</si>
  <si>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</si>
  <si>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</si>
  <si>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</si>
  <si>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</si>
  <si>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</si>
  <si>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</si>
  <si>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</si>
  <si>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</si>
  <si>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</si>
  <si>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</si>
  <si>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</si>
  <si>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</si>
  <si>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</si>
  <si>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</si>
  <si>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</si>
  <si>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</si>
  <si>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</si>
  <si>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</si>
  <si>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</si>
  <si>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</si>
  <si>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</si>
  <si>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</si>
  <si>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</si>
  <si>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</si>
  <si>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</si>
  <si>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</si>
  <si>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</si>
  <si>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</si>
  <si>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</si>
  <si>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</si>
  <si>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</si>
  <si>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</si>
  <si>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</si>
  <si>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</si>
  <si>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</si>
  <si>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</si>
  <si>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</si>
  <si>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</si>
  <si>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</si>
  <si>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</si>
  <si>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</si>
  <si>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</si>
  <si>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</si>
  <si>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</si>
  <si>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</si>
  <si>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</si>
  <si>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</si>
  <si>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</si>
  <si>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</si>
  <si>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</si>
  <si>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</si>
  <si>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</si>
  <si>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</si>
  <si>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</si>
  <si>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</si>
  <si>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</si>
  <si>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</si>
  <si>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</si>
  <si>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</si>
  <si>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</si>
  <si>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</si>
  <si>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</si>
  <si>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</si>
  <si>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</si>
  <si>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</si>
  <si>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</si>
  <si>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46000</t>
  </si>
  <si>
    <t>水洗化人口等（令和6年度実績）</t>
    <phoneticPr fontId="3"/>
  </si>
  <si>
    <t>し尿処理の状況（令和6年度実績）</t>
    <phoneticPr fontId="3"/>
  </si>
  <si>
    <t>46201</t>
  </si>
  <si>
    <t>鹿児島市</t>
  </si>
  <si>
    <t/>
  </si>
  <si>
    <t>○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</si>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</sst>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8</v>
      </c>
      <c r="B7" s="108" t="s">
        <v>257</v>
      </c>
      <c r="C7" s="92" t="s">
        <v>198</v>
      </c>
      <c r="D7" s="93">
        <f>+SUM(E7,+I7)</f>
        <v>1559807</v>
      </c>
      <c r="E7" s="93">
        <f>+SUM(G7+H7)</f>
        <v>112158</v>
      </c>
      <c r="F7" s="94">
        <f>IF(D7&gt;0,E7/D7*100,"-")</f>
        <v>7.1905049791416502</v>
      </c>
      <c r="G7" s="93">
        <f>SUM(G$8:G$207)</f>
        <v>112158</v>
      </c>
      <c r="H7" s="93">
        <f>SUM(H$8:H$207)</f>
        <v>0</v>
      </c>
      <c r="I7" s="93">
        <f>+SUM(K7,+M7,O7+P7)</f>
        <v>1447649</v>
      </c>
      <c r="J7" s="94">
        <f>IF(D7&gt;0,I7/D7*100,"-")</f>
        <v>92.80949502085835</v>
      </c>
      <c r="K7" s="93">
        <f>SUM(K$8:K$207)</f>
        <v>652768</v>
      </c>
      <c r="L7" s="94">
        <f>IF(D7&gt;0,K7/D7*100,"-")</f>
        <v>41.849280071188296</v>
      </c>
      <c r="M7" s="93">
        <f>SUM(M$8:M$207)</f>
        <v>7152</v>
      </c>
      <c r="N7" s="94">
        <f>IF(D7&gt;0,M7/D7*100,"-")</f>
        <v>0.45851826540078361</v>
      </c>
      <c r="O7" s="91">
        <f>SUM(O$8:O$207)</f>
        <v>31492</v>
      </c>
      <c r="P7" s="93">
        <f>SUM(Q7:S7)</f>
        <v>756237</v>
      </c>
      <c r="Q7" s="93">
        <f>SUM(Q$8:Q$207)</f>
        <v>134215</v>
      </c>
      <c r="R7" s="93">
        <f>SUM(R$8:R$207)</f>
        <v>619783</v>
      </c>
      <c r="S7" s="93">
        <f>SUM(S$8:S$207)</f>
        <v>2239</v>
      </c>
      <c r="T7" s="94">
        <f>IF(D7&gt;0,P7/D7*100,"-")</f>
        <v>48.482728953005086</v>
      </c>
      <c r="U7" s="93">
        <f>SUM(U$8:U$207)</f>
        <v>17662</v>
      </c>
      <c r="V7" s="95">
        <f t="shared" ref="V7:AC7" si="0">COUNTIF(V$8:V$207,"○")</f>
        <v>28</v>
      </c>
      <c r="W7" s="95">
        <f t="shared" si="0"/>
        <v>4</v>
      </c>
      <c r="X7" s="95">
        <f t="shared" si="0"/>
        <v>0</v>
      </c>
      <c r="Y7" s="95">
        <f t="shared" si="0"/>
        <v>11</v>
      </c>
      <c r="Z7" s="95">
        <f t="shared" si="0"/>
        <v>20</v>
      </c>
      <c r="AA7" s="95">
        <f t="shared" si="0"/>
        <v>11</v>
      </c>
      <c r="AB7" s="95">
        <f t="shared" si="0"/>
        <v>1</v>
      </c>
      <c r="AC7" s="95">
        <f t="shared" si="0"/>
        <v>11</v>
      </c>
    </row>
    <row r="8" spans="1:31" ht="13.5" customHeight="1">
      <c r="A8" s="85" t="s">
        <v>8</v>
      </c>
      <c r="B8" s="86" t="s">
        <v>260</v>
      </c>
      <c r="C8" s="85" t="s">
        <v>261</v>
      </c>
      <c r="D8" s="87">
        <f>+SUM(E8,+I8)</f>
        <v>591607</v>
      </c>
      <c r="E8" s="87">
        <f>+SUM(G8+H8)</f>
        <v>16433</v>
      </c>
      <c r="F8" s="106">
        <f>IF(D8&gt;0,E8/D8*100,"-")</f>
        <v>2.7776885669033669</v>
      </c>
      <c r="G8" s="87">
        <v>16433</v>
      </c>
      <c r="H8" s="87">
        <v>0</v>
      </c>
      <c r="I8" s="87">
        <f>+SUM(K8,+M8,O8+P8)</f>
        <v>575174</v>
      </c>
      <c r="J8" s="88">
        <f>IF(D8&gt;0,I8/D8*100,"-")</f>
        <v>97.222311433096635</v>
      </c>
      <c r="K8" s="87">
        <v>462300</v>
      </c>
      <c r="L8" s="88">
        <f>IF(D8&gt;0,K8/D8*100,"-")</f>
        <v>78.143091613182406</v>
      </c>
      <c r="M8" s="87">
        <v>4393</v>
      </c>
      <c r="N8" s="88">
        <f>IF(D8&gt;0,M8/D8*100,"-")</f>
        <v>0.74255375612526553</v>
      </c>
      <c r="O8" s="87">
        <v>0</v>
      </c>
      <c r="P8" s="87">
        <f>SUM(Q8:S8)</f>
        <v>108481</v>
      </c>
      <c r="Q8" s="87">
        <v>20791</v>
      </c>
      <c r="R8" s="87">
        <v>87690</v>
      </c>
      <c r="S8" s="87">
        <v>0</v>
      </c>
      <c r="T8" s="88">
        <f>IF(D8&gt;0,P8/D8*100,"-")</f>
        <v>18.336666063788968</v>
      </c>
      <c r="U8" s="87">
        <v>4691</v>
      </c>
      <c r="V8" s="85"/>
      <c r="W8" s="85" t="s">
        <v>263</v>
      </c>
      <c r="X8" s="85"/>
      <c r="Y8" s="85"/>
      <c r="Z8" s="85" t="s">
        <v>263</v>
      </c>
      <c r="AA8" s="85"/>
      <c r="AB8" s="85"/>
      <c r="AC8" s="85"/>
      <c r="AD8" s="184" t="s">
        <v>262</v>
      </c>
    </row>
    <row r="9" spans="1:31" ht="13.5" customHeight="1">
      <c r="A9" s="85" t="s">
        <v>8</v>
      </c>
      <c r="B9" s="86" t="s">
        <v>264</v>
      </c>
      <c r="C9" s="85" t="s">
        <v>265</v>
      </c>
      <c r="D9" s="87">
        <f>+SUM(E9,+I9)</f>
        <v>99669</v>
      </c>
      <c r="E9" s="87">
        <f>+SUM(G9+H9)</f>
        <v>4221</v>
      </c>
      <c r="F9" s="106">
        <f>IF(D9&gt;0,E9/D9*100,"-")</f>
        <v>4.2350179092797164</v>
      </c>
      <c r="G9" s="87">
        <v>4221</v>
      </c>
      <c r="H9" s="87">
        <v>0</v>
      </c>
      <c r="I9" s="87">
        <f>+SUM(K9,+M9,O9+P9)</f>
        <v>95448</v>
      </c>
      <c r="J9" s="88">
        <f>IF(D9&gt;0,I9/D9*100,"-")</f>
        <v>95.764982090720281</v>
      </c>
      <c r="K9" s="87">
        <v>15547</v>
      </c>
      <c r="L9" s="88">
        <f>IF(D9&gt;0,K9/D9*100,"-")</f>
        <v>15.59863147016625</v>
      </c>
      <c r="M9" s="87">
        <v>0</v>
      </c>
      <c r="N9" s="88">
        <f>IF(D9&gt;0,M9/D9*100,"-")</f>
        <v>0</v>
      </c>
      <c r="O9" s="87">
        <v>0</v>
      </c>
      <c r="P9" s="87">
        <f>SUM(Q9:S9)</f>
        <v>79901</v>
      </c>
      <c r="Q9" s="87">
        <v>18559</v>
      </c>
      <c r="R9" s="87">
        <v>61342</v>
      </c>
      <c r="S9" s="87">
        <v>0</v>
      </c>
      <c r="T9" s="88">
        <f>IF(D9&gt;0,P9/D9*100,"-")</f>
        <v>80.166350620554041</v>
      </c>
      <c r="U9" s="87">
        <v>1204</v>
      </c>
      <c r="V9" s="85" t="s">
        <v>263</v>
      </c>
      <c r="W9" s="85"/>
      <c r="X9" s="85"/>
      <c r="Y9" s="85"/>
      <c r="Z9" s="85" t="s">
        <v>263</v>
      </c>
      <c r="AA9" s="85"/>
      <c r="AB9" s="85"/>
      <c r="AC9" s="85"/>
      <c r="AD9" s="184" t="s">
        <v>262</v>
      </c>
    </row>
    <row r="10" spans="1:31" ht="13.5" customHeight="1">
      <c r="A10" s="85" t="s">
        <v>8</v>
      </c>
      <c r="B10" s="86" t="s">
        <v>266</v>
      </c>
      <c r="C10" s="85" t="s">
        <v>267</v>
      </c>
      <c r="D10" s="87">
        <f>+SUM(E10,+I10)</f>
        <v>18967</v>
      </c>
      <c r="E10" s="87">
        <f>+SUM(G10+H10)</f>
        <v>1327</v>
      </c>
      <c r="F10" s="106">
        <f>IF(D10&gt;0,E10/D10*100,"-")</f>
        <v>6.9963621025992513</v>
      </c>
      <c r="G10" s="87">
        <v>1327</v>
      </c>
      <c r="H10" s="87">
        <v>0</v>
      </c>
      <c r="I10" s="87">
        <f>+SUM(K10,+M10,O10+P10)</f>
        <v>17640</v>
      </c>
      <c r="J10" s="88">
        <f>IF(D10&gt;0,I10/D10*100,"-")</f>
        <v>93.00363789740075</v>
      </c>
      <c r="K10" s="87">
        <v>10932</v>
      </c>
      <c r="L10" s="88">
        <f>IF(D10&gt;0,K10/D10*100,"-")</f>
        <v>57.636948384035428</v>
      </c>
      <c r="M10" s="87">
        <v>0</v>
      </c>
      <c r="N10" s="88">
        <f>IF(D10&gt;0,M10/D10*100,"-")</f>
        <v>0</v>
      </c>
      <c r="O10" s="87">
        <v>0</v>
      </c>
      <c r="P10" s="87">
        <f>SUM(Q10:S10)</f>
        <v>6708</v>
      </c>
      <c r="Q10" s="87">
        <v>3540</v>
      </c>
      <c r="R10" s="87">
        <v>3168</v>
      </c>
      <c r="S10" s="87">
        <v>0</v>
      </c>
      <c r="T10" s="88">
        <f>IF(D10&gt;0,P10/D10*100,"-")</f>
        <v>35.366689513365316</v>
      </c>
      <c r="U10" s="87">
        <v>552</v>
      </c>
      <c r="V10" s="85" t="s">
        <v>263</v>
      </c>
      <c r="W10" s="85"/>
      <c r="X10" s="85"/>
      <c r="Y10" s="85"/>
      <c r="Z10" s="85" t="s">
        <v>263</v>
      </c>
      <c r="AA10" s="85"/>
      <c r="AB10" s="85"/>
      <c r="AC10" s="85"/>
      <c r="AD10" s="184" t="s">
        <v>262</v>
      </c>
    </row>
    <row r="11" spans="1:31" ht="13.5" customHeight="1">
      <c r="A11" s="85" t="s">
        <v>8</v>
      </c>
      <c r="B11" s="86" t="s">
        <v>268</v>
      </c>
      <c r="C11" s="85" t="s">
        <v>269</v>
      </c>
      <c r="D11" s="87">
        <f>+SUM(E11,+I11)</f>
        <v>18232</v>
      </c>
      <c r="E11" s="87">
        <f>+SUM(G11+H11)</f>
        <v>3166</v>
      </c>
      <c r="F11" s="106">
        <f>IF(D11&gt;0,E11/D11*100,"-")</f>
        <v>17.365072400175517</v>
      </c>
      <c r="G11" s="87">
        <v>3166</v>
      </c>
      <c r="H11" s="87">
        <v>0</v>
      </c>
      <c r="I11" s="87">
        <f>+SUM(K11,+M11,O11+P11)</f>
        <v>15066</v>
      </c>
      <c r="J11" s="88">
        <f>IF(D11&gt;0,I11/D11*100,"-")</f>
        <v>82.634927599824479</v>
      </c>
      <c r="K11" s="87">
        <v>0</v>
      </c>
      <c r="L11" s="88">
        <f>IF(D11&gt;0,K11/D11*100,"-")</f>
        <v>0</v>
      </c>
      <c r="M11" s="87">
        <v>0</v>
      </c>
      <c r="N11" s="88">
        <f>IF(D11&gt;0,M11/D11*100,"-")</f>
        <v>0</v>
      </c>
      <c r="O11" s="87">
        <v>0</v>
      </c>
      <c r="P11" s="87">
        <f>SUM(Q11:S11)</f>
        <v>15066</v>
      </c>
      <c r="Q11" s="87">
        <v>2583</v>
      </c>
      <c r="R11" s="87">
        <v>12483</v>
      </c>
      <c r="S11" s="87">
        <v>0</v>
      </c>
      <c r="T11" s="88">
        <f>IF(D11&gt;0,P11/D11*100,"-")</f>
        <v>82.634927599824479</v>
      </c>
      <c r="U11" s="87">
        <v>238</v>
      </c>
      <c r="V11" s="85" t="s">
        <v>263</v>
      </c>
      <c r="W11" s="85"/>
      <c r="X11" s="85"/>
      <c r="Y11" s="85"/>
      <c r="Z11" s="85" t="s">
        <v>263</v>
      </c>
      <c r="AA11" s="85"/>
      <c r="AB11" s="85"/>
      <c r="AC11" s="85"/>
      <c r="AD11" s="184" t="s">
        <v>262</v>
      </c>
    </row>
    <row r="12" spans="1:31" ht="13.5" customHeight="1">
      <c r="A12" s="85" t="s">
        <v>8</v>
      </c>
      <c r="B12" s="86" t="s">
        <v>270</v>
      </c>
      <c r="C12" s="85" t="s">
        <v>271</v>
      </c>
      <c r="D12" s="87">
        <f>+SUM(E12,+I12)</f>
        <v>50872</v>
      </c>
      <c r="E12" s="87">
        <f>+SUM(G12+H12)</f>
        <v>3257</v>
      </c>
      <c r="F12" s="106">
        <f>IF(D12&gt;0,E12/D12*100,"-")</f>
        <v>6.4023431357131617</v>
      </c>
      <c r="G12" s="87">
        <v>3257</v>
      </c>
      <c r="H12" s="87">
        <v>0</v>
      </c>
      <c r="I12" s="87">
        <f>+SUM(K12,+M12,O12+P12)</f>
        <v>47615</v>
      </c>
      <c r="J12" s="88">
        <f>IF(D12&gt;0,I12/D12*100,"-")</f>
        <v>93.597656864286833</v>
      </c>
      <c r="K12" s="87">
        <v>27003</v>
      </c>
      <c r="L12" s="88">
        <f>IF(D12&gt;0,K12/D12*100,"-")</f>
        <v>53.08027991822614</v>
      </c>
      <c r="M12" s="87">
        <v>0</v>
      </c>
      <c r="N12" s="88">
        <f>IF(D12&gt;0,M12/D12*100,"-")</f>
        <v>0</v>
      </c>
      <c r="O12" s="87">
        <v>3160</v>
      </c>
      <c r="P12" s="87">
        <f>SUM(Q12:S12)</f>
        <v>17452</v>
      </c>
      <c r="Q12" s="87">
        <v>4319</v>
      </c>
      <c r="R12" s="87">
        <v>13133</v>
      </c>
      <c r="S12" s="87">
        <v>0</v>
      </c>
      <c r="T12" s="88">
        <f>IF(D12&gt;0,P12/D12*100,"-")</f>
        <v>34.305708444724011</v>
      </c>
      <c r="U12" s="87">
        <v>1237</v>
      </c>
      <c r="V12" s="85" t="s">
        <v>263</v>
      </c>
      <c r="W12" s="85"/>
      <c r="X12" s="85"/>
      <c r="Y12" s="85"/>
      <c r="Z12" s="85" t="s">
        <v>263</v>
      </c>
      <c r="AA12" s="85"/>
      <c r="AB12" s="85"/>
      <c r="AC12" s="85"/>
      <c r="AD12" s="184" t="s">
        <v>262</v>
      </c>
    </row>
    <row r="13" spans="1:31" ht="13.5" customHeight="1">
      <c r="A13" s="85" t="s">
        <v>8</v>
      </c>
      <c r="B13" s="86" t="s">
        <v>272</v>
      </c>
      <c r="C13" s="85" t="s">
        <v>273</v>
      </c>
      <c r="D13" s="87">
        <f>+SUM(E13,+I13)</f>
        <v>37296</v>
      </c>
      <c r="E13" s="87">
        <f>+SUM(G13+H13)</f>
        <v>3326</v>
      </c>
      <c r="F13" s="106">
        <f>IF(D13&gt;0,E13/D13*100,"-")</f>
        <v>8.9178464178464179</v>
      </c>
      <c r="G13" s="87">
        <v>3326</v>
      </c>
      <c r="H13" s="87">
        <v>0</v>
      </c>
      <c r="I13" s="87">
        <f>+SUM(K13,+M13,O13+P13)</f>
        <v>33970</v>
      </c>
      <c r="J13" s="88">
        <f>IF(D13&gt;0,I13/D13*100,"-")</f>
        <v>91.08215358215358</v>
      </c>
      <c r="K13" s="87">
        <v>10423</v>
      </c>
      <c r="L13" s="88">
        <f>IF(D13&gt;0,K13/D13*100,"-")</f>
        <v>27.946696696696698</v>
      </c>
      <c r="M13" s="87">
        <v>0</v>
      </c>
      <c r="N13" s="88">
        <f>IF(D13&gt;0,M13/D13*100,"-")</f>
        <v>0</v>
      </c>
      <c r="O13" s="87">
        <v>0</v>
      </c>
      <c r="P13" s="87">
        <f>SUM(Q13:S13)</f>
        <v>23547</v>
      </c>
      <c r="Q13" s="87">
        <v>5924</v>
      </c>
      <c r="R13" s="87">
        <v>17623</v>
      </c>
      <c r="S13" s="87">
        <v>0</v>
      </c>
      <c r="T13" s="88">
        <f>IF(D13&gt;0,P13/D13*100,"-")</f>
        <v>63.13545688545689</v>
      </c>
      <c r="U13" s="87">
        <v>696</v>
      </c>
      <c r="V13" s="85" t="s">
        <v>263</v>
      </c>
      <c r="W13" s="85"/>
      <c r="X13" s="85"/>
      <c r="Y13" s="85"/>
      <c r="Z13" s="85"/>
      <c r="AA13" s="85" t="s">
        <v>263</v>
      </c>
      <c r="AB13" s="85"/>
      <c r="AC13" s="85"/>
      <c r="AD13" s="184" t="s">
        <v>262</v>
      </c>
    </row>
    <row r="14" spans="1:31" ht="13.5" customHeight="1">
      <c r="A14" s="85" t="s">
        <v>8</v>
      </c>
      <c r="B14" s="86" t="s">
        <v>274</v>
      </c>
      <c r="C14" s="85" t="s">
        <v>275</v>
      </c>
      <c r="D14" s="87">
        <f>+SUM(E14,+I14)</f>
        <v>13754</v>
      </c>
      <c r="E14" s="87">
        <f>+SUM(G14+H14)</f>
        <v>640</v>
      </c>
      <c r="F14" s="106">
        <f>IF(D14&gt;0,E14/D14*100,"-")</f>
        <v>4.6531917987494547</v>
      </c>
      <c r="G14" s="87">
        <v>640</v>
      </c>
      <c r="H14" s="87">
        <v>0</v>
      </c>
      <c r="I14" s="87">
        <f>+SUM(K14,+M14,O14+P14)</f>
        <v>13114</v>
      </c>
      <c r="J14" s="88">
        <f>IF(D14&gt;0,I14/D14*100,"-")</f>
        <v>95.346808201250539</v>
      </c>
      <c r="K14" s="87">
        <v>0</v>
      </c>
      <c r="L14" s="88">
        <f>IF(D14&gt;0,K14/D14*100,"-")</f>
        <v>0</v>
      </c>
      <c r="M14" s="87">
        <v>0</v>
      </c>
      <c r="N14" s="88">
        <f>IF(D14&gt;0,M14/D14*100,"-")</f>
        <v>0</v>
      </c>
      <c r="O14" s="87">
        <v>0</v>
      </c>
      <c r="P14" s="87">
        <f>SUM(Q14:S14)</f>
        <v>13114</v>
      </c>
      <c r="Q14" s="87">
        <v>3016</v>
      </c>
      <c r="R14" s="87">
        <v>10098</v>
      </c>
      <c r="S14" s="87">
        <v>0</v>
      </c>
      <c r="T14" s="88">
        <f>IF(D14&gt;0,P14/D14*100,"-")</f>
        <v>95.346808201250539</v>
      </c>
      <c r="U14" s="87">
        <v>138</v>
      </c>
      <c r="V14" s="85"/>
      <c r="W14" s="85"/>
      <c r="X14" s="85"/>
      <c r="Y14" s="85" t="s">
        <v>263</v>
      </c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8</v>
      </c>
      <c r="B15" s="86" t="s">
        <v>276</v>
      </c>
      <c r="C15" s="85" t="s">
        <v>277</v>
      </c>
      <c r="D15" s="87">
        <f>+SUM(E15,+I15)</f>
        <v>12817</v>
      </c>
      <c r="E15" s="87">
        <f>+SUM(G15+H15)</f>
        <v>1675</v>
      </c>
      <c r="F15" s="106">
        <f>IF(D15&gt;0,E15/D15*100,"-")</f>
        <v>13.068580791136771</v>
      </c>
      <c r="G15" s="87">
        <v>1675</v>
      </c>
      <c r="H15" s="87">
        <v>0</v>
      </c>
      <c r="I15" s="87">
        <f>+SUM(K15,+M15,O15+P15)</f>
        <v>11142</v>
      </c>
      <c r="J15" s="88">
        <f>IF(D15&gt;0,I15/D15*100,"-")</f>
        <v>86.931419208863218</v>
      </c>
      <c r="K15" s="87">
        <v>0</v>
      </c>
      <c r="L15" s="88">
        <f>IF(D15&gt;0,K15/D15*100,"-")</f>
        <v>0</v>
      </c>
      <c r="M15" s="87">
        <v>0</v>
      </c>
      <c r="N15" s="88">
        <f>IF(D15&gt;0,M15/D15*100,"-")</f>
        <v>0</v>
      </c>
      <c r="O15" s="87">
        <v>292</v>
      </c>
      <c r="P15" s="87">
        <f>SUM(Q15:S15)</f>
        <v>10850</v>
      </c>
      <c r="Q15" s="87">
        <v>2641</v>
      </c>
      <c r="R15" s="87">
        <v>8209</v>
      </c>
      <c r="S15" s="87">
        <v>0</v>
      </c>
      <c r="T15" s="88">
        <f>IF(D15&gt;0,P15/D15*100,"-")</f>
        <v>84.653194975423261</v>
      </c>
      <c r="U15" s="87">
        <v>487</v>
      </c>
      <c r="V15" s="85" t="s">
        <v>263</v>
      </c>
      <c r="W15" s="85"/>
      <c r="X15" s="85"/>
      <c r="Y15" s="85"/>
      <c r="Z15" s="85" t="s">
        <v>263</v>
      </c>
      <c r="AA15" s="85"/>
      <c r="AB15" s="85"/>
      <c r="AC15" s="85"/>
      <c r="AD15" s="184" t="s">
        <v>262</v>
      </c>
    </row>
    <row r="16" spans="1:31" ht="13.5" customHeight="1">
      <c r="A16" s="85" t="s">
        <v>8</v>
      </c>
      <c r="B16" s="86" t="s">
        <v>278</v>
      </c>
      <c r="C16" s="85" t="s">
        <v>279</v>
      </c>
      <c r="D16" s="87">
        <f>+SUM(E16,+I16)</f>
        <v>90743</v>
      </c>
      <c r="E16" s="87">
        <f>+SUM(G16+H16)</f>
        <v>18383</v>
      </c>
      <c r="F16" s="106">
        <f>IF(D16&gt;0,E16/D16*100,"-")</f>
        <v>20.258311935906903</v>
      </c>
      <c r="G16" s="87">
        <v>18383</v>
      </c>
      <c r="H16" s="87">
        <v>0</v>
      </c>
      <c r="I16" s="87">
        <f>+SUM(K16,+M16,O16+P16)</f>
        <v>72360</v>
      </c>
      <c r="J16" s="88">
        <f>IF(D16&gt;0,I16/D16*100,"-")</f>
        <v>79.741688064093097</v>
      </c>
      <c r="K16" s="87">
        <v>10561</v>
      </c>
      <c r="L16" s="88">
        <f>IF(D16&gt;0,K16/D16*100,"-")</f>
        <v>11.638363289730338</v>
      </c>
      <c r="M16" s="87">
        <v>1146</v>
      </c>
      <c r="N16" s="88">
        <f>IF(D16&gt;0,M16/D16*100,"-")</f>
        <v>1.2629073316950068</v>
      </c>
      <c r="O16" s="87">
        <v>3439</v>
      </c>
      <c r="P16" s="87">
        <f>SUM(Q16:S16)</f>
        <v>57214</v>
      </c>
      <c r="Q16" s="87">
        <v>0</v>
      </c>
      <c r="R16" s="87">
        <v>57214</v>
      </c>
      <c r="S16" s="87">
        <v>0</v>
      </c>
      <c r="T16" s="88">
        <f>IF(D16&gt;0,P16/D16*100,"-")</f>
        <v>63.050593434204295</v>
      </c>
      <c r="U16" s="87">
        <v>752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8</v>
      </c>
      <c r="B17" s="86" t="s">
        <v>280</v>
      </c>
      <c r="C17" s="85" t="s">
        <v>281</v>
      </c>
      <c r="D17" s="87">
        <f>+SUM(E17,+I17)</f>
        <v>46237</v>
      </c>
      <c r="E17" s="87">
        <f>+SUM(G17+H17)</f>
        <v>3238</v>
      </c>
      <c r="F17" s="106">
        <f>IF(D17&gt;0,E17/D17*100,"-")</f>
        <v>7.0030495058070379</v>
      </c>
      <c r="G17" s="87">
        <v>3238</v>
      </c>
      <c r="H17" s="87">
        <v>0</v>
      </c>
      <c r="I17" s="87">
        <f>+SUM(K17,+M17,O17+P17)</f>
        <v>42999</v>
      </c>
      <c r="J17" s="88">
        <f>IF(D17&gt;0,I17/D17*100,"-")</f>
        <v>92.996950494192959</v>
      </c>
      <c r="K17" s="87">
        <v>19339</v>
      </c>
      <c r="L17" s="88">
        <f>IF(D17&gt;0,K17/D17*100,"-")</f>
        <v>41.82581049808595</v>
      </c>
      <c r="M17" s="87">
        <v>0</v>
      </c>
      <c r="N17" s="88">
        <f>IF(D17&gt;0,M17/D17*100,"-")</f>
        <v>0</v>
      </c>
      <c r="O17" s="87">
        <v>418</v>
      </c>
      <c r="P17" s="87">
        <f>SUM(Q17:S17)</f>
        <v>23242</v>
      </c>
      <c r="Q17" s="87">
        <v>3595</v>
      </c>
      <c r="R17" s="87">
        <v>19647</v>
      </c>
      <c r="S17" s="87">
        <v>0</v>
      </c>
      <c r="T17" s="88">
        <f>IF(D17&gt;0,P17/D17*100,"-")</f>
        <v>50.267102104375283</v>
      </c>
      <c r="U17" s="87">
        <v>415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8</v>
      </c>
      <c r="B18" s="86" t="s">
        <v>282</v>
      </c>
      <c r="C18" s="85" t="s">
        <v>283</v>
      </c>
      <c r="D18" s="87">
        <f>+SUM(E18,+I18)</f>
        <v>32361</v>
      </c>
      <c r="E18" s="87">
        <f>+SUM(G18+H18)</f>
        <v>1976</v>
      </c>
      <c r="F18" s="106">
        <f>IF(D18&gt;0,E18/D18*100,"-")</f>
        <v>6.1061153858038999</v>
      </c>
      <c r="G18" s="87">
        <v>1976</v>
      </c>
      <c r="H18" s="87">
        <v>0</v>
      </c>
      <c r="I18" s="87">
        <f>+SUM(K18,+M18,O18+P18)</f>
        <v>30385</v>
      </c>
      <c r="J18" s="88">
        <f>IF(D18&gt;0,I18/D18*100,"-")</f>
        <v>93.893884614196097</v>
      </c>
      <c r="K18" s="87">
        <v>2946</v>
      </c>
      <c r="L18" s="88">
        <f>IF(D18&gt;0,K18/D18*100,"-")</f>
        <v>9.1035505701307127</v>
      </c>
      <c r="M18" s="87">
        <v>0</v>
      </c>
      <c r="N18" s="88">
        <f>IF(D18&gt;0,M18/D18*100,"-")</f>
        <v>0</v>
      </c>
      <c r="O18" s="87">
        <v>0</v>
      </c>
      <c r="P18" s="87">
        <f>SUM(Q18:S18)</f>
        <v>27439</v>
      </c>
      <c r="Q18" s="87">
        <v>7176</v>
      </c>
      <c r="R18" s="87">
        <v>20263</v>
      </c>
      <c r="S18" s="87">
        <v>0</v>
      </c>
      <c r="T18" s="88">
        <f>IF(D18&gt;0,P18/D18*100,"-")</f>
        <v>84.790334044065389</v>
      </c>
      <c r="U18" s="87">
        <v>620</v>
      </c>
      <c r="V18" s="85" t="s">
        <v>263</v>
      </c>
      <c r="W18" s="85"/>
      <c r="X18" s="85"/>
      <c r="Y18" s="85"/>
      <c r="Z18" s="85"/>
      <c r="AA18" s="85" t="s">
        <v>263</v>
      </c>
      <c r="AB18" s="85"/>
      <c r="AC18" s="85"/>
      <c r="AD18" s="184" t="s">
        <v>262</v>
      </c>
    </row>
    <row r="19" spans="1:30" ht="13.5" customHeight="1">
      <c r="A19" s="85" t="s">
        <v>8</v>
      </c>
      <c r="B19" s="86" t="s">
        <v>284</v>
      </c>
      <c r="C19" s="85" t="s">
        <v>285</v>
      </c>
      <c r="D19" s="87">
        <f>+SUM(E19,+I19)</f>
        <v>123127</v>
      </c>
      <c r="E19" s="87">
        <f>+SUM(G19+H19)</f>
        <v>7493</v>
      </c>
      <c r="F19" s="106">
        <f>IF(D19&gt;0,E19/D19*100,"-")</f>
        <v>6.0855864270225055</v>
      </c>
      <c r="G19" s="87">
        <v>7493</v>
      </c>
      <c r="H19" s="87">
        <v>0</v>
      </c>
      <c r="I19" s="87">
        <f>+SUM(K19,+M19,O19+P19)</f>
        <v>115634</v>
      </c>
      <c r="J19" s="88">
        <f>IF(D19&gt;0,I19/D19*100,"-")</f>
        <v>93.914413572977494</v>
      </c>
      <c r="K19" s="87">
        <v>37198</v>
      </c>
      <c r="L19" s="88">
        <f>IF(D19&gt;0,K19/D19*100,"-")</f>
        <v>30.211082865659034</v>
      </c>
      <c r="M19" s="87">
        <v>0</v>
      </c>
      <c r="N19" s="88">
        <f>IF(D19&gt;0,M19/D19*100,"-")</f>
        <v>0</v>
      </c>
      <c r="O19" s="87">
        <v>0</v>
      </c>
      <c r="P19" s="87">
        <f>SUM(Q19:S19)</f>
        <v>78436</v>
      </c>
      <c r="Q19" s="87">
        <v>11177</v>
      </c>
      <c r="R19" s="87">
        <v>67259</v>
      </c>
      <c r="S19" s="87">
        <v>0</v>
      </c>
      <c r="T19" s="88">
        <f>IF(D19&gt;0,P19/D19*100,"-")</f>
        <v>63.703330707318464</v>
      </c>
      <c r="U19" s="87">
        <v>1196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8</v>
      </c>
      <c r="B20" s="86" t="s">
        <v>286</v>
      </c>
      <c r="C20" s="85" t="s">
        <v>287</v>
      </c>
      <c r="D20" s="87">
        <f>+SUM(E20,+I20)</f>
        <v>25887</v>
      </c>
      <c r="E20" s="87">
        <f>+SUM(G20+H20)</f>
        <v>1972</v>
      </c>
      <c r="F20" s="106">
        <f>IF(D20&gt;0,E20/D20*100,"-")</f>
        <v>7.6177231815196809</v>
      </c>
      <c r="G20" s="87">
        <v>1972</v>
      </c>
      <c r="H20" s="87">
        <v>0</v>
      </c>
      <c r="I20" s="87">
        <f>+SUM(K20,+M20,O20+P20)</f>
        <v>23915</v>
      </c>
      <c r="J20" s="88">
        <f>IF(D20&gt;0,I20/D20*100,"-")</f>
        <v>92.382276818480307</v>
      </c>
      <c r="K20" s="87">
        <v>9067</v>
      </c>
      <c r="L20" s="88">
        <f>IF(D20&gt;0,K20/D20*100,"-")</f>
        <v>35.025302275273305</v>
      </c>
      <c r="M20" s="87">
        <v>0</v>
      </c>
      <c r="N20" s="88">
        <f>IF(D20&gt;0,M20/D20*100,"-")</f>
        <v>0</v>
      </c>
      <c r="O20" s="87">
        <v>252</v>
      </c>
      <c r="P20" s="87">
        <f>SUM(Q20:S20)</f>
        <v>14596</v>
      </c>
      <c r="Q20" s="87">
        <v>3115</v>
      </c>
      <c r="R20" s="87">
        <v>11481</v>
      </c>
      <c r="S20" s="87">
        <v>0</v>
      </c>
      <c r="T20" s="88">
        <f>IF(D20&gt;0,P20/D20*100,"-")</f>
        <v>56.383512960173057</v>
      </c>
      <c r="U20" s="87">
        <v>424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8</v>
      </c>
      <c r="B21" s="86" t="s">
        <v>288</v>
      </c>
      <c r="C21" s="85" t="s">
        <v>289</v>
      </c>
      <c r="D21" s="87">
        <f>+SUM(E21,+I21)</f>
        <v>31234</v>
      </c>
      <c r="E21" s="87">
        <f>+SUM(G21+H21)</f>
        <v>3436</v>
      </c>
      <c r="F21" s="106">
        <f>IF(D21&gt;0,E21/D21*100,"-")</f>
        <v>11.000832426202216</v>
      </c>
      <c r="G21" s="87">
        <v>3436</v>
      </c>
      <c r="H21" s="87">
        <v>0</v>
      </c>
      <c r="I21" s="87">
        <f>+SUM(K21,+M21,O21+P21)</f>
        <v>27798</v>
      </c>
      <c r="J21" s="88">
        <f>IF(D21&gt;0,I21/D21*100,"-")</f>
        <v>88.999167573797791</v>
      </c>
      <c r="K21" s="87">
        <v>341</v>
      </c>
      <c r="L21" s="88">
        <f>IF(D21&gt;0,K21/D21*100,"-")</f>
        <v>1.0917589805980663</v>
      </c>
      <c r="M21" s="87">
        <v>0</v>
      </c>
      <c r="N21" s="88">
        <f>IF(D21&gt;0,M21/D21*100,"-")</f>
        <v>0</v>
      </c>
      <c r="O21" s="87">
        <v>1546</v>
      </c>
      <c r="P21" s="87">
        <f>SUM(Q21:S21)</f>
        <v>25911</v>
      </c>
      <c r="Q21" s="87">
        <v>5069</v>
      </c>
      <c r="R21" s="87">
        <v>20842</v>
      </c>
      <c r="S21" s="87">
        <v>0</v>
      </c>
      <c r="T21" s="88">
        <f>IF(D21&gt;0,P21/D21*100,"-")</f>
        <v>82.957674329256577</v>
      </c>
      <c r="U21" s="87">
        <v>324</v>
      </c>
      <c r="V21" s="85" t="s">
        <v>263</v>
      </c>
      <c r="W21" s="85"/>
      <c r="X21" s="85"/>
      <c r="Y21" s="85"/>
      <c r="Z21" s="85" t="s">
        <v>263</v>
      </c>
      <c r="AA21" s="85"/>
      <c r="AB21" s="85"/>
      <c r="AC21" s="85"/>
      <c r="AD21" s="184" t="s">
        <v>262</v>
      </c>
    </row>
    <row r="22" spans="1:30" ht="13.5" customHeight="1">
      <c r="A22" s="85" t="s">
        <v>8</v>
      </c>
      <c r="B22" s="86" t="s">
        <v>290</v>
      </c>
      <c r="C22" s="85" t="s">
        <v>291</v>
      </c>
      <c r="D22" s="87">
        <f>+SUM(E22,+I22)</f>
        <v>28774</v>
      </c>
      <c r="E22" s="87">
        <f>+SUM(G22+H22)</f>
        <v>1917</v>
      </c>
      <c r="F22" s="106">
        <f>IF(D22&gt;0,E22/D22*100,"-")</f>
        <v>6.662264544380343</v>
      </c>
      <c r="G22" s="87">
        <v>1917</v>
      </c>
      <c r="H22" s="87">
        <v>0</v>
      </c>
      <c r="I22" s="87">
        <f>+SUM(K22,+M22,O22+P22)</f>
        <v>26857</v>
      </c>
      <c r="J22" s="88">
        <f>IF(D22&gt;0,I22/D22*100,"-")</f>
        <v>93.337735455619651</v>
      </c>
      <c r="K22" s="87">
        <v>0</v>
      </c>
      <c r="L22" s="88">
        <f>IF(D22&gt;0,K22/D22*100,"-")</f>
        <v>0</v>
      </c>
      <c r="M22" s="87">
        <v>0</v>
      </c>
      <c r="N22" s="88">
        <f>IF(D22&gt;0,M22/D22*100,"-")</f>
        <v>0</v>
      </c>
      <c r="O22" s="87">
        <v>5410</v>
      </c>
      <c r="P22" s="87">
        <f>SUM(Q22:S22)</f>
        <v>21447</v>
      </c>
      <c r="Q22" s="87">
        <v>4039</v>
      </c>
      <c r="R22" s="87">
        <v>17408</v>
      </c>
      <c r="S22" s="87">
        <v>0</v>
      </c>
      <c r="T22" s="88">
        <f>IF(D22&gt;0,P22/D22*100,"-")</f>
        <v>74.536039480086188</v>
      </c>
      <c r="U22" s="87">
        <v>611</v>
      </c>
      <c r="V22" s="85" t="s">
        <v>263</v>
      </c>
      <c r="W22" s="85"/>
      <c r="X22" s="85"/>
      <c r="Y22" s="85"/>
      <c r="Z22" s="85"/>
      <c r="AA22" s="85" t="s">
        <v>263</v>
      </c>
      <c r="AB22" s="85"/>
      <c r="AC22" s="85"/>
      <c r="AD22" s="184" t="s">
        <v>262</v>
      </c>
    </row>
    <row r="23" spans="1:30" ht="13.5" customHeight="1">
      <c r="A23" s="85" t="s">
        <v>8</v>
      </c>
      <c r="B23" s="86" t="s">
        <v>292</v>
      </c>
      <c r="C23" s="85" t="s">
        <v>293</v>
      </c>
      <c r="D23" s="87">
        <f>+SUM(E23,+I23)</f>
        <v>40337</v>
      </c>
      <c r="E23" s="87">
        <f>+SUM(G23+H23)</f>
        <v>1968</v>
      </c>
      <c r="F23" s="106">
        <f>IF(D23&gt;0,E23/D23*100,"-")</f>
        <v>4.8788953070382028</v>
      </c>
      <c r="G23" s="87">
        <v>1968</v>
      </c>
      <c r="H23" s="87">
        <v>0</v>
      </c>
      <c r="I23" s="87">
        <f>+SUM(K23,+M23,O23+P23)</f>
        <v>38369</v>
      </c>
      <c r="J23" s="88">
        <f>IF(D23&gt;0,I23/D23*100,"-")</f>
        <v>95.121104692961794</v>
      </c>
      <c r="K23" s="87">
        <v>32079</v>
      </c>
      <c r="L23" s="88">
        <f>IF(D23&gt;0,K23/D23*100,"-")</f>
        <v>79.527480972804128</v>
      </c>
      <c r="M23" s="87">
        <v>0</v>
      </c>
      <c r="N23" s="88">
        <f>IF(D23&gt;0,M23/D23*100,"-")</f>
        <v>0</v>
      </c>
      <c r="O23" s="87">
        <v>2297</v>
      </c>
      <c r="P23" s="87">
        <f>SUM(Q23:S23)</f>
        <v>3993</v>
      </c>
      <c r="Q23" s="87">
        <v>1876</v>
      </c>
      <c r="R23" s="87">
        <v>2117</v>
      </c>
      <c r="S23" s="87">
        <v>0</v>
      </c>
      <c r="T23" s="88">
        <f>IF(D23&gt;0,P23/D23*100,"-")</f>
        <v>9.8991000818107437</v>
      </c>
      <c r="U23" s="87">
        <v>177</v>
      </c>
      <c r="V23" s="85"/>
      <c r="W23" s="85"/>
      <c r="X23" s="85"/>
      <c r="Y23" s="85" t="s">
        <v>263</v>
      </c>
      <c r="Z23" s="85"/>
      <c r="AA23" s="85"/>
      <c r="AB23" s="85"/>
      <c r="AC23" s="85" t="s">
        <v>263</v>
      </c>
      <c r="AD23" s="184" t="s">
        <v>262</v>
      </c>
    </row>
    <row r="24" spans="1:30" ht="13.5" customHeight="1">
      <c r="A24" s="85" t="s">
        <v>8</v>
      </c>
      <c r="B24" s="86" t="s">
        <v>294</v>
      </c>
      <c r="C24" s="85" t="s">
        <v>295</v>
      </c>
      <c r="D24" s="87">
        <f>+SUM(E24,+I24)</f>
        <v>31522</v>
      </c>
      <c r="E24" s="87">
        <f>+SUM(G24+H24)</f>
        <v>5629</v>
      </c>
      <c r="F24" s="106">
        <f>IF(D24&gt;0,E24/D24*100,"-")</f>
        <v>17.857369456252776</v>
      </c>
      <c r="G24" s="87">
        <v>5629</v>
      </c>
      <c r="H24" s="87">
        <v>0</v>
      </c>
      <c r="I24" s="87">
        <f>+SUM(K24,+M24,O24+P24)</f>
        <v>25893</v>
      </c>
      <c r="J24" s="88">
        <f>IF(D24&gt;0,I24/D24*100,"-")</f>
        <v>82.142630543747217</v>
      </c>
      <c r="K24" s="87">
        <v>3554</v>
      </c>
      <c r="L24" s="88">
        <f>IF(D24&gt;0,K24/D24*100,"-")</f>
        <v>11.274665313114649</v>
      </c>
      <c r="M24" s="87">
        <v>0</v>
      </c>
      <c r="N24" s="88">
        <f>IF(D24&gt;0,M24/D24*100,"-")</f>
        <v>0</v>
      </c>
      <c r="O24" s="87">
        <v>851</v>
      </c>
      <c r="P24" s="87">
        <f>SUM(Q24:S24)</f>
        <v>21488</v>
      </c>
      <c r="Q24" s="87">
        <v>2283</v>
      </c>
      <c r="R24" s="87">
        <v>19205</v>
      </c>
      <c r="S24" s="87">
        <v>0</v>
      </c>
      <c r="T24" s="88">
        <f>IF(D24&gt;0,P24/D24*100,"-")</f>
        <v>68.16826343506122</v>
      </c>
      <c r="U24" s="87">
        <v>568</v>
      </c>
      <c r="V24" s="85" t="s">
        <v>263</v>
      </c>
      <c r="W24" s="85"/>
      <c r="X24" s="85"/>
      <c r="Y24" s="85"/>
      <c r="Z24" s="85" t="s">
        <v>263</v>
      </c>
      <c r="AA24" s="85"/>
      <c r="AB24" s="85"/>
      <c r="AC24" s="85"/>
      <c r="AD24" s="184" t="s">
        <v>262</v>
      </c>
    </row>
    <row r="25" spans="1:30" ht="13.5" customHeight="1">
      <c r="A25" s="85" t="s">
        <v>8</v>
      </c>
      <c r="B25" s="86" t="s">
        <v>296</v>
      </c>
      <c r="C25" s="85" t="s">
        <v>297</v>
      </c>
      <c r="D25" s="87">
        <f>+SUM(E25,+I25)</f>
        <v>22878</v>
      </c>
      <c r="E25" s="87">
        <f>+SUM(G25+H25)</f>
        <v>6000</v>
      </c>
      <c r="F25" s="106">
        <f>IF(D25&gt;0,E25/D25*100,"-")</f>
        <v>26.226068712300027</v>
      </c>
      <c r="G25" s="87">
        <v>6000</v>
      </c>
      <c r="H25" s="87">
        <v>0</v>
      </c>
      <c r="I25" s="87">
        <f>+SUM(K25,+M25,O25+P25)</f>
        <v>16878</v>
      </c>
      <c r="J25" s="88">
        <f>IF(D25&gt;0,I25/D25*100,"-")</f>
        <v>73.77393128769998</v>
      </c>
      <c r="K25" s="87">
        <v>0</v>
      </c>
      <c r="L25" s="88">
        <f>IF(D25&gt;0,K25/D25*100,"-")</f>
        <v>0</v>
      </c>
      <c r="M25" s="87">
        <v>0</v>
      </c>
      <c r="N25" s="88">
        <f>IF(D25&gt;0,M25/D25*100,"-")</f>
        <v>0</v>
      </c>
      <c r="O25" s="87">
        <v>2183</v>
      </c>
      <c r="P25" s="87">
        <f>SUM(Q25:S25)</f>
        <v>14695</v>
      </c>
      <c r="Q25" s="87">
        <v>1552</v>
      </c>
      <c r="R25" s="87">
        <v>13143</v>
      </c>
      <c r="S25" s="87">
        <v>0</v>
      </c>
      <c r="T25" s="88">
        <f>IF(D25&gt;0,P25/D25*100,"-")</f>
        <v>64.232013287874807</v>
      </c>
      <c r="U25" s="87">
        <v>266</v>
      </c>
      <c r="V25" s="85"/>
      <c r="W25" s="85"/>
      <c r="X25" s="85"/>
      <c r="Y25" s="85" t="s">
        <v>263</v>
      </c>
      <c r="Z25" s="85"/>
      <c r="AA25" s="85"/>
      <c r="AB25" s="85"/>
      <c r="AC25" s="85" t="s">
        <v>263</v>
      </c>
      <c r="AD25" s="184" t="s">
        <v>262</v>
      </c>
    </row>
    <row r="26" spans="1:30" ht="13.5" customHeight="1">
      <c r="A26" s="85" t="s">
        <v>8</v>
      </c>
      <c r="B26" s="86" t="s">
        <v>298</v>
      </c>
      <c r="C26" s="85" t="s">
        <v>299</v>
      </c>
      <c r="D26" s="87">
        <f>+SUM(E26,+I26)</f>
        <v>77346</v>
      </c>
      <c r="E26" s="87">
        <f>+SUM(G26+H26)</f>
        <v>2683</v>
      </c>
      <c r="F26" s="106">
        <f>IF(D26&gt;0,E26/D26*100,"-")</f>
        <v>3.4688283815581928</v>
      </c>
      <c r="G26" s="87">
        <v>2683</v>
      </c>
      <c r="H26" s="87">
        <v>0</v>
      </c>
      <c r="I26" s="87">
        <f>+SUM(K26,+M26,O26+P26)</f>
        <v>74663</v>
      </c>
      <c r="J26" s="88">
        <f>IF(D26&gt;0,I26/D26*100,"-")</f>
        <v>96.531171618441803</v>
      </c>
      <c r="K26" s="87">
        <v>0</v>
      </c>
      <c r="L26" s="88">
        <f>IF(D26&gt;0,K26/D26*100,"-")</f>
        <v>0</v>
      </c>
      <c r="M26" s="87">
        <v>1613</v>
      </c>
      <c r="N26" s="88">
        <f>IF(D26&gt;0,M26/D26*100,"-")</f>
        <v>2.0854342823158274</v>
      </c>
      <c r="O26" s="87">
        <v>1191</v>
      </c>
      <c r="P26" s="87">
        <f>SUM(Q26:S26)</f>
        <v>71859</v>
      </c>
      <c r="Q26" s="87">
        <v>8392</v>
      </c>
      <c r="R26" s="87">
        <v>63467</v>
      </c>
      <c r="S26" s="87">
        <v>0</v>
      </c>
      <c r="T26" s="88">
        <f>IF(D26&gt;0,P26/D26*100,"-")</f>
        <v>92.90590334341789</v>
      </c>
      <c r="U26" s="87">
        <v>745</v>
      </c>
      <c r="V26" s="85"/>
      <c r="W26" s="85"/>
      <c r="X26" s="85"/>
      <c r="Y26" s="85" t="s">
        <v>263</v>
      </c>
      <c r="Z26" s="85"/>
      <c r="AA26" s="85"/>
      <c r="AB26" s="85"/>
      <c r="AC26" s="85" t="s">
        <v>263</v>
      </c>
      <c r="AD26" s="184" t="s">
        <v>262</v>
      </c>
    </row>
    <row r="27" spans="1:30" ht="13.5" customHeight="1">
      <c r="A27" s="85" t="s">
        <v>8</v>
      </c>
      <c r="B27" s="86" t="s">
        <v>300</v>
      </c>
      <c r="C27" s="85" t="s">
        <v>301</v>
      </c>
      <c r="D27" s="87">
        <f>+SUM(E27,+I27)</f>
        <v>342</v>
      </c>
      <c r="E27" s="87">
        <f>+SUM(G27+H27)</f>
        <v>0</v>
      </c>
      <c r="F27" s="106">
        <f>IF(D27&gt;0,E27/D27*100,"-")</f>
        <v>0</v>
      </c>
      <c r="G27" s="87">
        <v>0</v>
      </c>
      <c r="H27" s="87">
        <v>0</v>
      </c>
      <c r="I27" s="87">
        <f>+SUM(K27,+M27,O27+P27)</f>
        <v>342</v>
      </c>
      <c r="J27" s="88">
        <f>IF(D27&gt;0,I27/D27*100,"-")</f>
        <v>100</v>
      </c>
      <c r="K27" s="87">
        <v>0</v>
      </c>
      <c r="L27" s="88">
        <f>IF(D27&gt;0,K27/D27*100,"-")</f>
        <v>0</v>
      </c>
      <c r="M27" s="87">
        <v>0</v>
      </c>
      <c r="N27" s="88">
        <f>IF(D27&gt;0,M27/D27*100,"-")</f>
        <v>0</v>
      </c>
      <c r="O27" s="87">
        <v>0</v>
      </c>
      <c r="P27" s="87">
        <f>SUM(Q27:S27)</f>
        <v>342</v>
      </c>
      <c r="Q27" s="87">
        <v>0</v>
      </c>
      <c r="R27" s="87">
        <v>342</v>
      </c>
      <c r="S27" s="87">
        <v>0</v>
      </c>
      <c r="T27" s="88">
        <f>IF(D27&gt;0,P27/D27*100,"-")</f>
        <v>100</v>
      </c>
      <c r="U27" s="87">
        <v>4</v>
      </c>
      <c r="V27" s="85"/>
      <c r="W27" s="85" t="s">
        <v>263</v>
      </c>
      <c r="X27" s="85"/>
      <c r="Y27" s="85"/>
      <c r="Z27" s="85"/>
      <c r="AA27" s="85" t="s">
        <v>263</v>
      </c>
      <c r="AB27" s="85"/>
      <c r="AC27" s="85"/>
      <c r="AD27" s="184" t="s">
        <v>262</v>
      </c>
    </row>
    <row r="28" spans="1:30" ht="13.5" customHeight="1">
      <c r="A28" s="85" t="s">
        <v>8</v>
      </c>
      <c r="B28" s="86" t="s">
        <v>302</v>
      </c>
      <c r="C28" s="85" t="s">
        <v>303</v>
      </c>
      <c r="D28" s="87">
        <f>+SUM(E28,+I28)</f>
        <v>624</v>
      </c>
      <c r="E28" s="87">
        <f>+SUM(G28+H28)</f>
        <v>2</v>
      </c>
      <c r="F28" s="106">
        <f>IF(D28&gt;0,E28/D28*100,"-")</f>
        <v>0.32051282051282048</v>
      </c>
      <c r="G28" s="87">
        <v>2</v>
      </c>
      <c r="H28" s="87">
        <v>0</v>
      </c>
      <c r="I28" s="87">
        <f>+SUM(K28,+M28,O28+P28)</f>
        <v>622</v>
      </c>
      <c r="J28" s="88">
        <f>IF(D28&gt;0,I28/D28*100,"-")</f>
        <v>99.679487179487182</v>
      </c>
      <c r="K28" s="87">
        <v>0</v>
      </c>
      <c r="L28" s="88">
        <f>IF(D28&gt;0,K28/D28*100,"-")</f>
        <v>0</v>
      </c>
      <c r="M28" s="87">
        <v>0</v>
      </c>
      <c r="N28" s="88">
        <f>IF(D28&gt;0,M28/D28*100,"-")</f>
        <v>0</v>
      </c>
      <c r="O28" s="87">
        <v>0</v>
      </c>
      <c r="P28" s="87">
        <f>SUM(Q28:S28)</f>
        <v>622</v>
      </c>
      <c r="Q28" s="87">
        <v>622</v>
      </c>
      <c r="R28" s="87">
        <v>0</v>
      </c>
      <c r="S28" s="87">
        <v>0</v>
      </c>
      <c r="T28" s="88">
        <f>IF(D28&gt;0,P28/D28*100,"-")</f>
        <v>99.679487179487182</v>
      </c>
      <c r="U28" s="87">
        <v>0</v>
      </c>
      <c r="V28" s="85"/>
      <c r="W28" s="85" t="s">
        <v>263</v>
      </c>
      <c r="X28" s="85"/>
      <c r="Y28" s="85"/>
      <c r="Z28" s="85"/>
      <c r="AA28" s="85"/>
      <c r="AB28" s="85" t="s">
        <v>263</v>
      </c>
      <c r="AC28" s="85"/>
      <c r="AD28" s="184" t="s">
        <v>262</v>
      </c>
    </row>
    <row r="29" spans="1:30" ht="13.5" customHeight="1">
      <c r="A29" s="85" t="s">
        <v>8</v>
      </c>
      <c r="B29" s="86" t="s">
        <v>304</v>
      </c>
      <c r="C29" s="85" t="s">
        <v>305</v>
      </c>
      <c r="D29" s="87">
        <f>+SUM(E29,+I29)</f>
        <v>18755</v>
      </c>
      <c r="E29" s="87">
        <f>+SUM(G29+H29)</f>
        <v>3669</v>
      </c>
      <c r="F29" s="106">
        <f>IF(D29&gt;0,E29/D29*100,"-")</f>
        <v>19.562783257797918</v>
      </c>
      <c r="G29" s="87">
        <v>3669</v>
      </c>
      <c r="H29" s="87">
        <v>0</v>
      </c>
      <c r="I29" s="87">
        <f>+SUM(K29,+M29,O29+P29)</f>
        <v>15086</v>
      </c>
      <c r="J29" s="88">
        <f>IF(D29&gt;0,I29/D29*100,"-")</f>
        <v>80.437216742202082</v>
      </c>
      <c r="K29" s="87">
        <v>0</v>
      </c>
      <c r="L29" s="88">
        <f>IF(D29&gt;0,K29/D29*100,"-")</f>
        <v>0</v>
      </c>
      <c r="M29" s="87">
        <v>0</v>
      </c>
      <c r="N29" s="88">
        <f>IF(D29&gt;0,M29/D29*100,"-")</f>
        <v>0</v>
      </c>
      <c r="O29" s="87">
        <v>902</v>
      </c>
      <c r="P29" s="87">
        <f>SUM(Q29:S29)</f>
        <v>14184</v>
      </c>
      <c r="Q29" s="87">
        <v>1681</v>
      </c>
      <c r="R29" s="87">
        <v>12503</v>
      </c>
      <c r="S29" s="87">
        <v>0</v>
      </c>
      <c r="T29" s="88">
        <f>IF(D29&gt;0,P29/D29*100,"-")</f>
        <v>75.627832577979206</v>
      </c>
      <c r="U29" s="87">
        <v>491</v>
      </c>
      <c r="V29" s="85" t="s">
        <v>263</v>
      </c>
      <c r="W29" s="85"/>
      <c r="X29" s="85"/>
      <c r="Y29" s="85"/>
      <c r="Z29" s="85" t="s">
        <v>263</v>
      </c>
      <c r="AA29" s="85"/>
      <c r="AB29" s="85"/>
      <c r="AC29" s="85"/>
      <c r="AD29" s="184" t="s">
        <v>262</v>
      </c>
    </row>
    <row r="30" spans="1:30" ht="13.5" customHeight="1">
      <c r="A30" s="85" t="s">
        <v>8</v>
      </c>
      <c r="B30" s="86" t="s">
        <v>306</v>
      </c>
      <c r="C30" s="85" t="s">
        <v>307</v>
      </c>
      <c r="D30" s="87">
        <f>+SUM(E30,+I30)</f>
        <v>9256</v>
      </c>
      <c r="E30" s="87">
        <f>+SUM(G30+H30)</f>
        <v>173</v>
      </c>
      <c r="F30" s="106">
        <f>IF(D30&gt;0,E30/D30*100,"-")</f>
        <v>1.8690579083837513</v>
      </c>
      <c r="G30" s="87">
        <v>173</v>
      </c>
      <c r="H30" s="87">
        <v>0</v>
      </c>
      <c r="I30" s="87">
        <f>+SUM(K30,+M30,O30+P30)</f>
        <v>9083</v>
      </c>
      <c r="J30" s="88">
        <f>IF(D30&gt;0,I30/D30*100,"-")</f>
        <v>98.130942091616248</v>
      </c>
      <c r="K30" s="87">
        <v>0</v>
      </c>
      <c r="L30" s="88">
        <f>IF(D30&gt;0,K30/D30*100,"-")</f>
        <v>0</v>
      </c>
      <c r="M30" s="87">
        <v>0</v>
      </c>
      <c r="N30" s="88">
        <f>IF(D30&gt;0,M30/D30*100,"-")</f>
        <v>0</v>
      </c>
      <c r="O30" s="87">
        <v>1119</v>
      </c>
      <c r="P30" s="87">
        <f>SUM(Q30:S30)</f>
        <v>7964</v>
      </c>
      <c r="Q30" s="87">
        <v>190</v>
      </c>
      <c r="R30" s="87">
        <v>7604</v>
      </c>
      <c r="S30" s="87">
        <v>170</v>
      </c>
      <c r="T30" s="88">
        <f>IF(D30&gt;0,P30/D30*100,"-")</f>
        <v>86.041486603284355</v>
      </c>
      <c r="U30" s="87">
        <v>98</v>
      </c>
      <c r="V30" s="85" t="s">
        <v>263</v>
      </c>
      <c r="W30" s="85"/>
      <c r="X30" s="85"/>
      <c r="Y30" s="85"/>
      <c r="Z30" s="85"/>
      <c r="AA30" s="85" t="s">
        <v>263</v>
      </c>
      <c r="AB30" s="85"/>
      <c r="AC30" s="85"/>
      <c r="AD30" s="184" t="s">
        <v>262</v>
      </c>
    </row>
    <row r="31" spans="1:30" ht="13.5" customHeight="1">
      <c r="A31" s="85" t="s">
        <v>8</v>
      </c>
      <c r="B31" s="86" t="s">
        <v>308</v>
      </c>
      <c r="C31" s="85" t="s">
        <v>309</v>
      </c>
      <c r="D31" s="87">
        <f>+SUM(E31,+I31)</f>
        <v>8332</v>
      </c>
      <c r="E31" s="87">
        <f>+SUM(G31+H31)</f>
        <v>1880</v>
      </c>
      <c r="F31" s="106">
        <f>IF(D31&gt;0,E31/D31*100,"-")</f>
        <v>22.563610177628419</v>
      </c>
      <c r="G31" s="87">
        <v>1880</v>
      </c>
      <c r="H31" s="87">
        <v>0</v>
      </c>
      <c r="I31" s="87">
        <f>+SUM(K31,+M31,O31+P31)</f>
        <v>6452</v>
      </c>
      <c r="J31" s="88">
        <f>IF(D31&gt;0,I31/D31*100,"-")</f>
        <v>77.436389822371581</v>
      </c>
      <c r="K31" s="87">
        <v>0</v>
      </c>
      <c r="L31" s="88">
        <f>IF(D31&gt;0,K31/D31*100,"-")</f>
        <v>0</v>
      </c>
      <c r="M31" s="87">
        <v>0</v>
      </c>
      <c r="N31" s="88">
        <f>IF(D31&gt;0,M31/D31*100,"-")</f>
        <v>0</v>
      </c>
      <c r="O31" s="87">
        <v>0</v>
      </c>
      <c r="P31" s="87">
        <f>SUM(Q31:S31)</f>
        <v>6452</v>
      </c>
      <c r="Q31" s="87">
        <v>1153</v>
      </c>
      <c r="R31" s="87">
        <v>5299</v>
      </c>
      <c r="S31" s="87">
        <v>0</v>
      </c>
      <c r="T31" s="88">
        <f>IF(D31&gt;0,P31/D31*100,"-")</f>
        <v>77.436389822371581</v>
      </c>
      <c r="U31" s="87">
        <v>103</v>
      </c>
      <c r="V31" s="85" t="s">
        <v>263</v>
      </c>
      <c r="W31" s="85"/>
      <c r="X31" s="85"/>
      <c r="Y31" s="85"/>
      <c r="Z31" s="85"/>
      <c r="AA31" s="85" t="s">
        <v>263</v>
      </c>
      <c r="AB31" s="85"/>
      <c r="AC31" s="85"/>
      <c r="AD31" s="184" t="s">
        <v>262</v>
      </c>
    </row>
    <row r="32" spans="1:30" ht="13.5" customHeight="1">
      <c r="A32" s="85" t="s">
        <v>8</v>
      </c>
      <c r="B32" s="86" t="s">
        <v>310</v>
      </c>
      <c r="C32" s="85" t="s">
        <v>311</v>
      </c>
      <c r="D32" s="87">
        <f>+SUM(E32,+I32)</f>
        <v>11867</v>
      </c>
      <c r="E32" s="87">
        <f>+SUM(G32+H32)</f>
        <v>1452</v>
      </c>
      <c r="F32" s="106">
        <f>IF(D32&gt;0,E32/D32*100,"-")</f>
        <v>12.235611359231482</v>
      </c>
      <c r="G32" s="87">
        <v>1452</v>
      </c>
      <c r="H32" s="87">
        <v>0</v>
      </c>
      <c r="I32" s="87">
        <f>+SUM(K32,+M32,O32+P32)</f>
        <v>10415</v>
      </c>
      <c r="J32" s="88">
        <f>IF(D32&gt;0,I32/D32*100,"-")</f>
        <v>87.764388640768516</v>
      </c>
      <c r="K32" s="87">
        <v>3128</v>
      </c>
      <c r="L32" s="88">
        <f>IF(D32&gt;0,K32/D32*100,"-")</f>
        <v>26.358810145782424</v>
      </c>
      <c r="M32" s="87">
        <v>0</v>
      </c>
      <c r="N32" s="88">
        <f>IF(D32&gt;0,M32/D32*100,"-")</f>
        <v>0</v>
      </c>
      <c r="O32" s="87">
        <v>0</v>
      </c>
      <c r="P32" s="87">
        <f>SUM(Q32:S32)</f>
        <v>7287</v>
      </c>
      <c r="Q32" s="87">
        <v>2257</v>
      </c>
      <c r="R32" s="87">
        <v>5030</v>
      </c>
      <c r="S32" s="87">
        <v>0</v>
      </c>
      <c r="T32" s="88">
        <f>IF(D32&gt;0,P32/D32*100,"-")</f>
        <v>61.405578494986088</v>
      </c>
      <c r="U32" s="87">
        <v>566</v>
      </c>
      <c r="V32" s="85"/>
      <c r="W32" s="85"/>
      <c r="X32" s="85"/>
      <c r="Y32" s="85" t="s">
        <v>263</v>
      </c>
      <c r="Z32" s="85"/>
      <c r="AA32" s="85"/>
      <c r="AB32" s="85"/>
      <c r="AC32" s="85" t="s">
        <v>263</v>
      </c>
      <c r="AD32" s="184" t="s">
        <v>262</v>
      </c>
    </row>
    <row r="33" spans="1:30" ht="13.5" customHeight="1">
      <c r="A33" s="85" t="s">
        <v>8</v>
      </c>
      <c r="B33" s="86" t="s">
        <v>312</v>
      </c>
      <c r="C33" s="85" t="s">
        <v>313</v>
      </c>
      <c r="D33" s="87">
        <f>+SUM(E33,+I33)</f>
        <v>6366</v>
      </c>
      <c r="E33" s="87">
        <f>+SUM(G33+H33)</f>
        <v>23</v>
      </c>
      <c r="F33" s="106">
        <f>IF(D33&gt;0,E33/D33*100,"-")</f>
        <v>0.36129437637448947</v>
      </c>
      <c r="G33" s="87">
        <v>23</v>
      </c>
      <c r="H33" s="87">
        <v>0</v>
      </c>
      <c r="I33" s="87">
        <f>+SUM(K33,+M33,O33+P33)</f>
        <v>6343</v>
      </c>
      <c r="J33" s="88">
        <f>IF(D33&gt;0,I33/D33*100,"-")</f>
        <v>99.638705623625512</v>
      </c>
      <c r="K33" s="87">
        <v>0</v>
      </c>
      <c r="L33" s="88">
        <f>IF(D33&gt;0,K33/D33*100,"-")</f>
        <v>0</v>
      </c>
      <c r="M33" s="87">
        <v>0</v>
      </c>
      <c r="N33" s="88">
        <f>IF(D33&gt;0,M33/D33*100,"-")</f>
        <v>0</v>
      </c>
      <c r="O33" s="87">
        <v>0</v>
      </c>
      <c r="P33" s="87">
        <f>SUM(Q33:S33)</f>
        <v>6343</v>
      </c>
      <c r="Q33" s="87">
        <v>1328</v>
      </c>
      <c r="R33" s="87">
        <v>5015</v>
      </c>
      <c r="S33" s="87">
        <v>0</v>
      </c>
      <c r="T33" s="88">
        <f>IF(D33&gt;0,P33/D33*100,"-")</f>
        <v>99.638705623625512</v>
      </c>
      <c r="U33" s="87">
        <v>192</v>
      </c>
      <c r="V33" s="85"/>
      <c r="W33" s="85"/>
      <c r="X33" s="85"/>
      <c r="Y33" s="85" t="s">
        <v>263</v>
      </c>
      <c r="Z33" s="85"/>
      <c r="AA33" s="85"/>
      <c r="AB33" s="85"/>
      <c r="AC33" s="85" t="s">
        <v>263</v>
      </c>
      <c r="AD33" s="184" t="s">
        <v>262</v>
      </c>
    </row>
    <row r="34" spans="1:30" ht="13.5" customHeight="1">
      <c r="A34" s="85" t="s">
        <v>8</v>
      </c>
      <c r="B34" s="86" t="s">
        <v>314</v>
      </c>
      <c r="C34" s="85" t="s">
        <v>315</v>
      </c>
      <c r="D34" s="87">
        <f>+SUM(E34,+I34)</f>
        <v>6263</v>
      </c>
      <c r="E34" s="87">
        <f>+SUM(G34+H34)</f>
        <v>1325</v>
      </c>
      <c r="F34" s="106">
        <f>IF(D34&gt;0,E34/D34*100,"-")</f>
        <v>21.155995529299059</v>
      </c>
      <c r="G34" s="87">
        <v>1325</v>
      </c>
      <c r="H34" s="87">
        <v>0</v>
      </c>
      <c r="I34" s="87">
        <f>+SUM(K34,+M34,O34+P34)</f>
        <v>4938</v>
      </c>
      <c r="J34" s="88">
        <f>IF(D34&gt;0,I34/D34*100,"-")</f>
        <v>78.844004470700952</v>
      </c>
      <c r="K34" s="87">
        <v>0</v>
      </c>
      <c r="L34" s="88">
        <f>IF(D34&gt;0,K34/D34*100,"-")</f>
        <v>0</v>
      </c>
      <c r="M34" s="87">
        <v>0</v>
      </c>
      <c r="N34" s="88">
        <f>IF(D34&gt;0,M34/D34*100,"-")</f>
        <v>0</v>
      </c>
      <c r="O34" s="87">
        <v>547</v>
      </c>
      <c r="P34" s="87">
        <f>SUM(Q34:S34)</f>
        <v>4391</v>
      </c>
      <c r="Q34" s="87">
        <v>484</v>
      </c>
      <c r="R34" s="87">
        <v>3907</v>
      </c>
      <c r="S34" s="87">
        <v>0</v>
      </c>
      <c r="T34" s="88">
        <f>IF(D34&gt;0,P34/D34*100,"-")</f>
        <v>70.110170844643136</v>
      </c>
      <c r="U34" s="87">
        <v>86</v>
      </c>
      <c r="V34" s="85" t="s">
        <v>263</v>
      </c>
      <c r="W34" s="85"/>
      <c r="X34" s="85"/>
      <c r="Y34" s="85"/>
      <c r="Z34" s="85" t="s">
        <v>263</v>
      </c>
      <c r="AA34" s="85"/>
      <c r="AB34" s="85"/>
      <c r="AC34" s="85"/>
      <c r="AD34" s="184" t="s">
        <v>262</v>
      </c>
    </row>
    <row r="35" spans="1:30" ht="13.5" customHeight="1">
      <c r="A35" s="85" t="s">
        <v>8</v>
      </c>
      <c r="B35" s="86" t="s">
        <v>316</v>
      </c>
      <c r="C35" s="85" t="s">
        <v>317</v>
      </c>
      <c r="D35" s="87">
        <f>+SUM(E35,+I35)</f>
        <v>5967</v>
      </c>
      <c r="E35" s="87">
        <f>+SUM(G35+H35)</f>
        <v>1880</v>
      </c>
      <c r="F35" s="106">
        <f>IF(D35&gt;0,E35/D35*100,"-")</f>
        <v>31.506619741913859</v>
      </c>
      <c r="G35" s="87">
        <v>1880</v>
      </c>
      <c r="H35" s="87">
        <v>0</v>
      </c>
      <c r="I35" s="87">
        <f>+SUM(K35,+M35,O35+P35)</f>
        <v>4087</v>
      </c>
      <c r="J35" s="88">
        <f>IF(D35&gt;0,I35/D35*100,"-")</f>
        <v>68.493380258086148</v>
      </c>
      <c r="K35" s="87">
        <v>0</v>
      </c>
      <c r="L35" s="88">
        <f>IF(D35&gt;0,K35/D35*100,"-")</f>
        <v>0</v>
      </c>
      <c r="M35" s="87">
        <v>0</v>
      </c>
      <c r="N35" s="88">
        <f>IF(D35&gt;0,M35/D35*100,"-")</f>
        <v>0</v>
      </c>
      <c r="O35" s="87">
        <v>399</v>
      </c>
      <c r="P35" s="87">
        <f>SUM(Q35:S35)</f>
        <v>3688</v>
      </c>
      <c r="Q35" s="87">
        <v>606</v>
      </c>
      <c r="R35" s="87">
        <v>3082</v>
      </c>
      <c r="S35" s="87">
        <v>0</v>
      </c>
      <c r="T35" s="88">
        <f>IF(D35&gt;0,P35/D35*100,"-")</f>
        <v>61.806602983073567</v>
      </c>
      <c r="U35" s="87">
        <v>48</v>
      </c>
      <c r="V35" s="85"/>
      <c r="W35" s="85"/>
      <c r="X35" s="85"/>
      <c r="Y35" s="85" t="s">
        <v>263</v>
      </c>
      <c r="Z35" s="85"/>
      <c r="AA35" s="85"/>
      <c r="AB35" s="85"/>
      <c r="AC35" s="85" t="s">
        <v>263</v>
      </c>
      <c r="AD35" s="184" t="s">
        <v>262</v>
      </c>
    </row>
    <row r="36" spans="1:30" ht="13.5" customHeight="1">
      <c r="A36" s="85" t="s">
        <v>8</v>
      </c>
      <c r="B36" s="86" t="s">
        <v>318</v>
      </c>
      <c r="C36" s="85" t="s">
        <v>319</v>
      </c>
      <c r="D36" s="87">
        <f>+SUM(E36,+I36)</f>
        <v>13651</v>
      </c>
      <c r="E36" s="87">
        <f>+SUM(G36+H36)</f>
        <v>553</v>
      </c>
      <c r="F36" s="106">
        <f>IF(D36&gt;0,E36/D36*100,"-")</f>
        <v>4.0509852758039706</v>
      </c>
      <c r="G36" s="87">
        <v>553</v>
      </c>
      <c r="H36" s="87">
        <v>0</v>
      </c>
      <c r="I36" s="87">
        <f>+SUM(K36,+M36,O36+P36)</f>
        <v>13098</v>
      </c>
      <c r="J36" s="88">
        <f>IF(D36&gt;0,I36/D36*100,"-")</f>
        <v>95.949014724196019</v>
      </c>
      <c r="K36" s="87">
        <v>0</v>
      </c>
      <c r="L36" s="88">
        <f>IF(D36&gt;0,K36/D36*100,"-")</f>
        <v>0</v>
      </c>
      <c r="M36" s="87">
        <v>0</v>
      </c>
      <c r="N36" s="88">
        <f>IF(D36&gt;0,M36/D36*100,"-")</f>
        <v>0</v>
      </c>
      <c r="O36" s="87">
        <v>0</v>
      </c>
      <c r="P36" s="87">
        <f>SUM(Q36:S36)</f>
        <v>13098</v>
      </c>
      <c r="Q36" s="87">
        <v>3099</v>
      </c>
      <c r="R36" s="87">
        <v>9999</v>
      </c>
      <c r="S36" s="87">
        <v>0</v>
      </c>
      <c r="T36" s="88">
        <f>IF(D36&gt;0,P36/D36*100,"-")</f>
        <v>95.949014724196019</v>
      </c>
      <c r="U36" s="87">
        <v>115</v>
      </c>
      <c r="V36" s="85"/>
      <c r="W36" s="85"/>
      <c r="X36" s="85"/>
      <c r="Y36" s="85" t="s">
        <v>263</v>
      </c>
      <c r="Z36" s="85"/>
      <c r="AA36" s="85"/>
      <c r="AB36" s="85"/>
      <c r="AC36" s="85" t="s">
        <v>263</v>
      </c>
      <c r="AD36" s="184" t="s">
        <v>262</v>
      </c>
    </row>
    <row r="37" spans="1:30" ht="13.5" customHeight="1">
      <c r="A37" s="85" t="s">
        <v>8</v>
      </c>
      <c r="B37" s="86" t="s">
        <v>320</v>
      </c>
      <c r="C37" s="85" t="s">
        <v>321</v>
      </c>
      <c r="D37" s="87">
        <f>+SUM(E37,+I37)</f>
        <v>7126</v>
      </c>
      <c r="E37" s="87">
        <f>+SUM(G37+H37)</f>
        <v>1397</v>
      </c>
      <c r="F37" s="106">
        <f>IF(D37&gt;0,E37/D37*100,"-")</f>
        <v>19.604266067920292</v>
      </c>
      <c r="G37" s="87">
        <v>1397</v>
      </c>
      <c r="H37" s="87">
        <v>0</v>
      </c>
      <c r="I37" s="87">
        <f>+SUM(K37,+M37,O37+P37)</f>
        <v>5729</v>
      </c>
      <c r="J37" s="88">
        <f>IF(D37&gt;0,I37/D37*100,"-")</f>
        <v>80.395733932079708</v>
      </c>
      <c r="K37" s="87">
        <v>0</v>
      </c>
      <c r="L37" s="88">
        <f>IF(D37&gt;0,K37/D37*100,"-")</f>
        <v>0</v>
      </c>
      <c r="M37" s="87">
        <v>0</v>
      </c>
      <c r="N37" s="88">
        <f>IF(D37&gt;0,M37/D37*100,"-")</f>
        <v>0</v>
      </c>
      <c r="O37" s="87">
        <v>0</v>
      </c>
      <c r="P37" s="87">
        <f>SUM(Q37:S37)</f>
        <v>5729</v>
      </c>
      <c r="Q37" s="87">
        <v>1770</v>
      </c>
      <c r="R37" s="87">
        <v>3959</v>
      </c>
      <c r="S37" s="87">
        <v>0</v>
      </c>
      <c r="T37" s="88">
        <f>IF(D37&gt;0,P37/D37*100,"-")</f>
        <v>80.395733932079708</v>
      </c>
      <c r="U37" s="87">
        <v>39</v>
      </c>
      <c r="V37" s="85" t="s">
        <v>263</v>
      </c>
      <c r="W37" s="85"/>
      <c r="X37" s="85"/>
      <c r="Y37" s="85"/>
      <c r="Z37" s="85"/>
      <c r="AA37" s="85" t="s">
        <v>263</v>
      </c>
      <c r="AB37" s="85"/>
      <c r="AC37" s="85"/>
      <c r="AD37" s="184" t="s">
        <v>262</v>
      </c>
    </row>
    <row r="38" spans="1:30" ht="13.5" customHeight="1">
      <c r="A38" s="85" t="s">
        <v>8</v>
      </c>
      <c r="B38" s="86" t="s">
        <v>322</v>
      </c>
      <c r="C38" s="85" t="s">
        <v>323</v>
      </c>
      <c r="D38" s="87">
        <f>+SUM(E38,+I38)</f>
        <v>5040</v>
      </c>
      <c r="E38" s="87">
        <f>+SUM(G38+H38)</f>
        <v>651</v>
      </c>
      <c r="F38" s="106">
        <f>IF(D38&gt;0,E38/D38*100,"-")</f>
        <v>12.916666666666668</v>
      </c>
      <c r="G38" s="87">
        <v>651</v>
      </c>
      <c r="H38" s="87">
        <v>0</v>
      </c>
      <c r="I38" s="87">
        <f>+SUM(K38,+M38,O38+P38)</f>
        <v>4389</v>
      </c>
      <c r="J38" s="88">
        <f>IF(D38&gt;0,I38/D38*100,"-")</f>
        <v>87.083333333333329</v>
      </c>
      <c r="K38" s="87">
        <v>0</v>
      </c>
      <c r="L38" s="88">
        <f>IF(D38&gt;0,K38/D38*100,"-")</f>
        <v>0</v>
      </c>
      <c r="M38" s="87">
        <v>0</v>
      </c>
      <c r="N38" s="88">
        <f>IF(D38&gt;0,M38/D38*100,"-")</f>
        <v>0</v>
      </c>
      <c r="O38" s="87">
        <v>0</v>
      </c>
      <c r="P38" s="87">
        <f>SUM(Q38:S38)</f>
        <v>4389</v>
      </c>
      <c r="Q38" s="87">
        <v>942</v>
      </c>
      <c r="R38" s="87">
        <v>3447</v>
      </c>
      <c r="S38" s="87">
        <v>0</v>
      </c>
      <c r="T38" s="88">
        <f>IF(D38&gt;0,P38/D38*100,"-")</f>
        <v>87.083333333333329</v>
      </c>
      <c r="U38" s="87">
        <v>0</v>
      </c>
      <c r="V38" s="85" t="s">
        <v>263</v>
      </c>
      <c r="W38" s="85"/>
      <c r="X38" s="85"/>
      <c r="Y38" s="85"/>
      <c r="Z38" s="85" t="s">
        <v>263</v>
      </c>
      <c r="AA38" s="85"/>
      <c r="AB38" s="85"/>
      <c r="AC38" s="85"/>
      <c r="AD38" s="184" t="s">
        <v>262</v>
      </c>
    </row>
    <row r="39" spans="1:30" ht="13.5" customHeight="1">
      <c r="A39" s="85" t="s">
        <v>8</v>
      </c>
      <c r="B39" s="86" t="s">
        <v>324</v>
      </c>
      <c r="C39" s="85" t="s">
        <v>325</v>
      </c>
      <c r="D39" s="87">
        <f>+SUM(E39,+I39)</f>
        <v>11418</v>
      </c>
      <c r="E39" s="87">
        <f>+SUM(G39+H39)</f>
        <v>856</v>
      </c>
      <c r="F39" s="106">
        <f>IF(D39&gt;0,E39/D39*100,"-")</f>
        <v>7.4969346645647219</v>
      </c>
      <c r="G39" s="87">
        <v>856</v>
      </c>
      <c r="H39" s="87">
        <v>0</v>
      </c>
      <c r="I39" s="87">
        <f>+SUM(K39,+M39,O39+P39)</f>
        <v>10562</v>
      </c>
      <c r="J39" s="88">
        <f>IF(D39&gt;0,I39/D39*100,"-")</f>
        <v>92.503065335435281</v>
      </c>
      <c r="K39" s="87">
        <v>0</v>
      </c>
      <c r="L39" s="88">
        <f>IF(D39&gt;0,K39/D39*100,"-")</f>
        <v>0</v>
      </c>
      <c r="M39" s="87">
        <v>0</v>
      </c>
      <c r="N39" s="88">
        <f>IF(D39&gt;0,M39/D39*100,"-")</f>
        <v>0</v>
      </c>
      <c r="O39" s="87">
        <v>417</v>
      </c>
      <c r="P39" s="87">
        <f>SUM(Q39:S39)</f>
        <v>10145</v>
      </c>
      <c r="Q39" s="87">
        <v>186</v>
      </c>
      <c r="R39" s="87">
        <v>9959</v>
      </c>
      <c r="S39" s="87">
        <v>0</v>
      </c>
      <c r="T39" s="88">
        <f>IF(D39&gt;0,P39/D39*100,"-")</f>
        <v>88.85093711683308</v>
      </c>
      <c r="U39" s="87">
        <v>127</v>
      </c>
      <c r="V39" s="85" t="s">
        <v>263</v>
      </c>
      <c r="W39" s="85"/>
      <c r="X39" s="85"/>
      <c r="Y39" s="85"/>
      <c r="Z39" s="85" t="s">
        <v>263</v>
      </c>
      <c r="AA39" s="85"/>
      <c r="AB39" s="85"/>
      <c r="AC39" s="85"/>
      <c r="AD39" s="184" t="s">
        <v>262</v>
      </c>
    </row>
    <row r="40" spans="1:30" ht="13.5" customHeight="1">
      <c r="A40" s="85" t="s">
        <v>8</v>
      </c>
      <c r="B40" s="86" t="s">
        <v>326</v>
      </c>
      <c r="C40" s="85" t="s">
        <v>327</v>
      </c>
      <c r="D40" s="87">
        <f>+SUM(E40,+I40)</f>
        <v>1363</v>
      </c>
      <c r="E40" s="87">
        <f>+SUM(G40+H40)</f>
        <v>48</v>
      </c>
      <c r="F40" s="106">
        <f>IF(D40&gt;0,E40/D40*100,"-")</f>
        <v>3.5216434336023479</v>
      </c>
      <c r="G40" s="87">
        <v>48</v>
      </c>
      <c r="H40" s="87">
        <v>0</v>
      </c>
      <c r="I40" s="87">
        <f>+SUM(K40,+M40,O40+P40)</f>
        <v>1315</v>
      </c>
      <c r="J40" s="88">
        <f>IF(D40&gt;0,I40/D40*100,"-")</f>
        <v>96.47835656639765</v>
      </c>
      <c r="K40" s="87">
        <v>0</v>
      </c>
      <c r="L40" s="88">
        <f>IF(D40&gt;0,K40/D40*100,"-")</f>
        <v>0</v>
      </c>
      <c r="M40" s="87">
        <v>0</v>
      </c>
      <c r="N40" s="88">
        <f>IF(D40&gt;0,M40/D40*100,"-")</f>
        <v>0</v>
      </c>
      <c r="O40" s="87">
        <v>1140</v>
      </c>
      <c r="P40" s="87">
        <f>SUM(Q40:S40)</f>
        <v>175</v>
      </c>
      <c r="Q40" s="87">
        <v>131</v>
      </c>
      <c r="R40" s="87">
        <v>44</v>
      </c>
      <c r="S40" s="87">
        <v>0</v>
      </c>
      <c r="T40" s="88">
        <f>IF(D40&gt;0,P40/D40*100,"-")</f>
        <v>12.839325018341894</v>
      </c>
      <c r="U40" s="87">
        <v>5</v>
      </c>
      <c r="V40" s="85"/>
      <c r="W40" s="85"/>
      <c r="X40" s="85"/>
      <c r="Y40" s="85" t="s">
        <v>263</v>
      </c>
      <c r="Z40" s="85"/>
      <c r="AA40" s="85"/>
      <c r="AB40" s="85"/>
      <c r="AC40" s="85" t="s">
        <v>263</v>
      </c>
      <c r="AD40" s="184" t="s">
        <v>262</v>
      </c>
    </row>
    <row r="41" spans="1:30" ht="13.5" customHeight="1">
      <c r="A41" s="85" t="s">
        <v>8</v>
      </c>
      <c r="B41" s="86" t="s">
        <v>328</v>
      </c>
      <c r="C41" s="85" t="s">
        <v>329</v>
      </c>
      <c r="D41" s="87">
        <f>+SUM(E41,+I41)</f>
        <v>1596</v>
      </c>
      <c r="E41" s="87">
        <f>+SUM(G41+H41)</f>
        <v>82</v>
      </c>
      <c r="F41" s="106">
        <f>IF(D41&gt;0,E41/D41*100,"-")</f>
        <v>5.1378446115288217</v>
      </c>
      <c r="G41" s="87">
        <v>82</v>
      </c>
      <c r="H41" s="87">
        <v>0</v>
      </c>
      <c r="I41" s="87">
        <f>+SUM(K41,+M41,O41+P41)</f>
        <v>1514</v>
      </c>
      <c r="J41" s="88">
        <f>IF(D41&gt;0,I41/D41*100,"-")</f>
        <v>94.86215538847118</v>
      </c>
      <c r="K41" s="87">
        <v>0</v>
      </c>
      <c r="L41" s="88">
        <f>IF(D41&gt;0,K41/D41*100,"-")</f>
        <v>0</v>
      </c>
      <c r="M41" s="87">
        <v>0</v>
      </c>
      <c r="N41" s="88">
        <f>IF(D41&gt;0,M41/D41*100,"-")</f>
        <v>0</v>
      </c>
      <c r="O41" s="87">
        <v>1514</v>
      </c>
      <c r="P41" s="87">
        <f>SUM(Q41:S41)</f>
        <v>0</v>
      </c>
      <c r="Q41" s="87">
        <v>0</v>
      </c>
      <c r="R41" s="87">
        <v>0</v>
      </c>
      <c r="S41" s="87">
        <v>0</v>
      </c>
      <c r="T41" s="88">
        <f>IF(D41&gt;0,P41/D41*100,"-")</f>
        <v>0</v>
      </c>
      <c r="U41" s="87">
        <v>13</v>
      </c>
      <c r="V41" s="85" t="s">
        <v>263</v>
      </c>
      <c r="W41" s="85"/>
      <c r="X41" s="85"/>
      <c r="Y41" s="85"/>
      <c r="Z41" s="85"/>
      <c r="AA41" s="85" t="s">
        <v>263</v>
      </c>
      <c r="AB41" s="85"/>
      <c r="AC41" s="85"/>
      <c r="AD41" s="184" t="s">
        <v>262</v>
      </c>
    </row>
    <row r="42" spans="1:30" ht="13.5" customHeight="1">
      <c r="A42" s="85" t="s">
        <v>8</v>
      </c>
      <c r="B42" s="86" t="s">
        <v>330</v>
      </c>
      <c r="C42" s="85" t="s">
        <v>331</v>
      </c>
      <c r="D42" s="87">
        <f>+SUM(E42,+I42)</f>
        <v>8122</v>
      </c>
      <c r="E42" s="87">
        <f>+SUM(G42+H42)</f>
        <v>1186</v>
      </c>
      <c r="F42" s="106">
        <f>IF(D42&gt;0,E42/D42*100,"-")</f>
        <v>14.602314700812608</v>
      </c>
      <c r="G42" s="87">
        <v>1186</v>
      </c>
      <c r="H42" s="87">
        <v>0</v>
      </c>
      <c r="I42" s="87">
        <f>+SUM(K42,+M42,O42+P42)</f>
        <v>6936</v>
      </c>
      <c r="J42" s="88">
        <f>IF(D42&gt;0,I42/D42*100,"-")</f>
        <v>85.397685299187387</v>
      </c>
      <c r="K42" s="87">
        <v>0</v>
      </c>
      <c r="L42" s="88">
        <f>IF(D42&gt;0,K42/D42*100,"-")</f>
        <v>0</v>
      </c>
      <c r="M42" s="87">
        <v>0</v>
      </c>
      <c r="N42" s="88">
        <f>IF(D42&gt;0,M42/D42*100,"-")</f>
        <v>0</v>
      </c>
      <c r="O42" s="87">
        <v>736</v>
      </c>
      <c r="P42" s="87">
        <f>SUM(Q42:S42)</f>
        <v>6200</v>
      </c>
      <c r="Q42" s="87">
        <v>3073</v>
      </c>
      <c r="R42" s="87">
        <v>3127</v>
      </c>
      <c r="S42" s="87">
        <v>0</v>
      </c>
      <c r="T42" s="88">
        <f>IF(D42&gt;0,P42/D42*100,"-")</f>
        <v>76.335877862595424</v>
      </c>
      <c r="U42" s="87">
        <v>0</v>
      </c>
      <c r="V42" s="85" t="s">
        <v>263</v>
      </c>
      <c r="W42" s="85"/>
      <c r="X42" s="85"/>
      <c r="Y42" s="85"/>
      <c r="Z42" s="85" t="s">
        <v>263</v>
      </c>
      <c r="AA42" s="85"/>
      <c r="AB42" s="85"/>
      <c r="AC42" s="85"/>
      <c r="AD42" s="184" t="s">
        <v>262</v>
      </c>
    </row>
    <row r="43" spans="1:30" ht="13.5" customHeight="1">
      <c r="A43" s="85" t="s">
        <v>8</v>
      </c>
      <c r="B43" s="86" t="s">
        <v>332</v>
      </c>
      <c r="C43" s="85" t="s">
        <v>333</v>
      </c>
      <c r="D43" s="87">
        <f>+SUM(E43,+I43)</f>
        <v>6017</v>
      </c>
      <c r="E43" s="87">
        <f>+SUM(G43+H43)</f>
        <v>224</v>
      </c>
      <c r="F43" s="106">
        <f>IF(D43&gt;0,E43/D43*100,"-")</f>
        <v>3.7227854412497923</v>
      </c>
      <c r="G43" s="87">
        <v>224</v>
      </c>
      <c r="H43" s="87">
        <v>0</v>
      </c>
      <c r="I43" s="87">
        <f>+SUM(K43,+M43,O43+P43)</f>
        <v>5793</v>
      </c>
      <c r="J43" s="88">
        <f>IF(D43&gt;0,I43/D43*100,"-")</f>
        <v>96.277214558750217</v>
      </c>
      <c r="K43" s="87">
        <v>0</v>
      </c>
      <c r="L43" s="88">
        <f>IF(D43&gt;0,K43/D43*100,"-")</f>
        <v>0</v>
      </c>
      <c r="M43" s="87">
        <v>0</v>
      </c>
      <c r="N43" s="88">
        <f>IF(D43&gt;0,M43/D43*100,"-")</f>
        <v>0</v>
      </c>
      <c r="O43" s="87">
        <v>0</v>
      </c>
      <c r="P43" s="87">
        <f>SUM(Q43:S43)</f>
        <v>5793</v>
      </c>
      <c r="Q43" s="87">
        <v>785</v>
      </c>
      <c r="R43" s="87">
        <v>5008</v>
      </c>
      <c r="S43" s="87">
        <v>0</v>
      </c>
      <c r="T43" s="88">
        <f>IF(D43&gt;0,P43/D43*100,"-")</f>
        <v>96.277214558750217</v>
      </c>
      <c r="U43" s="87">
        <v>26</v>
      </c>
      <c r="V43" s="85" t="s">
        <v>263</v>
      </c>
      <c r="W43" s="85"/>
      <c r="X43" s="85"/>
      <c r="Y43" s="85"/>
      <c r="Z43" s="85"/>
      <c r="AA43" s="85" t="s">
        <v>263</v>
      </c>
      <c r="AB43" s="85"/>
      <c r="AC43" s="85"/>
      <c r="AD43" s="184" t="s">
        <v>262</v>
      </c>
    </row>
    <row r="44" spans="1:30" ht="13.5" customHeight="1">
      <c r="A44" s="85" t="s">
        <v>8</v>
      </c>
      <c r="B44" s="86" t="s">
        <v>334</v>
      </c>
      <c r="C44" s="85" t="s">
        <v>335</v>
      </c>
      <c r="D44" s="87">
        <f>+SUM(E44,+I44)</f>
        <v>6323</v>
      </c>
      <c r="E44" s="87">
        <f>+SUM(G44+H44)</f>
        <v>2277</v>
      </c>
      <c r="F44" s="106">
        <f>IF(D44&gt;0,E44/D44*100,"-")</f>
        <v>36.011386999841847</v>
      </c>
      <c r="G44" s="87">
        <v>2277</v>
      </c>
      <c r="H44" s="87">
        <v>0</v>
      </c>
      <c r="I44" s="87">
        <f>+SUM(K44,+M44,O44+P44)</f>
        <v>4046</v>
      </c>
      <c r="J44" s="88">
        <f>IF(D44&gt;0,I44/D44*100,"-")</f>
        <v>63.988613000158153</v>
      </c>
      <c r="K44" s="87">
        <v>1964</v>
      </c>
      <c r="L44" s="88">
        <f>IF(D44&gt;0,K44/D44*100,"-")</f>
        <v>31.061205124149925</v>
      </c>
      <c r="M44" s="87">
        <v>0</v>
      </c>
      <c r="N44" s="88">
        <f>IF(D44&gt;0,M44/D44*100,"-")</f>
        <v>0</v>
      </c>
      <c r="O44" s="87">
        <v>520</v>
      </c>
      <c r="P44" s="87">
        <f>SUM(Q44:S44)</f>
        <v>1562</v>
      </c>
      <c r="Q44" s="87">
        <v>830</v>
      </c>
      <c r="R44" s="87">
        <v>732</v>
      </c>
      <c r="S44" s="87">
        <v>0</v>
      </c>
      <c r="T44" s="88">
        <f>IF(D44&gt;0,P44/D44*100,"-")</f>
        <v>24.70346354578523</v>
      </c>
      <c r="U44" s="87">
        <v>50</v>
      </c>
      <c r="V44" s="85"/>
      <c r="W44" s="85" t="s">
        <v>263</v>
      </c>
      <c r="X44" s="85"/>
      <c r="Y44" s="85"/>
      <c r="Z44" s="85"/>
      <c r="AA44" s="85" t="s">
        <v>263</v>
      </c>
      <c r="AB44" s="85"/>
      <c r="AC44" s="85"/>
      <c r="AD44" s="184" t="s">
        <v>262</v>
      </c>
    </row>
    <row r="45" spans="1:30" ht="13.5" customHeight="1">
      <c r="A45" s="85" t="s">
        <v>8</v>
      </c>
      <c r="B45" s="86" t="s">
        <v>336</v>
      </c>
      <c r="C45" s="85" t="s">
        <v>337</v>
      </c>
      <c r="D45" s="87">
        <f>+SUM(E45,+I45)</f>
        <v>9871</v>
      </c>
      <c r="E45" s="87">
        <f>+SUM(G45+H45)</f>
        <v>1248</v>
      </c>
      <c r="F45" s="106">
        <f>IF(D45&gt;0,E45/D45*100,"-")</f>
        <v>12.643095937594975</v>
      </c>
      <c r="G45" s="87">
        <v>1248</v>
      </c>
      <c r="H45" s="87">
        <v>0</v>
      </c>
      <c r="I45" s="87">
        <f>+SUM(K45,+M45,O45+P45)</f>
        <v>8623</v>
      </c>
      <c r="J45" s="88">
        <f>IF(D45&gt;0,I45/D45*100,"-")</f>
        <v>87.356904062405022</v>
      </c>
      <c r="K45" s="87">
        <v>1553</v>
      </c>
      <c r="L45" s="88">
        <f>IF(D45&gt;0,K45/D45*100,"-")</f>
        <v>15.732955121061694</v>
      </c>
      <c r="M45" s="87">
        <v>0</v>
      </c>
      <c r="N45" s="88">
        <f>IF(D45&gt;0,M45/D45*100,"-")</f>
        <v>0</v>
      </c>
      <c r="O45" s="87">
        <v>99</v>
      </c>
      <c r="P45" s="87">
        <f>SUM(Q45:S45)</f>
        <v>6971</v>
      </c>
      <c r="Q45" s="87">
        <v>0</v>
      </c>
      <c r="R45" s="87">
        <v>4902</v>
      </c>
      <c r="S45" s="87">
        <v>2069</v>
      </c>
      <c r="T45" s="88">
        <f>IF(D45&gt;0,P45/D45*100,"-")</f>
        <v>70.621011042447577</v>
      </c>
      <c r="U45" s="87">
        <v>66</v>
      </c>
      <c r="V45" s="85" t="s">
        <v>263</v>
      </c>
      <c r="W45" s="85"/>
      <c r="X45" s="85"/>
      <c r="Y45" s="85"/>
      <c r="Z45" s="85" t="s">
        <v>263</v>
      </c>
      <c r="AA45" s="85"/>
      <c r="AB45" s="85"/>
      <c r="AC45" s="85"/>
      <c r="AD45" s="184" t="s">
        <v>262</v>
      </c>
    </row>
    <row r="46" spans="1:30" ht="13.5" customHeight="1">
      <c r="A46" s="85" t="s">
        <v>8</v>
      </c>
      <c r="B46" s="86" t="s">
        <v>338</v>
      </c>
      <c r="C46" s="85" t="s">
        <v>339</v>
      </c>
      <c r="D46" s="87">
        <f>+SUM(E46,+I46)</f>
        <v>5471</v>
      </c>
      <c r="E46" s="87">
        <f>+SUM(G46+H46)</f>
        <v>909</v>
      </c>
      <c r="F46" s="106">
        <f>IF(D46&gt;0,E46/D46*100,"-")</f>
        <v>16.614878450009137</v>
      </c>
      <c r="G46" s="87">
        <v>909</v>
      </c>
      <c r="H46" s="87">
        <v>0</v>
      </c>
      <c r="I46" s="87">
        <f>+SUM(K46,+M46,O46+P46)</f>
        <v>4562</v>
      </c>
      <c r="J46" s="88">
        <f>IF(D46&gt;0,I46/D46*100,"-")</f>
        <v>83.385121549990856</v>
      </c>
      <c r="K46" s="87">
        <v>0</v>
      </c>
      <c r="L46" s="88">
        <f>IF(D46&gt;0,K46/D46*100,"-")</f>
        <v>0</v>
      </c>
      <c r="M46" s="87">
        <v>0</v>
      </c>
      <c r="N46" s="88">
        <f>IF(D46&gt;0,M46/D46*100,"-")</f>
        <v>0</v>
      </c>
      <c r="O46" s="87">
        <v>0</v>
      </c>
      <c r="P46" s="87">
        <f>SUM(Q46:S46)</f>
        <v>4562</v>
      </c>
      <c r="Q46" s="87">
        <v>1302</v>
      </c>
      <c r="R46" s="87">
        <v>3260</v>
      </c>
      <c r="S46" s="87">
        <v>0</v>
      </c>
      <c r="T46" s="88">
        <f>IF(D46&gt;0,P46/D46*100,"-")</f>
        <v>83.385121549990856</v>
      </c>
      <c r="U46" s="87">
        <v>33</v>
      </c>
      <c r="V46" s="85" t="s">
        <v>263</v>
      </c>
      <c r="W46" s="85"/>
      <c r="X46" s="85"/>
      <c r="Y46" s="85"/>
      <c r="Z46" s="85" t="s">
        <v>263</v>
      </c>
      <c r="AA46" s="85"/>
      <c r="AB46" s="85"/>
      <c r="AC46" s="85"/>
      <c r="AD46" s="184" t="s">
        <v>262</v>
      </c>
    </row>
    <row r="47" spans="1:30" ht="13.5" customHeight="1">
      <c r="A47" s="85" t="s">
        <v>8</v>
      </c>
      <c r="B47" s="86" t="s">
        <v>340</v>
      </c>
      <c r="C47" s="85" t="s">
        <v>341</v>
      </c>
      <c r="D47" s="87">
        <f>+SUM(E47,+I47)</f>
        <v>6134</v>
      </c>
      <c r="E47" s="87">
        <f>+SUM(G47+H47)</f>
        <v>1179</v>
      </c>
      <c r="F47" s="106">
        <f>IF(D47&gt;0,E47/D47*100,"-")</f>
        <v>19.220736876426475</v>
      </c>
      <c r="G47" s="87">
        <v>1179</v>
      </c>
      <c r="H47" s="87">
        <v>0</v>
      </c>
      <c r="I47" s="87">
        <f>+SUM(K47,+M47,O47+P47)</f>
        <v>4955</v>
      </c>
      <c r="J47" s="88">
        <f>IF(D47&gt;0,I47/D47*100,"-")</f>
        <v>80.779263123573514</v>
      </c>
      <c r="K47" s="87">
        <v>0</v>
      </c>
      <c r="L47" s="88">
        <f>IF(D47&gt;0,K47/D47*100,"-")</f>
        <v>0</v>
      </c>
      <c r="M47" s="87">
        <v>0</v>
      </c>
      <c r="N47" s="88">
        <f>IF(D47&gt;0,M47/D47*100,"-")</f>
        <v>0</v>
      </c>
      <c r="O47" s="87">
        <v>0</v>
      </c>
      <c r="P47" s="87">
        <f>SUM(Q47:S47)</f>
        <v>4955</v>
      </c>
      <c r="Q47" s="87">
        <v>1246</v>
      </c>
      <c r="R47" s="87">
        <v>3709</v>
      </c>
      <c r="S47" s="87">
        <v>0</v>
      </c>
      <c r="T47" s="88">
        <f>IF(D47&gt;0,P47/D47*100,"-")</f>
        <v>80.779263123573514</v>
      </c>
      <c r="U47" s="87">
        <v>23</v>
      </c>
      <c r="V47" s="85"/>
      <c r="W47" s="85"/>
      <c r="X47" s="85"/>
      <c r="Y47" s="85" t="s">
        <v>263</v>
      </c>
      <c r="Z47" s="85"/>
      <c r="AA47" s="85"/>
      <c r="AB47" s="85"/>
      <c r="AC47" s="85" t="s">
        <v>263</v>
      </c>
      <c r="AD47" s="184" t="s">
        <v>262</v>
      </c>
    </row>
    <row r="48" spans="1:30" ht="13.5" customHeight="1">
      <c r="A48" s="85" t="s">
        <v>8</v>
      </c>
      <c r="B48" s="86" t="s">
        <v>342</v>
      </c>
      <c r="C48" s="85" t="s">
        <v>343</v>
      </c>
      <c r="D48" s="87">
        <f>+SUM(E48,+I48)</f>
        <v>5991</v>
      </c>
      <c r="E48" s="87">
        <f>+SUM(G48+H48)</f>
        <v>809</v>
      </c>
      <c r="F48" s="106">
        <f>IF(D48&gt;0,E48/D48*100,"-")</f>
        <v>13.503588716407947</v>
      </c>
      <c r="G48" s="87">
        <v>809</v>
      </c>
      <c r="H48" s="87">
        <v>0</v>
      </c>
      <c r="I48" s="87">
        <f>+SUM(K48,+M48,O48+P48)</f>
        <v>5182</v>
      </c>
      <c r="J48" s="88">
        <f>IF(D48&gt;0,I48/D48*100,"-")</f>
        <v>86.496411283592053</v>
      </c>
      <c r="K48" s="87">
        <v>2649</v>
      </c>
      <c r="L48" s="88">
        <f>IF(D48&gt;0,K48/D48*100,"-")</f>
        <v>44.216324486730095</v>
      </c>
      <c r="M48" s="87">
        <v>0</v>
      </c>
      <c r="N48" s="88">
        <f>IF(D48&gt;0,M48/D48*100,"-")</f>
        <v>0</v>
      </c>
      <c r="O48" s="87">
        <v>2151</v>
      </c>
      <c r="P48" s="87">
        <f>SUM(Q48:S48)</f>
        <v>382</v>
      </c>
      <c r="Q48" s="87">
        <v>0</v>
      </c>
      <c r="R48" s="87">
        <v>382</v>
      </c>
      <c r="S48" s="87">
        <v>0</v>
      </c>
      <c r="T48" s="88">
        <f>IF(D48&gt;0,P48/D48*100,"-")</f>
        <v>6.3762310131864464</v>
      </c>
      <c r="U48" s="87">
        <v>128</v>
      </c>
      <c r="V48" s="85"/>
      <c r="W48" s="85"/>
      <c r="X48" s="85"/>
      <c r="Y48" s="85" t="s">
        <v>263</v>
      </c>
      <c r="Z48" s="85"/>
      <c r="AA48" s="85"/>
      <c r="AB48" s="85"/>
      <c r="AC48" s="85" t="s">
        <v>263</v>
      </c>
      <c r="AD48" s="184" t="s">
        <v>262</v>
      </c>
    </row>
    <row r="49" spans="1:30" ht="13.5" customHeight="1">
      <c r="A49" s="85" t="s">
        <v>8</v>
      </c>
      <c r="B49" s="86" t="s">
        <v>344</v>
      </c>
      <c r="C49" s="85" t="s">
        <v>345</v>
      </c>
      <c r="D49" s="87">
        <f>+SUM(E49,+I49)</f>
        <v>5264</v>
      </c>
      <c r="E49" s="87">
        <f>+SUM(G49+H49)</f>
        <v>233</v>
      </c>
      <c r="F49" s="106">
        <f>IF(D49&gt;0,E49/D49*100,"-")</f>
        <v>4.4262917933130694</v>
      </c>
      <c r="G49" s="87">
        <v>233</v>
      </c>
      <c r="H49" s="87">
        <v>0</v>
      </c>
      <c r="I49" s="87">
        <f>+SUM(K49,+M49,O49+P49)</f>
        <v>5031</v>
      </c>
      <c r="J49" s="88">
        <f>IF(D49&gt;0,I49/D49*100,"-")</f>
        <v>95.573708206686931</v>
      </c>
      <c r="K49" s="87">
        <v>2184</v>
      </c>
      <c r="L49" s="88">
        <f>IF(D49&gt;0,K49/D49*100,"-")</f>
        <v>41.48936170212766</v>
      </c>
      <c r="M49" s="87">
        <v>0</v>
      </c>
      <c r="N49" s="88">
        <f>IF(D49&gt;0,M49/D49*100,"-")</f>
        <v>0</v>
      </c>
      <c r="O49" s="87">
        <v>0</v>
      </c>
      <c r="P49" s="87">
        <f>SUM(Q49:S49)</f>
        <v>2847</v>
      </c>
      <c r="Q49" s="87">
        <v>2276</v>
      </c>
      <c r="R49" s="87">
        <v>571</v>
      </c>
      <c r="S49" s="87">
        <v>0</v>
      </c>
      <c r="T49" s="88">
        <f>IF(D49&gt;0,P49/D49*100,"-")</f>
        <v>54.084346504559264</v>
      </c>
      <c r="U49" s="87">
        <v>80</v>
      </c>
      <c r="V49" s="85" t="s">
        <v>263</v>
      </c>
      <c r="W49" s="85"/>
      <c r="X49" s="85"/>
      <c r="Y49" s="85"/>
      <c r="Z49" s="85"/>
      <c r="AA49" s="85" t="s">
        <v>263</v>
      </c>
      <c r="AB49" s="85"/>
      <c r="AC49" s="85"/>
      <c r="AD49" s="184" t="s">
        <v>262</v>
      </c>
    </row>
    <row r="50" spans="1:30" ht="13.5" customHeight="1">
      <c r="A50" s="85" t="s">
        <v>8</v>
      </c>
      <c r="B50" s="86" t="s">
        <v>346</v>
      </c>
      <c r="C50" s="85" t="s">
        <v>347</v>
      </c>
      <c r="D50" s="87">
        <f>+SUM(E50,+I50)</f>
        <v>4988</v>
      </c>
      <c r="E50" s="87">
        <f>+SUM(G50+H50)</f>
        <v>1362</v>
      </c>
      <c r="F50" s="106">
        <f>IF(D50&gt;0,E50/D50*100,"-")</f>
        <v>27.305533279871693</v>
      </c>
      <c r="G50" s="87">
        <v>1362</v>
      </c>
      <c r="H50" s="87">
        <v>0</v>
      </c>
      <c r="I50" s="87">
        <f>+SUM(K50,+M50,O50+P50)</f>
        <v>3626</v>
      </c>
      <c r="J50" s="88">
        <f>IF(D50&gt;0,I50/D50*100,"-")</f>
        <v>72.694466720128304</v>
      </c>
      <c r="K50" s="87">
        <v>0</v>
      </c>
      <c r="L50" s="88">
        <f>IF(D50&gt;0,K50/D50*100,"-")</f>
        <v>0</v>
      </c>
      <c r="M50" s="87">
        <v>0</v>
      </c>
      <c r="N50" s="88">
        <f>IF(D50&gt;0,M50/D50*100,"-")</f>
        <v>0</v>
      </c>
      <c r="O50" s="87">
        <v>909</v>
      </c>
      <c r="P50" s="87">
        <f>SUM(Q50:S50)</f>
        <v>2717</v>
      </c>
      <c r="Q50" s="87">
        <v>607</v>
      </c>
      <c r="R50" s="87">
        <v>2110</v>
      </c>
      <c r="S50" s="87">
        <v>0</v>
      </c>
      <c r="T50" s="88">
        <f>IF(D50&gt;0,P50/D50*100,"-")</f>
        <v>54.470729751403368</v>
      </c>
      <c r="U50" s="87">
        <v>28</v>
      </c>
      <c r="V50" s="85" t="s">
        <v>263</v>
      </c>
      <c r="W50" s="85"/>
      <c r="X50" s="85"/>
      <c r="Y50" s="85"/>
      <c r="Z50" s="85" t="s">
        <v>263</v>
      </c>
      <c r="AA50" s="85"/>
      <c r="AB50" s="85"/>
      <c r="AC50" s="85"/>
      <c r="AD50" s="184" t="s">
        <v>262</v>
      </c>
    </row>
    <row r="51" spans="1:30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30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30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30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30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30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30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30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30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30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30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30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30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30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50">
    <sortCondition ref="A8:A50"/>
    <sortCondition ref="B8:B50"/>
    <sortCondition ref="C8:C50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鹿児島県</v>
      </c>
      <c r="B7" s="90" t="str">
        <f>水洗化人口等!B7</f>
        <v>46000</v>
      </c>
      <c r="C7" s="89" t="s">
        <v>198</v>
      </c>
      <c r="D7" s="91">
        <f>SUM(E7,+H7,+K7)</f>
        <v>734021</v>
      </c>
      <c r="E7" s="91">
        <f>SUM(F7:G7)</f>
        <v>5464</v>
      </c>
      <c r="F7" s="91">
        <f>SUM(F$8:F$207)</f>
        <v>4851</v>
      </c>
      <c r="G7" s="91">
        <f>SUM(G$8:G$207)</f>
        <v>613</v>
      </c>
      <c r="H7" s="91">
        <f>SUM(I7:J7)</f>
        <v>37747</v>
      </c>
      <c r="I7" s="91">
        <f>SUM(I$8:I$207)</f>
        <v>11142</v>
      </c>
      <c r="J7" s="91">
        <f>SUM(J$8:J$207)</f>
        <v>26605</v>
      </c>
      <c r="K7" s="91">
        <f>SUM(L7:M7)</f>
        <v>690810</v>
      </c>
      <c r="L7" s="91">
        <f>SUM(L$8:L$207)</f>
        <v>123217</v>
      </c>
      <c r="M7" s="91">
        <f>SUM(M$8:M$207)</f>
        <v>567593</v>
      </c>
      <c r="N7" s="91">
        <f>SUM(O7,+V7,+AC7)</f>
        <v>734021</v>
      </c>
      <c r="O7" s="91">
        <f>SUM(P7:U7)</f>
        <v>139210</v>
      </c>
      <c r="P7" s="91">
        <f t="shared" ref="P7:U7" si="0">SUM(P$8:P$207)</f>
        <v>135275</v>
      </c>
      <c r="Q7" s="91">
        <f t="shared" si="0"/>
        <v>0</v>
      </c>
      <c r="R7" s="91">
        <f t="shared" si="0"/>
        <v>0</v>
      </c>
      <c r="S7" s="91">
        <f t="shared" si="0"/>
        <v>990</v>
      </c>
      <c r="T7" s="91">
        <f t="shared" si="0"/>
        <v>1247</v>
      </c>
      <c r="U7" s="91">
        <f t="shared" si="0"/>
        <v>1698</v>
      </c>
      <c r="V7" s="91">
        <f>SUM(W7:AB7)</f>
        <v>594811</v>
      </c>
      <c r="W7" s="91">
        <f t="shared" ref="W7:AB7" si="1">SUM(W$8:W$207)</f>
        <v>581324</v>
      </c>
      <c r="X7" s="91">
        <f t="shared" si="1"/>
        <v>0</v>
      </c>
      <c r="Y7" s="91">
        <f t="shared" si="1"/>
        <v>0</v>
      </c>
      <c r="Z7" s="91">
        <f t="shared" si="1"/>
        <v>5900</v>
      </c>
      <c r="AA7" s="91">
        <f t="shared" si="1"/>
        <v>4888</v>
      </c>
      <c r="AB7" s="91">
        <f t="shared" si="1"/>
        <v>2699</v>
      </c>
      <c r="AC7" s="91">
        <f>SUM(AD7:AE7)</f>
        <v>0</v>
      </c>
      <c r="AD7" s="91">
        <f>SUM(AD$8:AD$207)</f>
        <v>0</v>
      </c>
      <c r="AE7" s="91">
        <f>SUM(AE$8:AE$207)</f>
        <v>0</v>
      </c>
      <c r="AF7" s="91">
        <f>SUM(AG7:AI7)</f>
        <v>15615</v>
      </c>
      <c r="AG7" s="91">
        <f>SUM(AG$8:AG$207)</f>
        <v>15615</v>
      </c>
      <c r="AH7" s="91">
        <f>SUM(AH$8:AH$207)</f>
        <v>0</v>
      </c>
      <c r="AI7" s="91">
        <f>SUM(AI$8:AI$207)</f>
        <v>0</v>
      </c>
      <c r="AJ7" s="91">
        <f>SUM(AK7:AS7)</f>
        <v>17142</v>
      </c>
      <c r="AK7" s="91">
        <f t="shared" ref="AK7:AS7" si="2">SUM(AK$8:AK$207)</f>
        <v>1590</v>
      </c>
      <c r="AL7" s="91">
        <f t="shared" si="2"/>
        <v>120</v>
      </c>
      <c r="AM7" s="91">
        <f t="shared" si="2"/>
        <v>3533</v>
      </c>
      <c r="AN7" s="91">
        <f t="shared" si="2"/>
        <v>2540</v>
      </c>
      <c r="AO7" s="91">
        <f t="shared" si="2"/>
        <v>2629</v>
      </c>
      <c r="AP7" s="91">
        <f t="shared" si="2"/>
        <v>0</v>
      </c>
      <c r="AQ7" s="91">
        <f t="shared" si="2"/>
        <v>4334</v>
      </c>
      <c r="AR7" s="91">
        <f t="shared" si="2"/>
        <v>212</v>
      </c>
      <c r="AS7" s="91">
        <f t="shared" si="2"/>
        <v>2184</v>
      </c>
      <c r="AT7" s="91">
        <f>SUM(AU7:AY7)</f>
        <v>193</v>
      </c>
      <c r="AU7" s="91">
        <f>SUM(AU$8:AU$207)</f>
        <v>183</v>
      </c>
      <c r="AV7" s="91">
        <f>SUM(AV$8:AV$207)</f>
        <v>0</v>
      </c>
      <c r="AW7" s="91">
        <f>SUM(AW$8:AW$207)</f>
        <v>10</v>
      </c>
      <c r="AX7" s="91">
        <f>SUM(AX$8:AX$207)</f>
        <v>0</v>
      </c>
      <c r="AY7" s="91">
        <f>SUM(AY$8:AY$207)</f>
        <v>0</v>
      </c>
      <c r="AZ7" s="91">
        <f>SUM(BA7:BC7)</f>
        <v>680</v>
      </c>
      <c r="BA7" s="91">
        <f>SUM(BA$8:BA$207)</f>
        <v>680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8</v>
      </c>
      <c r="B8" s="96" t="s">
        <v>260</v>
      </c>
      <c r="C8" s="85" t="s">
        <v>261</v>
      </c>
      <c r="D8" s="87">
        <f>SUM(E8,+H8,+K8)</f>
        <v>78970</v>
      </c>
      <c r="E8" s="87">
        <f>SUM(F8:G8)</f>
        <v>0</v>
      </c>
      <c r="F8" s="87">
        <v>0</v>
      </c>
      <c r="G8" s="87">
        <v>0</v>
      </c>
      <c r="H8" s="87">
        <f>SUM(I8:J8)</f>
        <v>5239</v>
      </c>
      <c r="I8" s="87">
        <v>5239</v>
      </c>
      <c r="J8" s="87">
        <v>0</v>
      </c>
      <c r="K8" s="87">
        <f>SUM(L8:M8)</f>
        <v>73731</v>
      </c>
      <c r="L8" s="87">
        <v>2791</v>
      </c>
      <c r="M8" s="87">
        <v>70940</v>
      </c>
      <c r="N8" s="87">
        <f>SUM(O8,+V8,+AC8)</f>
        <v>78970</v>
      </c>
      <c r="O8" s="87">
        <f>SUM(P8:U8)</f>
        <v>8030</v>
      </c>
      <c r="P8" s="87">
        <v>8030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70940</v>
      </c>
      <c r="W8" s="87">
        <v>70940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4006</v>
      </c>
      <c r="AG8" s="87">
        <v>4006</v>
      </c>
      <c r="AH8" s="87">
        <v>0</v>
      </c>
      <c r="AI8" s="87">
        <v>0</v>
      </c>
      <c r="AJ8" s="87">
        <f>SUM(AK8:AS8)</f>
        <v>4006</v>
      </c>
      <c r="AK8" s="87">
        <v>0</v>
      </c>
      <c r="AL8" s="87">
        <v>0</v>
      </c>
      <c r="AM8" s="87">
        <v>1377</v>
      </c>
      <c r="AN8" s="87">
        <v>0</v>
      </c>
      <c r="AO8" s="87">
        <v>2629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8</v>
      </c>
      <c r="B9" s="96" t="s">
        <v>264</v>
      </c>
      <c r="C9" s="85" t="s">
        <v>265</v>
      </c>
      <c r="D9" s="87">
        <f>SUM(E9,+H9,+K9)</f>
        <v>82559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82559</v>
      </c>
      <c r="L9" s="87">
        <v>11982</v>
      </c>
      <c r="M9" s="87">
        <v>70577</v>
      </c>
      <c r="N9" s="87">
        <f>SUM(O9,+V9,+AC9)</f>
        <v>82559</v>
      </c>
      <c r="O9" s="87">
        <f>SUM(P9:U9)</f>
        <v>11982</v>
      </c>
      <c r="P9" s="87">
        <v>11982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70577</v>
      </c>
      <c r="W9" s="87">
        <v>70577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180</v>
      </c>
      <c r="AG9" s="87">
        <v>180</v>
      </c>
      <c r="AH9" s="87">
        <v>0</v>
      </c>
      <c r="AI9" s="87">
        <v>0</v>
      </c>
      <c r="AJ9" s="87">
        <f>SUM(AK9:AS9)</f>
        <v>1306</v>
      </c>
      <c r="AK9" s="87">
        <v>1239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67</v>
      </c>
      <c r="AS9" s="87">
        <v>0</v>
      </c>
      <c r="AT9" s="87">
        <f>SUM(AU9:AY9)</f>
        <v>113</v>
      </c>
      <c r="AU9" s="87">
        <v>113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8</v>
      </c>
      <c r="B10" s="96" t="s">
        <v>266</v>
      </c>
      <c r="C10" s="85" t="s">
        <v>267</v>
      </c>
      <c r="D10" s="87">
        <f>SUM(E10,+H10,+K10)</f>
        <v>5136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5136</v>
      </c>
      <c r="L10" s="87">
        <v>825</v>
      </c>
      <c r="M10" s="87">
        <v>4311</v>
      </c>
      <c r="N10" s="87">
        <f>SUM(O10,+V10,+AC10)</f>
        <v>5136</v>
      </c>
      <c r="O10" s="87">
        <f>SUM(P10:U10)</f>
        <v>825</v>
      </c>
      <c r="P10" s="87">
        <v>825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4311</v>
      </c>
      <c r="W10" s="87">
        <v>4311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126</v>
      </c>
      <c r="AG10" s="87">
        <v>126</v>
      </c>
      <c r="AH10" s="87">
        <v>0</v>
      </c>
      <c r="AI10" s="87">
        <v>0</v>
      </c>
      <c r="AJ10" s="87">
        <f>SUM(AK10:AS10)</f>
        <v>126</v>
      </c>
      <c r="AK10" s="87">
        <v>0</v>
      </c>
      <c r="AL10" s="87">
        <v>0</v>
      </c>
      <c r="AM10" s="87">
        <v>126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8</v>
      </c>
      <c r="B11" s="96" t="s">
        <v>268</v>
      </c>
      <c r="C11" s="85" t="s">
        <v>269</v>
      </c>
      <c r="D11" s="87">
        <f>SUM(E11,+H11,+K11)</f>
        <v>13587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13587</v>
      </c>
      <c r="L11" s="87">
        <v>3832</v>
      </c>
      <c r="M11" s="87">
        <v>9755</v>
      </c>
      <c r="N11" s="87">
        <f>SUM(O11,+V11,+AC11)</f>
        <v>13587</v>
      </c>
      <c r="O11" s="87">
        <f>SUM(P11:U11)</f>
        <v>3832</v>
      </c>
      <c r="P11" s="87">
        <v>3832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9755</v>
      </c>
      <c r="W11" s="87">
        <v>9755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33</v>
      </c>
      <c r="AG11" s="87">
        <v>33</v>
      </c>
      <c r="AH11" s="87">
        <v>0</v>
      </c>
      <c r="AI11" s="87">
        <v>0</v>
      </c>
      <c r="AJ11" s="87">
        <f>SUM(AK11:AS11)</f>
        <v>33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11</v>
      </c>
      <c r="AR11" s="87">
        <v>0</v>
      </c>
      <c r="AS11" s="87">
        <v>22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11</v>
      </c>
      <c r="BA11" s="87">
        <v>11</v>
      </c>
      <c r="BB11" s="87">
        <v>0</v>
      </c>
      <c r="BC11" s="87">
        <v>0</v>
      </c>
    </row>
    <row r="12" spans="1:55" ht="13.5" customHeight="1">
      <c r="A12" s="98" t="s">
        <v>8</v>
      </c>
      <c r="B12" s="96" t="s">
        <v>270</v>
      </c>
      <c r="C12" s="85" t="s">
        <v>271</v>
      </c>
      <c r="D12" s="87">
        <f>SUM(E12,+H12,+K12)</f>
        <v>18308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18308</v>
      </c>
      <c r="L12" s="87">
        <v>1853</v>
      </c>
      <c r="M12" s="87">
        <v>16455</v>
      </c>
      <c r="N12" s="87">
        <f>SUM(O12,+V12,+AC12)</f>
        <v>18308</v>
      </c>
      <c r="O12" s="87">
        <f>SUM(P12:U12)</f>
        <v>1853</v>
      </c>
      <c r="P12" s="87">
        <v>1853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16455</v>
      </c>
      <c r="W12" s="87">
        <v>16455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44</v>
      </c>
      <c r="AG12" s="87">
        <v>44</v>
      </c>
      <c r="AH12" s="87">
        <v>0</v>
      </c>
      <c r="AI12" s="87">
        <v>0</v>
      </c>
      <c r="AJ12" s="87">
        <f>SUM(AK12:AS12)</f>
        <v>44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14</v>
      </c>
      <c r="AR12" s="87">
        <v>0</v>
      </c>
      <c r="AS12" s="87">
        <v>30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14</v>
      </c>
      <c r="BA12" s="87">
        <v>14</v>
      </c>
      <c r="BB12" s="87">
        <v>0</v>
      </c>
      <c r="BC12" s="87">
        <v>0</v>
      </c>
    </row>
    <row r="13" spans="1:55" ht="13.5" customHeight="1">
      <c r="A13" s="98" t="s">
        <v>8</v>
      </c>
      <c r="B13" s="96" t="s">
        <v>272</v>
      </c>
      <c r="C13" s="85" t="s">
        <v>273</v>
      </c>
      <c r="D13" s="87">
        <f>SUM(E13,+H13,+K13)</f>
        <v>26490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26490</v>
      </c>
      <c r="L13" s="87">
        <v>3401</v>
      </c>
      <c r="M13" s="87">
        <v>23089</v>
      </c>
      <c r="N13" s="87">
        <f>SUM(O13,+V13,+AC13)</f>
        <v>26490</v>
      </c>
      <c r="O13" s="87">
        <f>SUM(P13:U13)</f>
        <v>3401</v>
      </c>
      <c r="P13" s="87">
        <v>3401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23089</v>
      </c>
      <c r="W13" s="87">
        <v>23089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141</v>
      </c>
      <c r="AG13" s="87">
        <v>141</v>
      </c>
      <c r="AH13" s="87">
        <v>0</v>
      </c>
      <c r="AI13" s="87">
        <v>0</v>
      </c>
      <c r="AJ13" s="87">
        <f>SUM(AK13:AS13)</f>
        <v>141</v>
      </c>
      <c r="AK13" s="87">
        <v>0</v>
      </c>
      <c r="AL13" s="87">
        <v>0</v>
      </c>
      <c r="AM13" s="87">
        <v>12</v>
      </c>
      <c r="AN13" s="87">
        <v>0</v>
      </c>
      <c r="AO13" s="87">
        <v>0</v>
      </c>
      <c r="AP13" s="87">
        <v>0</v>
      </c>
      <c r="AQ13" s="87">
        <v>129</v>
      </c>
      <c r="AR13" s="87">
        <v>0</v>
      </c>
      <c r="AS13" s="87">
        <v>0</v>
      </c>
      <c r="AT13" s="87">
        <f>SUM(AU13:AY13)</f>
        <v>8</v>
      </c>
      <c r="AU13" s="87">
        <v>0</v>
      </c>
      <c r="AV13" s="87">
        <v>0</v>
      </c>
      <c r="AW13" s="87">
        <v>8</v>
      </c>
      <c r="AX13" s="87">
        <v>0</v>
      </c>
      <c r="AY13" s="87">
        <v>0</v>
      </c>
      <c r="AZ13" s="87">
        <f>SUM(BA13:BC13)</f>
        <v>129</v>
      </c>
      <c r="BA13" s="87">
        <v>129</v>
      </c>
      <c r="BB13" s="87">
        <v>0</v>
      </c>
      <c r="BC13" s="87">
        <v>0</v>
      </c>
    </row>
    <row r="14" spans="1:55" ht="13.5" customHeight="1">
      <c r="A14" s="98" t="s">
        <v>8</v>
      </c>
      <c r="B14" s="96" t="s">
        <v>274</v>
      </c>
      <c r="C14" s="85" t="s">
        <v>275</v>
      </c>
      <c r="D14" s="87">
        <f>SUM(E14,+H14,+K14)</f>
        <v>11170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11170</v>
      </c>
      <c r="L14" s="87">
        <v>4454</v>
      </c>
      <c r="M14" s="87">
        <v>6716</v>
      </c>
      <c r="N14" s="87">
        <f>SUM(O14,+V14,+AC14)</f>
        <v>11170</v>
      </c>
      <c r="O14" s="87">
        <f>SUM(P14:U14)</f>
        <v>4454</v>
      </c>
      <c r="P14" s="87">
        <v>4454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6716</v>
      </c>
      <c r="W14" s="87">
        <v>6716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0</v>
      </c>
      <c r="AG14" s="87">
        <v>0</v>
      </c>
      <c r="AH14" s="87">
        <v>0</v>
      </c>
      <c r="AI14" s="87">
        <v>0</v>
      </c>
      <c r="AJ14" s="87">
        <f>SUM(AK14:AS14)</f>
        <v>58</v>
      </c>
      <c r="AK14" s="87">
        <v>0</v>
      </c>
      <c r="AL14" s="87">
        <v>58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8</v>
      </c>
      <c r="B15" s="96" t="s">
        <v>276</v>
      </c>
      <c r="C15" s="85" t="s">
        <v>277</v>
      </c>
      <c r="D15" s="87">
        <f>SUM(E15,+H15,+K15)</f>
        <v>13414</v>
      </c>
      <c r="E15" s="87">
        <f>SUM(F15:G15)</f>
        <v>0</v>
      </c>
      <c r="F15" s="87">
        <v>0</v>
      </c>
      <c r="G15" s="87">
        <v>0</v>
      </c>
      <c r="H15" s="87">
        <f>SUM(I15:J15)</f>
        <v>273</v>
      </c>
      <c r="I15" s="87">
        <v>0</v>
      </c>
      <c r="J15" s="87">
        <v>273</v>
      </c>
      <c r="K15" s="87">
        <f>SUM(L15:M15)</f>
        <v>13141</v>
      </c>
      <c r="L15" s="87">
        <v>1609</v>
      </c>
      <c r="M15" s="87">
        <v>11532</v>
      </c>
      <c r="N15" s="87">
        <f>SUM(O15,+V15,+AC15)</f>
        <v>13414</v>
      </c>
      <c r="O15" s="87">
        <f>SUM(P15:U15)</f>
        <v>1609</v>
      </c>
      <c r="P15" s="87">
        <v>1609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11805</v>
      </c>
      <c r="W15" s="87">
        <v>11805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252</v>
      </c>
      <c r="AG15" s="87">
        <v>252</v>
      </c>
      <c r="AH15" s="87">
        <v>0</v>
      </c>
      <c r="AI15" s="87">
        <v>0</v>
      </c>
      <c r="AJ15" s="87">
        <f>SUM(AK15:AS15)</f>
        <v>244</v>
      </c>
      <c r="AK15" s="87">
        <v>0</v>
      </c>
      <c r="AL15" s="87">
        <v>0</v>
      </c>
      <c r="AM15" s="87">
        <v>0</v>
      </c>
      <c r="AN15" s="87">
        <v>244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8</v>
      </c>
      <c r="AU15" s="87">
        <v>8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244</v>
      </c>
      <c r="BA15" s="87">
        <v>244</v>
      </c>
      <c r="BB15" s="87">
        <v>0</v>
      </c>
      <c r="BC15" s="87">
        <v>0</v>
      </c>
    </row>
    <row r="16" spans="1:55" ht="13.5" customHeight="1">
      <c r="A16" s="98" t="s">
        <v>8</v>
      </c>
      <c r="B16" s="96" t="s">
        <v>278</v>
      </c>
      <c r="C16" s="85" t="s">
        <v>279</v>
      </c>
      <c r="D16" s="87">
        <f>SUM(E16,+H16,+K16)</f>
        <v>75704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75704</v>
      </c>
      <c r="L16" s="87">
        <v>17146</v>
      </c>
      <c r="M16" s="87">
        <v>58558</v>
      </c>
      <c r="N16" s="87">
        <f>SUM(O16,+V16,+AC16)</f>
        <v>75704</v>
      </c>
      <c r="O16" s="87">
        <f>SUM(P16:U16)</f>
        <v>17146</v>
      </c>
      <c r="P16" s="87">
        <v>17088</v>
      </c>
      <c r="Q16" s="87">
        <v>0</v>
      </c>
      <c r="R16" s="87">
        <v>0</v>
      </c>
      <c r="S16" s="87">
        <v>58</v>
      </c>
      <c r="T16" s="87">
        <v>0</v>
      </c>
      <c r="U16" s="87">
        <v>0</v>
      </c>
      <c r="V16" s="87">
        <f>SUM(W16:AB16)</f>
        <v>58558</v>
      </c>
      <c r="W16" s="87">
        <v>58166</v>
      </c>
      <c r="X16" s="87">
        <v>0</v>
      </c>
      <c r="Y16" s="87">
        <v>0</v>
      </c>
      <c r="Z16" s="87">
        <v>392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88</v>
      </c>
      <c r="AG16" s="87">
        <v>88</v>
      </c>
      <c r="AH16" s="87">
        <v>0</v>
      </c>
      <c r="AI16" s="87">
        <v>0</v>
      </c>
      <c r="AJ16" s="87">
        <f>SUM(AK16:AS16)</f>
        <v>88</v>
      </c>
      <c r="AK16" s="87">
        <v>0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88</v>
      </c>
      <c r="AS16" s="87">
        <v>0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100</v>
      </c>
      <c r="BA16" s="87">
        <v>100</v>
      </c>
      <c r="BB16" s="87">
        <v>0</v>
      </c>
      <c r="BC16" s="87">
        <v>0</v>
      </c>
    </row>
    <row r="17" spans="1:55" ht="13.5" customHeight="1">
      <c r="A17" s="98" t="s">
        <v>8</v>
      </c>
      <c r="B17" s="96" t="s">
        <v>280</v>
      </c>
      <c r="C17" s="85" t="s">
        <v>281</v>
      </c>
      <c r="D17" s="87">
        <f>SUM(E17,+H17,+K17)</f>
        <v>21780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21780</v>
      </c>
      <c r="L17" s="87">
        <v>4650</v>
      </c>
      <c r="M17" s="87">
        <v>17130</v>
      </c>
      <c r="N17" s="87">
        <f>SUM(O17,+V17,+AC17)</f>
        <v>21780</v>
      </c>
      <c r="O17" s="87">
        <f>SUM(P17:U17)</f>
        <v>4650</v>
      </c>
      <c r="P17" s="87">
        <v>4650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17130</v>
      </c>
      <c r="W17" s="87">
        <v>17130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385</v>
      </c>
      <c r="AG17" s="87">
        <v>385</v>
      </c>
      <c r="AH17" s="87">
        <v>0</v>
      </c>
      <c r="AI17" s="87">
        <v>0</v>
      </c>
      <c r="AJ17" s="87">
        <f>SUM(AK17:AS17)</f>
        <v>385</v>
      </c>
      <c r="AK17" s="87">
        <v>0</v>
      </c>
      <c r="AL17" s="87">
        <v>0</v>
      </c>
      <c r="AM17" s="87">
        <v>367</v>
      </c>
      <c r="AN17" s="87">
        <v>0</v>
      </c>
      <c r="AO17" s="87">
        <v>0</v>
      </c>
      <c r="AP17" s="87">
        <v>0</v>
      </c>
      <c r="AQ17" s="87">
        <v>18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18</v>
      </c>
      <c r="BA17" s="87">
        <v>18</v>
      </c>
      <c r="BB17" s="87">
        <v>0</v>
      </c>
      <c r="BC17" s="87">
        <v>0</v>
      </c>
    </row>
    <row r="18" spans="1:55" ht="13.5" customHeight="1">
      <c r="A18" s="98" t="s">
        <v>8</v>
      </c>
      <c r="B18" s="96" t="s">
        <v>282</v>
      </c>
      <c r="C18" s="85" t="s">
        <v>283</v>
      </c>
      <c r="D18" s="87">
        <f>SUM(E18,+H18,+K18)</f>
        <v>23884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23884</v>
      </c>
      <c r="L18" s="87">
        <v>5117</v>
      </c>
      <c r="M18" s="87">
        <v>18767</v>
      </c>
      <c r="N18" s="87">
        <f>SUM(O18,+V18,+AC18)</f>
        <v>23884</v>
      </c>
      <c r="O18" s="87">
        <f>SUM(P18:U18)</f>
        <v>5117</v>
      </c>
      <c r="P18" s="87">
        <v>5117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18767</v>
      </c>
      <c r="W18" s="87">
        <v>18767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610</v>
      </c>
      <c r="AG18" s="87">
        <v>610</v>
      </c>
      <c r="AH18" s="87">
        <v>0</v>
      </c>
      <c r="AI18" s="87">
        <v>0</v>
      </c>
      <c r="AJ18" s="87">
        <f>SUM(AK18:AS18)</f>
        <v>599</v>
      </c>
      <c r="AK18" s="87">
        <v>0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599</v>
      </c>
      <c r="AR18" s="87">
        <v>0</v>
      </c>
      <c r="AS18" s="87">
        <v>0</v>
      </c>
      <c r="AT18" s="87">
        <f>SUM(AU18:AY18)</f>
        <v>11</v>
      </c>
      <c r="AU18" s="87">
        <v>11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8</v>
      </c>
      <c r="B19" s="96" t="s">
        <v>284</v>
      </c>
      <c r="C19" s="85" t="s">
        <v>285</v>
      </c>
      <c r="D19" s="87">
        <f>SUM(E19,+H19,+K19)</f>
        <v>68842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68842</v>
      </c>
      <c r="L19" s="87">
        <v>13798</v>
      </c>
      <c r="M19" s="87">
        <v>55044</v>
      </c>
      <c r="N19" s="87">
        <f>SUM(O19,+V19,+AC19)</f>
        <v>68842</v>
      </c>
      <c r="O19" s="87">
        <f>SUM(P19:U19)</f>
        <v>13798</v>
      </c>
      <c r="P19" s="87">
        <v>13798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55044</v>
      </c>
      <c r="W19" s="87">
        <v>55044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2153</v>
      </c>
      <c r="AG19" s="87">
        <v>2153</v>
      </c>
      <c r="AH19" s="87">
        <v>0</v>
      </c>
      <c r="AI19" s="87">
        <v>0</v>
      </c>
      <c r="AJ19" s="87">
        <f>SUM(AK19:AS19)</f>
        <v>2153</v>
      </c>
      <c r="AK19" s="87">
        <v>0</v>
      </c>
      <c r="AL19" s="87">
        <v>0</v>
      </c>
      <c r="AM19" s="87">
        <v>53</v>
      </c>
      <c r="AN19" s="87">
        <v>2100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8</v>
      </c>
      <c r="B20" s="96" t="s">
        <v>286</v>
      </c>
      <c r="C20" s="85" t="s">
        <v>287</v>
      </c>
      <c r="D20" s="87">
        <f>SUM(E20,+H20,+K20)</f>
        <v>9482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9482</v>
      </c>
      <c r="L20" s="87">
        <v>2244</v>
      </c>
      <c r="M20" s="87">
        <v>7238</v>
      </c>
      <c r="N20" s="87">
        <f>SUM(O20,+V20,+AC20)</f>
        <v>9482</v>
      </c>
      <c r="O20" s="87">
        <f>SUM(P20:U20)</f>
        <v>2244</v>
      </c>
      <c r="P20" s="87">
        <v>2244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7238</v>
      </c>
      <c r="W20" s="87">
        <v>7238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25</v>
      </c>
      <c r="AG20" s="87">
        <v>25</v>
      </c>
      <c r="AH20" s="87">
        <v>0</v>
      </c>
      <c r="AI20" s="87">
        <v>0</v>
      </c>
      <c r="AJ20" s="87">
        <f>SUM(AK20:AS20)</f>
        <v>25</v>
      </c>
      <c r="AK20" s="87">
        <v>0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25</v>
      </c>
      <c r="AR20" s="87">
        <v>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25</v>
      </c>
      <c r="BA20" s="87">
        <v>25</v>
      </c>
      <c r="BB20" s="87">
        <v>0</v>
      </c>
      <c r="BC20" s="87">
        <v>0</v>
      </c>
    </row>
    <row r="21" spans="1:55" ht="13.5" customHeight="1">
      <c r="A21" s="98" t="s">
        <v>8</v>
      </c>
      <c r="B21" s="96" t="s">
        <v>288</v>
      </c>
      <c r="C21" s="85" t="s">
        <v>289</v>
      </c>
      <c r="D21" s="87">
        <f>SUM(E21,+H21,+K21)</f>
        <v>24553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24553</v>
      </c>
      <c r="L21" s="87">
        <v>5660</v>
      </c>
      <c r="M21" s="87">
        <v>18893</v>
      </c>
      <c r="N21" s="87">
        <f>SUM(O21,+V21,+AC21)</f>
        <v>24553</v>
      </c>
      <c r="O21" s="87">
        <f>SUM(P21:U21)</f>
        <v>5660</v>
      </c>
      <c r="P21" s="87">
        <v>5660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18893</v>
      </c>
      <c r="W21" s="87">
        <v>18893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604</v>
      </c>
      <c r="AG21" s="87">
        <v>604</v>
      </c>
      <c r="AH21" s="87">
        <v>0</v>
      </c>
      <c r="AI21" s="87">
        <v>0</v>
      </c>
      <c r="AJ21" s="87">
        <f>SUM(AK21:AS21)</f>
        <v>604</v>
      </c>
      <c r="AK21" s="87">
        <v>0</v>
      </c>
      <c r="AL21" s="87">
        <v>0</v>
      </c>
      <c r="AM21" s="87">
        <v>604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8</v>
      </c>
      <c r="B22" s="96" t="s">
        <v>290</v>
      </c>
      <c r="C22" s="85" t="s">
        <v>291</v>
      </c>
      <c r="D22" s="87">
        <f>SUM(E22,+H22,+K22)</f>
        <v>15522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15522</v>
      </c>
      <c r="L22" s="87">
        <v>3366</v>
      </c>
      <c r="M22" s="87">
        <v>12156</v>
      </c>
      <c r="N22" s="87">
        <f>SUM(O22,+V22,+AC22)</f>
        <v>15522</v>
      </c>
      <c r="O22" s="87">
        <f>SUM(P22:U22)</f>
        <v>3366</v>
      </c>
      <c r="P22" s="87">
        <v>3366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12156</v>
      </c>
      <c r="W22" s="87">
        <v>12156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66</v>
      </c>
      <c r="AG22" s="87">
        <v>66</v>
      </c>
      <c r="AH22" s="87">
        <v>0</v>
      </c>
      <c r="AI22" s="87">
        <v>0</v>
      </c>
      <c r="AJ22" s="87">
        <f>SUM(AK22:AS22)</f>
        <v>66</v>
      </c>
      <c r="AK22" s="87">
        <v>1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41</v>
      </c>
      <c r="AR22" s="87">
        <v>24</v>
      </c>
      <c r="AS22" s="87">
        <v>0</v>
      </c>
      <c r="AT22" s="87">
        <f>SUM(AU22:AY22)</f>
        <v>1</v>
      </c>
      <c r="AU22" s="87">
        <v>1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8</v>
      </c>
      <c r="B23" s="96" t="s">
        <v>292</v>
      </c>
      <c r="C23" s="85" t="s">
        <v>293</v>
      </c>
      <c r="D23" s="87">
        <f>SUM(E23,+H23,+K23)</f>
        <v>7919</v>
      </c>
      <c r="E23" s="87">
        <f>SUM(F23:G23)</f>
        <v>55</v>
      </c>
      <c r="F23" s="87">
        <v>0</v>
      </c>
      <c r="G23" s="87">
        <v>55</v>
      </c>
      <c r="H23" s="87">
        <f>SUM(I23:J23)</f>
        <v>316</v>
      </c>
      <c r="I23" s="87">
        <v>316</v>
      </c>
      <c r="J23" s="87">
        <v>0</v>
      </c>
      <c r="K23" s="87">
        <f>SUM(L23:M23)</f>
        <v>7548</v>
      </c>
      <c r="L23" s="87">
        <v>653</v>
      </c>
      <c r="M23" s="87">
        <v>6895</v>
      </c>
      <c r="N23" s="87">
        <f>SUM(O23,+V23,+AC23)</f>
        <v>7919</v>
      </c>
      <c r="O23" s="87">
        <f>SUM(P23:U23)</f>
        <v>969</v>
      </c>
      <c r="P23" s="87">
        <v>969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6950</v>
      </c>
      <c r="W23" s="87">
        <v>6950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48</v>
      </c>
      <c r="AG23" s="87">
        <v>48</v>
      </c>
      <c r="AH23" s="87">
        <v>0</v>
      </c>
      <c r="AI23" s="87">
        <v>0</v>
      </c>
      <c r="AJ23" s="87">
        <f>SUM(AK23:AS23)</f>
        <v>81</v>
      </c>
      <c r="AK23" s="87">
        <v>0</v>
      </c>
      <c r="AL23" s="87">
        <v>33</v>
      </c>
      <c r="AM23" s="87">
        <v>48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33</v>
      </c>
      <c r="BA23" s="87">
        <v>33</v>
      </c>
      <c r="BB23" s="87">
        <v>0</v>
      </c>
      <c r="BC23" s="87">
        <v>0</v>
      </c>
    </row>
    <row r="24" spans="1:55" ht="13.5" customHeight="1">
      <c r="A24" s="98" t="s">
        <v>8</v>
      </c>
      <c r="B24" s="96" t="s">
        <v>294</v>
      </c>
      <c r="C24" s="85" t="s">
        <v>295</v>
      </c>
      <c r="D24" s="87">
        <f>SUM(E24,+H24,+K24)</f>
        <v>21880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21880</v>
      </c>
      <c r="L24" s="87">
        <v>4872</v>
      </c>
      <c r="M24" s="87">
        <v>17008</v>
      </c>
      <c r="N24" s="87">
        <f>SUM(O24,+V24,+AC24)</f>
        <v>21880</v>
      </c>
      <c r="O24" s="87">
        <f>SUM(P24:U24)</f>
        <v>4872</v>
      </c>
      <c r="P24" s="87">
        <v>4872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17008</v>
      </c>
      <c r="W24" s="87">
        <v>17008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392</v>
      </c>
      <c r="AG24" s="87">
        <v>392</v>
      </c>
      <c r="AH24" s="87">
        <v>0</v>
      </c>
      <c r="AI24" s="87">
        <v>0</v>
      </c>
      <c r="AJ24" s="87">
        <f>SUM(AK24:AS24)</f>
        <v>392</v>
      </c>
      <c r="AK24" s="87">
        <v>0</v>
      </c>
      <c r="AL24" s="87">
        <v>0</v>
      </c>
      <c r="AM24" s="87">
        <v>355</v>
      </c>
      <c r="AN24" s="87">
        <v>0</v>
      </c>
      <c r="AO24" s="87">
        <v>0</v>
      </c>
      <c r="AP24" s="87">
        <v>0</v>
      </c>
      <c r="AQ24" s="87">
        <v>37</v>
      </c>
      <c r="AR24" s="87">
        <v>0</v>
      </c>
      <c r="AS24" s="87">
        <v>0</v>
      </c>
      <c r="AT24" s="87">
        <f>SUM(AU24:AY24)</f>
        <v>2</v>
      </c>
      <c r="AU24" s="87">
        <v>0</v>
      </c>
      <c r="AV24" s="87">
        <v>0</v>
      </c>
      <c r="AW24" s="87">
        <v>2</v>
      </c>
      <c r="AX24" s="87">
        <v>0</v>
      </c>
      <c r="AY24" s="87">
        <v>0</v>
      </c>
      <c r="AZ24" s="87">
        <f>SUM(BA24:BC24)</f>
        <v>37</v>
      </c>
      <c r="BA24" s="87">
        <v>37</v>
      </c>
      <c r="BB24" s="87">
        <v>0</v>
      </c>
      <c r="BC24" s="87">
        <v>0</v>
      </c>
    </row>
    <row r="25" spans="1:55" ht="13.5" customHeight="1">
      <c r="A25" s="98" t="s">
        <v>8</v>
      </c>
      <c r="B25" s="96" t="s">
        <v>296</v>
      </c>
      <c r="C25" s="85" t="s">
        <v>297</v>
      </c>
      <c r="D25" s="87">
        <f>SUM(E25,+H25,+K25)</f>
        <v>22805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22805</v>
      </c>
      <c r="L25" s="87">
        <v>7960</v>
      </c>
      <c r="M25" s="87">
        <v>14845</v>
      </c>
      <c r="N25" s="87">
        <f>SUM(O25,+V25,+AC25)</f>
        <v>22805</v>
      </c>
      <c r="O25" s="87">
        <f>SUM(P25:U25)</f>
        <v>7960</v>
      </c>
      <c r="P25" s="87">
        <v>7960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14845</v>
      </c>
      <c r="W25" s="87">
        <v>14845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461</v>
      </c>
      <c r="AG25" s="87">
        <v>461</v>
      </c>
      <c r="AH25" s="87">
        <v>0</v>
      </c>
      <c r="AI25" s="87">
        <v>0</v>
      </c>
      <c r="AJ25" s="87">
        <f>SUM(AK25:AS25)</f>
        <v>461</v>
      </c>
      <c r="AK25" s="87">
        <v>0</v>
      </c>
      <c r="AL25" s="87">
        <v>0</v>
      </c>
      <c r="AM25" s="87">
        <v>461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8</v>
      </c>
      <c r="B26" s="96" t="s">
        <v>298</v>
      </c>
      <c r="C26" s="85" t="s">
        <v>299</v>
      </c>
      <c r="D26" s="87">
        <f>SUM(E26,+H26,+K26)</f>
        <v>62971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62971</v>
      </c>
      <c r="L26" s="87">
        <v>9500</v>
      </c>
      <c r="M26" s="87">
        <v>53471</v>
      </c>
      <c r="N26" s="87">
        <f>SUM(O26,+V26,+AC26)</f>
        <v>62971</v>
      </c>
      <c r="O26" s="87">
        <f>SUM(P26:U26)</f>
        <v>9500</v>
      </c>
      <c r="P26" s="87">
        <v>9500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53471</v>
      </c>
      <c r="W26" s="87">
        <v>53471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2023</v>
      </c>
      <c r="AG26" s="87">
        <v>2023</v>
      </c>
      <c r="AH26" s="87">
        <v>0</v>
      </c>
      <c r="AI26" s="87">
        <v>0</v>
      </c>
      <c r="AJ26" s="87">
        <f>SUM(AK26:AS26)</f>
        <v>2023</v>
      </c>
      <c r="AK26" s="87">
        <v>0</v>
      </c>
      <c r="AL26" s="87">
        <v>0</v>
      </c>
      <c r="AM26" s="87">
        <v>24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1999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8</v>
      </c>
      <c r="B27" s="96" t="s">
        <v>300</v>
      </c>
      <c r="C27" s="85" t="s">
        <v>301</v>
      </c>
      <c r="D27" s="87">
        <f>SUM(E27,+H27,+K27)</f>
        <v>120</v>
      </c>
      <c r="E27" s="87">
        <f>SUM(F27:G27)</f>
        <v>0</v>
      </c>
      <c r="F27" s="87">
        <v>0</v>
      </c>
      <c r="G27" s="87">
        <v>0</v>
      </c>
      <c r="H27" s="87">
        <f>SUM(I27:J27)</f>
        <v>120</v>
      </c>
      <c r="I27" s="87">
        <v>0</v>
      </c>
      <c r="J27" s="87">
        <v>120</v>
      </c>
      <c r="K27" s="87">
        <f>SUM(L27:M27)</f>
        <v>0</v>
      </c>
      <c r="L27" s="87">
        <v>0</v>
      </c>
      <c r="M27" s="87">
        <v>0</v>
      </c>
      <c r="N27" s="87">
        <f>SUM(O27,+V27,+AC27)</f>
        <v>120</v>
      </c>
      <c r="O27" s="87">
        <f>SUM(P27:U27)</f>
        <v>0</v>
      </c>
      <c r="P27" s="87">
        <v>0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120</v>
      </c>
      <c r="W27" s="87">
        <v>120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0</v>
      </c>
      <c r="AG27" s="87">
        <v>0</v>
      </c>
      <c r="AH27" s="87">
        <v>0</v>
      </c>
      <c r="AI27" s="87">
        <v>0</v>
      </c>
      <c r="AJ27" s="87">
        <f>SUM(AK27:AS27)</f>
        <v>0</v>
      </c>
      <c r="AK27" s="87">
        <v>0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8</v>
      </c>
      <c r="B28" s="96" t="s">
        <v>302</v>
      </c>
      <c r="C28" s="85" t="s">
        <v>303</v>
      </c>
      <c r="D28" s="87">
        <f>SUM(E28,+H28,+K28)</f>
        <v>15</v>
      </c>
      <c r="E28" s="87">
        <f>SUM(F28:G28)</f>
        <v>15</v>
      </c>
      <c r="F28" s="87">
        <v>15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0</v>
      </c>
      <c r="L28" s="87">
        <v>0</v>
      </c>
      <c r="M28" s="87">
        <v>0</v>
      </c>
      <c r="N28" s="87">
        <f>SUM(O28,+V28,+AC28)</f>
        <v>15</v>
      </c>
      <c r="O28" s="87">
        <f>SUM(P28:U28)</f>
        <v>15</v>
      </c>
      <c r="P28" s="87">
        <v>0</v>
      </c>
      <c r="Q28" s="87">
        <v>0</v>
      </c>
      <c r="R28" s="87">
        <v>0</v>
      </c>
      <c r="S28" s="87">
        <v>0</v>
      </c>
      <c r="T28" s="87">
        <v>15</v>
      </c>
      <c r="U28" s="87">
        <v>0</v>
      </c>
      <c r="V28" s="87">
        <f>SUM(W28:AB28)</f>
        <v>0</v>
      </c>
      <c r="W28" s="87">
        <v>0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0</v>
      </c>
      <c r="AG28" s="87">
        <v>0</v>
      </c>
      <c r="AH28" s="87">
        <v>0</v>
      </c>
      <c r="AI28" s="87">
        <v>0</v>
      </c>
      <c r="AJ28" s="87">
        <f>SUM(AK28:AS28)</f>
        <v>0</v>
      </c>
      <c r="AK28" s="87">
        <v>0</v>
      </c>
      <c r="AL28" s="87">
        <v>0</v>
      </c>
      <c r="AM28" s="87">
        <v>0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8</v>
      </c>
      <c r="B29" s="96" t="s">
        <v>304</v>
      </c>
      <c r="C29" s="85" t="s">
        <v>305</v>
      </c>
      <c r="D29" s="87">
        <f>SUM(E29,+H29,+K29)</f>
        <v>18877</v>
      </c>
      <c r="E29" s="87">
        <f>SUM(F29:G29)</f>
        <v>4560</v>
      </c>
      <c r="F29" s="87">
        <v>4560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14317</v>
      </c>
      <c r="L29" s="87">
        <v>0</v>
      </c>
      <c r="M29" s="87">
        <v>14317</v>
      </c>
      <c r="N29" s="87">
        <f>SUM(O29,+V29,+AC29)</f>
        <v>18877</v>
      </c>
      <c r="O29" s="87">
        <f>SUM(P29:U29)</f>
        <v>4560</v>
      </c>
      <c r="P29" s="87">
        <v>4560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14317</v>
      </c>
      <c r="W29" s="87">
        <v>14317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34</v>
      </c>
      <c r="AG29" s="87">
        <v>34</v>
      </c>
      <c r="AH29" s="87">
        <v>0</v>
      </c>
      <c r="AI29" s="87">
        <v>0</v>
      </c>
      <c r="AJ29" s="87">
        <f>SUM(AK29:AS29)</f>
        <v>340</v>
      </c>
      <c r="AK29" s="87">
        <v>340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f>SUM(AU29:AY29)</f>
        <v>34</v>
      </c>
      <c r="AU29" s="87">
        <v>34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8</v>
      </c>
      <c r="B30" s="96" t="s">
        <v>306</v>
      </c>
      <c r="C30" s="85" t="s">
        <v>307</v>
      </c>
      <c r="D30" s="87">
        <f>SUM(E30,+H30,+K30)</f>
        <v>7459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7459</v>
      </c>
      <c r="L30" s="87">
        <v>931</v>
      </c>
      <c r="M30" s="87">
        <v>6528</v>
      </c>
      <c r="N30" s="87">
        <f>SUM(O30,+V30,+AC30)</f>
        <v>7459</v>
      </c>
      <c r="O30" s="87">
        <f>SUM(P30:U30)</f>
        <v>931</v>
      </c>
      <c r="P30" s="87">
        <v>931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6528</v>
      </c>
      <c r="W30" s="87">
        <v>6528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18</v>
      </c>
      <c r="AG30" s="87">
        <v>18</v>
      </c>
      <c r="AH30" s="87">
        <v>0</v>
      </c>
      <c r="AI30" s="87">
        <v>0</v>
      </c>
      <c r="AJ30" s="87">
        <f>SUM(AK30:AS30)</f>
        <v>18</v>
      </c>
      <c r="AK30" s="87">
        <v>0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6</v>
      </c>
      <c r="AR30" s="87">
        <v>0</v>
      </c>
      <c r="AS30" s="87">
        <v>12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8</v>
      </c>
      <c r="B31" s="96" t="s">
        <v>308</v>
      </c>
      <c r="C31" s="85" t="s">
        <v>309</v>
      </c>
      <c r="D31" s="87">
        <f>SUM(E31,+H31,+K31)</f>
        <v>9826</v>
      </c>
      <c r="E31" s="87">
        <f>SUM(F31:G31)</f>
        <v>0</v>
      </c>
      <c r="F31" s="87">
        <v>0</v>
      </c>
      <c r="G31" s="87">
        <v>0</v>
      </c>
      <c r="H31" s="87">
        <f>SUM(I31:J31)</f>
        <v>9826</v>
      </c>
      <c r="I31" s="87">
        <v>2386</v>
      </c>
      <c r="J31" s="87">
        <v>7440</v>
      </c>
      <c r="K31" s="87">
        <f>SUM(L31:M31)</f>
        <v>0</v>
      </c>
      <c r="L31" s="87">
        <v>0</v>
      </c>
      <c r="M31" s="87">
        <v>0</v>
      </c>
      <c r="N31" s="87">
        <f>SUM(O31,+V31,+AC31)</f>
        <v>9826</v>
      </c>
      <c r="O31" s="87">
        <f>SUM(P31:U31)</f>
        <v>2386</v>
      </c>
      <c r="P31" s="87">
        <v>2386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7440</v>
      </c>
      <c r="W31" s="87">
        <v>7440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196</v>
      </c>
      <c r="AG31" s="87">
        <v>196</v>
      </c>
      <c r="AH31" s="87">
        <v>0</v>
      </c>
      <c r="AI31" s="87">
        <v>0</v>
      </c>
      <c r="AJ31" s="87">
        <f>SUM(AK31:AS31)</f>
        <v>196</v>
      </c>
      <c r="AK31" s="87">
        <v>0</v>
      </c>
      <c r="AL31" s="87">
        <v>0</v>
      </c>
      <c r="AM31" s="87">
        <v>0</v>
      </c>
      <c r="AN31" s="87">
        <v>196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8</v>
      </c>
      <c r="B32" s="96" t="s">
        <v>310</v>
      </c>
      <c r="C32" s="85" t="s">
        <v>311</v>
      </c>
      <c r="D32" s="87">
        <f>SUM(E32,+H32,+K32)</f>
        <v>5162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5162</v>
      </c>
      <c r="L32" s="87">
        <v>1443</v>
      </c>
      <c r="M32" s="87">
        <v>3719</v>
      </c>
      <c r="N32" s="87">
        <f>SUM(O32,+V32,+AC32)</f>
        <v>5162</v>
      </c>
      <c r="O32" s="87">
        <f>SUM(P32:U32)</f>
        <v>1443</v>
      </c>
      <c r="P32" s="87">
        <v>1443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3719</v>
      </c>
      <c r="W32" s="87">
        <v>3719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9</v>
      </c>
      <c r="AG32" s="87">
        <v>9</v>
      </c>
      <c r="AH32" s="87">
        <v>0</v>
      </c>
      <c r="AI32" s="87">
        <v>0</v>
      </c>
      <c r="AJ32" s="87">
        <f>SUM(AK32:AS32)</f>
        <v>9</v>
      </c>
      <c r="AK32" s="87">
        <v>0</v>
      </c>
      <c r="AL32" s="87">
        <v>0</v>
      </c>
      <c r="AM32" s="87">
        <v>0</v>
      </c>
      <c r="AN32" s="87">
        <v>0</v>
      </c>
      <c r="AO32" s="87">
        <v>0</v>
      </c>
      <c r="AP32" s="87">
        <v>0</v>
      </c>
      <c r="AQ32" s="87">
        <v>0</v>
      </c>
      <c r="AR32" s="87">
        <v>9</v>
      </c>
      <c r="AS32" s="87">
        <v>0</v>
      </c>
      <c r="AT32" s="87">
        <f>SUM(AU32:AY32)</f>
        <v>0</v>
      </c>
      <c r="AU32" s="87">
        <v>0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8</v>
      </c>
      <c r="B33" s="96" t="s">
        <v>312</v>
      </c>
      <c r="C33" s="85" t="s">
        <v>313</v>
      </c>
      <c r="D33" s="87">
        <f>SUM(E33,+H33,+K33)</f>
        <v>4373</v>
      </c>
      <c r="E33" s="87">
        <f>SUM(F33:G33)</f>
        <v>0</v>
      </c>
      <c r="F33" s="87">
        <v>0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4373</v>
      </c>
      <c r="L33" s="87">
        <v>670</v>
      </c>
      <c r="M33" s="87">
        <v>3703</v>
      </c>
      <c r="N33" s="87">
        <f>SUM(O33,+V33,+AC33)</f>
        <v>4373</v>
      </c>
      <c r="O33" s="87">
        <f>SUM(P33:U33)</f>
        <v>670</v>
      </c>
      <c r="P33" s="87">
        <v>670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3703</v>
      </c>
      <c r="W33" s="87">
        <v>3703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10</v>
      </c>
      <c r="AG33" s="87">
        <v>10</v>
      </c>
      <c r="AH33" s="87">
        <v>0</v>
      </c>
      <c r="AI33" s="87">
        <v>0</v>
      </c>
      <c r="AJ33" s="87">
        <f>SUM(AK33:AS33)</f>
        <v>10</v>
      </c>
      <c r="AK33" s="87">
        <v>10</v>
      </c>
      <c r="AL33" s="87">
        <v>0</v>
      </c>
      <c r="AM33" s="87">
        <v>0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0</v>
      </c>
      <c r="AT33" s="87">
        <f>SUM(AU33:AY33)</f>
        <v>10</v>
      </c>
      <c r="AU33" s="87">
        <v>10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0</v>
      </c>
      <c r="BA33" s="87">
        <v>0</v>
      </c>
      <c r="BB33" s="87">
        <v>0</v>
      </c>
      <c r="BC33" s="87">
        <v>0</v>
      </c>
    </row>
    <row r="34" spans="1:55" ht="13.5" customHeight="1">
      <c r="A34" s="98" t="s">
        <v>8</v>
      </c>
      <c r="B34" s="96" t="s">
        <v>314</v>
      </c>
      <c r="C34" s="85" t="s">
        <v>315</v>
      </c>
      <c r="D34" s="87">
        <f>SUM(E34,+H34,+K34)</f>
        <v>5256</v>
      </c>
      <c r="E34" s="87">
        <f>SUM(F34:G34)</f>
        <v>0</v>
      </c>
      <c r="F34" s="87">
        <v>0</v>
      </c>
      <c r="G34" s="87">
        <v>0</v>
      </c>
      <c r="H34" s="87">
        <f>SUM(I34:J34)</f>
        <v>0</v>
      </c>
      <c r="I34" s="87">
        <v>0</v>
      </c>
      <c r="J34" s="87">
        <v>0</v>
      </c>
      <c r="K34" s="87">
        <f>SUM(L34:M34)</f>
        <v>5256</v>
      </c>
      <c r="L34" s="87">
        <v>868</v>
      </c>
      <c r="M34" s="87">
        <v>4388</v>
      </c>
      <c r="N34" s="87">
        <f>SUM(O34,+V34,+AC34)</f>
        <v>5256</v>
      </c>
      <c r="O34" s="87">
        <f>SUM(P34:U34)</f>
        <v>868</v>
      </c>
      <c r="P34" s="87">
        <v>868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4388</v>
      </c>
      <c r="W34" s="87">
        <v>4388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0</v>
      </c>
      <c r="AG34" s="87">
        <v>0</v>
      </c>
      <c r="AH34" s="87">
        <v>0</v>
      </c>
      <c r="AI34" s="87">
        <v>0</v>
      </c>
      <c r="AJ34" s="87">
        <f>SUM(AK34:AS34)</f>
        <v>0</v>
      </c>
      <c r="AK34" s="87">
        <v>0</v>
      </c>
      <c r="AL34" s="87">
        <v>0</v>
      </c>
      <c r="AM34" s="87">
        <v>0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87">
        <v>0</v>
      </c>
      <c r="AT34" s="87">
        <f>SUM(AU34:AY34)</f>
        <v>0</v>
      </c>
      <c r="AU34" s="87">
        <v>0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>
      <c r="A35" s="98" t="s">
        <v>8</v>
      </c>
      <c r="B35" s="96" t="s">
        <v>316</v>
      </c>
      <c r="C35" s="85" t="s">
        <v>317</v>
      </c>
      <c r="D35" s="87">
        <f>SUM(E35,+H35,+K35)</f>
        <v>5010</v>
      </c>
      <c r="E35" s="87">
        <f>SUM(F35:G35)</f>
        <v>0</v>
      </c>
      <c r="F35" s="87">
        <v>0</v>
      </c>
      <c r="G35" s="87">
        <v>0</v>
      </c>
      <c r="H35" s="87">
        <f>SUM(I35:J35)</f>
        <v>0</v>
      </c>
      <c r="I35" s="87">
        <v>0</v>
      </c>
      <c r="J35" s="87">
        <v>0</v>
      </c>
      <c r="K35" s="87">
        <f>SUM(L35:M35)</f>
        <v>5010</v>
      </c>
      <c r="L35" s="87">
        <v>1262</v>
      </c>
      <c r="M35" s="87">
        <v>3748</v>
      </c>
      <c r="N35" s="87">
        <f>SUM(O35,+V35,+AC35)</f>
        <v>5010</v>
      </c>
      <c r="O35" s="87">
        <f>SUM(P35:U35)</f>
        <v>1262</v>
      </c>
      <c r="P35" s="87">
        <v>1262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3748</v>
      </c>
      <c r="W35" s="87">
        <v>3748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6</v>
      </c>
      <c r="AG35" s="87">
        <v>6</v>
      </c>
      <c r="AH35" s="87">
        <v>0</v>
      </c>
      <c r="AI35" s="87">
        <v>0</v>
      </c>
      <c r="AJ35" s="87">
        <f>SUM(AK35:AS35)</f>
        <v>0</v>
      </c>
      <c r="AK35" s="87">
        <v>0</v>
      </c>
      <c r="AL35" s="87">
        <v>0</v>
      </c>
      <c r="AM35" s="87">
        <v>0</v>
      </c>
      <c r="AN35" s="87">
        <v>0</v>
      </c>
      <c r="AO35" s="87">
        <v>0</v>
      </c>
      <c r="AP35" s="87">
        <v>0</v>
      </c>
      <c r="AQ35" s="87">
        <v>0</v>
      </c>
      <c r="AR35" s="87">
        <v>0</v>
      </c>
      <c r="AS35" s="87">
        <v>0</v>
      </c>
      <c r="AT35" s="87">
        <f>SUM(AU35:AY35)</f>
        <v>6</v>
      </c>
      <c r="AU35" s="87">
        <v>6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8</v>
      </c>
      <c r="B36" s="96" t="s">
        <v>318</v>
      </c>
      <c r="C36" s="85" t="s">
        <v>319</v>
      </c>
      <c r="D36" s="87">
        <f>SUM(E36,+H36,+K36)</f>
        <v>11028</v>
      </c>
      <c r="E36" s="87">
        <f>SUM(F36:G36)</f>
        <v>0</v>
      </c>
      <c r="F36" s="87">
        <v>0</v>
      </c>
      <c r="G36" s="87">
        <v>0</v>
      </c>
      <c r="H36" s="87">
        <f>SUM(I36:J36)</f>
        <v>0</v>
      </c>
      <c r="I36" s="87">
        <v>0</v>
      </c>
      <c r="J36" s="87">
        <v>0</v>
      </c>
      <c r="K36" s="87">
        <f>SUM(L36:M36)</f>
        <v>11028</v>
      </c>
      <c r="L36" s="87">
        <v>1962</v>
      </c>
      <c r="M36" s="87">
        <v>9066</v>
      </c>
      <c r="N36" s="87">
        <f>SUM(O36,+V36,+AC36)</f>
        <v>11028</v>
      </c>
      <c r="O36" s="87">
        <f>SUM(P36:U36)</f>
        <v>1962</v>
      </c>
      <c r="P36" s="87">
        <v>1962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f>SUM(W36:AB36)</f>
        <v>9066</v>
      </c>
      <c r="W36" s="87">
        <v>9066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24</v>
      </c>
      <c r="AG36" s="87">
        <v>24</v>
      </c>
      <c r="AH36" s="87">
        <v>0</v>
      </c>
      <c r="AI36" s="87">
        <v>0</v>
      </c>
      <c r="AJ36" s="87">
        <f>SUM(AK36:AS36)</f>
        <v>24</v>
      </c>
      <c r="AK36" s="87">
        <v>0</v>
      </c>
      <c r="AL36" s="87">
        <v>0</v>
      </c>
      <c r="AM36" s="87">
        <v>0</v>
      </c>
      <c r="AN36" s="87">
        <v>0</v>
      </c>
      <c r="AO36" s="87">
        <v>0</v>
      </c>
      <c r="AP36" s="87">
        <v>0</v>
      </c>
      <c r="AQ36" s="87">
        <v>0</v>
      </c>
      <c r="AR36" s="87">
        <v>24</v>
      </c>
      <c r="AS36" s="87">
        <v>0</v>
      </c>
      <c r="AT36" s="87">
        <f>SUM(AU36:AY36)</f>
        <v>0</v>
      </c>
      <c r="AU36" s="87">
        <v>0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>
      <c r="A37" s="98" t="s">
        <v>8</v>
      </c>
      <c r="B37" s="96" t="s">
        <v>320</v>
      </c>
      <c r="C37" s="85" t="s">
        <v>321</v>
      </c>
      <c r="D37" s="87">
        <f>SUM(E37,+H37,+K37)</f>
        <v>9050</v>
      </c>
      <c r="E37" s="87">
        <f>SUM(F37:G37)</f>
        <v>0</v>
      </c>
      <c r="F37" s="87">
        <v>0</v>
      </c>
      <c r="G37" s="87">
        <v>0</v>
      </c>
      <c r="H37" s="87">
        <f>SUM(I37:J37)</f>
        <v>9050</v>
      </c>
      <c r="I37" s="87">
        <v>2212</v>
      </c>
      <c r="J37" s="87">
        <v>6838</v>
      </c>
      <c r="K37" s="87">
        <f>SUM(L37:M37)</f>
        <v>0</v>
      </c>
      <c r="L37" s="87">
        <v>0</v>
      </c>
      <c r="M37" s="87">
        <v>0</v>
      </c>
      <c r="N37" s="87">
        <f>SUM(O37,+V37,+AC37)</f>
        <v>9050</v>
      </c>
      <c r="O37" s="87">
        <f>SUM(P37:U37)</f>
        <v>2212</v>
      </c>
      <c r="P37" s="87">
        <v>2212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f>SUM(W37:AB37)</f>
        <v>6838</v>
      </c>
      <c r="W37" s="87">
        <v>6838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0</v>
      </c>
      <c r="AG37" s="87">
        <v>0</v>
      </c>
      <c r="AH37" s="87">
        <v>0</v>
      </c>
      <c r="AI37" s="87">
        <v>0</v>
      </c>
      <c r="AJ37" s="87">
        <f>SUM(AK37:AS37)</f>
        <v>0</v>
      </c>
      <c r="AK37" s="87">
        <v>0</v>
      </c>
      <c r="AL37" s="87">
        <v>0</v>
      </c>
      <c r="AM37" s="87">
        <v>0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0</v>
      </c>
      <c r="AT37" s="87">
        <f>SUM(AU37:AY37)</f>
        <v>0</v>
      </c>
      <c r="AU37" s="87">
        <v>0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0</v>
      </c>
      <c r="BA37" s="87">
        <v>0</v>
      </c>
      <c r="BB37" s="87">
        <v>0</v>
      </c>
      <c r="BC37" s="87">
        <v>0</v>
      </c>
    </row>
    <row r="38" spans="1:55" ht="13.5" customHeight="1">
      <c r="A38" s="98" t="s">
        <v>8</v>
      </c>
      <c r="B38" s="96" t="s">
        <v>322</v>
      </c>
      <c r="C38" s="85" t="s">
        <v>323</v>
      </c>
      <c r="D38" s="87">
        <f>SUM(E38,+H38,+K38)</f>
        <v>3852</v>
      </c>
      <c r="E38" s="87">
        <f>SUM(F38:G38)</f>
        <v>0</v>
      </c>
      <c r="F38" s="87">
        <v>0</v>
      </c>
      <c r="G38" s="87">
        <v>0</v>
      </c>
      <c r="H38" s="87">
        <f>SUM(I38:J38)</f>
        <v>0</v>
      </c>
      <c r="I38" s="87">
        <v>0</v>
      </c>
      <c r="J38" s="87">
        <v>0</v>
      </c>
      <c r="K38" s="87">
        <f>SUM(L38:M38)</f>
        <v>3852</v>
      </c>
      <c r="L38" s="87">
        <v>1751</v>
      </c>
      <c r="M38" s="87">
        <v>2101</v>
      </c>
      <c r="N38" s="87">
        <f>SUM(O38,+V38,+AC38)</f>
        <v>3852</v>
      </c>
      <c r="O38" s="87">
        <f>SUM(P38:U38)</f>
        <v>1751</v>
      </c>
      <c r="P38" s="87">
        <v>1751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f>SUM(W38:AB38)</f>
        <v>2101</v>
      </c>
      <c r="W38" s="87">
        <v>2101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0</v>
      </c>
      <c r="AG38" s="87">
        <v>0</v>
      </c>
      <c r="AH38" s="87">
        <v>0</v>
      </c>
      <c r="AI38" s="87">
        <v>0</v>
      </c>
      <c r="AJ38" s="87">
        <f>SUM(AK38:AS38)</f>
        <v>0</v>
      </c>
      <c r="AK38" s="87">
        <v>0</v>
      </c>
      <c r="AL38" s="87">
        <v>0</v>
      </c>
      <c r="AM38" s="87">
        <v>0</v>
      </c>
      <c r="AN38" s="87">
        <v>0</v>
      </c>
      <c r="AO38" s="87">
        <v>0</v>
      </c>
      <c r="AP38" s="87">
        <v>0</v>
      </c>
      <c r="AQ38" s="87">
        <v>0</v>
      </c>
      <c r="AR38" s="87">
        <v>0</v>
      </c>
      <c r="AS38" s="87">
        <v>0</v>
      </c>
      <c r="AT38" s="87">
        <f>SUM(AU38:AY38)</f>
        <v>0</v>
      </c>
      <c r="AU38" s="87">
        <v>0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0</v>
      </c>
      <c r="BA38" s="87">
        <v>0</v>
      </c>
      <c r="BB38" s="87">
        <v>0</v>
      </c>
      <c r="BC38" s="87">
        <v>0</v>
      </c>
    </row>
    <row r="39" spans="1:55" ht="13.5" customHeight="1">
      <c r="A39" s="98" t="s">
        <v>8</v>
      </c>
      <c r="B39" s="96" t="s">
        <v>324</v>
      </c>
      <c r="C39" s="85" t="s">
        <v>325</v>
      </c>
      <c r="D39" s="87">
        <f>SUM(E39,+H39,+K39)</f>
        <v>11926</v>
      </c>
      <c r="E39" s="87">
        <f>SUM(F39:G39)</f>
        <v>0</v>
      </c>
      <c r="F39" s="87">
        <v>0</v>
      </c>
      <c r="G39" s="87">
        <v>0</v>
      </c>
      <c r="H39" s="87">
        <f>SUM(I39:J39)</f>
        <v>0</v>
      </c>
      <c r="I39" s="87">
        <v>0</v>
      </c>
      <c r="J39" s="87">
        <v>0</v>
      </c>
      <c r="K39" s="87">
        <f>SUM(L39:M39)</f>
        <v>11926</v>
      </c>
      <c r="L39" s="87">
        <v>3050</v>
      </c>
      <c r="M39" s="87">
        <v>8876</v>
      </c>
      <c r="N39" s="87">
        <f>SUM(O39,+V39,+AC39)</f>
        <v>11926</v>
      </c>
      <c r="O39" s="87">
        <f>SUM(P39:U39)</f>
        <v>3050</v>
      </c>
      <c r="P39" s="87">
        <v>3050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8876</v>
      </c>
      <c r="W39" s="87">
        <v>8876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53</v>
      </c>
      <c r="AG39" s="87">
        <v>53</v>
      </c>
      <c r="AH39" s="87">
        <v>0</v>
      </c>
      <c r="AI39" s="87">
        <v>0</v>
      </c>
      <c r="AJ39" s="87">
        <f>SUM(AK39:AS39)</f>
        <v>53</v>
      </c>
      <c r="AK39" s="87">
        <v>0</v>
      </c>
      <c r="AL39" s="87">
        <v>0</v>
      </c>
      <c r="AM39" s="87">
        <v>0</v>
      </c>
      <c r="AN39" s="87">
        <v>0</v>
      </c>
      <c r="AO39" s="87">
        <v>0</v>
      </c>
      <c r="AP39" s="87">
        <v>0</v>
      </c>
      <c r="AQ39" s="87">
        <v>0</v>
      </c>
      <c r="AR39" s="87">
        <v>0</v>
      </c>
      <c r="AS39" s="87">
        <v>53</v>
      </c>
      <c r="AT39" s="87">
        <f>SUM(AU39:AY39)</f>
        <v>0</v>
      </c>
      <c r="AU39" s="87">
        <v>0</v>
      </c>
      <c r="AV39" s="87">
        <v>0</v>
      </c>
      <c r="AW39" s="87">
        <v>0</v>
      </c>
      <c r="AX39" s="87">
        <v>0</v>
      </c>
      <c r="AY39" s="87">
        <v>0</v>
      </c>
      <c r="AZ39" s="87">
        <f>SUM(BA39:BC39)</f>
        <v>0</v>
      </c>
      <c r="BA39" s="87">
        <v>0</v>
      </c>
      <c r="BB39" s="87">
        <v>0</v>
      </c>
      <c r="BC39" s="87">
        <v>0</v>
      </c>
    </row>
    <row r="40" spans="1:55" ht="13.5" customHeight="1">
      <c r="A40" s="98" t="s">
        <v>8</v>
      </c>
      <c r="B40" s="96" t="s">
        <v>326</v>
      </c>
      <c r="C40" s="85" t="s">
        <v>327</v>
      </c>
      <c r="D40" s="87">
        <f>SUM(E40,+H40,+K40)</f>
        <v>1141</v>
      </c>
      <c r="E40" s="87">
        <f>SUM(F40:G40)</f>
        <v>0</v>
      </c>
      <c r="F40" s="87">
        <v>0</v>
      </c>
      <c r="G40" s="87">
        <v>0</v>
      </c>
      <c r="H40" s="87">
        <f>SUM(I40:J40)</f>
        <v>0</v>
      </c>
      <c r="I40" s="87">
        <v>0</v>
      </c>
      <c r="J40" s="87">
        <v>0</v>
      </c>
      <c r="K40" s="87">
        <f>SUM(L40:M40)</f>
        <v>1141</v>
      </c>
      <c r="L40" s="87">
        <v>136</v>
      </c>
      <c r="M40" s="87">
        <v>1005</v>
      </c>
      <c r="N40" s="87">
        <f>SUM(O40,+V40,+AC40)</f>
        <v>1141</v>
      </c>
      <c r="O40" s="87">
        <f>SUM(P40:U40)</f>
        <v>136</v>
      </c>
      <c r="P40" s="87">
        <v>136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f>SUM(W40:AB40)</f>
        <v>1005</v>
      </c>
      <c r="W40" s="87">
        <v>1005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f>SUM(AD40:AE40)</f>
        <v>0</v>
      </c>
      <c r="AD40" s="87">
        <v>0</v>
      </c>
      <c r="AE40" s="87">
        <v>0</v>
      </c>
      <c r="AF40" s="87">
        <f>SUM(AG40:AI40)</f>
        <v>68</v>
      </c>
      <c r="AG40" s="87">
        <v>68</v>
      </c>
      <c r="AH40" s="87">
        <v>0</v>
      </c>
      <c r="AI40" s="87">
        <v>0</v>
      </c>
      <c r="AJ40" s="87">
        <f>SUM(AK40:AS40)</f>
        <v>68</v>
      </c>
      <c r="AK40" s="87">
        <v>0</v>
      </c>
      <c r="AL40" s="87">
        <v>0</v>
      </c>
      <c r="AM40" s="87">
        <v>0</v>
      </c>
      <c r="AN40" s="87">
        <v>0</v>
      </c>
      <c r="AO40" s="87">
        <v>0</v>
      </c>
      <c r="AP40" s="87">
        <v>0</v>
      </c>
      <c r="AQ40" s="87">
        <v>0</v>
      </c>
      <c r="AR40" s="87">
        <v>0</v>
      </c>
      <c r="AS40" s="87">
        <v>68</v>
      </c>
      <c r="AT40" s="87">
        <f>SUM(AU40:AY40)</f>
        <v>0</v>
      </c>
      <c r="AU40" s="87">
        <v>0</v>
      </c>
      <c r="AV40" s="87">
        <v>0</v>
      </c>
      <c r="AW40" s="87">
        <v>0</v>
      </c>
      <c r="AX40" s="87">
        <v>0</v>
      </c>
      <c r="AY40" s="87">
        <v>0</v>
      </c>
      <c r="AZ40" s="87">
        <f>SUM(BA40:BC40)</f>
        <v>0</v>
      </c>
      <c r="BA40" s="87">
        <v>0</v>
      </c>
      <c r="BB40" s="87">
        <v>0</v>
      </c>
      <c r="BC40" s="87">
        <v>0</v>
      </c>
    </row>
    <row r="41" spans="1:55" ht="13.5" customHeight="1">
      <c r="A41" s="98" t="s">
        <v>8</v>
      </c>
      <c r="B41" s="96" t="s">
        <v>328</v>
      </c>
      <c r="C41" s="85" t="s">
        <v>329</v>
      </c>
      <c r="D41" s="87">
        <f>SUM(E41,+H41,+K41)</f>
        <v>318</v>
      </c>
      <c r="E41" s="87">
        <f>SUM(F41:G41)</f>
        <v>0</v>
      </c>
      <c r="F41" s="87">
        <v>0</v>
      </c>
      <c r="G41" s="87">
        <v>0</v>
      </c>
      <c r="H41" s="87">
        <f>SUM(I41:J41)</f>
        <v>0</v>
      </c>
      <c r="I41" s="87">
        <v>0</v>
      </c>
      <c r="J41" s="87">
        <v>0</v>
      </c>
      <c r="K41" s="87">
        <f>SUM(L41:M41)</f>
        <v>318</v>
      </c>
      <c r="L41" s="87">
        <v>80</v>
      </c>
      <c r="M41" s="87">
        <v>238</v>
      </c>
      <c r="N41" s="87">
        <f>SUM(O41,+V41,+AC41)</f>
        <v>318</v>
      </c>
      <c r="O41" s="87">
        <f>SUM(P41:U41)</f>
        <v>80</v>
      </c>
      <c r="P41" s="87">
        <v>80</v>
      </c>
      <c r="Q41" s="87">
        <v>0</v>
      </c>
      <c r="R41" s="87">
        <v>0</v>
      </c>
      <c r="S41" s="87">
        <v>0</v>
      </c>
      <c r="T41" s="87">
        <v>0</v>
      </c>
      <c r="U41" s="87">
        <v>0</v>
      </c>
      <c r="V41" s="87">
        <f>SUM(W41:AB41)</f>
        <v>238</v>
      </c>
      <c r="W41" s="87">
        <v>238</v>
      </c>
      <c r="X41" s="87">
        <v>0</v>
      </c>
      <c r="Y41" s="87">
        <v>0</v>
      </c>
      <c r="Z41" s="87">
        <v>0</v>
      </c>
      <c r="AA41" s="87">
        <v>0</v>
      </c>
      <c r="AB41" s="87">
        <v>0</v>
      </c>
      <c r="AC41" s="87">
        <f>SUM(AD41:AE41)</f>
        <v>0</v>
      </c>
      <c r="AD41" s="87">
        <v>0</v>
      </c>
      <c r="AE41" s="87">
        <v>0</v>
      </c>
      <c r="AF41" s="87">
        <f>SUM(AG41:AI41)</f>
        <v>0</v>
      </c>
      <c r="AG41" s="87">
        <v>0</v>
      </c>
      <c r="AH41" s="87">
        <v>0</v>
      </c>
      <c r="AI41" s="87">
        <v>0</v>
      </c>
      <c r="AJ41" s="87">
        <f>SUM(AK41:AS41)</f>
        <v>0</v>
      </c>
      <c r="AK41" s="87">
        <v>0</v>
      </c>
      <c r="AL41" s="87">
        <v>0</v>
      </c>
      <c r="AM41" s="87">
        <v>0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87">
        <v>0</v>
      </c>
      <c r="AT41" s="87">
        <f>SUM(AU41:AY41)</f>
        <v>0</v>
      </c>
      <c r="AU41" s="87">
        <v>0</v>
      </c>
      <c r="AV41" s="87">
        <v>0</v>
      </c>
      <c r="AW41" s="87">
        <v>0</v>
      </c>
      <c r="AX41" s="87">
        <v>0</v>
      </c>
      <c r="AY41" s="87">
        <v>0</v>
      </c>
      <c r="AZ41" s="87">
        <f>SUM(BA41:BC41)</f>
        <v>0</v>
      </c>
      <c r="BA41" s="87">
        <v>0</v>
      </c>
      <c r="BB41" s="87">
        <v>0</v>
      </c>
      <c r="BC41" s="87">
        <v>0</v>
      </c>
    </row>
    <row r="42" spans="1:55" ht="13.5" customHeight="1">
      <c r="A42" s="98" t="s">
        <v>8</v>
      </c>
      <c r="B42" s="96" t="s">
        <v>330</v>
      </c>
      <c r="C42" s="85" t="s">
        <v>331</v>
      </c>
      <c r="D42" s="87">
        <f>SUM(E42,+H42,+K42)</f>
        <v>7161</v>
      </c>
      <c r="E42" s="87">
        <f>SUM(F42:G42)</f>
        <v>834</v>
      </c>
      <c r="F42" s="87">
        <v>276</v>
      </c>
      <c r="G42" s="87">
        <v>558</v>
      </c>
      <c r="H42" s="87">
        <f>SUM(I42:J42)</f>
        <v>6327</v>
      </c>
      <c r="I42" s="87">
        <v>989</v>
      </c>
      <c r="J42" s="87">
        <v>5338</v>
      </c>
      <c r="K42" s="87">
        <f>SUM(L42:M42)</f>
        <v>0</v>
      </c>
      <c r="L42" s="87">
        <v>0</v>
      </c>
      <c r="M42" s="87">
        <v>0</v>
      </c>
      <c r="N42" s="87">
        <f>SUM(O42,+V42,+AC42)</f>
        <v>7161</v>
      </c>
      <c r="O42" s="87">
        <f>SUM(P42:U42)</f>
        <v>1265</v>
      </c>
      <c r="P42" s="87">
        <v>1265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f>SUM(W42:AB42)</f>
        <v>5896</v>
      </c>
      <c r="W42" s="87">
        <v>5896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87">
        <f>SUM(AD42:AE42)</f>
        <v>0</v>
      </c>
      <c r="AD42" s="87">
        <v>0</v>
      </c>
      <c r="AE42" s="87">
        <v>0</v>
      </c>
      <c r="AF42" s="87">
        <f>SUM(AG42:AI42)</f>
        <v>63</v>
      </c>
      <c r="AG42" s="87">
        <v>63</v>
      </c>
      <c r="AH42" s="87">
        <v>0</v>
      </c>
      <c r="AI42" s="87">
        <v>0</v>
      </c>
      <c r="AJ42" s="87">
        <f>SUM(AK42:AS42)</f>
        <v>63</v>
      </c>
      <c r="AK42" s="87">
        <v>0</v>
      </c>
      <c r="AL42" s="87">
        <v>0</v>
      </c>
      <c r="AM42" s="87">
        <v>63</v>
      </c>
      <c r="AN42" s="87">
        <v>0</v>
      </c>
      <c r="AO42" s="87">
        <v>0</v>
      </c>
      <c r="AP42" s="87">
        <v>0</v>
      </c>
      <c r="AQ42" s="87">
        <v>0</v>
      </c>
      <c r="AR42" s="87">
        <v>0</v>
      </c>
      <c r="AS42" s="87">
        <v>0</v>
      </c>
      <c r="AT42" s="87">
        <f>SUM(AU42:AY42)</f>
        <v>0</v>
      </c>
      <c r="AU42" s="87">
        <v>0</v>
      </c>
      <c r="AV42" s="87">
        <v>0</v>
      </c>
      <c r="AW42" s="87">
        <v>0</v>
      </c>
      <c r="AX42" s="87">
        <v>0</v>
      </c>
      <c r="AY42" s="87">
        <v>0</v>
      </c>
      <c r="AZ42" s="87">
        <f>SUM(BA42:BC42)</f>
        <v>0</v>
      </c>
      <c r="BA42" s="87">
        <v>0</v>
      </c>
      <c r="BB42" s="87">
        <v>0</v>
      </c>
      <c r="BC42" s="87">
        <v>0</v>
      </c>
    </row>
    <row r="43" spans="1:55" ht="13.5" customHeight="1">
      <c r="A43" s="98" t="s">
        <v>8</v>
      </c>
      <c r="B43" s="96" t="s">
        <v>332</v>
      </c>
      <c r="C43" s="85" t="s">
        <v>333</v>
      </c>
      <c r="D43" s="87">
        <f>SUM(E43,+H43,+K43)</f>
        <v>6922</v>
      </c>
      <c r="E43" s="87">
        <f>SUM(F43:G43)</f>
        <v>0</v>
      </c>
      <c r="F43" s="87">
        <v>0</v>
      </c>
      <c r="G43" s="87">
        <v>0</v>
      </c>
      <c r="H43" s="87">
        <f>SUM(I43:J43)</f>
        <v>6596</v>
      </c>
      <c r="I43" s="87">
        <v>0</v>
      </c>
      <c r="J43" s="87">
        <v>6596</v>
      </c>
      <c r="K43" s="87">
        <f>SUM(L43:M43)</f>
        <v>326</v>
      </c>
      <c r="L43" s="87">
        <v>326</v>
      </c>
      <c r="M43" s="87">
        <v>0</v>
      </c>
      <c r="N43" s="87">
        <f>SUM(O43,+V43,+AC43)</f>
        <v>6922</v>
      </c>
      <c r="O43" s="87">
        <f>SUM(P43:U43)</f>
        <v>326</v>
      </c>
      <c r="P43" s="87">
        <v>326</v>
      </c>
      <c r="Q43" s="87">
        <v>0</v>
      </c>
      <c r="R43" s="87">
        <v>0</v>
      </c>
      <c r="S43" s="87">
        <v>0</v>
      </c>
      <c r="T43" s="87">
        <v>0</v>
      </c>
      <c r="U43" s="87">
        <v>0</v>
      </c>
      <c r="V43" s="87">
        <f>SUM(W43:AB43)</f>
        <v>6596</v>
      </c>
      <c r="W43" s="87">
        <v>6596</v>
      </c>
      <c r="X43" s="87">
        <v>0</v>
      </c>
      <c r="Y43" s="87">
        <v>0</v>
      </c>
      <c r="Z43" s="87">
        <v>0</v>
      </c>
      <c r="AA43" s="87">
        <v>0</v>
      </c>
      <c r="AB43" s="87">
        <v>0</v>
      </c>
      <c r="AC43" s="87">
        <f>SUM(AD43:AE43)</f>
        <v>0</v>
      </c>
      <c r="AD43" s="87">
        <v>0</v>
      </c>
      <c r="AE43" s="87">
        <v>0</v>
      </c>
      <c r="AF43" s="87">
        <f>SUM(AG43:AI43)</f>
        <v>43</v>
      </c>
      <c r="AG43" s="87">
        <v>43</v>
      </c>
      <c r="AH43" s="87">
        <v>0</v>
      </c>
      <c r="AI43" s="87">
        <v>0</v>
      </c>
      <c r="AJ43" s="87">
        <f>SUM(AK43:AS43)</f>
        <v>72</v>
      </c>
      <c r="AK43" s="87">
        <v>0</v>
      </c>
      <c r="AL43" s="87">
        <v>29</v>
      </c>
      <c r="AM43" s="87">
        <v>43</v>
      </c>
      <c r="AN43" s="87">
        <v>0</v>
      </c>
      <c r="AO43" s="87">
        <v>0</v>
      </c>
      <c r="AP43" s="87">
        <v>0</v>
      </c>
      <c r="AQ43" s="87">
        <v>0</v>
      </c>
      <c r="AR43" s="87">
        <v>0</v>
      </c>
      <c r="AS43" s="87">
        <v>0</v>
      </c>
      <c r="AT43" s="87">
        <f>SUM(AU43:AY43)</f>
        <v>0</v>
      </c>
      <c r="AU43" s="87">
        <v>0</v>
      </c>
      <c r="AV43" s="87">
        <v>0</v>
      </c>
      <c r="AW43" s="87">
        <v>0</v>
      </c>
      <c r="AX43" s="87">
        <v>0</v>
      </c>
      <c r="AY43" s="87">
        <v>0</v>
      </c>
      <c r="AZ43" s="87">
        <f>SUM(BA43:BC43)</f>
        <v>29</v>
      </c>
      <c r="BA43" s="87">
        <v>29</v>
      </c>
      <c r="BB43" s="87">
        <v>0</v>
      </c>
      <c r="BC43" s="87">
        <v>0</v>
      </c>
    </row>
    <row r="44" spans="1:55" ht="13.5" customHeight="1">
      <c r="A44" s="98" t="s">
        <v>8</v>
      </c>
      <c r="B44" s="96" t="s">
        <v>334</v>
      </c>
      <c r="C44" s="85" t="s">
        <v>335</v>
      </c>
      <c r="D44" s="87">
        <f>SUM(E44,+H44,+K44)</f>
        <v>2658</v>
      </c>
      <c r="E44" s="87">
        <f>SUM(F44:G44)</f>
        <v>0</v>
      </c>
      <c r="F44" s="87">
        <v>0</v>
      </c>
      <c r="G44" s="87">
        <v>0</v>
      </c>
      <c r="H44" s="87">
        <f>SUM(I44:J44)</f>
        <v>0</v>
      </c>
      <c r="I44" s="87">
        <v>0</v>
      </c>
      <c r="J44" s="87">
        <v>0</v>
      </c>
      <c r="K44" s="87">
        <f>SUM(L44:M44)</f>
        <v>2658</v>
      </c>
      <c r="L44" s="87">
        <v>993</v>
      </c>
      <c r="M44" s="87">
        <v>1665</v>
      </c>
      <c r="N44" s="87">
        <f>SUM(O44,+V44,+AC44)</f>
        <v>2658</v>
      </c>
      <c r="O44" s="87">
        <f>SUM(P44:U44)</f>
        <v>993</v>
      </c>
      <c r="P44" s="87">
        <v>0</v>
      </c>
      <c r="Q44" s="87">
        <v>0</v>
      </c>
      <c r="R44" s="87">
        <v>0</v>
      </c>
      <c r="S44" s="87">
        <v>0</v>
      </c>
      <c r="T44" s="87">
        <v>0</v>
      </c>
      <c r="U44" s="87">
        <v>993</v>
      </c>
      <c r="V44" s="87">
        <f>SUM(W44:AB44)</f>
        <v>1665</v>
      </c>
      <c r="W44" s="87">
        <v>0</v>
      </c>
      <c r="X44" s="87">
        <v>0</v>
      </c>
      <c r="Y44" s="87">
        <v>0</v>
      </c>
      <c r="Z44" s="87">
        <v>0</v>
      </c>
      <c r="AA44" s="87">
        <v>0</v>
      </c>
      <c r="AB44" s="87">
        <v>1665</v>
      </c>
      <c r="AC44" s="87">
        <f>SUM(AD44:AE44)</f>
        <v>0</v>
      </c>
      <c r="AD44" s="87">
        <v>0</v>
      </c>
      <c r="AE44" s="87">
        <v>0</v>
      </c>
      <c r="AF44" s="87">
        <f>SUM(AG44:AI44)</f>
        <v>0</v>
      </c>
      <c r="AG44" s="87">
        <v>0</v>
      </c>
      <c r="AH44" s="87">
        <v>0</v>
      </c>
      <c r="AI44" s="87">
        <v>0</v>
      </c>
      <c r="AJ44" s="87">
        <f>SUM(AK44:AS44)</f>
        <v>0</v>
      </c>
      <c r="AK44" s="87">
        <v>0</v>
      </c>
      <c r="AL44" s="87">
        <v>0</v>
      </c>
      <c r="AM44" s="87">
        <v>0</v>
      </c>
      <c r="AN44" s="87">
        <v>0</v>
      </c>
      <c r="AO44" s="87">
        <v>0</v>
      </c>
      <c r="AP44" s="87">
        <v>0</v>
      </c>
      <c r="AQ44" s="87">
        <v>0</v>
      </c>
      <c r="AR44" s="87">
        <v>0</v>
      </c>
      <c r="AS44" s="87">
        <v>0</v>
      </c>
      <c r="AT44" s="87">
        <f>SUM(AU44:AY44)</f>
        <v>0</v>
      </c>
      <c r="AU44" s="87">
        <v>0</v>
      </c>
      <c r="AV44" s="87">
        <v>0</v>
      </c>
      <c r="AW44" s="87">
        <v>0</v>
      </c>
      <c r="AX44" s="87">
        <v>0</v>
      </c>
      <c r="AY44" s="87">
        <v>0</v>
      </c>
      <c r="AZ44" s="87">
        <f>SUM(BA44:BC44)</f>
        <v>0</v>
      </c>
      <c r="BA44" s="87">
        <v>0</v>
      </c>
      <c r="BB44" s="87">
        <v>0</v>
      </c>
      <c r="BC44" s="87">
        <v>0</v>
      </c>
    </row>
    <row r="45" spans="1:55" ht="13.5" customHeight="1">
      <c r="A45" s="98" t="s">
        <v>8</v>
      </c>
      <c r="B45" s="96" t="s">
        <v>336</v>
      </c>
      <c r="C45" s="85" t="s">
        <v>337</v>
      </c>
      <c r="D45" s="87">
        <f>SUM(E45,+H45,+K45)</f>
        <v>6440</v>
      </c>
      <c r="E45" s="87">
        <f>SUM(F45:G45)</f>
        <v>0</v>
      </c>
      <c r="F45" s="87">
        <v>0</v>
      </c>
      <c r="G45" s="87">
        <v>0</v>
      </c>
      <c r="H45" s="87">
        <f>SUM(I45:J45)</f>
        <v>0</v>
      </c>
      <c r="I45" s="87">
        <v>0</v>
      </c>
      <c r="J45" s="87">
        <v>0</v>
      </c>
      <c r="K45" s="87">
        <f>SUM(L45:M45)</f>
        <v>6440</v>
      </c>
      <c r="L45" s="87">
        <v>932</v>
      </c>
      <c r="M45" s="87">
        <v>5508</v>
      </c>
      <c r="N45" s="87">
        <f>SUM(O45,+V45,+AC45)</f>
        <v>6440</v>
      </c>
      <c r="O45" s="87">
        <f>SUM(P45:U45)</f>
        <v>932</v>
      </c>
      <c r="P45" s="87">
        <v>0</v>
      </c>
      <c r="Q45" s="87">
        <v>0</v>
      </c>
      <c r="R45" s="87">
        <v>0</v>
      </c>
      <c r="S45" s="87">
        <v>932</v>
      </c>
      <c r="T45" s="87">
        <v>0</v>
      </c>
      <c r="U45" s="87">
        <v>0</v>
      </c>
      <c r="V45" s="87">
        <f>SUM(W45:AB45)</f>
        <v>5508</v>
      </c>
      <c r="W45" s="87">
        <v>0</v>
      </c>
      <c r="X45" s="87">
        <v>0</v>
      </c>
      <c r="Y45" s="87">
        <v>0</v>
      </c>
      <c r="Z45" s="87">
        <v>5508</v>
      </c>
      <c r="AA45" s="87">
        <v>0</v>
      </c>
      <c r="AB45" s="87">
        <v>0</v>
      </c>
      <c r="AC45" s="87">
        <f>SUM(AD45:AE45)</f>
        <v>0</v>
      </c>
      <c r="AD45" s="87">
        <v>0</v>
      </c>
      <c r="AE45" s="87">
        <v>0</v>
      </c>
      <c r="AF45" s="87">
        <f>SUM(AG45:AI45)</f>
        <v>0</v>
      </c>
      <c r="AG45" s="87">
        <v>0</v>
      </c>
      <c r="AH45" s="87">
        <v>0</v>
      </c>
      <c r="AI45" s="87">
        <v>0</v>
      </c>
      <c r="AJ45" s="87">
        <f>SUM(AK45:AS45)</f>
        <v>0</v>
      </c>
      <c r="AK45" s="87">
        <v>0</v>
      </c>
      <c r="AL45" s="87">
        <v>0</v>
      </c>
      <c r="AM45" s="87">
        <v>0</v>
      </c>
      <c r="AN45" s="87">
        <v>0</v>
      </c>
      <c r="AO45" s="87">
        <v>0</v>
      </c>
      <c r="AP45" s="87">
        <v>0</v>
      </c>
      <c r="AQ45" s="87">
        <v>0</v>
      </c>
      <c r="AR45" s="87">
        <v>0</v>
      </c>
      <c r="AS45" s="87">
        <v>0</v>
      </c>
      <c r="AT45" s="87">
        <f>SUM(AU45:AY45)</f>
        <v>0</v>
      </c>
      <c r="AU45" s="87">
        <v>0</v>
      </c>
      <c r="AV45" s="87">
        <v>0</v>
      </c>
      <c r="AW45" s="87">
        <v>0</v>
      </c>
      <c r="AX45" s="87">
        <v>0</v>
      </c>
      <c r="AY45" s="87">
        <v>0</v>
      </c>
      <c r="AZ45" s="87">
        <f>SUM(BA45:BC45)</f>
        <v>0</v>
      </c>
      <c r="BA45" s="87">
        <v>0</v>
      </c>
      <c r="BB45" s="87">
        <v>0</v>
      </c>
      <c r="BC45" s="87">
        <v>0</v>
      </c>
    </row>
    <row r="46" spans="1:55" ht="13.5" customHeight="1">
      <c r="A46" s="98" t="s">
        <v>8</v>
      </c>
      <c r="B46" s="96" t="s">
        <v>338</v>
      </c>
      <c r="C46" s="85" t="s">
        <v>339</v>
      </c>
      <c r="D46" s="87">
        <f>SUM(E46,+H46,+K46)</f>
        <v>4810</v>
      </c>
      <c r="E46" s="87">
        <f>SUM(F46:G46)</f>
        <v>0</v>
      </c>
      <c r="F46" s="87">
        <v>0</v>
      </c>
      <c r="G46" s="87">
        <v>0</v>
      </c>
      <c r="H46" s="87">
        <f>SUM(I46:J46)</f>
        <v>0</v>
      </c>
      <c r="I46" s="87">
        <v>0</v>
      </c>
      <c r="J46" s="87">
        <v>0</v>
      </c>
      <c r="K46" s="87">
        <f>SUM(L46:M46)</f>
        <v>4810</v>
      </c>
      <c r="L46" s="87">
        <v>1011</v>
      </c>
      <c r="M46" s="87">
        <v>3799</v>
      </c>
      <c r="N46" s="87">
        <f>SUM(O46,+V46,+AC46)</f>
        <v>4810</v>
      </c>
      <c r="O46" s="87">
        <f>SUM(P46:U46)</f>
        <v>1011</v>
      </c>
      <c r="P46" s="87">
        <v>0</v>
      </c>
      <c r="Q46" s="87">
        <v>0</v>
      </c>
      <c r="R46" s="87">
        <v>0</v>
      </c>
      <c r="S46" s="87">
        <v>0</v>
      </c>
      <c r="T46" s="87">
        <v>1011</v>
      </c>
      <c r="U46" s="87">
        <v>0</v>
      </c>
      <c r="V46" s="87">
        <f>SUM(W46:AB46)</f>
        <v>3799</v>
      </c>
      <c r="W46" s="87">
        <v>0</v>
      </c>
      <c r="X46" s="87">
        <v>0</v>
      </c>
      <c r="Y46" s="87">
        <v>0</v>
      </c>
      <c r="Z46" s="87">
        <v>0</v>
      </c>
      <c r="AA46" s="87">
        <v>3799</v>
      </c>
      <c r="AB46" s="87">
        <v>0</v>
      </c>
      <c r="AC46" s="87">
        <f>SUM(AD46:AE46)</f>
        <v>0</v>
      </c>
      <c r="AD46" s="87">
        <v>0</v>
      </c>
      <c r="AE46" s="87">
        <v>0</v>
      </c>
      <c r="AF46" s="87">
        <f>SUM(AG46:AI46)</f>
        <v>0</v>
      </c>
      <c r="AG46" s="87">
        <v>0</v>
      </c>
      <c r="AH46" s="87">
        <v>0</v>
      </c>
      <c r="AI46" s="87">
        <v>0</v>
      </c>
      <c r="AJ46" s="87">
        <f>SUM(AK46:AS46)</f>
        <v>0</v>
      </c>
      <c r="AK46" s="87">
        <v>0</v>
      </c>
      <c r="AL46" s="87">
        <v>0</v>
      </c>
      <c r="AM46" s="87">
        <v>0</v>
      </c>
      <c r="AN46" s="87">
        <v>0</v>
      </c>
      <c r="AO46" s="87">
        <v>0</v>
      </c>
      <c r="AP46" s="87">
        <v>0</v>
      </c>
      <c r="AQ46" s="87">
        <v>0</v>
      </c>
      <c r="AR46" s="87">
        <v>0</v>
      </c>
      <c r="AS46" s="87">
        <v>0</v>
      </c>
      <c r="AT46" s="87">
        <f>SUM(AU46:AY46)</f>
        <v>0</v>
      </c>
      <c r="AU46" s="87">
        <v>0</v>
      </c>
      <c r="AV46" s="87">
        <v>0</v>
      </c>
      <c r="AW46" s="87">
        <v>0</v>
      </c>
      <c r="AX46" s="87">
        <v>0</v>
      </c>
      <c r="AY46" s="87">
        <v>0</v>
      </c>
      <c r="AZ46" s="87">
        <f>SUM(BA46:BC46)</f>
        <v>0</v>
      </c>
      <c r="BA46" s="87">
        <v>0</v>
      </c>
      <c r="BB46" s="87">
        <v>0</v>
      </c>
      <c r="BC46" s="87">
        <v>0</v>
      </c>
    </row>
    <row r="47" spans="1:55" ht="13.5" customHeight="1">
      <c r="A47" s="98" t="s">
        <v>8</v>
      </c>
      <c r="B47" s="96" t="s">
        <v>340</v>
      </c>
      <c r="C47" s="85" t="s">
        <v>341</v>
      </c>
      <c r="D47" s="87">
        <f>SUM(E47,+H47,+K47)</f>
        <v>3454</v>
      </c>
      <c r="E47" s="87">
        <f>SUM(F47:G47)</f>
        <v>0</v>
      </c>
      <c r="F47" s="87">
        <v>0</v>
      </c>
      <c r="G47" s="87">
        <v>0</v>
      </c>
      <c r="H47" s="87">
        <f>SUM(I47:J47)</f>
        <v>0</v>
      </c>
      <c r="I47" s="87">
        <v>0</v>
      </c>
      <c r="J47" s="87">
        <v>0</v>
      </c>
      <c r="K47" s="87">
        <f>SUM(L47:M47)</f>
        <v>3454</v>
      </c>
      <c r="L47" s="87">
        <v>611</v>
      </c>
      <c r="M47" s="87">
        <v>2843</v>
      </c>
      <c r="N47" s="87">
        <f>SUM(O47,+V47,+AC47)</f>
        <v>3454</v>
      </c>
      <c r="O47" s="87">
        <f>SUM(P47:U47)</f>
        <v>611</v>
      </c>
      <c r="P47" s="87">
        <v>611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f>SUM(W47:AB47)</f>
        <v>2843</v>
      </c>
      <c r="W47" s="87">
        <v>2843</v>
      </c>
      <c r="X47" s="87">
        <v>0</v>
      </c>
      <c r="Y47" s="87">
        <v>0</v>
      </c>
      <c r="Z47" s="87">
        <v>0</v>
      </c>
      <c r="AA47" s="87">
        <v>0</v>
      </c>
      <c r="AB47" s="87">
        <v>0</v>
      </c>
      <c r="AC47" s="87">
        <f>SUM(AD47:AE47)</f>
        <v>0</v>
      </c>
      <c r="AD47" s="87">
        <v>0</v>
      </c>
      <c r="AE47" s="87">
        <v>0</v>
      </c>
      <c r="AF47" s="87">
        <f>SUM(AG47:AI47)</f>
        <v>3454</v>
      </c>
      <c r="AG47" s="87">
        <v>3454</v>
      </c>
      <c r="AH47" s="87">
        <v>0</v>
      </c>
      <c r="AI47" s="87">
        <v>0</v>
      </c>
      <c r="AJ47" s="87">
        <f>SUM(AK47:AS47)</f>
        <v>3454</v>
      </c>
      <c r="AK47" s="87">
        <v>0</v>
      </c>
      <c r="AL47" s="87">
        <v>0</v>
      </c>
      <c r="AM47" s="87">
        <v>0</v>
      </c>
      <c r="AN47" s="87">
        <v>0</v>
      </c>
      <c r="AO47" s="87">
        <v>0</v>
      </c>
      <c r="AP47" s="87">
        <v>0</v>
      </c>
      <c r="AQ47" s="87">
        <v>3454</v>
      </c>
      <c r="AR47" s="87">
        <v>0</v>
      </c>
      <c r="AS47" s="87">
        <v>0</v>
      </c>
      <c r="AT47" s="87">
        <f>SUM(AU47:AY47)</f>
        <v>0</v>
      </c>
      <c r="AU47" s="87">
        <v>0</v>
      </c>
      <c r="AV47" s="87">
        <v>0</v>
      </c>
      <c r="AW47" s="87">
        <v>0</v>
      </c>
      <c r="AX47" s="87">
        <v>0</v>
      </c>
      <c r="AY47" s="87">
        <v>0</v>
      </c>
      <c r="AZ47" s="87">
        <f>SUM(BA47:BC47)</f>
        <v>0</v>
      </c>
      <c r="BA47" s="87">
        <v>0</v>
      </c>
      <c r="BB47" s="87">
        <v>0</v>
      </c>
      <c r="BC47" s="87">
        <v>0</v>
      </c>
    </row>
    <row r="48" spans="1:55" ht="13.5" customHeight="1">
      <c r="A48" s="98" t="s">
        <v>8</v>
      </c>
      <c r="B48" s="96" t="s">
        <v>342</v>
      </c>
      <c r="C48" s="85" t="s">
        <v>343</v>
      </c>
      <c r="D48" s="87">
        <f>SUM(E48,+H48,+K48)</f>
        <v>1310</v>
      </c>
      <c r="E48" s="87">
        <f>SUM(F48:G48)</f>
        <v>0</v>
      </c>
      <c r="F48" s="87">
        <v>0</v>
      </c>
      <c r="G48" s="87">
        <v>0</v>
      </c>
      <c r="H48" s="87">
        <f>SUM(I48:J48)</f>
        <v>0</v>
      </c>
      <c r="I48" s="87">
        <v>0</v>
      </c>
      <c r="J48" s="87">
        <v>0</v>
      </c>
      <c r="K48" s="87">
        <f>SUM(L48:M48)</f>
        <v>1310</v>
      </c>
      <c r="L48" s="87">
        <v>221</v>
      </c>
      <c r="M48" s="87">
        <v>1089</v>
      </c>
      <c r="N48" s="87">
        <f>SUM(O48,+V48,+AC48)</f>
        <v>1310</v>
      </c>
      <c r="O48" s="87">
        <f>SUM(P48:U48)</f>
        <v>221</v>
      </c>
      <c r="P48" s="87">
        <v>0</v>
      </c>
      <c r="Q48" s="87">
        <v>0</v>
      </c>
      <c r="R48" s="87">
        <v>0</v>
      </c>
      <c r="S48" s="87">
        <v>0</v>
      </c>
      <c r="T48" s="87">
        <v>221</v>
      </c>
      <c r="U48" s="87">
        <v>0</v>
      </c>
      <c r="V48" s="87">
        <f>SUM(W48:AB48)</f>
        <v>1089</v>
      </c>
      <c r="W48" s="87">
        <v>0</v>
      </c>
      <c r="X48" s="87">
        <v>0</v>
      </c>
      <c r="Y48" s="87">
        <v>0</v>
      </c>
      <c r="Z48" s="87">
        <v>0</v>
      </c>
      <c r="AA48" s="87">
        <v>1089</v>
      </c>
      <c r="AB48" s="87">
        <v>0</v>
      </c>
      <c r="AC48" s="87">
        <f>SUM(AD48:AE48)</f>
        <v>0</v>
      </c>
      <c r="AD48" s="87">
        <v>0</v>
      </c>
      <c r="AE48" s="87">
        <v>0</v>
      </c>
      <c r="AF48" s="87">
        <f>SUM(AG48:AI48)</f>
        <v>0</v>
      </c>
      <c r="AG48" s="87">
        <v>0</v>
      </c>
      <c r="AH48" s="87">
        <v>0</v>
      </c>
      <c r="AI48" s="87">
        <v>0</v>
      </c>
      <c r="AJ48" s="87">
        <f>SUM(AK48:AS48)</f>
        <v>0</v>
      </c>
      <c r="AK48" s="87">
        <v>0</v>
      </c>
      <c r="AL48" s="87">
        <v>0</v>
      </c>
      <c r="AM48" s="87">
        <v>0</v>
      </c>
      <c r="AN48" s="87">
        <v>0</v>
      </c>
      <c r="AO48" s="87">
        <v>0</v>
      </c>
      <c r="AP48" s="87">
        <v>0</v>
      </c>
      <c r="AQ48" s="87">
        <v>0</v>
      </c>
      <c r="AR48" s="87">
        <v>0</v>
      </c>
      <c r="AS48" s="87">
        <v>0</v>
      </c>
      <c r="AT48" s="87">
        <f>SUM(AU48:AY48)</f>
        <v>0</v>
      </c>
      <c r="AU48" s="87">
        <v>0</v>
      </c>
      <c r="AV48" s="87">
        <v>0</v>
      </c>
      <c r="AW48" s="87">
        <v>0</v>
      </c>
      <c r="AX48" s="87">
        <v>0</v>
      </c>
      <c r="AY48" s="87">
        <v>0</v>
      </c>
      <c r="AZ48" s="87">
        <f>SUM(BA48:BC48)</f>
        <v>0</v>
      </c>
      <c r="BA48" s="87">
        <v>0</v>
      </c>
      <c r="BB48" s="87">
        <v>0</v>
      </c>
      <c r="BC48" s="87">
        <v>0</v>
      </c>
    </row>
    <row r="49" spans="1:55" ht="13.5" customHeight="1">
      <c r="A49" s="98" t="s">
        <v>8</v>
      </c>
      <c r="B49" s="96" t="s">
        <v>344</v>
      </c>
      <c r="C49" s="85" t="s">
        <v>345</v>
      </c>
      <c r="D49" s="87">
        <f>SUM(E49,+H49,+K49)</f>
        <v>1739</v>
      </c>
      <c r="E49" s="87">
        <f>SUM(F49:G49)</f>
        <v>0</v>
      </c>
      <c r="F49" s="87">
        <v>0</v>
      </c>
      <c r="G49" s="87">
        <v>0</v>
      </c>
      <c r="H49" s="87">
        <f>SUM(I49:J49)</f>
        <v>0</v>
      </c>
      <c r="I49" s="87">
        <v>0</v>
      </c>
      <c r="J49" s="87">
        <v>0</v>
      </c>
      <c r="K49" s="87">
        <f>SUM(L49:M49)</f>
        <v>1739</v>
      </c>
      <c r="L49" s="87">
        <v>705</v>
      </c>
      <c r="M49" s="87">
        <v>1034</v>
      </c>
      <c r="N49" s="87">
        <f>SUM(O49,+V49,+AC49)</f>
        <v>1739</v>
      </c>
      <c r="O49" s="87">
        <f>SUM(P49:U49)</f>
        <v>705</v>
      </c>
      <c r="P49" s="87">
        <v>0</v>
      </c>
      <c r="Q49" s="87">
        <v>0</v>
      </c>
      <c r="R49" s="87">
        <v>0</v>
      </c>
      <c r="S49" s="87">
        <v>0</v>
      </c>
      <c r="T49" s="87">
        <v>0</v>
      </c>
      <c r="U49" s="87">
        <v>705</v>
      </c>
      <c r="V49" s="87">
        <f>SUM(W49:AB49)</f>
        <v>1034</v>
      </c>
      <c r="W49" s="87">
        <v>0</v>
      </c>
      <c r="X49" s="87">
        <v>0</v>
      </c>
      <c r="Y49" s="87">
        <v>0</v>
      </c>
      <c r="Z49" s="87">
        <v>0</v>
      </c>
      <c r="AA49" s="87">
        <v>0</v>
      </c>
      <c r="AB49" s="87">
        <v>1034</v>
      </c>
      <c r="AC49" s="87">
        <f>SUM(AD49:AE49)</f>
        <v>0</v>
      </c>
      <c r="AD49" s="87">
        <v>0</v>
      </c>
      <c r="AE49" s="87">
        <v>0</v>
      </c>
      <c r="AF49" s="87">
        <f>SUM(AG49:AI49)</f>
        <v>0</v>
      </c>
      <c r="AG49" s="87">
        <v>0</v>
      </c>
      <c r="AH49" s="87">
        <v>0</v>
      </c>
      <c r="AI49" s="87">
        <v>0</v>
      </c>
      <c r="AJ49" s="87">
        <f>SUM(AK49:AS49)</f>
        <v>0</v>
      </c>
      <c r="AK49" s="87">
        <v>0</v>
      </c>
      <c r="AL49" s="87">
        <v>0</v>
      </c>
      <c r="AM49" s="87">
        <v>0</v>
      </c>
      <c r="AN49" s="87">
        <v>0</v>
      </c>
      <c r="AO49" s="87">
        <v>0</v>
      </c>
      <c r="AP49" s="87">
        <v>0</v>
      </c>
      <c r="AQ49" s="87">
        <v>0</v>
      </c>
      <c r="AR49" s="87">
        <v>0</v>
      </c>
      <c r="AS49" s="87">
        <v>0</v>
      </c>
      <c r="AT49" s="87">
        <f>SUM(AU49:AY49)</f>
        <v>0</v>
      </c>
      <c r="AU49" s="87">
        <v>0</v>
      </c>
      <c r="AV49" s="87">
        <v>0</v>
      </c>
      <c r="AW49" s="87">
        <v>0</v>
      </c>
      <c r="AX49" s="87">
        <v>0</v>
      </c>
      <c r="AY49" s="87">
        <v>0</v>
      </c>
      <c r="AZ49" s="87">
        <f>SUM(BA49:BC49)</f>
        <v>0</v>
      </c>
      <c r="BA49" s="87">
        <v>0</v>
      </c>
      <c r="BB49" s="87">
        <v>0</v>
      </c>
      <c r="BC49" s="87">
        <v>0</v>
      </c>
    </row>
    <row r="50" spans="1:55" ht="13.5" customHeight="1">
      <c r="A50" s="98" t="s">
        <v>8</v>
      </c>
      <c r="B50" s="96" t="s">
        <v>346</v>
      </c>
      <c r="C50" s="85" t="s">
        <v>347</v>
      </c>
      <c r="D50" s="87">
        <f>SUM(E50,+H50,+K50)</f>
        <v>1138</v>
      </c>
      <c r="E50" s="87">
        <f>SUM(F50:G50)</f>
        <v>0</v>
      </c>
      <c r="F50" s="87">
        <v>0</v>
      </c>
      <c r="G50" s="87">
        <v>0</v>
      </c>
      <c r="H50" s="87">
        <f>SUM(I50:J50)</f>
        <v>0</v>
      </c>
      <c r="I50" s="87">
        <v>0</v>
      </c>
      <c r="J50" s="87">
        <v>0</v>
      </c>
      <c r="K50" s="87">
        <f>SUM(L50:M50)</f>
        <v>1138</v>
      </c>
      <c r="L50" s="87">
        <v>552</v>
      </c>
      <c r="M50" s="87">
        <v>586</v>
      </c>
      <c r="N50" s="87">
        <f>SUM(O50,+V50,+AC50)</f>
        <v>1138</v>
      </c>
      <c r="O50" s="87">
        <f>SUM(P50:U50)</f>
        <v>552</v>
      </c>
      <c r="P50" s="87">
        <v>552</v>
      </c>
      <c r="Q50" s="87">
        <v>0</v>
      </c>
      <c r="R50" s="87">
        <v>0</v>
      </c>
      <c r="S50" s="87">
        <v>0</v>
      </c>
      <c r="T50" s="87">
        <v>0</v>
      </c>
      <c r="U50" s="87">
        <v>0</v>
      </c>
      <c r="V50" s="87">
        <f>SUM(W50:AB50)</f>
        <v>586</v>
      </c>
      <c r="W50" s="87">
        <v>586</v>
      </c>
      <c r="X50" s="87">
        <v>0</v>
      </c>
      <c r="Y50" s="87">
        <v>0</v>
      </c>
      <c r="Z50" s="87">
        <v>0</v>
      </c>
      <c r="AA50" s="87">
        <v>0</v>
      </c>
      <c r="AB50" s="87">
        <v>0</v>
      </c>
      <c r="AC50" s="87">
        <f>SUM(AD50:AE50)</f>
        <v>0</v>
      </c>
      <c r="AD50" s="87">
        <v>0</v>
      </c>
      <c r="AE50" s="87">
        <v>0</v>
      </c>
      <c r="AF50" s="87">
        <f>SUM(AG50:AI50)</f>
        <v>0</v>
      </c>
      <c r="AG50" s="87">
        <v>0</v>
      </c>
      <c r="AH50" s="87">
        <v>0</v>
      </c>
      <c r="AI50" s="87">
        <v>0</v>
      </c>
      <c r="AJ50" s="87">
        <f>SUM(AK50:AS50)</f>
        <v>0</v>
      </c>
      <c r="AK50" s="87">
        <v>0</v>
      </c>
      <c r="AL50" s="87">
        <v>0</v>
      </c>
      <c r="AM50" s="87">
        <v>0</v>
      </c>
      <c r="AN50" s="87">
        <v>0</v>
      </c>
      <c r="AO50" s="87">
        <v>0</v>
      </c>
      <c r="AP50" s="87">
        <v>0</v>
      </c>
      <c r="AQ50" s="87">
        <v>0</v>
      </c>
      <c r="AR50" s="87">
        <v>0</v>
      </c>
      <c r="AS50" s="87">
        <v>0</v>
      </c>
      <c r="AT50" s="87">
        <f>SUM(AU50:AY50)</f>
        <v>0</v>
      </c>
      <c r="AU50" s="87">
        <v>0</v>
      </c>
      <c r="AV50" s="87">
        <v>0</v>
      </c>
      <c r="AW50" s="87">
        <v>0</v>
      </c>
      <c r="AX50" s="87">
        <v>0</v>
      </c>
      <c r="AY50" s="87">
        <v>0</v>
      </c>
      <c r="AZ50" s="87">
        <f>SUM(BA50:BC50)</f>
        <v>40</v>
      </c>
      <c r="BA50" s="87">
        <v>40</v>
      </c>
      <c r="BB50" s="87">
        <v>0</v>
      </c>
      <c r="BC50" s="87">
        <v>0</v>
      </c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50">
    <sortCondition ref="A8:A50"/>
    <sortCondition ref="B8:B50"/>
    <sortCondition ref="C8:C50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49" man="1"/>
    <brk id="31" min="1" max="49" man="1"/>
    <brk id="45" min="1" max="4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46000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46201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46203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46204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46206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46208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46210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46213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46214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46215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46216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46217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46218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46219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46220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46221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46222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46223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46224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46225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46303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46304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46392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46404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46452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46468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46482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46490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46491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46492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46501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46502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46505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46523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46524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 t="str">
        <f>+水洗化人口等!B42</f>
        <v>46525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 t="str">
        <f>+水洗化人口等!B43</f>
        <v>46527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 t="str">
        <f>+水洗化人口等!B44</f>
        <v>46529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 t="str">
        <f>+水洗化人口等!B45</f>
        <v>46530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 t="str">
        <f>+水洗化人口等!B46</f>
        <v>46531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 t="str">
        <f>+水洗化人口等!B47</f>
        <v>46532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 t="str">
        <f>+水洗化人口等!B48</f>
        <v>46533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 t="str">
        <f>+水洗化人口等!B49</f>
        <v>46534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 t="str">
        <f>+水洗化人口等!B50</f>
        <v>46535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807D6E-5FFB-4673-BF17-161E96E2F56B}"/>
</file>

<file path=customXml/itemProps2.xml><?xml version="1.0" encoding="utf-8"?>
<ds:datastoreItem xmlns:ds="http://schemas.openxmlformats.org/officeDocument/2006/customXml" ds:itemID="{EABE97F7-FF9C-45CE-A8DD-4E62623CFAEF}"/>
</file>

<file path=customXml/itemProps3.xml><?xml version="1.0" encoding="utf-8"?>
<ds:datastoreItem xmlns:ds="http://schemas.openxmlformats.org/officeDocument/2006/customXml" ds:itemID="{D5135D4C-C98B-4F49-A71F-80A63E28C3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2025-12-10T01:05:32Z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