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43熊本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水洗化人口等!$A$6:$AD$51</definedName>
    <definedName name="_xlnm.Print_Area" localSheetId="2">し尿集計結果!$A$1:$M$37</definedName>
    <definedName name="_xlnm.Print_Area" localSheetId="1">し尿処理状況!$2:$52</definedName>
    <definedName name="_xlnm.Print_Area" localSheetId="0">水洗化人口等!$2:$52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C8" i="2"/>
  <c r="AC9" i="2"/>
  <c r="AC10" i="2"/>
  <c r="N10" i="2" s="1"/>
  <c r="AC11" i="2"/>
  <c r="AC12" i="2"/>
  <c r="AC13" i="2"/>
  <c r="AC14" i="2"/>
  <c r="AC15" i="2"/>
  <c r="AC16" i="2"/>
  <c r="N16" i="2" s="1"/>
  <c r="AC17" i="2"/>
  <c r="AC18" i="2"/>
  <c r="AC19" i="2"/>
  <c r="AC20" i="2"/>
  <c r="AC21" i="2"/>
  <c r="AC22" i="2"/>
  <c r="N22" i="2" s="1"/>
  <c r="AC23" i="2"/>
  <c r="AC24" i="2"/>
  <c r="AC25" i="2"/>
  <c r="AC26" i="2"/>
  <c r="AC27" i="2"/>
  <c r="AC28" i="2"/>
  <c r="N28" i="2" s="1"/>
  <c r="AC29" i="2"/>
  <c r="AC30" i="2"/>
  <c r="AC31" i="2"/>
  <c r="AC32" i="2"/>
  <c r="AC33" i="2"/>
  <c r="AC34" i="2"/>
  <c r="N34" i="2" s="1"/>
  <c r="AC35" i="2"/>
  <c r="AC36" i="2"/>
  <c r="AC37" i="2"/>
  <c r="AC38" i="2"/>
  <c r="AC39" i="2"/>
  <c r="AC40" i="2"/>
  <c r="N40" i="2" s="1"/>
  <c r="AC41" i="2"/>
  <c r="AC42" i="2"/>
  <c r="AC43" i="2"/>
  <c r="AC44" i="2"/>
  <c r="AC45" i="2"/>
  <c r="AC46" i="2"/>
  <c r="N46" i="2" s="1"/>
  <c r="AC47" i="2"/>
  <c r="AC48" i="2"/>
  <c r="AC49" i="2"/>
  <c r="AC50" i="2"/>
  <c r="AC51" i="2"/>
  <c r="AC52" i="2"/>
  <c r="N52" i="2" s="1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N21" i="2" s="1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N39" i="2" s="1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N8" i="2"/>
  <c r="N9" i="2"/>
  <c r="N11" i="2"/>
  <c r="N13" i="2"/>
  <c r="N14" i="2"/>
  <c r="N15" i="2"/>
  <c r="N17" i="2"/>
  <c r="N19" i="2"/>
  <c r="N20" i="2"/>
  <c r="N23" i="2"/>
  <c r="N25" i="2"/>
  <c r="N26" i="2"/>
  <c r="N27" i="2"/>
  <c r="N29" i="2"/>
  <c r="N31" i="2"/>
  <c r="N32" i="2"/>
  <c r="N33" i="2"/>
  <c r="N35" i="2"/>
  <c r="N37" i="2"/>
  <c r="N38" i="2"/>
  <c r="N41" i="2"/>
  <c r="N43" i="2"/>
  <c r="N44" i="2"/>
  <c r="N45" i="2"/>
  <c r="N47" i="2"/>
  <c r="N49" i="2"/>
  <c r="N50" i="2"/>
  <c r="N51" i="2"/>
  <c r="K8" i="2"/>
  <c r="K9" i="2"/>
  <c r="K10" i="2"/>
  <c r="D10" i="2" s="1"/>
  <c r="K11" i="2"/>
  <c r="K12" i="2"/>
  <c r="K13" i="2"/>
  <c r="K14" i="2"/>
  <c r="K15" i="2"/>
  <c r="K16" i="2"/>
  <c r="D16" i="2" s="1"/>
  <c r="K17" i="2"/>
  <c r="K18" i="2"/>
  <c r="K19" i="2"/>
  <c r="K20" i="2"/>
  <c r="K21" i="2"/>
  <c r="K22" i="2"/>
  <c r="D22" i="2" s="1"/>
  <c r="K23" i="2"/>
  <c r="K24" i="2"/>
  <c r="K25" i="2"/>
  <c r="K26" i="2"/>
  <c r="K27" i="2"/>
  <c r="K28" i="2"/>
  <c r="D28" i="2" s="1"/>
  <c r="K29" i="2"/>
  <c r="K30" i="2"/>
  <c r="K31" i="2"/>
  <c r="K32" i="2"/>
  <c r="K33" i="2"/>
  <c r="K34" i="2"/>
  <c r="D34" i="2" s="1"/>
  <c r="K35" i="2"/>
  <c r="K36" i="2"/>
  <c r="K37" i="2"/>
  <c r="K38" i="2"/>
  <c r="K39" i="2"/>
  <c r="K40" i="2"/>
  <c r="D40" i="2" s="1"/>
  <c r="K41" i="2"/>
  <c r="K42" i="2"/>
  <c r="K43" i="2"/>
  <c r="K44" i="2"/>
  <c r="K45" i="2"/>
  <c r="K46" i="2"/>
  <c r="D46" i="2" s="1"/>
  <c r="K47" i="2"/>
  <c r="K48" i="2"/>
  <c r="K49" i="2"/>
  <c r="K50" i="2"/>
  <c r="K51" i="2"/>
  <c r="K52" i="2"/>
  <c r="D52" i="2" s="1"/>
  <c r="H8" i="2"/>
  <c r="H9" i="2"/>
  <c r="H10" i="2"/>
  <c r="H11" i="2"/>
  <c r="H12" i="2"/>
  <c r="H13" i="2"/>
  <c r="H14" i="2"/>
  <c r="H15" i="2"/>
  <c r="D15" i="2" s="1"/>
  <c r="H16" i="2"/>
  <c r="H17" i="2"/>
  <c r="H18" i="2"/>
  <c r="H19" i="2"/>
  <c r="H20" i="2"/>
  <c r="H21" i="2"/>
  <c r="H22" i="2"/>
  <c r="H23" i="2"/>
  <c r="H24" i="2"/>
  <c r="H25" i="2"/>
  <c r="H26" i="2"/>
  <c r="H27" i="2"/>
  <c r="D27" i="2" s="1"/>
  <c r="H28" i="2"/>
  <c r="H29" i="2"/>
  <c r="H30" i="2"/>
  <c r="H31" i="2"/>
  <c r="H32" i="2"/>
  <c r="H33" i="2"/>
  <c r="D33" i="2" s="1"/>
  <c r="H34" i="2"/>
  <c r="H35" i="2"/>
  <c r="H36" i="2"/>
  <c r="H37" i="2"/>
  <c r="H38" i="2"/>
  <c r="H39" i="2"/>
  <c r="H40" i="2"/>
  <c r="H41" i="2"/>
  <c r="H42" i="2"/>
  <c r="H43" i="2"/>
  <c r="H44" i="2"/>
  <c r="H45" i="2"/>
  <c r="D45" i="2" s="1"/>
  <c r="H46" i="2"/>
  <c r="H47" i="2"/>
  <c r="H48" i="2"/>
  <c r="H49" i="2"/>
  <c r="H50" i="2"/>
  <c r="H51" i="2"/>
  <c r="D51" i="2" s="1"/>
  <c r="H52" i="2"/>
  <c r="E8" i="2"/>
  <c r="E9" i="2"/>
  <c r="E10" i="2"/>
  <c r="E11" i="2"/>
  <c r="D11" i="2" s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D8" i="2"/>
  <c r="D9" i="2"/>
  <c r="D13" i="2"/>
  <c r="D14" i="2"/>
  <c r="D17" i="2"/>
  <c r="D19" i="2"/>
  <c r="D20" i="2"/>
  <c r="D21" i="2"/>
  <c r="D23" i="2"/>
  <c r="D25" i="2"/>
  <c r="D26" i="2"/>
  <c r="D29" i="2"/>
  <c r="D31" i="2"/>
  <c r="D32" i="2"/>
  <c r="D35" i="2"/>
  <c r="D37" i="2"/>
  <c r="D38" i="2"/>
  <c r="D39" i="2"/>
  <c r="D41" i="2"/>
  <c r="D43" i="2"/>
  <c r="D44" i="2"/>
  <c r="D47" i="2"/>
  <c r="D49" i="2"/>
  <c r="D50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J46" i="1"/>
  <c r="I8" i="1"/>
  <c r="D8" i="1" s="1"/>
  <c r="I9" i="1"/>
  <c r="D9" i="1" s="1"/>
  <c r="I10" i="1"/>
  <c r="I11" i="1"/>
  <c r="I12" i="1"/>
  <c r="I13" i="1"/>
  <c r="I14" i="1"/>
  <c r="D14" i="1" s="1"/>
  <c r="I15" i="1"/>
  <c r="D15" i="1" s="1"/>
  <c r="I16" i="1"/>
  <c r="I17" i="1"/>
  <c r="I18" i="1"/>
  <c r="I19" i="1"/>
  <c r="I20" i="1"/>
  <c r="D20" i="1" s="1"/>
  <c r="I21" i="1"/>
  <c r="I22" i="1"/>
  <c r="I23" i="1"/>
  <c r="I24" i="1"/>
  <c r="D24" i="1" s="1"/>
  <c r="I25" i="1"/>
  <c r="I26" i="1"/>
  <c r="D26" i="1" s="1"/>
  <c r="I27" i="1"/>
  <c r="D27" i="1" s="1"/>
  <c r="I28" i="1"/>
  <c r="I29" i="1"/>
  <c r="I30" i="1"/>
  <c r="D30" i="1" s="1"/>
  <c r="I31" i="1"/>
  <c r="I32" i="1"/>
  <c r="I33" i="1"/>
  <c r="D33" i="1" s="1"/>
  <c r="I34" i="1"/>
  <c r="I35" i="1"/>
  <c r="I36" i="1"/>
  <c r="I37" i="1"/>
  <c r="I38" i="1"/>
  <c r="D38" i="1" s="1"/>
  <c r="I39" i="1"/>
  <c r="D39" i="1" s="1"/>
  <c r="I40" i="1"/>
  <c r="I41" i="1"/>
  <c r="I42" i="1"/>
  <c r="I43" i="1"/>
  <c r="I44" i="1"/>
  <c r="I45" i="1"/>
  <c r="D45" i="1" s="1"/>
  <c r="I46" i="1"/>
  <c r="I47" i="1"/>
  <c r="I48" i="1"/>
  <c r="D48" i="1" s="1"/>
  <c r="I49" i="1"/>
  <c r="I50" i="1"/>
  <c r="I51" i="1"/>
  <c r="I52" i="1"/>
  <c r="F16" i="1"/>
  <c r="F22" i="1"/>
  <c r="F23" i="1"/>
  <c r="F34" i="1"/>
  <c r="F40" i="1"/>
  <c r="F41" i="1"/>
  <c r="F42" i="1"/>
  <c r="F52" i="1"/>
  <c r="E8" i="1"/>
  <c r="E9" i="1"/>
  <c r="E10" i="1"/>
  <c r="E11" i="1"/>
  <c r="E12" i="1"/>
  <c r="D12" i="1" s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D10" i="1"/>
  <c r="F10" i="1" s="1"/>
  <c r="D11" i="1"/>
  <c r="F11" i="1" s="1"/>
  <c r="D16" i="1"/>
  <c r="D17" i="1"/>
  <c r="D18" i="1"/>
  <c r="L18" i="1" s="1"/>
  <c r="D21" i="1"/>
  <c r="F21" i="1" s="1"/>
  <c r="D22" i="1"/>
  <c r="D23" i="1"/>
  <c r="D28" i="1"/>
  <c r="D29" i="1"/>
  <c r="F29" i="1" s="1"/>
  <c r="D32" i="1"/>
  <c r="D34" i="1"/>
  <c r="D35" i="1"/>
  <c r="D36" i="1"/>
  <c r="L36" i="1" s="1"/>
  <c r="D40" i="1"/>
  <c r="D41" i="1"/>
  <c r="D42" i="1"/>
  <c r="L42" i="1" s="1"/>
  <c r="D44" i="1"/>
  <c r="D46" i="1"/>
  <c r="D47" i="1"/>
  <c r="D50" i="1"/>
  <c r="D51" i="1"/>
  <c r="L51" i="1" s="1"/>
  <c r="D52" i="1"/>
  <c r="J52" i="1" s="1"/>
  <c r="L48" i="1" l="1"/>
  <c r="N48" i="1"/>
  <c r="J48" i="1"/>
  <c r="T48" i="1"/>
  <c r="F48" i="1"/>
  <c r="L30" i="1"/>
  <c r="T30" i="1"/>
  <c r="J30" i="1"/>
  <c r="N30" i="1"/>
  <c r="F30" i="1"/>
  <c r="L24" i="1"/>
  <c r="J24" i="1"/>
  <c r="F24" i="1"/>
  <c r="N24" i="1"/>
  <c r="T24" i="1"/>
  <c r="L12" i="1"/>
  <c r="N12" i="1"/>
  <c r="T12" i="1"/>
  <c r="J12" i="1"/>
  <c r="F12" i="1"/>
  <c r="T45" i="1"/>
  <c r="N45" i="1"/>
  <c r="J45" i="1"/>
  <c r="F45" i="1"/>
  <c r="L45" i="1"/>
  <c r="T39" i="1"/>
  <c r="N39" i="1"/>
  <c r="J39" i="1"/>
  <c r="L39" i="1"/>
  <c r="F39" i="1"/>
  <c r="T33" i="1"/>
  <c r="N33" i="1"/>
  <c r="J33" i="1"/>
  <c r="L33" i="1"/>
  <c r="F33" i="1"/>
  <c r="T27" i="1"/>
  <c r="N27" i="1"/>
  <c r="J27" i="1"/>
  <c r="F27" i="1"/>
  <c r="L27" i="1"/>
  <c r="T15" i="1"/>
  <c r="N15" i="1"/>
  <c r="J15" i="1"/>
  <c r="L15" i="1"/>
  <c r="F15" i="1"/>
  <c r="T9" i="1"/>
  <c r="N9" i="1"/>
  <c r="J9" i="1"/>
  <c r="F9" i="1"/>
  <c r="L9" i="1"/>
  <c r="L38" i="1"/>
  <c r="T38" i="1"/>
  <c r="N38" i="1"/>
  <c r="J38" i="1"/>
  <c r="F38" i="1"/>
  <c r="L35" i="1"/>
  <c r="T35" i="1"/>
  <c r="N35" i="1"/>
  <c r="F51" i="1"/>
  <c r="J42" i="1"/>
  <c r="N36" i="1"/>
  <c r="D48" i="2"/>
  <c r="D42" i="2"/>
  <c r="D36" i="2"/>
  <c r="D24" i="2"/>
  <c r="D18" i="2"/>
  <c r="D12" i="2"/>
  <c r="T41" i="1"/>
  <c r="N41" i="1"/>
  <c r="L41" i="1"/>
  <c r="T34" i="1"/>
  <c r="N34" i="1"/>
  <c r="J34" i="1"/>
  <c r="L34" i="1"/>
  <c r="T17" i="1"/>
  <c r="N17" i="1"/>
  <c r="J17" i="1"/>
  <c r="L17" i="1"/>
  <c r="N26" i="1"/>
  <c r="L26" i="1"/>
  <c r="T26" i="1"/>
  <c r="J26" i="1"/>
  <c r="F26" i="1"/>
  <c r="T20" i="1"/>
  <c r="F20" i="1"/>
  <c r="L20" i="1"/>
  <c r="N20" i="1"/>
  <c r="J20" i="1"/>
  <c r="J14" i="1"/>
  <c r="L14" i="1"/>
  <c r="T14" i="1"/>
  <c r="N14" i="1"/>
  <c r="F14" i="1"/>
  <c r="T8" i="1"/>
  <c r="N8" i="1"/>
  <c r="F8" i="1"/>
  <c r="L8" i="1"/>
  <c r="J8" i="1"/>
  <c r="J41" i="1"/>
  <c r="L21" i="1"/>
  <c r="T18" i="1"/>
  <c r="T47" i="1"/>
  <c r="N47" i="1"/>
  <c r="L47" i="1"/>
  <c r="T40" i="1"/>
  <c r="N40" i="1"/>
  <c r="J40" i="1"/>
  <c r="L40" i="1"/>
  <c r="T16" i="1"/>
  <c r="N16" i="1"/>
  <c r="J16" i="1"/>
  <c r="L16" i="1"/>
  <c r="F47" i="1"/>
  <c r="D49" i="1"/>
  <c r="D43" i="1"/>
  <c r="D37" i="1"/>
  <c r="D31" i="1"/>
  <c r="D25" i="1"/>
  <c r="D19" i="1"/>
  <c r="D13" i="1"/>
  <c r="J36" i="1"/>
  <c r="T51" i="1"/>
  <c r="N51" i="1"/>
  <c r="J51" i="1"/>
  <c r="T21" i="1"/>
  <c r="N21" i="1"/>
  <c r="J21" i="1"/>
  <c r="F50" i="1"/>
  <c r="L50" i="1"/>
  <c r="T50" i="1"/>
  <c r="N50" i="1"/>
  <c r="J50" i="1"/>
  <c r="T28" i="1"/>
  <c r="N28" i="1"/>
  <c r="J28" i="1"/>
  <c r="L28" i="1"/>
  <c r="J18" i="1"/>
  <c r="T46" i="1"/>
  <c r="N46" i="1"/>
  <c r="L46" i="1"/>
  <c r="T32" i="1"/>
  <c r="F32" i="1"/>
  <c r="L32" i="1"/>
  <c r="N32" i="1"/>
  <c r="J32" i="1"/>
  <c r="T23" i="1"/>
  <c r="N23" i="1"/>
  <c r="J23" i="1"/>
  <c r="L23" i="1"/>
  <c r="F46" i="1"/>
  <c r="F36" i="1"/>
  <c r="F28" i="1"/>
  <c r="F18" i="1"/>
  <c r="J35" i="1"/>
  <c r="N18" i="1"/>
  <c r="T42" i="1"/>
  <c r="N48" i="2"/>
  <c r="N42" i="2"/>
  <c r="N36" i="2"/>
  <c r="N30" i="2"/>
  <c r="N24" i="2"/>
  <c r="N18" i="2"/>
  <c r="N12" i="2"/>
  <c r="T52" i="1"/>
  <c r="N52" i="1"/>
  <c r="L52" i="1"/>
  <c r="T22" i="1"/>
  <c r="N22" i="1"/>
  <c r="J22" i="1"/>
  <c r="L22" i="1"/>
  <c r="F35" i="1"/>
  <c r="F17" i="1"/>
  <c r="J47" i="1"/>
  <c r="T36" i="1"/>
  <c r="T29" i="1"/>
  <c r="N29" i="1"/>
  <c r="J29" i="1"/>
  <c r="L29" i="1"/>
  <c r="N42" i="1"/>
  <c r="T44" i="1"/>
  <c r="N44" i="1"/>
  <c r="J44" i="1"/>
  <c r="L44" i="1"/>
  <c r="F44" i="1"/>
  <c r="D30" i="2"/>
  <c r="L11" i="1"/>
  <c r="T11" i="1"/>
  <c r="N11" i="1"/>
  <c r="J11" i="1"/>
  <c r="T10" i="1"/>
  <c r="N10" i="1"/>
  <c r="J10" i="1"/>
  <c r="L10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L43" i="1" l="1"/>
  <c r="T43" i="1"/>
  <c r="N43" i="1"/>
  <c r="J43" i="1"/>
  <c r="F43" i="1"/>
  <c r="L13" i="1"/>
  <c r="T13" i="1"/>
  <c r="N13" i="1"/>
  <c r="J13" i="1"/>
  <c r="F13" i="1"/>
  <c r="L49" i="1"/>
  <c r="T49" i="1"/>
  <c r="N49" i="1"/>
  <c r="J49" i="1"/>
  <c r="F49" i="1"/>
  <c r="L19" i="1"/>
  <c r="T19" i="1"/>
  <c r="N19" i="1"/>
  <c r="J19" i="1"/>
  <c r="F19" i="1"/>
  <c r="L25" i="1"/>
  <c r="T25" i="1"/>
  <c r="N25" i="1"/>
  <c r="J25" i="1"/>
  <c r="F25" i="1"/>
  <c r="L31" i="1"/>
  <c r="T31" i="1"/>
  <c r="N31" i="1"/>
  <c r="J31" i="1"/>
  <c r="F31" i="1"/>
  <c r="L37" i="1"/>
  <c r="T37" i="1"/>
  <c r="N37" i="1"/>
  <c r="J37" i="1"/>
  <c r="F37" i="1"/>
  <c r="O7" i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AZ7" i="2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<sst xmlns="http://schemas.openxmlformats.org/spreadsheetml/2006/main" count="899" uniqueCount="352">
  <si>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</si>
  <si>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</si>
  <si>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</si>
  <si>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</si>
  <si>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</si>
  <si>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</si>
  <si>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</si>
  <si>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</si>
  <si>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</si>
  <si>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</si>
  <si>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</si>
  <si>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</si>
  <si>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</si>
  <si>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</si>
  <si>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</si>
  <si>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</si>
  <si>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</si>
  <si>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</si>
  <si>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</si>
  <si>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</si>
  <si>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</si>
  <si>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</si>
  <si>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</si>
  <si>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</si>
  <si>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</si>
  <si>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</si>
  <si>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</si>
  <si>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</si>
  <si>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</si>
  <si>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</si>
  <si>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</si>
  <si>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</si>
  <si>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</si>
  <si>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</si>
  <si>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</si>
  <si>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</si>
  <si>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</si>
  <si>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</si>
  <si>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</si>
  <si>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</si>
  <si>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</si>
  <si>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</si>
  <si>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</si>
  <si>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</si>
  <si>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</si>
  <si>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</si>
  <si>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</si>
  <si>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</si>
  <si>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</si>
  <si>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</si>
  <si>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</si>
  <si>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</si>
  <si>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</si>
  <si>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</si>
  <si>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</si>
  <si>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</si>
  <si>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</si>
  <si>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</si>
  <si>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</si>
  <si>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</si>
  <si>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</si>
  <si>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</si>
  <si>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</si>
  <si>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</si>
  <si>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</si>
  <si>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</si>
  <si>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</si>
  <si>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</si>
  <si>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</si>
  <si>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</si>
  <si>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</si>
  <si>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</si>
  <si>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</si>
  <si>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</si>
  <si>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</si>
  <si>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</si>
  <si>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</si>
  <si>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</si>
  <si>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</si>
  <si>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</si>
  <si>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</si>
  <si>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</si>
  <si>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</si>
  <si>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</si>
  <si>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</si>
  <si>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</si>
  <si>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</si>
  <si>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</si>
  <si>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</si>
  <si>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</si>
  <si>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</si>
  <si>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</si>
  <si>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</si>
  <si>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</si>
  <si>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</si>
  <si>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</si>
  <si>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</si>
  <si>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</si>
  <si>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</si>
  <si>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</si>
  <si>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</si>
  <si>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</si>
  <si>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</si>
  <si>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</si>
  <si>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</si>
  <si>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</si>
  <si>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</si>
  <si>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</si>
  <si>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</si>
  <si>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</si>
  <si>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</si>
  <si>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</si>
  <si>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</si>
  <si>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</si>
  <si>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</si>
  <si>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</si>
  <si>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</si>
  <si>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</si>
  <si>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</si>
  <si>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</si>
  <si>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</si>
  <si>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</si>
  <si>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</si>
  <si>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</si>
  <si>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</si>
  <si>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</si>
  <si>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</si>
  <si>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</si>
  <si>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</si>
  <si>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</si>
  <si>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</si>
  <si>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</si>
  <si>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</si>
  <si>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</si>
  <si>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</si>
  <si>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</si>
  <si>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</si>
  <si>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</si>
  <si>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</si>
  <si>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</si>
  <si>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</si>
  <si>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</si>
  <si>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</si>
  <si>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</si>
  <si>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</si>
  <si>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</si>
  <si>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</si>
  <si>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</si>
  <si>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</si>
  <si>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</si>
  <si>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</si>
  <si>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</si>
  <si>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</si>
  <si>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</si>
  <si>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</si>
  <si>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</si>
  <si>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</si>
  <si>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</si>
  <si>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</si>
  <si>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</si>
  <si>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</si>
  <si>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</si>
  <si>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</si>
  <si>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</si>
  <si>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</si>
  <si>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</si>
  <si>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</si>
  <si>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</si>
  <si>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</si>
  <si>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</si>
  <si>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</si>
  <si>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</si>
  <si>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</si>
  <si>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</si>
  <si>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</si>
  <si>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</si>
  <si>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</si>
  <si>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</si>
  <si>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</si>
  <si>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</si>
  <si>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</si>
  <si>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</si>
  <si>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</si>
  <si>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</si>
  <si>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</si>
  <si>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</si>
  <si>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</si>
  <si>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</si>
  <si>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</si>
  <si>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</si>
  <si>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</si>
  <si>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</si>
  <si>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</si>
  <si>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</si>
  <si>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</si>
  <si>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</si>
  <si>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</si>
  <si>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</si>
  <si>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</si>
  <si>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</si>
  <si>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</si>
  <si>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</si>
  <si>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</si>
  <si>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</si>
  <si>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</si>
  <si>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</si>
  <si>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</si>
  <si>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</si>
  <si>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</si>
  <si>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</si>
  <si>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</si>
  <si>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</si>
  <si>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</si>
  <si>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</si>
  <si>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</si>
  <si>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</si>
  <si>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</si>
  <si>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</si>
  <si>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</si>
  <si>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</si>
  <si>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</si>
  <si>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</si>
  <si>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</si>
  <si>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</si>
  <si>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</si>
  <si>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</si>
  <si>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</si>
  <si>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</si>
  <si>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</si>
  <si>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</si>
  <si>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</si>
  <si>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</si>
  <si>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</si>
  <si>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</si>
  <si>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</si>
  <si>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</si>
  <si>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</si>
  <si>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</si>
  <si>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</si>
  <si>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</si>
  <si>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</si>
  <si>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</si>
  <si>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</si>
  <si>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</si>
  <si>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</si>
  <si>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</si>
  <si>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</si>
  <si>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</si>
  <si>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</si>
  <si>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</si>
  <si>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</si>
  <si>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</si>
  <si>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</si>
  <si>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</si>
  <si>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</si>
  <si>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</si>
  <si>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</si>
  <si>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43000</t>
  </si>
  <si>
    <t>水洗化人口等（令和6年度実績）</t>
    <phoneticPr fontId="3"/>
  </si>
  <si>
    <t>し尿処理の状況（令和6年度実績）</t>
    <phoneticPr fontId="3"/>
  </si>
  <si>
    <t>43100</t>
  </si>
  <si>
    <t>熊本市</t>
  </si>
  <si>
    <t/>
  </si>
  <si>
    <t>○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</si>
  <si>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</si>
  <si>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</si>
  <si>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</si>
  <si>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</si>
  <si>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</si>
  <si>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</si>
  <si>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</si>
  <si>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</si>
  <si>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</si>
  <si>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</si>
  <si>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</si>
  <si>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</si>
  <si>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</si>
  <si>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</si>
  <si>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</si>
  <si>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</si>
  <si>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</si>
  <si>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</si>
  <si>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</si>
  <si>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</si>
  <si>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</si>
  <si>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</si>
  <si>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</si>
  <si>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</si>
  <si>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</si>
  <si>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</si>
  <si>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</si>
  <si>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美里町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</si>
  <si>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</si>
  <si>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</si>
  <si>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</si>
  <si>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</si>
  <si>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</si>
  <si>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</si>
  <si>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</si>
  <si>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</si>
  <si>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</si>
  <si>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</si>
  <si>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</si>
  <si>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</si>
  <si>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</si>
  <si>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</si>
  <si>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</si>
  <si>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小国町</t>
  </si>
  <si>
    <t>43425</t>
  </si>
  <si>
    <t>産山村</t>
  </si>
  <si>
    <t>43428</t>
  </si>
  <si>
    <t>高森町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</si>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</sst>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11</v>
      </c>
      <c r="B7" s="108" t="s">
        <v>257</v>
      </c>
      <c r="C7" s="92" t="s">
        <v>198</v>
      </c>
      <c r="D7" s="93">
        <f>+SUM(E7,+I7)</f>
        <v>1718075</v>
      </c>
      <c r="E7" s="93">
        <f>+SUM(G7+H7)</f>
        <v>111759</v>
      </c>
      <c r="F7" s="94">
        <f>IF(D7&gt;0,E7/D7*100,"-")</f>
        <v>6.5048964684312383</v>
      </c>
      <c r="G7" s="93">
        <f>SUM(G$8:G$207)</f>
        <v>110961</v>
      </c>
      <c r="H7" s="93">
        <f>SUM(H$8:H$207)</f>
        <v>798</v>
      </c>
      <c r="I7" s="93">
        <f>+SUM(K7,+M7,O7+P7)</f>
        <v>1606316</v>
      </c>
      <c r="J7" s="94">
        <f>IF(D7&gt;0,I7/D7*100,"-")</f>
        <v>93.495103531568759</v>
      </c>
      <c r="K7" s="93">
        <f>SUM(K$8:K$207)</f>
        <v>1169468</v>
      </c>
      <c r="L7" s="94">
        <f>IF(D7&gt;0,K7/D7*100,"-")</f>
        <v>68.068506904529784</v>
      </c>
      <c r="M7" s="93">
        <f>SUM(M$8:M$207)</f>
        <v>342</v>
      </c>
      <c r="N7" s="94">
        <f>IF(D7&gt;0,M7/D7*100,"-")</f>
        <v>1.990599944705557E-2</v>
      </c>
      <c r="O7" s="91">
        <f>SUM(O$8:O$207)</f>
        <v>51095</v>
      </c>
      <c r="P7" s="93">
        <f>SUM(Q7:S7)</f>
        <v>385411</v>
      </c>
      <c r="Q7" s="93">
        <f>SUM(Q$8:Q$207)</f>
        <v>94220</v>
      </c>
      <c r="R7" s="93">
        <f>SUM(R$8:R$207)</f>
        <v>277799</v>
      </c>
      <c r="S7" s="93">
        <f>SUM(S$8:S$207)</f>
        <v>13392</v>
      </c>
      <c r="T7" s="94">
        <f>IF(D7&gt;0,P7/D7*100,"-")</f>
        <v>22.432722669266475</v>
      </c>
      <c r="U7" s="93">
        <f>SUM(U$8:U$207)</f>
        <v>28114</v>
      </c>
      <c r="V7" s="95">
        <f t="shared" ref="V7:AC7" si="0">COUNTIF(V$8:V$207,"○")</f>
        <v>34</v>
      </c>
      <c r="W7" s="95">
        <f t="shared" si="0"/>
        <v>1</v>
      </c>
      <c r="X7" s="95">
        <f t="shared" si="0"/>
        <v>0</v>
      </c>
      <c r="Y7" s="95">
        <f t="shared" si="0"/>
        <v>10</v>
      </c>
      <c r="Z7" s="95">
        <f t="shared" si="0"/>
        <v>24</v>
      </c>
      <c r="AA7" s="95">
        <f t="shared" si="0"/>
        <v>9</v>
      </c>
      <c r="AB7" s="95">
        <f t="shared" si="0"/>
        <v>0</v>
      </c>
      <c r="AC7" s="95">
        <f t="shared" si="0"/>
        <v>12</v>
      </c>
    </row>
    <row r="8" spans="1:31" ht="13.5" customHeight="1">
      <c r="A8" s="85" t="s">
        <v>11</v>
      </c>
      <c r="B8" s="86" t="s">
        <v>260</v>
      </c>
      <c r="C8" s="85" t="s">
        <v>261</v>
      </c>
      <c r="D8" s="87">
        <f>+SUM(E8,+I8)</f>
        <v>731086</v>
      </c>
      <c r="E8" s="87">
        <f>+SUM(G8+H8)</f>
        <v>9752</v>
      </c>
      <c r="F8" s="106">
        <f>IF(D8&gt;0,E8/D8*100,"-")</f>
        <v>1.3339059973792413</v>
      </c>
      <c r="G8" s="87">
        <v>9692</v>
      </c>
      <c r="H8" s="87">
        <v>60</v>
      </c>
      <c r="I8" s="87">
        <f>+SUM(K8,+M8,O8+P8)</f>
        <v>721334</v>
      </c>
      <c r="J8" s="88">
        <f>IF(D8&gt;0,I8/D8*100,"-")</f>
        <v>98.666094002620767</v>
      </c>
      <c r="K8" s="87">
        <v>650879</v>
      </c>
      <c r="L8" s="88">
        <f>IF(D8&gt;0,K8/D8*100,"-")</f>
        <v>89.029060876558987</v>
      </c>
      <c r="M8" s="87">
        <v>0</v>
      </c>
      <c r="N8" s="88">
        <f>IF(D8&gt;0,M8/D8*100,"-")</f>
        <v>0</v>
      </c>
      <c r="O8" s="87">
        <v>2967</v>
      </c>
      <c r="P8" s="87">
        <f>SUM(Q8:S8)</f>
        <v>67488</v>
      </c>
      <c r="Q8" s="87">
        <v>17530</v>
      </c>
      <c r="R8" s="87">
        <v>49898</v>
      </c>
      <c r="S8" s="87">
        <v>60</v>
      </c>
      <c r="T8" s="88">
        <f>IF(D8&gt;0,P8/D8*100,"-")</f>
        <v>9.2311985183685632</v>
      </c>
      <c r="U8" s="87">
        <v>10276</v>
      </c>
      <c r="V8" s="85"/>
      <c r="W8" s="85"/>
      <c r="X8" s="85"/>
      <c r="Y8" s="85" t="s">
        <v>263</v>
      </c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11</v>
      </c>
      <c r="B9" s="86" t="s">
        <v>264</v>
      </c>
      <c r="C9" s="85" t="s">
        <v>265</v>
      </c>
      <c r="D9" s="87">
        <f>+SUM(E9,+I9)</f>
        <v>120356</v>
      </c>
      <c r="E9" s="87">
        <f>+SUM(G9+H9)</f>
        <v>15024</v>
      </c>
      <c r="F9" s="106">
        <f>IF(D9&gt;0,E9/D9*100,"-")</f>
        <v>12.482967197314633</v>
      </c>
      <c r="G9" s="87">
        <v>15024</v>
      </c>
      <c r="H9" s="87">
        <v>0</v>
      </c>
      <c r="I9" s="87">
        <f>+SUM(K9,+M9,O9+P9)</f>
        <v>105332</v>
      </c>
      <c r="J9" s="88">
        <f>IF(D9&gt;0,I9/D9*100,"-")</f>
        <v>87.517032802685364</v>
      </c>
      <c r="K9" s="87">
        <v>53690</v>
      </c>
      <c r="L9" s="88">
        <f>IF(D9&gt;0,K9/D9*100,"-")</f>
        <v>44.609325667187342</v>
      </c>
      <c r="M9" s="87">
        <v>0</v>
      </c>
      <c r="N9" s="88">
        <f>IF(D9&gt;0,M9/D9*100,"-")</f>
        <v>0</v>
      </c>
      <c r="O9" s="87">
        <v>1630</v>
      </c>
      <c r="P9" s="87">
        <f>SUM(Q9:S9)</f>
        <v>50012</v>
      </c>
      <c r="Q9" s="87">
        <v>21620</v>
      </c>
      <c r="R9" s="87">
        <v>28392</v>
      </c>
      <c r="S9" s="87">
        <v>0</v>
      </c>
      <c r="T9" s="88">
        <f>IF(D9&gt;0,P9/D9*100,"-")</f>
        <v>41.55339160490545</v>
      </c>
      <c r="U9" s="87">
        <v>3814</v>
      </c>
      <c r="V9" s="85"/>
      <c r="W9" s="85"/>
      <c r="X9" s="85"/>
      <c r="Y9" s="85" t="s">
        <v>263</v>
      </c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11</v>
      </c>
      <c r="B10" s="86" t="s">
        <v>266</v>
      </c>
      <c r="C10" s="85" t="s">
        <v>267</v>
      </c>
      <c r="D10" s="87">
        <f>+SUM(E10,+I10)</f>
        <v>29258</v>
      </c>
      <c r="E10" s="87">
        <f>+SUM(G10+H10)</f>
        <v>2611</v>
      </c>
      <c r="F10" s="106">
        <f>IF(D10&gt;0,E10/D10*100,"-")</f>
        <v>8.9240549593273641</v>
      </c>
      <c r="G10" s="87">
        <v>2611</v>
      </c>
      <c r="H10" s="87">
        <v>0</v>
      </c>
      <c r="I10" s="87">
        <f>+SUM(K10,+M10,O10+P10)</f>
        <v>26647</v>
      </c>
      <c r="J10" s="88">
        <f>IF(D10&gt;0,I10/D10*100,"-")</f>
        <v>91.075945040672636</v>
      </c>
      <c r="K10" s="87">
        <v>21356</v>
      </c>
      <c r="L10" s="88">
        <f>IF(D10&gt;0,K10/D10*100,"-")</f>
        <v>72.992002187435915</v>
      </c>
      <c r="M10" s="87">
        <v>0</v>
      </c>
      <c r="N10" s="88">
        <f>IF(D10&gt;0,M10/D10*100,"-")</f>
        <v>0</v>
      </c>
      <c r="O10" s="87">
        <v>0</v>
      </c>
      <c r="P10" s="87">
        <f>SUM(Q10:S10)</f>
        <v>5291</v>
      </c>
      <c r="Q10" s="87">
        <v>1529</v>
      </c>
      <c r="R10" s="87">
        <v>3762</v>
      </c>
      <c r="S10" s="87">
        <v>0</v>
      </c>
      <c r="T10" s="88">
        <f>IF(D10&gt;0,P10/D10*100,"-")</f>
        <v>18.083942853236721</v>
      </c>
      <c r="U10" s="87">
        <v>377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11</v>
      </c>
      <c r="B11" s="86" t="s">
        <v>268</v>
      </c>
      <c r="C11" s="85" t="s">
        <v>269</v>
      </c>
      <c r="D11" s="87">
        <f>+SUM(E11,+I11)</f>
        <v>48806</v>
      </c>
      <c r="E11" s="87">
        <f>+SUM(G11+H11)</f>
        <v>11044</v>
      </c>
      <c r="F11" s="106">
        <f>IF(D11&gt;0,E11/D11*100,"-")</f>
        <v>22.628365364914149</v>
      </c>
      <c r="G11" s="87">
        <v>11044</v>
      </c>
      <c r="H11" s="87">
        <v>0</v>
      </c>
      <c r="I11" s="87">
        <f>+SUM(K11,+M11,O11+P11)</f>
        <v>37762</v>
      </c>
      <c r="J11" s="88">
        <f>IF(D11&gt;0,I11/D11*100,"-")</f>
        <v>77.371634635085854</v>
      </c>
      <c r="K11" s="87">
        <v>31091</v>
      </c>
      <c r="L11" s="88">
        <f>IF(D11&gt;0,K11/D11*100,"-")</f>
        <v>63.703233209031673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6671</v>
      </c>
      <c r="Q11" s="87">
        <v>1016</v>
      </c>
      <c r="R11" s="87">
        <v>4629</v>
      </c>
      <c r="S11" s="87">
        <v>1026</v>
      </c>
      <c r="T11" s="88">
        <f>IF(D11&gt;0,P11/D11*100,"-")</f>
        <v>13.668401426054174</v>
      </c>
      <c r="U11" s="87">
        <v>484</v>
      </c>
      <c r="V11" s="85" t="s">
        <v>263</v>
      </c>
      <c r="W11" s="85"/>
      <c r="X11" s="85"/>
      <c r="Y11" s="85"/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11</v>
      </c>
      <c r="B12" s="86" t="s">
        <v>270</v>
      </c>
      <c r="C12" s="85" t="s">
        <v>271</v>
      </c>
      <c r="D12" s="87">
        <f>+SUM(E12,+I12)</f>
        <v>21737</v>
      </c>
      <c r="E12" s="87">
        <f>+SUM(G12+H12)</f>
        <v>4000</v>
      </c>
      <c r="F12" s="106">
        <f>IF(D12&gt;0,E12/D12*100,"-")</f>
        <v>18.401803376730918</v>
      </c>
      <c r="G12" s="87">
        <v>4000</v>
      </c>
      <c r="H12" s="87">
        <v>0</v>
      </c>
      <c r="I12" s="87">
        <f>+SUM(K12,+M12,O12+P12)</f>
        <v>17737</v>
      </c>
      <c r="J12" s="88">
        <f>IF(D12&gt;0,I12/D12*100,"-")</f>
        <v>81.598196623269075</v>
      </c>
      <c r="K12" s="87">
        <v>10640</v>
      </c>
      <c r="L12" s="88">
        <f>IF(D12&gt;0,K12/D12*100,"-")</f>
        <v>48.948796982104248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7097</v>
      </c>
      <c r="Q12" s="87">
        <v>1326</v>
      </c>
      <c r="R12" s="87">
        <v>5771</v>
      </c>
      <c r="S12" s="87">
        <v>0</v>
      </c>
      <c r="T12" s="88">
        <f>IF(D12&gt;0,P12/D12*100,"-")</f>
        <v>32.649399641164834</v>
      </c>
      <c r="U12" s="87">
        <v>162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11</v>
      </c>
      <c r="B13" s="86" t="s">
        <v>272</v>
      </c>
      <c r="C13" s="85" t="s">
        <v>273</v>
      </c>
      <c r="D13" s="87">
        <f>+SUM(E13,+I13)</f>
        <v>62100</v>
      </c>
      <c r="E13" s="87">
        <f>+SUM(G13+H13)</f>
        <v>4057</v>
      </c>
      <c r="F13" s="106">
        <f>IF(D13&gt;0,E13/D13*100,"-")</f>
        <v>6.5330112721417075</v>
      </c>
      <c r="G13" s="87">
        <v>3976</v>
      </c>
      <c r="H13" s="87">
        <v>81</v>
      </c>
      <c r="I13" s="87">
        <f>+SUM(K13,+M13,O13+P13)</f>
        <v>58043</v>
      </c>
      <c r="J13" s="88">
        <f>IF(D13&gt;0,I13/D13*100,"-")</f>
        <v>93.466988727858293</v>
      </c>
      <c r="K13" s="87">
        <v>31161</v>
      </c>
      <c r="L13" s="88">
        <f>IF(D13&gt;0,K13/D13*100,"-")</f>
        <v>50.178743961352659</v>
      </c>
      <c r="M13" s="87">
        <v>0</v>
      </c>
      <c r="N13" s="88">
        <f>IF(D13&gt;0,M13/D13*100,"-")</f>
        <v>0</v>
      </c>
      <c r="O13" s="87">
        <v>4814</v>
      </c>
      <c r="P13" s="87">
        <f>SUM(Q13:S13)</f>
        <v>22068</v>
      </c>
      <c r="Q13" s="87">
        <v>5220</v>
      </c>
      <c r="R13" s="87">
        <v>16848</v>
      </c>
      <c r="S13" s="87">
        <v>0</v>
      </c>
      <c r="T13" s="88">
        <f>IF(D13&gt;0,P13/D13*100,"-")</f>
        <v>35.536231884057976</v>
      </c>
      <c r="U13" s="87">
        <v>1422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11</v>
      </c>
      <c r="B14" s="86" t="s">
        <v>274</v>
      </c>
      <c r="C14" s="85" t="s">
        <v>275</v>
      </c>
      <c r="D14" s="87">
        <f>+SUM(E14,+I14)</f>
        <v>48130</v>
      </c>
      <c r="E14" s="87">
        <f>+SUM(G14+H14)</f>
        <v>4522</v>
      </c>
      <c r="F14" s="106">
        <f>IF(D14&gt;0,E14/D14*100,"-")</f>
        <v>9.3953874922086005</v>
      </c>
      <c r="G14" s="87">
        <v>4511</v>
      </c>
      <c r="H14" s="87">
        <v>11</v>
      </c>
      <c r="I14" s="87">
        <f>+SUM(K14,+M14,O14+P14)</f>
        <v>43608</v>
      </c>
      <c r="J14" s="88">
        <f>IF(D14&gt;0,I14/D14*100,"-")</f>
        <v>90.604612507791387</v>
      </c>
      <c r="K14" s="87">
        <v>24326</v>
      </c>
      <c r="L14" s="88">
        <f>IF(D14&gt;0,K14/D14*100,"-")</f>
        <v>50.542281321421157</v>
      </c>
      <c r="M14" s="87">
        <v>0</v>
      </c>
      <c r="N14" s="88">
        <f>IF(D14&gt;0,M14/D14*100,"-")</f>
        <v>0</v>
      </c>
      <c r="O14" s="87">
        <v>10265</v>
      </c>
      <c r="P14" s="87">
        <f>SUM(Q14:S14)</f>
        <v>9017</v>
      </c>
      <c r="Q14" s="87">
        <v>2231</v>
      </c>
      <c r="R14" s="87">
        <v>6786</v>
      </c>
      <c r="S14" s="87">
        <v>0</v>
      </c>
      <c r="T14" s="88">
        <f>IF(D14&gt;0,P14/D14*100,"-")</f>
        <v>18.734676916683981</v>
      </c>
      <c r="U14" s="87">
        <v>406</v>
      </c>
      <c r="V14" s="85"/>
      <c r="W14" s="85"/>
      <c r="X14" s="85"/>
      <c r="Y14" s="85" t="s">
        <v>263</v>
      </c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11</v>
      </c>
      <c r="B15" s="86" t="s">
        <v>276</v>
      </c>
      <c r="C15" s="85" t="s">
        <v>277</v>
      </c>
      <c r="D15" s="87">
        <f>+SUM(E15,+I15)</f>
        <v>46665</v>
      </c>
      <c r="E15" s="87">
        <f>+SUM(G15+H15)</f>
        <v>3772</v>
      </c>
      <c r="F15" s="106">
        <f>IF(D15&gt;0,E15/D15*100,"-")</f>
        <v>8.0831458266366667</v>
      </c>
      <c r="G15" s="87">
        <v>3448</v>
      </c>
      <c r="H15" s="87">
        <v>324</v>
      </c>
      <c r="I15" s="87">
        <f>+SUM(K15,+M15,O15+P15)</f>
        <v>42893</v>
      </c>
      <c r="J15" s="88">
        <f>IF(D15&gt;0,I15/D15*100,"-")</f>
        <v>91.916854173363333</v>
      </c>
      <c r="K15" s="87">
        <v>27516</v>
      </c>
      <c r="L15" s="88">
        <f>IF(D15&gt;0,K15/D15*100,"-")</f>
        <v>58.964963034394081</v>
      </c>
      <c r="M15" s="87">
        <v>0</v>
      </c>
      <c r="N15" s="88">
        <f>IF(D15&gt;0,M15/D15*100,"-")</f>
        <v>0</v>
      </c>
      <c r="O15" s="87">
        <v>5115</v>
      </c>
      <c r="P15" s="87">
        <f>SUM(Q15:S15)</f>
        <v>10262</v>
      </c>
      <c r="Q15" s="87">
        <v>2808</v>
      </c>
      <c r="R15" s="87">
        <v>7454</v>
      </c>
      <c r="S15" s="87">
        <v>0</v>
      </c>
      <c r="T15" s="88">
        <f>IF(D15&gt;0,P15/D15*100,"-")</f>
        <v>21.990785385192329</v>
      </c>
      <c r="U15" s="87">
        <v>1411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11</v>
      </c>
      <c r="B16" s="86" t="s">
        <v>278</v>
      </c>
      <c r="C16" s="85" t="s">
        <v>279</v>
      </c>
      <c r="D16" s="87">
        <f>+SUM(E16,+I16)</f>
        <v>36133</v>
      </c>
      <c r="E16" s="87">
        <f>+SUM(G16+H16)</f>
        <v>3437</v>
      </c>
      <c r="F16" s="106">
        <f>IF(D16&gt;0,E16/D16*100,"-")</f>
        <v>9.5120803697451084</v>
      </c>
      <c r="G16" s="87">
        <v>3437</v>
      </c>
      <c r="H16" s="87">
        <v>0</v>
      </c>
      <c r="I16" s="87">
        <f>+SUM(K16,+M16,O16+P16)</f>
        <v>32696</v>
      </c>
      <c r="J16" s="88">
        <f>IF(D16&gt;0,I16/D16*100,"-")</f>
        <v>90.487919630254893</v>
      </c>
      <c r="K16" s="87">
        <v>27062</v>
      </c>
      <c r="L16" s="88">
        <f>IF(D16&gt;0,K16/D16*100,"-")</f>
        <v>74.895524866465564</v>
      </c>
      <c r="M16" s="87">
        <v>0</v>
      </c>
      <c r="N16" s="88">
        <f>IF(D16&gt;0,M16/D16*100,"-")</f>
        <v>0</v>
      </c>
      <c r="O16" s="87">
        <v>228</v>
      </c>
      <c r="P16" s="87">
        <f>SUM(Q16:S16)</f>
        <v>5406</v>
      </c>
      <c r="Q16" s="87">
        <v>2198</v>
      </c>
      <c r="R16" s="87">
        <v>3208</v>
      </c>
      <c r="S16" s="87">
        <v>0</v>
      </c>
      <c r="T16" s="88">
        <f>IF(D16&gt;0,P16/D16*100,"-")</f>
        <v>14.961392632773366</v>
      </c>
      <c r="U16" s="87">
        <v>423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11</v>
      </c>
      <c r="B17" s="86" t="s">
        <v>280</v>
      </c>
      <c r="C17" s="85" t="s">
        <v>281</v>
      </c>
      <c r="D17" s="87">
        <f>+SUM(E17,+I17)</f>
        <v>23725</v>
      </c>
      <c r="E17" s="87">
        <f>+SUM(G17+H17)</f>
        <v>4017</v>
      </c>
      <c r="F17" s="106">
        <f>IF(D17&gt;0,E17/D17*100,"-")</f>
        <v>16.931506849315067</v>
      </c>
      <c r="G17" s="87">
        <v>4013</v>
      </c>
      <c r="H17" s="87">
        <v>4</v>
      </c>
      <c r="I17" s="87">
        <f>+SUM(K17,+M17,O17+P17)</f>
        <v>19708</v>
      </c>
      <c r="J17" s="88">
        <f>IF(D17&gt;0,I17/D17*100,"-")</f>
        <v>83.06849315068493</v>
      </c>
      <c r="K17" s="87">
        <v>3934</v>
      </c>
      <c r="L17" s="88">
        <f>IF(D17&gt;0,K17/D17*100,"-")</f>
        <v>16.581664910432035</v>
      </c>
      <c r="M17" s="87">
        <v>342</v>
      </c>
      <c r="N17" s="88">
        <f>IF(D17&gt;0,M17/D17*100,"-")</f>
        <v>1.4415173867228661</v>
      </c>
      <c r="O17" s="87">
        <v>0</v>
      </c>
      <c r="P17" s="87">
        <f>SUM(Q17:S17)</f>
        <v>15432</v>
      </c>
      <c r="Q17" s="87">
        <v>5417</v>
      </c>
      <c r="R17" s="87">
        <v>10015</v>
      </c>
      <c r="S17" s="87">
        <v>0</v>
      </c>
      <c r="T17" s="88">
        <f>IF(D17&gt;0,P17/D17*100,"-")</f>
        <v>65.04531085353004</v>
      </c>
      <c r="U17" s="87">
        <v>181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11</v>
      </c>
      <c r="B18" s="86" t="s">
        <v>282</v>
      </c>
      <c r="C18" s="85" t="s">
        <v>283</v>
      </c>
      <c r="D18" s="87">
        <f>+SUM(E18,+I18)</f>
        <v>56508</v>
      </c>
      <c r="E18" s="87">
        <f>+SUM(G18+H18)</f>
        <v>980</v>
      </c>
      <c r="F18" s="106">
        <f>IF(D18&gt;0,E18/D18*100,"-")</f>
        <v>1.7342677143059391</v>
      </c>
      <c r="G18" s="87">
        <v>980</v>
      </c>
      <c r="H18" s="87">
        <v>0</v>
      </c>
      <c r="I18" s="87">
        <f>+SUM(K18,+M18,O18+P18)</f>
        <v>55528</v>
      </c>
      <c r="J18" s="88">
        <f>IF(D18&gt;0,I18/D18*100,"-")</f>
        <v>98.265732285694057</v>
      </c>
      <c r="K18" s="87">
        <v>26115</v>
      </c>
      <c r="L18" s="88">
        <f>IF(D18&gt;0,K18/D18*100,"-")</f>
        <v>46.214695264387345</v>
      </c>
      <c r="M18" s="87">
        <v>0</v>
      </c>
      <c r="N18" s="88">
        <f>IF(D18&gt;0,M18/D18*100,"-")</f>
        <v>0</v>
      </c>
      <c r="O18" s="87">
        <v>3893</v>
      </c>
      <c r="P18" s="87">
        <f>SUM(Q18:S18)</f>
        <v>25520</v>
      </c>
      <c r="Q18" s="87">
        <v>0</v>
      </c>
      <c r="R18" s="87">
        <v>14856</v>
      </c>
      <c r="S18" s="87">
        <v>10664</v>
      </c>
      <c r="T18" s="88">
        <f>IF(D18&gt;0,P18/D18*100,"-")</f>
        <v>45.161747009273022</v>
      </c>
      <c r="U18" s="87">
        <v>948</v>
      </c>
      <c r="V18" s="85" t="s">
        <v>263</v>
      </c>
      <c r="W18" s="85"/>
      <c r="X18" s="85"/>
      <c r="Y18" s="85"/>
      <c r="Z18" s="85"/>
      <c r="AA18" s="85" t="s">
        <v>263</v>
      </c>
      <c r="AB18" s="85"/>
      <c r="AC18" s="85"/>
      <c r="AD18" s="184" t="s">
        <v>262</v>
      </c>
    </row>
    <row r="19" spans="1:30" ht="13.5" customHeight="1">
      <c r="A19" s="85" t="s">
        <v>11</v>
      </c>
      <c r="B19" s="86" t="s">
        <v>284</v>
      </c>
      <c r="C19" s="85" t="s">
        <v>285</v>
      </c>
      <c r="D19" s="87">
        <f>+SUM(E19,+I19)</f>
        <v>24329</v>
      </c>
      <c r="E19" s="87">
        <f>+SUM(G19+H19)</f>
        <v>3491</v>
      </c>
      <c r="F19" s="106">
        <f>IF(D19&gt;0,E19/D19*100,"-")</f>
        <v>14.349130667105101</v>
      </c>
      <c r="G19" s="87">
        <v>3491</v>
      </c>
      <c r="H19" s="87">
        <v>0</v>
      </c>
      <c r="I19" s="87">
        <f>+SUM(K19,+M19,O19+P19)</f>
        <v>20838</v>
      </c>
      <c r="J19" s="88">
        <f>IF(D19&gt;0,I19/D19*100,"-")</f>
        <v>85.650869332894899</v>
      </c>
      <c r="K19" s="87">
        <v>5222</v>
      </c>
      <c r="L19" s="88">
        <f>IF(D19&gt;0,K19/D19*100,"-")</f>
        <v>21.464096345924617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15616</v>
      </c>
      <c r="Q19" s="87">
        <v>4751</v>
      </c>
      <c r="R19" s="87">
        <v>10865</v>
      </c>
      <c r="S19" s="87">
        <v>0</v>
      </c>
      <c r="T19" s="88">
        <f>IF(D19&gt;0,P19/D19*100,"-")</f>
        <v>64.186772986970283</v>
      </c>
      <c r="U19" s="87">
        <v>715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11</v>
      </c>
      <c r="B20" s="86" t="s">
        <v>286</v>
      </c>
      <c r="C20" s="85" t="s">
        <v>287</v>
      </c>
      <c r="D20" s="87">
        <f>+SUM(E20,+I20)</f>
        <v>74293</v>
      </c>
      <c r="E20" s="87">
        <f>+SUM(G20+H20)</f>
        <v>14487</v>
      </c>
      <c r="F20" s="106">
        <f>IF(D20&gt;0,E20/D20*100,"-")</f>
        <v>19.499818287052616</v>
      </c>
      <c r="G20" s="87">
        <v>14487</v>
      </c>
      <c r="H20" s="87">
        <v>0</v>
      </c>
      <c r="I20" s="87">
        <f>+SUM(K20,+M20,O20+P20)</f>
        <v>59806</v>
      </c>
      <c r="J20" s="88">
        <f>IF(D20&gt;0,I20/D20*100,"-")</f>
        <v>80.500181712947381</v>
      </c>
      <c r="K20" s="87">
        <v>25619</v>
      </c>
      <c r="L20" s="88">
        <f>IF(D20&gt;0,K20/D20*100,"-")</f>
        <v>34.48373332615455</v>
      </c>
      <c r="M20" s="87">
        <v>0</v>
      </c>
      <c r="N20" s="88">
        <f>IF(D20&gt;0,M20/D20*100,"-")</f>
        <v>0</v>
      </c>
      <c r="O20" s="87">
        <v>4806</v>
      </c>
      <c r="P20" s="87">
        <f>SUM(Q20:S20)</f>
        <v>29381</v>
      </c>
      <c r="Q20" s="87">
        <v>8749</v>
      </c>
      <c r="R20" s="87">
        <v>20632</v>
      </c>
      <c r="S20" s="87">
        <v>0</v>
      </c>
      <c r="T20" s="88">
        <f>IF(D20&gt;0,P20/D20*100,"-")</f>
        <v>39.547467459922196</v>
      </c>
      <c r="U20" s="87">
        <v>584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11</v>
      </c>
      <c r="B21" s="86" t="s">
        <v>288</v>
      </c>
      <c r="C21" s="85" t="s">
        <v>289</v>
      </c>
      <c r="D21" s="87">
        <f>+SUM(E21,+I21)</f>
        <v>65103</v>
      </c>
      <c r="E21" s="87">
        <f>+SUM(G21+H21)</f>
        <v>191</v>
      </c>
      <c r="F21" s="106">
        <f>IF(D21&gt;0,E21/D21*100,"-")</f>
        <v>0.29338125739213244</v>
      </c>
      <c r="G21" s="87">
        <v>191</v>
      </c>
      <c r="H21" s="87">
        <v>0</v>
      </c>
      <c r="I21" s="87">
        <f>+SUM(K21,+M21,O21+P21)</f>
        <v>64912</v>
      </c>
      <c r="J21" s="88">
        <f>IF(D21&gt;0,I21/D21*100,"-")</f>
        <v>99.706618742607873</v>
      </c>
      <c r="K21" s="87">
        <v>62876</v>
      </c>
      <c r="L21" s="88">
        <f>IF(D21&gt;0,K21/D21*100,"-")</f>
        <v>96.579266700459272</v>
      </c>
      <c r="M21" s="87">
        <v>0</v>
      </c>
      <c r="N21" s="88">
        <f>IF(D21&gt;0,M21/D21*100,"-")</f>
        <v>0</v>
      </c>
      <c r="O21" s="87">
        <v>1843</v>
      </c>
      <c r="P21" s="87">
        <f>SUM(Q21:S21)</f>
        <v>193</v>
      </c>
      <c r="Q21" s="87">
        <v>56</v>
      </c>
      <c r="R21" s="87">
        <v>137</v>
      </c>
      <c r="S21" s="87">
        <v>0</v>
      </c>
      <c r="T21" s="88">
        <f>IF(D21&gt;0,P21/D21*100,"-")</f>
        <v>0.29645331244335899</v>
      </c>
      <c r="U21" s="87">
        <v>686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11</v>
      </c>
      <c r="B22" s="86" t="s">
        <v>290</v>
      </c>
      <c r="C22" s="85" t="s">
        <v>291</v>
      </c>
      <c r="D22" s="87">
        <f>+SUM(E22,+I22)</f>
        <v>8676</v>
      </c>
      <c r="E22" s="87">
        <f>+SUM(G22+H22)</f>
        <v>2178</v>
      </c>
      <c r="F22" s="106">
        <f>IF(D22&gt;0,E22/D22*100,"-")</f>
        <v>25.103734439834025</v>
      </c>
      <c r="G22" s="87">
        <v>2178</v>
      </c>
      <c r="H22" s="87">
        <v>0</v>
      </c>
      <c r="I22" s="87">
        <f>+SUM(K22,+M22,O22+P22)</f>
        <v>6498</v>
      </c>
      <c r="J22" s="88">
        <f>IF(D22&gt;0,I22/D22*100,"-")</f>
        <v>74.896265560165972</v>
      </c>
      <c r="K22" s="87">
        <v>0</v>
      </c>
      <c r="L22" s="88">
        <f>IF(D22&gt;0,K22/D22*100,"-")</f>
        <v>0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6498</v>
      </c>
      <c r="Q22" s="87">
        <v>1150</v>
      </c>
      <c r="R22" s="87">
        <v>5348</v>
      </c>
      <c r="S22" s="87">
        <v>0</v>
      </c>
      <c r="T22" s="88">
        <f>IF(D22&gt;0,P22/D22*100,"-")</f>
        <v>74.896265560165972</v>
      </c>
      <c r="U22" s="87">
        <v>115</v>
      </c>
      <c r="V22" s="85"/>
      <c r="W22" s="85" t="s">
        <v>263</v>
      </c>
      <c r="X22" s="85"/>
      <c r="Y22" s="85"/>
      <c r="Z22" s="85"/>
      <c r="AA22" s="85" t="s">
        <v>263</v>
      </c>
      <c r="AB22" s="85"/>
      <c r="AC22" s="85"/>
      <c r="AD22" s="184" t="s">
        <v>262</v>
      </c>
    </row>
    <row r="23" spans="1:30" ht="13.5" customHeight="1">
      <c r="A23" s="85" t="s">
        <v>11</v>
      </c>
      <c r="B23" s="86" t="s">
        <v>292</v>
      </c>
      <c r="C23" s="85" t="s">
        <v>293</v>
      </c>
      <c r="D23" s="87">
        <f>+SUM(E23,+I23)</f>
        <v>5106</v>
      </c>
      <c r="E23" s="87">
        <f>+SUM(G23+H23)</f>
        <v>162</v>
      </c>
      <c r="F23" s="106">
        <f>IF(D23&gt;0,E23/D23*100,"-")</f>
        <v>3.1727379553466508</v>
      </c>
      <c r="G23" s="87">
        <v>139</v>
      </c>
      <c r="H23" s="87">
        <v>23</v>
      </c>
      <c r="I23" s="87">
        <f>+SUM(K23,+M23,O23+P23)</f>
        <v>4944</v>
      </c>
      <c r="J23" s="88">
        <f>IF(D23&gt;0,I23/D23*100,"-")</f>
        <v>96.827262044653352</v>
      </c>
      <c r="K23" s="87">
        <v>0</v>
      </c>
      <c r="L23" s="88">
        <f>IF(D23&gt;0,K23/D23*100,"-")</f>
        <v>0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4944</v>
      </c>
      <c r="Q23" s="87">
        <v>1404</v>
      </c>
      <c r="R23" s="87">
        <v>3540</v>
      </c>
      <c r="S23" s="87">
        <v>0</v>
      </c>
      <c r="T23" s="88">
        <f>IF(D23&gt;0,P23/D23*100,"-")</f>
        <v>96.827262044653352</v>
      </c>
      <c r="U23" s="87">
        <v>59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11</v>
      </c>
      <c r="B24" s="86" t="s">
        <v>294</v>
      </c>
      <c r="C24" s="85" t="s">
        <v>295</v>
      </c>
      <c r="D24" s="87">
        <f>+SUM(E24,+I24)</f>
        <v>8697</v>
      </c>
      <c r="E24" s="87">
        <f>+SUM(G24+H24)</f>
        <v>2731</v>
      </c>
      <c r="F24" s="106">
        <f>IF(D24&gt;0,E24/D24*100,"-")</f>
        <v>31.401632746924225</v>
      </c>
      <c r="G24" s="87">
        <v>2690</v>
      </c>
      <c r="H24" s="87">
        <v>41</v>
      </c>
      <c r="I24" s="87">
        <f>+SUM(K24,+M24,O24+P24)</f>
        <v>5966</v>
      </c>
      <c r="J24" s="88">
        <f>IF(D24&gt;0,I24/D24*100,"-")</f>
        <v>68.598367253075779</v>
      </c>
      <c r="K24" s="87">
        <v>1543</v>
      </c>
      <c r="L24" s="88">
        <f>IF(D24&gt;0,K24/D24*100,"-")</f>
        <v>17.741750028745546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4423</v>
      </c>
      <c r="Q24" s="87">
        <v>425</v>
      </c>
      <c r="R24" s="87">
        <v>3998</v>
      </c>
      <c r="S24" s="87">
        <v>0</v>
      </c>
      <c r="T24" s="88">
        <f>IF(D24&gt;0,P24/D24*100,"-")</f>
        <v>50.856617224330222</v>
      </c>
      <c r="U24" s="87">
        <v>245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11</v>
      </c>
      <c r="B25" s="86" t="s">
        <v>296</v>
      </c>
      <c r="C25" s="85" t="s">
        <v>297</v>
      </c>
      <c r="D25" s="87">
        <f>+SUM(E25,+I25)</f>
        <v>14708</v>
      </c>
      <c r="E25" s="87">
        <f>+SUM(G25+H25)</f>
        <v>952</v>
      </c>
      <c r="F25" s="106">
        <f>IF(D25&gt;0,E25/D25*100,"-")</f>
        <v>6.4726679358172419</v>
      </c>
      <c r="G25" s="87">
        <v>947</v>
      </c>
      <c r="H25" s="87">
        <v>5</v>
      </c>
      <c r="I25" s="87">
        <f>+SUM(K25,+M25,O25+P25)</f>
        <v>13756</v>
      </c>
      <c r="J25" s="88">
        <f>IF(D25&gt;0,I25/D25*100,"-")</f>
        <v>93.527332064182758</v>
      </c>
      <c r="K25" s="87">
        <v>13273</v>
      </c>
      <c r="L25" s="88">
        <f>IF(D25&gt;0,K25/D25*100,"-")</f>
        <v>90.243404949687246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483</v>
      </c>
      <c r="Q25" s="87">
        <v>258</v>
      </c>
      <c r="R25" s="87">
        <v>225</v>
      </c>
      <c r="S25" s="87">
        <v>0</v>
      </c>
      <c r="T25" s="88">
        <f>IF(D25&gt;0,P25/D25*100,"-")</f>
        <v>3.2839271144955129</v>
      </c>
      <c r="U25" s="87">
        <v>784</v>
      </c>
      <c r="V25" s="85" t="s">
        <v>263</v>
      </c>
      <c r="W25" s="85"/>
      <c r="X25" s="85"/>
      <c r="Y25" s="85"/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11</v>
      </c>
      <c r="B26" s="86" t="s">
        <v>298</v>
      </c>
      <c r="C26" s="85" t="s">
        <v>299</v>
      </c>
      <c r="D26" s="87">
        <f>+SUM(E26,+I26)</f>
        <v>9000</v>
      </c>
      <c r="E26" s="87">
        <f>+SUM(G26+H26)</f>
        <v>612</v>
      </c>
      <c r="F26" s="106">
        <f>IF(D26&gt;0,E26/D26*100,"-")</f>
        <v>6.8000000000000007</v>
      </c>
      <c r="G26" s="87">
        <v>589</v>
      </c>
      <c r="H26" s="87">
        <v>23</v>
      </c>
      <c r="I26" s="87">
        <f>+SUM(K26,+M26,O26+P26)</f>
        <v>8388</v>
      </c>
      <c r="J26" s="88">
        <f>IF(D26&gt;0,I26/D26*100,"-")</f>
        <v>93.2</v>
      </c>
      <c r="K26" s="87">
        <v>1290</v>
      </c>
      <c r="L26" s="88">
        <f>IF(D26&gt;0,K26/D26*100,"-")</f>
        <v>14.333333333333334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7098</v>
      </c>
      <c r="Q26" s="87">
        <v>438</v>
      </c>
      <c r="R26" s="87">
        <v>6660</v>
      </c>
      <c r="S26" s="87">
        <v>0</v>
      </c>
      <c r="T26" s="88">
        <f>IF(D26&gt;0,P26/D26*100,"-")</f>
        <v>78.86666666666666</v>
      </c>
      <c r="U26" s="87">
        <v>92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 t="s">
        <v>11</v>
      </c>
      <c r="B27" s="86" t="s">
        <v>300</v>
      </c>
      <c r="C27" s="85" t="s">
        <v>301</v>
      </c>
      <c r="D27" s="87">
        <f>+SUM(E27,+I27)</f>
        <v>36470</v>
      </c>
      <c r="E27" s="87">
        <f>+SUM(G27+H27)</f>
        <v>691</v>
      </c>
      <c r="F27" s="106">
        <f>IF(D27&gt;0,E27/D27*100,"-")</f>
        <v>1.894707979160954</v>
      </c>
      <c r="G27" s="87">
        <v>635</v>
      </c>
      <c r="H27" s="87">
        <v>56</v>
      </c>
      <c r="I27" s="87">
        <f>+SUM(K27,+M27,O27+P27)</f>
        <v>35779</v>
      </c>
      <c r="J27" s="88">
        <f>IF(D27&gt;0,I27/D27*100,"-")</f>
        <v>98.105292020839045</v>
      </c>
      <c r="K27" s="87">
        <v>27432</v>
      </c>
      <c r="L27" s="88">
        <f>IF(D27&gt;0,K27/D27*100,"-")</f>
        <v>75.217987386893341</v>
      </c>
      <c r="M27" s="87">
        <v>0</v>
      </c>
      <c r="N27" s="88">
        <f>IF(D27&gt;0,M27/D27*100,"-")</f>
        <v>0</v>
      </c>
      <c r="O27" s="87">
        <v>2451</v>
      </c>
      <c r="P27" s="87">
        <f>SUM(Q27:S27)</f>
        <v>5896</v>
      </c>
      <c r="Q27" s="87">
        <v>1604</v>
      </c>
      <c r="R27" s="87">
        <v>4292</v>
      </c>
      <c r="S27" s="87">
        <v>0</v>
      </c>
      <c r="T27" s="88">
        <f>IF(D27&gt;0,P27/D27*100,"-")</f>
        <v>16.16671236632849</v>
      </c>
      <c r="U27" s="87">
        <v>1150</v>
      </c>
      <c r="V27" s="85" t="s">
        <v>263</v>
      </c>
      <c r="W27" s="85"/>
      <c r="X27" s="85"/>
      <c r="Y27" s="85"/>
      <c r="Z27" s="85" t="s">
        <v>263</v>
      </c>
      <c r="AA27" s="85"/>
      <c r="AB27" s="85"/>
      <c r="AC27" s="85"/>
      <c r="AD27" s="184" t="s">
        <v>262</v>
      </c>
    </row>
    <row r="28" spans="1:30" ht="13.5" customHeight="1">
      <c r="A28" s="85" t="s">
        <v>11</v>
      </c>
      <c r="B28" s="86" t="s">
        <v>302</v>
      </c>
      <c r="C28" s="85" t="s">
        <v>303</v>
      </c>
      <c r="D28" s="87">
        <f>+SUM(E28,+I28)</f>
        <v>43846</v>
      </c>
      <c r="E28" s="87">
        <f>+SUM(G28+H28)</f>
        <v>212</v>
      </c>
      <c r="F28" s="106">
        <f>IF(D28&gt;0,E28/D28*100,"-")</f>
        <v>0.48351046845778406</v>
      </c>
      <c r="G28" s="87">
        <v>186</v>
      </c>
      <c r="H28" s="87">
        <v>26</v>
      </c>
      <c r="I28" s="87">
        <f>+SUM(K28,+M28,O28+P28)</f>
        <v>43634</v>
      </c>
      <c r="J28" s="88">
        <f>IF(D28&gt;0,I28/D28*100,"-")</f>
        <v>99.51648953154222</v>
      </c>
      <c r="K28" s="87">
        <v>42410</v>
      </c>
      <c r="L28" s="88">
        <f>IF(D28&gt;0,K28/D28*100,"-")</f>
        <v>96.724900789125584</v>
      </c>
      <c r="M28" s="87">
        <v>0</v>
      </c>
      <c r="N28" s="88">
        <f>IF(D28&gt;0,M28/D28*100,"-")</f>
        <v>0</v>
      </c>
      <c r="O28" s="87">
        <v>889</v>
      </c>
      <c r="P28" s="87">
        <f>SUM(Q28:S28)</f>
        <v>335</v>
      </c>
      <c r="Q28" s="87">
        <v>204</v>
      </c>
      <c r="R28" s="87">
        <v>131</v>
      </c>
      <c r="S28" s="87">
        <v>0</v>
      </c>
      <c r="T28" s="88">
        <f>IF(D28&gt;0,P28/D28*100,"-")</f>
        <v>0.76403776855357386</v>
      </c>
      <c r="U28" s="87">
        <v>1067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11</v>
      </c>
      <c r="B29" s="86" t="s">
        <v>304</v>
      </c>
      <c r="C29" s="85" t="s">
        <v>305</v>
      </c>
      <c r="D29" s="87">
        <f>+SUM(E29,+I29)</f>
        <v>3844</v>
      </c>
      <c r="E29" s="87">
        <f>+SUM(G29+H29)</f>
        <v>707</v>
      </c>
      <c r="F29" s="106">
        <f>IF(D29&gt;0,E29/D29*100,"-")</f>
        <v>18.392299687825179</v>
      </c>
      <c r="G29" s="87">
        <v>707</v>
      </c>
      <c r="H29" s="87">
        <v>0</v>
      </c>
      <c r="I29" s="87">
        <f>+SUM(K29,+M29,O29+P29)</f>
        <v>3137</v>
      </c>
      <c r="J29" s="88">
        <f>IF(D29&gt;0,I29/D29*100,"-")</f>
        <v>81.607700312174813</v>
      </c>
      <c r="K29" s="87">
        <v>1209</v>
      </c>
      <c r="L29" s="88">
        <f>IF(D29&gt;0,K29/D29*100,"-")</f>
        <v>31.451612903225808</v>
      </c>
      <c r="M29" s="87">
        <v>0</v>
      </c>
      <c r="N29" s="88">
        <f>IF(D29&gt;0,M29/D29*100,"-")</f>
        <v>0</v>
      </c>
      <c r="O29" s="87">
        <v>353</v>
      </c>
      <c r="P29" s="87">
        <f>SUM(Q29:S29)</f>
        <v>1575</v>
      </c>
      <c r="Q29" s="87">
        <v>231</v>
      </c>
      <c r="R29" s="87">
        <v>1344</v>
      </c>
      <c r="S29" s="87">
        <v>0</v>
      </c>
      <c r="T29" s="88">
        <f>IF(D29&gt;0,P29/D29*100,"-")</f>
        <v>40.972944849115507</v>
      </c>
      <c r="U29" s="87">
        <v>197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11</v>
      </c>
      <c r="B30" s="86" t="s">
        <v>306</v>
      </c>
      <c r="C30" s="85" t="s">
        <v>307</v>
      </c>
      <c r="D30" s="87">
        <f>+SUM(E30,+I30)</f>
        <v>6381</v>
      </c>
      <c r="E30" s="87">
        <f>+SUM(G30+H30)</f>
        <v>1432</v>
      </c>
      <c r="F30" s="106">
        <f>IF(D30&gt;0,E30/D30*100,"-")</f>
        <v>22.441623569973359</v>
      </c>
      <c r="G30" s="87">
        <v>1432</v>
      </c>
      <c r="H30" s="87">
        <v>0</v>
      </c>
      <c r="I30" s="87">
        <f>+SUM(K30,+M30,O30+P30)</f>
        <v>4949</v>
      </c>
      <c r="J30" s="88">
        <f>IF(D30&gt;0,I30/D30*100,"-")</f>
        <v>77.558376430026641</v>
      </c>
      <c r="K30" s="87">
        <v>0</v>
      </c>
      <c r="L30" s="88">
        <f>IF(D30&gt;0,K30/D30*100,"-")</f>
        <v>0</v>
      </c>
      <c r="M30" s="87">
        <v>0</v>
      </c>
      <c r="N30" s="88">
        <f>IF(D30&gt;0,M30/D30*100,"-")</f>
        <v>0</v>
      </c>
      <c r="O30" s="87">
        <v>986</v>
      </c>
      <c r="P30" s="87">
        <f>SUM(Q30:S30)</f>
        <v>3963</v>
      </c>
      <c r="Q30" s="87">
        <v>530</v>
      </c>
      <c r="R30" s="87">
        <v>3433</v>
      </c>
      <c r="S30" s="87">
        <v>0</v>
      </c>
      <c r="T30" s="88">
        <f>IF(D30&gt;0,P30/D30*100,"-")</f>
        <v>62.106252938410911</v>
      </c>
      <c r="U30" s="87">
        <v>91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11</v>
      </c>
      <c r="B31" s="86" t="s">
        <v>308</v>
      </c>
      <c r="C31" s="85" t="s">
        <v>309</v>
      </c>
      <c r="D31" s="87">
        <f>+SUM(E31,+I31)</f>
        <v>1373</v>
      </c>
      <c r="E31" s="87">
        <f>+SUM(G31+H31)</f>
        <v>471</v>
      </c>
      <c r="F31" s="106">
        <f>IF(D31&gt;0,E31/D31*100,"-")</f>
        <v>34.304442825928625</v>
      </c>
      <c r="G31" s="87">
        <v>471</v>
      </c>
      <c r="H31" s="87">
        <v>0</v>
      </c>
      <c r="I31" s="87">
        <f>+SUM(K31,+M31,O31+P31)</f>
        <v>902</v>
      </c>
      <c r="J31" s="88">
        <f>IF(D31&gt;0,I31/D31*100,"-")</f>
        <v>65.695557174071368</v>
      </c>
      <c r="K31" s="87">
        <v>0</v>
      </c>
      <c r="L31" s="88">
        <f>IF(D31&gt;0,K31/D31*100,"-")</f>
        <v>0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902</v>
      </c>
      <c r="Q31" s="87">
        <v>48</v>
      </c>
      <c r="R31" s="87">
        <v>854</v>
      </c>
      <c r="S31" s="87">
        <v>0</v>
      </c>
      <c r="T31" s="88">
        <f>IF(D31&gt;0,P31/D31*100,"-")</f>
        <v>65.695557174071368</v>
      </c>
      <c r="U31" s="87">
        <v>66</v>
      </c>
      <c r="V31" s="85" t="s">
        <v>263</v>
      </c>
      <c r="W31" s="85"/>
      <c r="X31" s="85"/>
      <c r="Y31" s="85"/>
      <c r="Z31" s="85" t="s">
        <v>263</v>
      </c>
      <c r="AA31" s="85"/>
      <c r="AB31" s="85"/>
      <c r="AC31" s="85"/>
      <c r="AD31" s="184" t="s">
        <v>262</v>
      </c>
    </row>
    <row r="32" spans="1:30" ht="13.5" customHeight="1">
      <c r="A32" s="85" t="s">
        <v>11</v>
      </c>
      <c r="B32" s="86" t="s">
        <v>310</v>
      </c>
      <c r="C32" s="85" t="s">
        <v>311</v>
      </c>
      <c r="D32" s="87">
        <f>+SUM(E32,+I32)</f>
        <v>5877</v>
      </c>
      <c r="E32" s="87">
        <f>+SUM(G32+H32)</f>
        <v>2177</v>
      </c>
      <c r="F32" s="106">
        <f>IF(D32&gt;0,E32/D32*100,"-")</f>
        <v>37.042708865067212</v>
      </c>
      <c r="G32" s="87">
        <v>2177</v>
      </c>
      <c r="H32" s="87">
        <v>0</v>
      </c>
      <c r="I32" s="87">
        <f>+SUM(K32,+M32,O32+P32)</f>
        <v>3700</v>
      </c>
      <c r="J32" s="88">
        <f>IF(D32&gt;0,I32/D32*100,"-")</f>
        <v>62.957291134932788</v>
      </c>
      <c r="K32" s="87">
        <v>0</v>
      </c>
      <c r="L32" s="88">
        <f>IF(D32&gt;0,K32/D32*100,"-")</f>
        <v>0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3700</v>
      </c>
      <c r="Q32" s="87">
        <v>314</v>
      </c>
      <c r="R32" s="87">
        <v>3386</v>
      </c>
      <c r="S32" s="87">
        <v>0</v>
      </c>
      <c r="T32" s="88">
        <f>IF(D32&gt;0,P32/D32*100,"-")</f>
        <v>62.957291134932788</v>
      </c>
      <c r="U32" s="87">
        <v>155</v>
      </c>
      <c r="V32" s="85" t="s">
        <v>263</v>
      </c>
      <c r="W32" s="85"/>
      <c r="X32" s="85"/>
      <c r="Y32" s="85"/>
      <c r="Z32" s="85" t="s">
        <v>263</v>
      </c>
      <c r="AA32" s="85"/>
      <c r="AB32" s="85"/>
      <c r="AC32" s="85"/>
      <c r="AD32" s="184" t="s">
        <v>262</v>
      </c>
    </row>
    <row r="33" spans="1:30" ht="13.5" customHeight="1">
      <c r="A33" s="85" t="s">
        <v>11</v>
      </c>
      <c r="B33" s="86" t="s">
        <v>312</v>
      </c>
      <c r="C33" s="85" t="s">
        <v>313</v>
      </c>
      <c r="D33" s="87">
        <f>+SUM(E33,+I33)</f>
        <v>6978</v>
      </c>
      <c r="E33" s="87">
        <f>+SUM(G33+H33)</f>
        <v>413</v>
      </c>
      <c r="F33" s="106">
        <f>IF(D33&gt;0,E33/D33*100,"-")</f>
        <v>5.9186013184293493</v>
      </c>
      <c r="G33" s="87">
        <v>413</v>
      </c>
      <c r="H33" s="87">
        <v>0</v>
      </c>
      <c r="I33" s="87">
        <f>+SUM(K33,+M33,O33+P33)</f>
        <v>6565</v>
      </c>
      <c r="J33" s="88">
        <f>IF(D33&gt;0,I33/D33*100,"-")</f>
        <v>94.081398681570647</v>
      </c>
      <c r="K33" s="87">
        <v>0</v>
      </c>
      <c r="L33" s="88">
        <f>IF(D33&gt;0,K33/D33*100,"-")</f>
        <v>0</v>
      </c>
      <c r="M33" s="87">
        <v>0</v>
      </c>
      <c r="N33" s="88">
        <f>IF(D33&gt;0,M33/D33*100,"-")</f>
        <v>0</v>
      </c>
      <c r="O33" s="87">
        <v>0</v>
      </c>
      <c r="P33" s="87">
        <f>SUM(Q33:S33)</f>
        <v>6565</v>
      </c>
      <c r="Q33" s="87">
        <v>726</v>
      </c>
      <c r="R33" s="87">
        <v>5839</v>
      </c>
      <c r="S33" s="87">
        <v>0</v>
      </c>
      <c r="T33" s="88">
        <f>IF(D33&gt;0,P33/D33*100,"-")</f>
        <v>94.081398681570647</v>
      </c>
      <c r="U33" s="87">
        <v>182</v>
      </c>
      <c r="V33" s="85" t="s">
        <v>263</v>
      </c>
      <c r="W33" s="85"/>
      <c r="X33" s="85"/>
      <c r="Y33" s="85"/>
      <c r="Z33" s="85" t="s">
        <v>263</v>
      </c>
      <c r="AA33" s="85"/>
      <c r="AB33" s="85"/>
      <c r="AC33" s="85"/>
      <c r="AD33" s="184" t="s">
        <v>262</v>
      </c>
    </row>
    <row r="34" spans="1:30" ht="13.5" customHeight="1">
      <c r="A34" s="85" t="s">
        <v>11</v>
      </c>
      <c r="B34" s="86" t="s">
        <v>314</v>
      </c>
      <c r="C34" s="85" t="s">
        <v>315</v>
      </c>
      <c r="D34" s="87">
        <f>+SUM(E34,+I34)</f>
        <v>10063</v>
      </c>
      <c r="E34" s="87">
        <f>+SUM(G34+H34)</f>
        <v>36</v>
      </c>
      <c r="F34" s="106">
        <f>IF(D34&gt;0,E34/D34*100,"-")</f>
        <v>0.35774619894663617</v>
      </c>
      <c r="G34" s="87">
        <v>36</v>
      </c>
      <c r="H34" s="87">
        <v>0</v>
      </c>
      <c r="I34" s="87">
        <f>+SUM(K34,+M34,O34+P34)</f>
        <v>10027</v>
      </c>
      <c r="J34" s="88">
        <f>IF(D34&gt;0,I34/D34*100,"-")</f>
        <v>99.642253801053357</v>
      </c>
      <c r="K34" s="87">
        <v>0</v>
      </c>
      <c r="L34" s="88">
        <f>IF(D34&gt;0,K34/D34*100,"-")</f>
        <v>0</v>
      </c>
      <c r="M34" s="87">
        <v>0</v>
      </c>
      <c r="N34" s="88">
        <f>IF(D34&gt;0,M34/D34*100,"-")</f>
        <v>0</v>
      </c>
      <c r="O34" s="87">
        <v>722</v>
      </c>
      <c r="P34" s="87">
        <f>SUM(Q34:S34)</f>
        <v>9305</v>
      </c>
      <c r="Q34" s="87">
        <v>347</v>
      </c>
      <c r="R34" s="87">
        <v>8958</v>
      </c>
      <c r="S34" s="87">
        <v>0</v>
      </c>
      <c r="T34" s="88">
        <f>IF(D34&gt;0,P34/D34*100,"-")</f>
        <v>92.467455033290264</v>
      </c>
      <c r="U34" s="87">
        <v>205</v>
      </c>
      <c r="V34" s="85" t="s">
        <v>263</v>
      </c>
      <c r="W34" s="85"/>
      <c r="X34" s="85"/>
      <c r="Y34" s="85"/>
      <c r="Z34" s="85" t="s">
        <v>263</v>
      </c>
      <c r="AA34" s="85"/>
      <c r="AB34" s="85"/>
      <c r="AC34" s="85"/>
      <c r="AD34" s="184" t="s">
        <v>262</v>
      </c>
    </row>
    <row r="35" spans="1:30" ht="13.5" customHeight="1">
      <c r="A35" s="85" t="s">
        <v>11</v>
      </c>
      <c r="B35" s="86" t="s">
        <v>316</v>
      </c>
      <c r="C35" s="85" t="s">
        <v>317</v>
      </c>
      <c r="D35" s="87">
        <f>+SUM(E35,+I35)</f>
        <v>17247</v>
      </c>
      <c r="E35" s="87">
        <f>+SUM(G35+H35)</f>
        <v>1403</v>
      </c>
      <c r="F35" s="106">
        <f>IF(D35&gt;0,E35/D35*100,"-")</f>
        <v>8.1347480721284864</v>
      </c>
      <c r="G35" s="87">
        <v>1403</v>
      </c>
      <c r="H35" s="87">
        <v>0</v>
      </c>
      <c r="I35" s="87">
        <f>+SUM(K35,+M35,O35+P35)</f>
        <v>15844</v>
      </c>
      <c r="J35" s="88">
        <f>IF(D35&gt;0,I35/D35*100,"-")</f>
        <v>91.865251927871512</v>
      </c>
      <c r="K35" s="87">
        <v>8289</v>
      </c>
      <c r="L35" s="88">
        <f>IF(D35&gt;0,K35/D35*100,"-")</f>
        <v>48.060532266481125</v>
      </c>
      <c r="M35" s="87">
        <v>0</v>
      </c>
      <c r="N35" s="88">
        <f>IF(D35&gt;0,M35/D35*100,"-")</f>
        <v>0</v>
      </c>
      <c r="O35" s="87">
        <v>0</v>
      </c>
      <c r="P35" s="87">
        <f>SUM(Q35:S35)</f>
        <v>7555</v>
      </c>
      <c r="Q35" s="87">
        <v>1866</v>
      </c>
      <c r="R35" s="87">
        <v>5689</v>
      </c>
      <c r="S35" s="87">
        <v>0</v>
      </c>
      <c r="T35" s="88">
        <f>IF(D35&gt;0,P35/D35*100,"-")</f>
        <v>43.804719661390386</v>
      </c>
      <c r="U35" s="87">
        <v>174</v>
      </c>
      <c r="V35" s="85"/>
      <c r="W35" s="85"/>
      <c r="X35" s="85"/>
      <c r="Y35" s="85" t="s">
        <v>263</v>
      </c>
      <c r="Z35" s="85"/>
      <c r="AA35" s="85"/>
      <c r="AB35" s="85"/>
      <c r="AC35" s="85" t="s">
        <v>263</v>
      </c>
      <c r="AD35" s="184" t="s">
        <v>262</v>
      </c>
    </row>
    <row r="36" spans="1:30" ht="13.5" customHeight="1">
      <c r="A36" s="85" t="s">
        <v>11</v>
      </c>
      <c r="B36" s="86" t="s">
        <v>318</v>
      </c>
      <c r="C36" s="85" t="s">
        <v>319</v>
      </c>
      <c r="D36" s="87">
        <f>+SUM(E36,+I36)</f>
        <v>10233</v>
      </c>
      <c r="E36" s="87">
        <f>+SUM(G36+H36)</f>
        <v>219</v>
      </c>
      <c r="F36" s="106">
        <f>IF(D36&gt;0,E36/D36*100,"-")</f>
        <v>2.1401348578129578</v>
      </c>
      <c r="G36" s="87">
        <v>219</v>
      </c>
      <c r="H36" s="87">
        <v>0</v>
      </c>
      <c r="I36" s="87">
        <f>+SUM(K36,+M36,O36+P36)</f>
        <v>10014</v>
      </c>
      <c r="J36" s="88">
        <f>IF(D36&gt;0,I36/D36*100,"-")</f>
        <v>97.859865142187047</v>
      </c>
      <c r="K36" s="87">
        <v>6658</v>
      </c>
      <c r="L36" s="88">
        <f>IF(D36&gt;0,K36/D36*100,"-")</f>
        <v>65.06400859962865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3356</v>
      </c>
      <c r="Q36" s="87">
        <v>869</v>
      </c>
      <c r="R36" s="87">
        <v>2487</v>
      </c>
      <c r="S36" s="87">
        <v>0</v>
      </c>
      <c r="T36" s="88">
        <f>IF(D36&gt;0,P36/D36*100,"-")</f>
        <v>32.79585654255839</v>
      </c>
      <c r="U36" s="87">
        <v>163</v>
      </c>
      <c r="V36" s="85" t="s">
        <v>263</v>
      </c>
      <c r="W36" s="85"/>
      <c r="X36" s="85"/>
      <c r="Y36" s="85"/>
      <c r="Z36" s="85" t="s">
        <v>263</v>
      </c>
      <c r="AA36" s="85"/>
      <c r="AB36" s="85"/>
      <c r="AC36" s="85"/>
      <c r="AD36" s="184" t="s">
        <v>262</v>
      </c>
    </row>
    <row r="37" spans="1:30" ht="13.5" customHeight="1">
      <c r="A37" s="85" t="s">
        <v>11</v>
      </c>
      <c r="B37" s="86" t="s">
        <v>320</v>
      </c>
      <c r="C37" s="85" t="s">
        <v>321</v>
      </c>
      <c r="D37" s="87">
        <f>+SUM(E37,+I37)</f>
        <v>34175</v>
      </c>
      <c r="E37" s="87">
        <f>+SUM(G37+H37)</f>
        <v>220</v>
      </c>
      <c r="F37" s="106">
        <f>IF(D37&gt;0,E37/D37*100,"-")</f>
        <v>0.64374542794440381</v>
      </c>
      <c r="G37" s="87">
        <v>220</v>
      </c>
      <c r="H37" s="87">
        <v>0</v>
      </c>
      <c r="I37" s="87">
        <f>+SUM(K37,+M37,O37+P37)</f>
        <v>33955</v>
      </c>
      <c r="J37" s="88">
        <f>IF(D37&gt;0,I37/D37*100,"-")</f>
        <v>99.35625457205559</v>
      </c>
      <c r="K37" s="87">
        <v>31210</v>
      </c>
      <c r="L37" s="88">
        <f>IF(D37&gt;0,K37/D37*100,"-")</f>
        <v>91.324067300658371</v>
      </c>
      <c r="M37" s="87">
        <v>0</v>
      </c>
      <c r="N37" s="88">
        <f>IF(D37&gt;0,M37/D37*100,"-")</f>
        <v>0</v>
      </c>
      <c r="O37" s="87">
        <v>1806</v>
      </c>
      <c r="P37" s="87">
        <f>SUM(Q37:S37)</f>
        <v>939</v>
      </c>
      <c r="Q37" s="87">
        <v>453</v>
      </c>
      <c r="R37" s="87">
        <v>486</v>
      </c>
      <c r="S37" s="87">
        <v>0</v>
      </c>
      <c r="T37" s="88">
        <f>IF(D37&gt;0,P37/D37*100,"-")</f>
        <v>2.747622531089978</v>
      </c>
      <c r="U37" s="87">
        <v>245</v>
      </c>
      <c r="V37" s="85" t="s">
        <v>263</v>
      </c>
      <c r="W37" s="85"/>
      <c r="X37" s="85"/>
      <c r="Y37" s="85"/>
      <c r="Z37" s="85" t="s">
        <v>263</v>
      </c>
      <c r="AA37" s="85"/>
      <c r="AB37" s="85"/>
      <c r="AC37" s="85"/>
      <c r="AD37" s="184" t="s">
        <v>262</v>
      </c>
    </row>
    <row r="38" spans="1:30" ht="13.5" customHeight="1">
      <c r="A38" s="85" t="s">
        <v>11</v>
      </c>
      <c r="B38" s="86" t="s">
        <v>322</v>
      </c>
      <c r="C38" s="85" t="s">
        <v>323</v>
      </c>
      <c r="D38" s="87">
        <f>+SUM(E38,+I38)</f>
        <v>9846</v>
      </c>
      <c r="E38" s="87">
        <f>+SUM(G38+H38)</f>
        <v>1147</v>
      </c>
      <c r="F38" s="106">
        <f>IF(D38&gt;0,E38/D38*100,"-")</f>
        <v>11.649400771887061</v>
      </c>
      <c r="G38" s="87">
        <v>1147</v>
      </c>
      <c r="H38" s="87">
        <v>0</v>
      </c>
      <c r="I38" s="87">
        <f>+SUM(K38,+M38,O38+P38)</f>
        <v>8699</v>
      </c>
      <c r="J38" s="88">
        <f>IF(D38&gt;0,I38/D38*100,"-")</f>
        <v>88.350599228112941</v>
      </c>
      <c r="K38" s="87">
        <v>0</v>
      </c>
      <c r="L38" s="88">
        <f>IF(D38&gt;0,K38/D38*100,"-")</f>
        <v>0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8699</v>
      </c>
      <c r="Q38" s="87">
        <v>1565</v>
      </c>
      <c r="R38" s="87">
        <v>5638</v>
      </c>
      <c r="S38" s="87">
        <v>1496</v>
      </c>
      <c r="T38" s="88">
        <f>IF(D38&gt;0,P38/D38*100,"-")</f>
        <v>88.350599228112941</v>
      </c>
      <c r="U38" s="87">
        <v>149</v>
      </c>
      <c r="V38" s="85" t="s">
        <v>263</v>
      </c>
      <c r="W38" s="85"/>
      <c r="X38" s="85"/>
      <c r="Y38" s="85"/>
      <c r="Z38" s="85" t="s">
        <v>263</v>
      </c>
      <c r="AA38" s="85"/>
      <c r="AB38" s="85"/>
      <c r="AC38" s="85"/>
      <c r="AD38" s="184" t="s">
        <v>262</v>
      </c>
    </row>
    <row r="39" spans="1:30" ht="13.5" customHeight="1">
      <c r="A39" s="85" t="s">
        <v>11</v>
      </c>
      <c r="B39" s="86" t="s">
        <v>324</v>
      </c>
      <c r="C39" s="85" t="s">
        <v>325</v>
      </c>
      <c r="D39" s="87">
        <f>+SUM(E39,+I39)</f>
        <v>12986</v>
      </c>
      <c r="E39" s="87">
        <f>+SUM(G39+H39)</f>
        <v>2982</v>
      </c>
      <c r="F39" s="106">
        <f>IF(D39&gt;0,E39/D39*100,"-")</f>
        <v>22.963191128908058</v>
      </c>
      <c r="G39" s="87">
        <v>2982</v>
      </c>
      <c r="H39" s="87">
        <v>0</v>
      </c>
      <c r="I39" s="87">
        <f>+SUM(K39,+M39,O39+P39)</f>
        <v>10004</v>
      </c>
      <c r="J39" s="88">
        <f>IF(D39&gt;0,I39/D39*100,"-")</f>
        <v>77.036808871091949</v>
      </c>
      <c r="K39" s="87">
        <v>0</v>
      </c>
      <c r="L39" s="88">
        <f>IF(D39&gt;0,K39/D39*100,"-")</f>
        <v>0</v>
      </c>
      <c r="M39" s="87">
        <v>0</v>
      </c>
      <c r="N39" s="88">
        <f>IF(D39&gt;0,M39/D39*100,"-")</f>
        <v>0</v>
      </c>
      <c r="O39" s="87">
        <v>0</v>
      </c>
      <c r="P39" s="87">
        <f>SUM(Q39:S39)</f>
        <v>10004</v>
      </c>
      <c r="Q39" s="87">
        <v>933</v>
      </c>
      <c r="R39" s="87">
        <v>9071</v>
      </c>
      <c r="S39" s="87">
        <v>0</v>
      </c>
      <c r="T39" s="88">
        <f>IF(D39&gt;0,P39/D39*100,"-")</f>
        <v>77.036808871091949</v>
      </c>
      <c r="U39" s="87">
        <v>190</v>
      </c>
      <c r="V39" s="85"/>
      <c r="W39" s="85"/>
      <c r="X39" s="85"/>
      <c r="Y39" s="85" t="s">
        <v>263</v>
      </c>
      <c r="Z39" s="85"/>
      <c r="AA39" s="85"/>
      <c r="AB39" s="85"/>
      <c r="AC39" s="85" t="s">
        <v>263</v>
      </c>
      <c r="AD39" s="184" t="s">
        <v>262</v>
      </c>
    </row>
    <row r="40" spans="1:30" ht="13.5" customHeight="1">
      <c r="A40" s="85" t="s">
        <v>11</v>
      </c>
      <c r="B40" s="86" t="s">
        <v>326</v>
      </c>
      <c r="C40" s="85" t="s">
        <v>327</v>
      </c>
      <c r="D40" s="87">
        <f>+SUM(E40,+I40)</f>
        <v>10757</v>
      </c>
      <c r="E40" s="87">
        <f>+SUM(G40+H40)</f>
        <v>1811</v>
      </c>
      <c r="F40" s="106">
        <f>IF(D40&gt;0,E40/D40*100,"-")</f>
        <v>16.835548944873103</v>
      </c>
      <c r="G40" s="87">
        <v>1811</v>
      </c>
      <c r="H40" s="87">
        <v>0</v>
      </c>
      <c r="I40" s="87">
        <f>+SUM(K40,+M40,O40+P40)</f>
        <v>8946</v>
      </c>
      <c r="J40" s="88">
        <f>IF(D40&gt;0,I40/D40*100,"-")</f>
        <v>83.164451055126904</v>
      </c>
      <c r="K40" s="87">
        <v>7498</v>
      </c>
      <c r="L40" s="88">
        <f>IF(D40&gt;0,K40/D40*100,"-")</f>
        <v>69.703448916984286</v>
      </c>
      <c r="M40" s="87">
        <v>0</v>
      </c>
      <c r="N40" s="88">
        <f>IF(D40&gt;0,M40/D40*100,"-")</f>
        <v>0</v>
      </c>
      <c r="O40" s="87">
        <v>0</v>
      </c>
      <c r="P40" s="87">
        <f>SUM(Q40:S40)</f>
        <v>1448</v>
      </c>
      <c r="Q40" s="87">
        <v>857</v>
      </c>
      <c r="R40" s="87">
        <v>591</v>
      </c>
      <c r="S40" s="87">
        <v>0</v>
      </c>
      <c r="T40" s="88">
        <f>IF(D40&gt;0,P40/D40*100,"-")</f>
        <v>13.461002138142605</v>
      </c>
      <c r="U40" s="87">
        <v>261</v>
      </c>
      <c r="V40" s="85"/>
      <c r="W40" s="85"/>
      <c r="X40" s="85"/>
      <c r="Y40" s="85" t="s">
        <v>263</v>
      </c>
      <c r="Z40" s="85"/>
      <c r="AA40" s="85"/>
      <c r="AB40" s="85"/>
      <c r="AC40" s="85" t="s">
        <v>263</v>
      </c>
      <c r="AD40" s="184" t="s">
        <v>262</v>
      </c>
    </row>
    <row r="41" spans="1:30" ht="13.5" customHeight="1">
      <c r="A41" s="85" t="s">
        <v>11</v>
      </c>
      <c r="B41" s="86" t="s">
        <v>328</v>
      </c>
      <c r="C41" s="85" t="s">
        <v>329</v>
      </c>
      <c r="D41" s="87">
        <f>+SUM(E41,+I41)</f>
        <v>14742</v>
      </c>
      <c r="E41" s="87">
        <f>+SUM(G41+H41)</f>
        <v>2247</v>
      </c>
      <c r="F41" s="106">
        <f>IF(D41&gt;0,E41/D41*100,"-")</f>
        <v>15.242165242165242</v>
      </c>
      <c r="G41" s="87">
        <v>2243</v>
      </c>
      <c r="H41" s="87">
        <v>4</v>
      </c>
      <c r="I41" s="87">
        <f>+SUM(K41,+M41,O41+P41)</f>
        <v>12495</v>
      </c>
      <c r="J41" s="88">
        <f>IF(D41&gt;0,I41/D41*100,"-")</f>
        <v>84.757834757834758</v>
      </c>
      <c r="K41" s="87">
        <v>0</v>
      </c>
      <c r="L41" s="88">
        <f>IF(D41&gt;0,K41/D41*100,"-")</f>
        <v>0</v>
      </c>
      <c r="M41" s="87">
        <v>0</v>
      </c>
      <c r="N41" s="88">
        <f>IF(D41&gt;0,M41/D41*100,"-")</f>
        <v>0</v>
      </c>
      <c r="O41" s="87">
        <v>2909</v>
      </c>
      <c r="P41" s="87">
        <f>SUM(Q41:S41)</f>
        <v>9586</v>
      </c>
      <c r="Q41" s="87">
        <v>2112</v>
      </c>
      <c r="R41" s="87">
        <v>7474</v>
      </c>
      <c r="S41" s="87">
        <v>0</v>
      </c>
      <c r="T41" s="88">
        <f>IF(D41&gt;0,P41/D41*100,"-")</f>
        <v>65.025098358431691</v>
      </c>
      <c r="U41" s="87">
        <v>78</v>
      </c>
      <c r="V41" s="85"/>
      <c r="W41" s="85"/>
      <c r="X41" s="85"/>
      <c r="Y41" s="85" t="s">
        <v>263</v>
      </c>
      <c r="Z41" s="85"/>
      <c r="AA41" s="85"/>
      <c r="AB41" s="85"/>
      <c r="AC41" s="85" t="s">
        <v>263</v>
      </c>
      <c r="AD41" s="184" t="s">
        <v>262</v>
      </c>
    </row>
    <row r="42" spans="1:30" ht="13.5" customHeight="1">
      <c r="A42" s="85" t="s">
        <v>11</v>
      </c>
      <c r="B42" s="86" t="s">
        <v>330</v>
      </c>
      <c r="C42" s="85" t="s">
        <v>331</v>
      </c>
      <c r="D42" s="87">
        <f>+SUM(E42,+I42)</f>
        <v>4131</v>
      </c>
      <c r="E42" s="87">
        <f>+SUM(G42+H42)</f>
        <v>601</v>
      </c>
      <c r="F42" s="106">
        <f>IF(D42&gt;0,E42/D42*100,"-")</f>
        <v>14.548535463568143</v>
      </c>
      <c r="G42" s="87">
        <v>601</v>
      </c>
      <c r="H42" s="87">
        <v>0</v>
      </c>
      <c r="I42" s="87">
        <f>+SUM(K42,+M42,O42+P42)</f>
        <v>3530</v>
      </c>
      <c r="J42" s="88">
        <f>IF(D42&gt;0,I42/D42*100,"-")</f>
        <v>85.451464536431857</v>
      </c>
      <c r="K42" s="87">
        <v>0</v>
      </c>
      <c r="L42" s="88">
        <f>IF(D42&gt;0,K42/D42*100,"-")</f>
        <v>0</v>
      </c>
      <c r="M42" s="87">
        <v>0</v>
      </c>
      <c r="N42" s="88">
        <f>IF(D42&gt;0,M42/D42*100,"-")</f>
        <v>0</v>
      </c>
      <c r="O42" s="87">
        <v>0</v>
      </c>
      <c r="P42" s="87">
        <f>SUM(Q42:S42)</f>
        <v>3530</v>
      </c>
      <c r="Q42" s="87">
        <v>229</v>
      </c>
      <c r="R42" s="87">
        <v>3301</v>
      </c>
      <c r="S42" s="87">
        <v>0</v>
      </c>
      <c r="T42" s="88">
        <f>IF(D42&gt;0,P42/D42*100,"-")</f>
        <v>85.451464536431857</v>
      </c>
      <c r="U42" s="87">
        <v>13</v>
      </c>
      <c r="V42" s="85" t="s">
        <v>263</v>
      </c>
      <c r="W42" s="85"/>
      <c r="X42" s="85"/>
      <c r="Y42" s="85"/>
      <c r="Z42" s="85" t="s">
        <v>263</v>
      </c>
      <c r="AA42" s="85"/>
      <c r="AB42" s="85"/>
      <c r="AC42" s="85"/>
      <c r="AD42" s="184" t="s">
        <v>262</v>
      </c>
    </row>
    <row r="43" spans="1:30" ht="13.5" customHeight="1">
      <c r="A43" s="85" t="s">
        <v>11</v>
      </c>
      <c r="B43" s="86" t="s">
        <v>332</v>
      </c>
      <c r="C43" s="85" t="s">
        <v>333</v>
      </c>
      <c r="D43" s="87">
        <f>+SUM(E43,+I43)</f>
        <v>10043</v>
      </c>
      <c r="E43" s="87">
        <f>+SUM(G43+H43)</f>
        <v>1204</v>
      </c>
      <c r="F43" s="106">
        <f>IF(D43&gt;0,E43/D43*100,"-")</f>
        <v>11.988449666434333</v>
      </c>
      <c r="G43" s="87">
        <v>1204</v>
      </c>
      <c r="H43" s="87">
        <v>0</v>
      </c>
      <c r="I43" s="87">
        <f>+SUM(K43,+M43,O43+P43)</f>
        <v>8839</v>
      </c>
      <c r="J43" s="88">
        <f>IF(D43&gt;0,I43/D43*100,"-")</f>
        <v>88.011550333565665</v>
      </c>
      <c r="K43" s="87">
        <v>3249</v>
      </c>
      <c r="L43" s="88">
        <f>IF(D43&gt;0,K43/D43*100,"-")</f>
        <v>32.3508911679777</v>
      </c>
      <c r="M43" s="87">
        <v>0</v>
      </c>
      <c r="N43" s="88">
        <f>IF(D43&gt;0,M43/D43*100,"-")</f>
        <v>0</v>
      </c>
      <c r="O43" s="87">
        <v>51</v>
      </c>
      <c r="P43" s="87">
        <f>SUM(Q43:S43)</f>
        <v>5539</v>
      </c>
      <c r="Q43" s="87">
        <v>1444</v>
      </c>
      <c r="R43" s="87">
        <v>4095</v>
      </c>
      <c r="S43" s="87">
        <v>0</v>
      </c>
      <c r="T43" s="88">
        <f>IF(D43&gt;0,P43/D43*100,"-")</f>
        <v>55.152842776062926</v>
      </c>
      <c r="U43" s="87">
        <v>112</v>
      </c>
      <c r="V43" s="85" t="s">
        <v>263</v>
      </c>
      <c r="W43" s="85"/>
      <c r="X43" s="85"/>
      <c r="Y43" s="85"/>
      <c r="Z43" s="85"/>
      <c r="AA43" s="85" t="s">
        <v>263</v>
      </c>
      <c r="AB43" s="85"/>
      <c r="AC43" s="85"/>
      <c r="AD43" s="184" t="s">
        <v>262</v>
      </c>
    </row>
    <row r="44" spans="1:30" ht="13.5" customHeight="1">
      <c r="A44" s="85" t="s">
        <v>11</v>
      </c>
      <c r="B44" s="86" t="s">
        <v>334</v>
      </c>
      <c r="C44" s="85" t="s">
        <v>335</v>
      </c>
      <c r="D44" s="87">
        <f>+SUM(E44,+I44)</f>
        <v>8434</v>
      </c>
      <c r="E44" s="87">
        <f>+SUM(G44+H44)</f>
        <v>870</v>
      </c>
      <c r="F44" s="106">
        <f>IF(D44&gt;0,E44/D44*100,"-")</f>
        <v>10.315390087740099</v>
      </c>
      <c r="G44" s="87">
        <v>870</v>
      </c>
      <c r="H44" s="87">
        <v>0</v>
      </c>
      <c r="I44" s="87">
        <f>+SUM(K44,+M44,O44+P44)</f>
        <v>7564</v>
      </c>
      <c r="J44" s="88">
        <f>IF(D44&gt;0,I44/D44*100,"-")</f>
        <v>89.684609912259901</v>
      </c>
      <c r="K44" s="87">
        <v>5539</v>
      </c>
      <c r="L44" s="88">
        <f>IF(D44&gt;0,K44/D44*100,"-")</f>
        <v>65.674650225278626</v>
      </c>
      <c r="M44" s="87">
        <v>0</v>
      </c>
      <c r="N44" s="88">
        <f>IF(D44&gt;0,M44/D44*100,"-")</f>
        <v>0</v>
      </c>
      <c r="O44" s="87">
        <v>0</v>
      </c>
      <c r="P44" s="87">
        <f>SUM(Q44:S44)</f>
        <v>2025</v>
      </c>
      <c r="Q44" s="87">
        <v>351</v>
      </c>
      <c r="R44" s="87">
        <v>1674</v>
      </c>
      <c r="S44" s="87">
        <v>0</v>
      </c>
      <c r="T44" s="88">
        <f>IF(D44&gt;0,P44/D44*100,"-")</f>
        <v>24.009959686981265</v>
      </c>
      <c r="U44" s="87">
        <v>55</v>
      </c>
      <c r="V44" s="85" t="s">
        <v>263</v>
      </c>
      <c r="W44" s="85"/>
      <c r="X44" s="85"/>
      <c r="Y44" s="85"/>
      <c r="Z44" s="85"/>
      <c r="AA44" s="85" t="s">
        <v>263</v>
      </c>
      <c r="AB44" s="85"/>
      <c r="AC44" s="85"/>
      <c r="AD44" s="184" t="s">
        <v>262</v>
      </c>
    </row>
    <row r="45" spans="1:30" ht="13.5" customHeight="1">
      <c r="A45" s="85" t="s">
        <v>11</v>
      </c>
      <c r="B45" s="86" t="s">
        <v>336</v>
      </c>
      <c r="C45" s="85" t="s">
        <v>337</v>
      </c>
      <c r="D45" s="87">
        <f>+SUM(E45,+I45)</f>
        <v>3401</v>
      </c>
      <c r="E45" s="87">
        <f>+SUM(G45+H45)</f>
        <v>430</v>
      </c>
      <c r="F45" s="106">
        <f>IF(D45&gt;0,E45/D45*100,"-")</f>
        <v>12.643340194060571</v>
      </c>
      <c r="G45" s="87">
        <v>430</v>
      </c>
      <c r="H45" s="87">
        <v>0</v>
      </c>
      <c r="I45" s="87">
        <f>+SUM(K45,+M45,O45+P45)</f>
        <v>2971</v>
      </c>
      <c r="J45" s="88">
        <f>IF(D45&gt;0,I45/D45*100,"-")</f>
        <v>87.356659805939429</v>
      </c>
      <c r="K45" s="87">
        <v>2379</v>
      </c>
      <c r="L45" s="88">
        <f>IF(D45&gt;0,K45/D45*100,"-")</f>
        <v>69.950014701558359</v>
      </c>
      <c r="M45" s="87">
        <v>0</v>
      </c>
      <c r="N45" s="88">
        <f>IF(D45&gt;0,M45/D45*100,"-")</f>
        <v>0</v>
      </c>
      <c r="O45" s="87">
        <v>0</v>
      </c>
      <c r="P45" s="87">
        <f>SUM(Q45:S45)</f>
        <v>592</v>
      </c>
      <c r="Q45" s="87">
        <v>118</v>
      </c>
      <c r="R45" s="87">
        <v>474</v>
      </c>
      <c r="S45" s="87">
        <v>0</v>
      </c>
      <c r="T45" s="88">
        <f>IF(D45&gt;0,P45/D45*100,"-")</f>
        <v>17.406645104381063</v>
      </c>
      <c r="U45" s="87">
        <v>7</v>
      </c>
      <c r="V45" s="85" t="s">
        <v>263</v>
      </c>
      <c r="W45" s="85"/>
      <c r="X45" s="85"/>
      <c r="Y45" s="85"/>
      <c r="Z45" s="85"/>
      <c r="AA45" s="85" t="s">
        <v>263</v>
      </c>
      <c r="AB45" s="85"/>
      <c r="AC45" s="85"/>
      <c r="AD45" s="184" t="s">
        <v>262</v>
      </c>
    </row>
    <row r="46" spans="1:30" ht="13.5" customHeight="1">
      <c r="A46" s="85" t="s">
        <v>11</v>
      </c>
      <c r="B46" s="86" t="s">
        <v>338</v>
      </c>
      <c r="C46" s="85" t="s">
        <v>339</v>
      </c>
      <c r="D46" s="87">
        <f>+SUM(E46,+I46)</f>
        <v>1943</v>
      </c>
      <c r="E46" s="87">
        <f>+SUM(G46+H46)</f>
        <v>231</v>
      </c>
      <c r="F46" s="106">
        <f>IF(D46&gt;0,E46/D46*100,"-")</f>
        <v>11.88883170355121</v>
      </c>
      <c r="G46" s="87">
        <v>204</v>
      </c>
      <c r="H46" s="87">
        <v>27</v>
      </c>
      <c r="I46" s="87">
        <f>+SUM(K46,+M46,O46+P46)</f>
        <v>1712</v>
      </c>
      <c r="J46" s="88">
        <f>IF(D46&gt;0,I46/D46*100,"-")</f>
        <v>88.111168296448795</v>
      </c>
      <c r="K46" s="87">
        <v>1441</v>
      </c>
      <c r="L46" s="88">
        <f>IF(D46&gt;0,K46/D46*100,"-")</f>
        <v>74.163664436438495</v>
      </c>
      <c r="M46" s="87">
        <v>0</v>
      </c>
      <c r="N46" s="88">
        <f>IF(D46&gt;0,M46/D46*100,"-")</f>
        <v>0</v>
      </c>
      <c r="O46" s="87">
        <v>0</v>
      </c>
      <c r="P46" s="87">
        <f>SUM(Q46:S46)</f>
        <v>271</v>
      </c>
      <c r="Q46" s="87">
        <v>33</v>
      </c>
      <c r="R46" s="87">
        <v>238</v>
      </c>
      <c r="S46" s="87">
        <v>0</v>
      </c>
      <c r="T46" s="88">
        <f>IF(D46&gt;0,P46/D46*100,"-")</f>
        <v>13.947503860010293</v>
      </c>
      <c r="U46" s="87">
        <v>9</v>
      </c>
      <c r="V46" s="85" t="s">
        <v>263</v>
      </c>
      <c r="W46" s="85"/>
      <c r="X46" s="85"/>
      <c r="Y46" s="85"/>
      <c r="Z46" s="85"/>
      <c r="AA46" s="85" t="s">
        <v>263</v>
      </c>
      <c r="AB46" s="85"/>
      <c r="AC46" s="85"/>
      <c r="AD46" s="184" t="s">
        <v>262</v>
      </c>
    </row>
    <row r="47" spans="1:30" ht="13.5" customHeight="1">
      <c r="A47" s="85" t="s">
        <v>11</v>
      </c>
      <c r="B47" s="86" t="s">
        <v>340</v>
      </c>
      <c r="C47" s="85" t="s">
        <v>341</v>
      </c>
      <c r="D47" s="87">
        <f>+SUM(E47,+I47)</f>
        <v>3982</v>
      </c>
      <c r="E47" s="87">
        <f>+SUM(G47+H47)</f>
        <v>788</v>
      </c>
      <c r="F47" s="106">
        <f>IF(D47&gt;0,E47/D47*100,"-")</f>
        <v>19.789050728277246</v>
      </c>
      <c r="G47" s="87">
        <v>788</v>
      </c>
      <c r="H47" s="87">
        <v>0</v>
      </c>
      <c r="I47" s="87">
        <f>+SUM(K47,+M47,O47+P47)</f>
        <v>3194</v>
      </c>
      <c r="J47" s="88">
        <f>IF(D47&gt;0,I47/D47*100,"-")</f>
        <v>80.210949271722754</v>
      </c>
      <c r="K47" s="87">
        <v>0</v>
      </c>
      <c r="L47" s="88">
        <f>IF(D47&gt;0,K47/D47*100,"-")</f>
        <v>0</v>
      </c>
      <c r="M47" s="87">
        <v>0</v>
      </c>
      <c r="N47" s="88">
        <f>IF(D47&gt;0,M47/D47*100,"-")</f>
        <v>0</v>
      </c>
      <c r="O47" s="87">
        <v>2685</v>
      </c>
      <c r="P47" s="87">
        <f>SUM(Q47:S47)</f>
        <v>509</v>
      </c>
      <c r="Q47" s="87">
        <v>247</v>
      </c>
      <c r="R47" s="87">
        <v>262</v>
      </c>
      <c r="S47" s="87">
        <v>0</v>
      </c>
      <c r="T47" s="88">
        <f>IF(D47&gt;0,P47/D47*100,"-")</f>
        <v>12.782521346057257</v>
      </c>
      <c r="U47" s="87">
        <v>43</v>
      </c>
      <c r="V47" s="85" t="s">
        <v>263</v>
      </c>
      <c r="W47" s="85"/>
      <c r="X47" s="85"/>
      <c r="Y47" s="85"/>
      <c r="Z47" s="85"/>
      <c r="AA47" s="85" t="s">
        <v>263</v>
      </c>
      <c r="AB47" s="85"/>
      <c r="AC47" s="85"/>
      <c r="AD47" s="184" t="s">
        <v>262</v>
      </c>
    </row>
    <row r="48" spans="1:30" ht="13.5" customHeight="1">
      <c r="A48" s="85" t="s">
        <v>11</v>
      </c>
      <c r="B48" s="86" t="s">
        <v>342</v>
      </c>
      <c r="C48" s="85" t="s">
        <v>343</v>
      </c>
      <c r="D48" s="87">
        <f>+SUM(E48,+I48)</f>
        <v>909</v>
      </c>
      <c r="E48" s="87">
        <f>+SUM(G48+H48)</f>
        <v>161</v>
      </c>
      <c r="F48" s="106">
        <f>IF(D48&gt;0,E48/D48*100,"-")</f>
        <v>17.711771177117711</v>
      </c>
      <c r="G48" s="87">
        <v>159</v>
      </c>
      <c r="H48" s="87">
        <v>2</v>
      </c>
      <c r="I48" s="87">
        <f>+SUM(K48,+M48,O48+P48)</f>
        <v>748</v>
      </c>
      <c r="J48" s="88">
        <f>IF(D48&gt;0,I48/D48*100,"-")</f>
        <v>82.288228822882289</v>
      </c>
      <c r="K48" s="87">
        <v>0</v>
      </c>
      <c r="L48" s="88">
        <f>IF(D48&gt;0,K48/D48*100,"-")</f>
        <v>0</v>
      </c>
      <c r="M48" s="87">
        <v>0</v>
      </c>
      <c r="N48" s="88">
        <f>IF(D48&gt;0,M48/D48*100,"-")</f>
        <v>0</v>
      </c>
      <c r="O48" s="87">
        <v>85</v>
      </c>
      <c r="P48" s="87">
        <f>SUM(Q48:S48)</f>
        <v>663</v>
      </c>
      <c r="Q48" s="87">
        <v>9</v>
      </c>
      <c r="R48" s="87">
        <v>654</v>
      </c>
      <c r="S48" s="87">
        <v>0</v>
      </c>
      <c r="T48" s="88">
        <f>IF(D48&gt;0,P48/D48*100,"-")</f>
        <v>72.937293729372925</v>
      </c>
      <c r="U48" s="87">
        <v>10</v>
      </c>
      <c r="V48" s="85" t="s">
        <v>263</v>
      </c>
      <c r="W48" s="85"/>
      <c r="X48" s="85"/>
      <c r="Y48" s="85"/>
      <c r="Z48" s="85"/>
      <c r="AA48" s="85" t="s">
        <v>263</v>
      </c>
      <c r="AB48" s="85"/>
      <c r="AC48" s="85"/>
      <c r="AD48" s="184" t="s">
        <v>262</v>
      </c>
    </row>
    <row r="49" spans="1:30" ht="13.5" customHeight="1">
      <c r="A49" s="85" t="s">
        <v>11</v>
      </c>
      <c r="B49" s="86" t="s">
        <v>344</v>
      </c>
      <c r="C49" s="85" t="s">
        <v>345</v>
      </c>
      <c r="D49" s="87">
        <f>+SUM(E49,+I49)</f>
        <v>3147</v>
      </c>
      <c r="E49" s="87">
        <f>+SUM(G49+H49)</f>
        <v>366</v>
      </c>
      <c r="F49" s="106">
        <f>IF(D49&gt;0,E49/D49*100,"-")</f>
        <v>11.630123927550047</v>
      </c>
      <c r="G49" s="87">
        <v>366</v>
      </c>
      <c r="H49" s="87">
        <v>0</v>
      </c>
      <c r="I49" s="87">
        <f>+SUM(K49,+M49,O49+P49)</f>
        <v>2781</v>
      </c>
      <c r="J49" s="88">
        <f>IF(D49&gt;0,I49/D49*100,"-")</f>
        <v>88.369876072449955</v>
      </c>
      <c r="K49" s="87">
        <v>0</v>
      </c>
      <c r="L49" s="88">
        <f>IF(D49&gt;0,K49/D49*100,"-")</f>
        <v>0</v>
      </c>
      <c r="M49" s="87">
        <v>0</v>
      </c>
      <c r="N49" s="88">
        <f>IF(D49&gt;0,M49/D49*100,"-")</f>
        <v>0</v>
      </c>
      <c r="O49" s="87">
        <v>2434</v>
      </c>
      <c r="P49" s="87">
        <f>SUM(Q49:S49)</f>
        <v>347</v>
      </c>
      <c r="Q49" s="87">
        <v>66</v>
      </c>
      <c r="R49" s="87">
        <v>281</v>
      </c>
      <c r="S49" s="87">
        <v>0</v>
      </c>
      <c r="T49" s="88">
        <f>IF(D49&gt;0,P49/D49*100,"-")</f>
        <v>11.026374324753734</v>
      </c>
      <c r="U49" s="87">
        <v>8</v>
      </c>
      <c r="V49" s="85" t="s">
        <v>263</v>
      </c>
      <c r="W49" s="85"/>
      <c r="X49" s="85"/>
      <c r="Y49" s="85"/>
      <c r="Z49" s="85" t="s">
        <v>263</v>
      </c>
      <c r="AA49" s="85"/>
      <c r="AB49" s="85"/>
      <c r="AC49" s="85"/>
      <c r="AD49" s="184" t="s">
        <v>262</v>
      </c>
    </row>
    <row r="50" spans="1:30" ht="13.5" customHeight="1">
      <c r="A50" s="85" t="s">
        <v>11</v>
      </c>
      <c r="B50" s="86" t="s">
        <v>346</v>
      </c>
      <c r="C50" s="85" t="s">
        <v>347</v>
      </c>
      <c r="D50" s="87">
        <f>+SUM(E50,+I50)</f>
        <v>2605</v>
      </c>
      <c r="E50" s="87">
        <f>+SUM(G50+H50)</f>
        <v>1008</v>
      </c>
      <c r="F50" s="106">
        <f>IF(D50&gt;0,E50/D50*100,"-")</f>
        <v>38.694817658349329</v>
      </c>
      <c r="G50" s="87">
        <v>897</v>
      </c>
      <c r="H50" s="87">
        <v>111</v>
      </c>
      <c r="I50" s="87">
        <f>+SUM(K50,+M50,O50+P50)</f>
        <v>1597</v>
      </c>
      <c r="J50" s="88">
        <f>IF(D50&gt;0,I50/D50*100,"-")</f>
        <v>61.305182341650678</v>
      </c>
      <c r="K50" s="87">
        <v>0</v>
      </c>
      <c r="L50" s="88">
        <f>IF(D50&gt;0,K50/D50*100,"-")</f>
        <v>0</v>
      </c>
      <c r="M50" s="87">
        <v>0</v>
      </c>
      <c r="N50" s="88">
        <f>IF(D50&gt;0,M50/D50*100,"-")</f>
        <v>0</v>
      </c>
      <c r="O50" s="87">
        <v>0</v>
      </c>
      <c r="P50" s="87">
        <f>SUM(Q50:S50)</f>
        <v>1597</v>
      </c>
      <c r="Q50" s="87">
        <v>48</v>
      </c>
      <c r="R50" s="87">
        <v>1549</v>
      </c>
      <c r="S50" s="87">
        <v>0</v>
      </c>
      <c r="T50" s="88">
        <f>IF(D50&gt;0,P50/D50*100,"-")</f>
        <v>61.305182341650678</v>
      </c>
      <c r="U50" s="87">
        <v>6</v>
      </c>
      <c r="V50" s="85"/>
      <c r="W50" s="85"/>
      <c r="X50" s="85"/>
      <c r="Y50" s="85" t="s">
        <v>263</v>
      </c>
      <c r="Z50" s="85"/>
      <c r="AA50" s="85"/>
      <c r="AB50" s="85"/>
      <c r="AC50" s="85" t="s">
        <v>263</v>
      </c>
      <c r="AD50" s="184" t="s">
        <v>262</v>
      </c>
    </row>
    <row r="51" spans="1:30" ht="13.5" customHeight="1">
      <c r="A51" s="85" t="s">
        <v>11</v>
      </c>
      <c r="B51" s="86" t="s">
        <v>348</v>
      </c>
      <c r="C51" s="85" t="s">
        <v>349</v>
      </c>
      <c r="D51" s="87">
        <f>+SUM(E51,+I51)</f>
        <v>14113</v>
      </c>
      <c r="E51" s="87">
        <f>+SUM(G51+H51)</f>
        <v>1384</v>
      </c>
      <c r="F51" s="106">
        <f>IF(D51&gt;0,E51/D51*100,"-")</f>
        <v>9.8065613264366185</v>
      </c>
      <c r="G51" s="87">
        <v>1384</v>
      </c>
      <c r="H51" s="87">
        <v>0</v>
      </c>
      <c r="I51" s="87">
        <f>+SUM(K51,+M51,O51+P51)</f>
        <v>12729</v>
      </c>
      <c r="J51" s="88">
        <f>IF(D51&gt;0,I51/D51*100,"-")</f>
        <v>90.193438673563392</v>
      </c>
      <c r="K51" s="87">
        <v>10071</v>
      </c>
      <c r="L51" s="88">
        <f>IF(D51&gt;0,K51/D51*100,"-")</f>
        <v>71.359739247502304</v>
      </c>
      <c r="M51" s="87">
        <v>0</v>
      </c>
      <c r="N51" s="88">
        <f>IF(D51&gt;0,M51/D51*100,"-")</f>
        <v>0</v>
      </c>
      <c r="O51" s="87">
        <v>0</v>
      </c>
      <c r="P51" s="87">
        <f>SUM(Q51:S51)</f>
        <v>2658</v>
      </c>
      <c r="Q51" s="87">
        <v>845</v>
      </c>
      <c r="R51" s="87">
        <v>1667</v>
      </c>
      <c r="S51" s="87">
        <v>146</v>
      </c>
      <c r="T51" s="88">
        <f>IF(D51&gt;0,P51/D51*100,"-")</f>
        <v>18.833699426061081</v>
      </c>
      <c r="U51" s="87">
        <v>213</v>
      </c>
      <c r="V51" s="85" t="s">
        <v>263</v>
      </c>
      <c r="W51" s="85"/>
      <c r="X51" s="85"/>
      <c r="Y51" s="85"/>
      <c r="Z51" s="85"/>
      <c r="AA51" s="85" t="s">
        <v>263</v>
      </c>
      <c r="AB51" s="85"/>
      <c r="AC51" s="85"/>
      <c r="AD51" s="184" t="s">
        <v>262</v>
      </c>
    </row>
    <row r="52" spans="1:30" ht="13.5" customHeight="1">
      <c r="A52" s="85" t="s">
        <v>11</v>
      </c>
      <c r="B52" s="86" t="s">
        <v>350</v>
      </c>
      <c r="C52" s="85" t="s">
        <v>351</v>
      </c>
      <c r="D52" s="87">
        <f>+SUM(E52,+I52)</f>
        <v>6133</v>
      </c>
      <c r="E52" s="87">
        <f>+SUM(G52+H52)</f>
        <v>528</v>
      </c>
      <c r="F52" s="106">
        <f>IF(D52&gt;0,E52/D52*100,"-")</f>
        <v>8.6091635414968195</v>
      </c>
      <c r="G52" s="87">
        <v>528</v>
      </c>
      <c r="H52" s="87">
        <v>0</v>
      </c>
      <c r="I52" s="87">
        <f>+SUM(K52,+M52,O52+P52)</f>
        <v>5605</v>
      </c>
      <c r="J52" s="88">
        <f>IF(D52&gt;0,I52/D52*100,"-")</f>
        <v>91.390836458503173</v>
      </c>
      <c r="K52" s="87">
        <v>4490</v>
      </c>
      <c r="L52" s="88">
        <f>IF(D52&gt;0,K52/D52*100,"-")</f>
        <v>73.210500570683195</v>
      </c>
      <c r="M52" s="87">
        <v>0</v>
      </c>
      <c r="N52" s="88">
        <f>IF(D52&gt;0,M52/D52*100,"-")</f>
        <v>0</v>
      </c>
      <c r="O52" s="87">
        <v>163</v>
      </c>
      <c r="P52" s="87">
        <f>SUM(Q52:S52)</f>
        <v>952</v>
      </c>
      <c r="Q52" s="87">
        <v>45</v>
      </c>
      <c r="R52" s="87">
        <v>907</v>
      </c>
      <c r="S52" s="87">
        <v>0</v>
      </c>
      <c r="T52" s="88">
        <f>IF(D52&gt;0,P52/D52*100,"-")</f>
        <v>15.522582749062449</v>
      </c>
      <c r="U52" s="87">
        <v>81</v>
      </c>
      <c r="V52" s="85" t="s">
        <v>263</v>
      </c>
      <c r="W52" s="85"/>
      <c r="X52" s="85"/>
      <c r="Y52" s="85"/>
      <c r="Z52" s="85" t="s">
        <v>263</v>
      </c>
      <c r="AA52" s="85"/>
      <c r="AB52" s="85"/>
      <c r="AC52" s="85"/>
      <c r="AD52" s="184" t="s">
        <v>262</v>
      </c>
    </row>
    <row r="53" spans="1:30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30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30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30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30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30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30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30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30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30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30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30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52">
    <sortCondition ref="A8:A52"/>
    <sortCondition ref="B8:B52"/>
    <sortCondition ref="C8:C52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熊本県</v>
      </c>
      <c r="B7" s="90" t="str">
        <f>水洗化人口等!B7</f>
        <v>43000</v>
      </c>
      <c r="C7" s="89" t="s">
        <v>198</v>
      </c>
      <c r="D7" s="91">
        <f>SUM(E7,+H7,+K7)</f>
        <v>429642</v>
      </c>
      <c r="E7" s="91">
        <f>SUM(F7:G7)</f>
        <v>0</v>
      </c>
      <c r="F7" s="91">
        <f>SUM(F$8:F$207)</f>
        <v>0</v>
      </c>
      <c r="G7" s="91">
        <f>SUM(G$8:G$207)</f>
        <v>0</v>
      </c>
      <c r="H7" s="91">
        <f>SUM(I7:J7)</f>
        <v>15870</v>
      </c>
      <c r="I7" s="91">
        <f>SUM(I$8:I$207)</f>
        <v>14604</v>
      </c>
      <c r="J7" s="91">
        <f>SUM(J$8:J$207)</f>
        <v>1266</v>
      </c>
      <c r="K7" s="91">
        <f>SUM(L7:M7)</f>
        <v>413772</v>
      </c>
      <c r="L7" s="91">
        <f>SUM(L$8:L$207)</f>
        <v>86732</v>
      </c>
      <c r="M7" s="91">
        <f>SUM(M$8:M$207)</f>
        <v>327040</v>
      </c>
      <c r="N7" s="91">
        <f>SUM(O7,+V7,+AC7)</f>
        <v>430151</v>
      </c>
      <c r="O7" s="91">
        <f>SUM(P7:U7)</f>
        <v>101336</v>
      </c>
      <c r="P7" s="91">
        <f t="shared" ref="P7:U7" si="0">SUM(P$8:P$207)</f>
        <v>80264</v>
      </c>
      <c r="Q7" s="91">
        <f t="shared" si="0"/>
        <v>0</v>
      </c>
      <c r="R7" s="91">
        <f t="shared" si="0"/>
        <v>0</v>
      </c>
      <c r="S7" s="91">
        <f t="shared" si="0"/>
        <v>21070</v>
      </c>
      <c r="T7" s="91">
        <f t="shared" si="0"/>
        <v>0</v>
      </c>
      <c r="U7" s="91">
        <f t="shared" si="0"/>
        <v>2</v>
      </c>
      <c r="V7" s="91">
        <f>SUM(W7:AB7)</f>
        <v>328306</v>
      </c>
      <c r="W7" s="91">
        <f t="shared" ref="W7:AB7" si="1">SUM(W$8:W$207)</f>
        <v>246539</v>
      </c>
      <c r="X7" s="91">
        <f t="shared" si="1"/>
        <v>1220</v>
      </c>
      <c r="Y7" s="91">
        <f t="shared" si="1"/>
        <v>0</v>
      </c>
      <c r="Z7" s="91">
        <f t="shared" si="1"/>
        <v>80547</v>
      </c>
      <c r="AA7" s="91">
        <f t="shared" si="1"/>
        <v>0</v>
      </c>
      <c r="AB7" s="91">
        <f t="shared" si="1"/>
        <v>0</v>
      </c>
      <c r="AC7" s="91">
        <f>SUM(AD7:AE7)</f>
        <v>509</v>
      </c>
      <c r="AD7" s="91">
        <f>SUM(AD$8:AD$207)</f>
        <v>507</v>
      </c>
      <c r="AE7" s="91">
        <f>SUM(AE$8:AE$207)</f>
        <v>2</v>
      </c>
      <c r="AF7" s="91">
        <f>SUM(AG7:AI7)</f>
        <v>11863</v>
      </c>
      <c r="AG7" s="91">
        <f>SUM(AG$8:AG$207)</f>
        <v>11858</v>
      </c>
      <c r="AH7" s="91">
        <f>SUM(AH$8:AH$207)</f>
        <v>5</v>
      </c>
      <c r="AI7" s="91">
        <f>SUM(AI$8:AI$207)</f>
        <v>0</v>
      </c>
      <c r="AJ7" s="91">
        <f>SUM(AK7:AS7)</f>
        <v>25337</v>
      </c>
      <c r="AK7" s="91">
        <f t="shared" ref="AK7:AS7" si="2">SUM(AK$8:AK$207)</f>
        <v>9</v>
      </c>
      <c r="AL7" s="91">
        <f t="shared" si="2"/>
        <v>13481</v>
      </c>
      <c r="AM7" s="91">
        <f t="shared" si="2"/>
        <v>2566</v>
      </c>
      <c r="AN7" s="91">
        <f t="shared" si="2"/>
        <v>253</v>
      </c>
      <c r="AO7" s="91">
        <f t="shared" si="2"/>
        <v>0</v>
      </c>
      <c r="AP7" s="91">
        <f t="shared" si="2"/>
        <v>6987</v>
      </c>
      <c r="AQ7" s="91">
        <f t="shared" si="2"/>
        <v>726</v>
      </c>
      <c r="AR7" s="91">
        <f t="shared" si="2"/>
        <v>11</v>
      </c>
      <c r="AS7" s="91">
        <f t="shared" si="2"/>
        <v>1304</v>
      </c>
      <c r="AT7" s="91">
        <f>SUM(AU7:AY7)</f>
        <v>151</v>
      </c>
      <c r="AU7" s="91">
        <f>SUM(AU$8:AU$207)</f>
        <v>11</v>
      </c>
      <c r="AV7" s="91">
        <f>SUM(AV$8:AV$207)</f>
        <v>0</v>
      </c>
      <c r="AW7" s="91">
        <f>SUM(AW$8:AW$207)</f>
        <v>140</v>
      </c>
      <c r="AX7" s="91">
        <f>SUM(AX$8:AX$207)</f>
        <v>0</v>
      </c>
      <c r="AY7" s="91">
        <f>SUM(AY$8:AY$207)</f>
        <v>0</v>
      </c>
      <c r="AZ7" s="91">
        <f>SUM(BA7:BC7)</f>
        <v>1451</v>
      </c>
      <c r="BA7" s="91">
        <f>SUM(BA$8:BA$207)</f>
        <v>1451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11</v>
      </c>
      <c r="B8" s="96" t="s">
        <v>260</v>
      </c>
      <c r="C8" s="85" t="s">
        <v>261</v>
      </c>
      <c r="D8" s="87">
        <f>SUM(E8,+H8,+K8)</f>
        <v>54306</v>
      </c>
      <c r="E8" s="87">
        <f>SUM(F8:G8)</f>
        <v>0</v>
      </c>
      <c r="F8" s="87">
        <v>0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54306</v>
      </c>
      <c r="L8" s="87">
        <v>8850</v>
      </c>
      <c r="M8" s="87">
        <v>45456</v>
      </c>
      <c r="N8" s="87">
        <f>SUM(O8,+V8,+AC8)</f>
        <v>54360</v>
      </c>
      <c r="O8" s="87">
        <f>SUM(P8:U8)</f>
        <v>8850</v>
      </c>
      <c r="P8" s="87">
        <v>2476</v>
      </c>
      <c r="Q8" s="87">
        <v>0</v>
      </c>
      <c r="R8" s="87">
        <v>0</v>
      </c>
      <c r="S8" s="87">
        <v>6374</v>
      </c>
      <c r="T8" s="87">
        <v>0</v>
      </c>
      <c r="U8" s="87">
        <v>0</v>
      </c>
      <c r="V8" s="87">
        <f>SUM(W8:AB8)</f>
        <v>45456</v>
      </c>
      <c r="W8" s="87">
        <v>13231</v>
      </c>
      <c r="X8" s="87">
        <v>0</v>
      </c>
      <c r="Y8" s="87">
        <v>0</v>
      </c>
      <c r="Z8" s="87">
        <v>32225</v>
      </c>
      <c r="AA8" s="87">
        <v>0</v>
      </c>
      <c r="AB8" s="87">
        <v>0</v>
      </c>
      <c r="AC8" s="87">
        <f>SUM(AD8:AE8)</f>
        <v>54</v>
      </c>
      <c r="AD8" s="87">
        <v>54</v>
      </c>
      <c r="AE8" s="87">
        <v>0</v>
      </c>
      <c r="AF8" s="87">
        <f>SUM(AG8:AI8)</f>
        <v>456</v>
      </c>
      <c r="AG8" s="87">
        <v>456</v>
      </c>
      <c r="AH8" s="87">
        <v>0</v>
      </c>
      <c r="AI8" s="87">
        <v>0</v>
      </c>
      <c r="AJ8" s="87">
        <f>SUM(AK8:AS8)</f>
        <v>456</v>
      </c>
      <c r="AK8" s="87">
        <v>0</v>
      </c>
      <c r="AL8" s="87">
        <v>0</v>
      </c>
      <c r="AM8" s="87">
        <v>456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56</v>
      </c>
      <c r="AU8" s="87">
        <v>0</v>
      </c>
      <c r="AV8" s="87">
        <v>0</v>
      </c>
      <c r="AW8" s="87">
        <v>56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11</v>
      </c>
      <c r="B9" s="96" t="s">
        <v>264</v>
      </c>
      <c r="C9" s="85" t="s">
        <v>265</v>
      </c>
      <c r="D9" s="87">
        <f>SUM(E9,+H9,+K9)</f>
        <v>33875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33875</v>
      </c>
      <c r="L9" s="87">
        <v>5512</v>
      </c>
      <c r="M9" s="87">
        <v>28363</v>
      </c>
      <c r="N9" s="87">
        <f>SUM(O9,+V9,+AC9)</f>
        <v>33875</v>
      </c>
      <c r="O9" s="87">
        <f>SUM(P9:U9)</f>
        <v>5512</v>
      </c>
      <c r="P9" s="87">
        <v>2546</v>
      </c>
      <c r="Q9" s="87">
        <v>0</v>
      </c>
      <c r="R9" s="87">
        <v>0</v>
      </c>
      <c r="S9" s="87">
        <v>2966</v>
      </c>
      <c r="T9" s="87">
        <v>0</v>
      </c>
      <c r="U9" s="87">
        <v>0</v>
      </c>
      <c r="V9" s="87">
        <f>SUM(W9:AB9)</f>
        <v>28363</v>
      </c>
      <c r="W9" s="87">
        <v>28363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1201</v>
      </c>
      <c r="AG9" s="87">
        <v>1201</v>
      </c>
      <c r="AH9" s="87">
        <v>0</v>
      </c>
      <c r="AI9" s="87">
        <v>0</v>
      </c>
      <c r="AJ9" s="87">
        <f>SUM(AK9:AS9)</f>
        <v>1201</v>
      </c>
      <c r="AK9" s="87">
        <v>0</v>
      </c>
      <c r="AL9" s="87">
        <v>0</v>
      </c>
      <c r="AM9" s="87">
        <v>21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1180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11</v>
      </c>
      <c r="B10" s="96" t="s">
        <v>266</v>
      </c>
      <c r="C10" s="85" t="s">
        <v>267</v>
      </c>
      <c r="D10" s="87">
        <f>SUM(E10,+H10,+K10)</f>
        <v>8490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8490</v>
      </c>
      <c r="L10" s="87">
        <v>2510</v>
      </c>
      <c r="M10" s="87">
        <v>5980</v>
      </c>
      <c r="N10" s="87">
        <f>SUM(O10,+V10,+AC10)</f>
        <v>8490</v>
      </c>
      <c r="O10" s="87">
        <f>SUM(P10:U10)</f>
        <v>2510</v>
      </c>
      <c r="P10" s="87">
        <v>2510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5980</v>
      </c>
      <c r="W10" s="87">
        <v>5980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3</v>
      </c>
      <c r="AG10" s="87">
        <v>3</v>
      </c>
      <c r="AH10" s="87">
        <v>0</v>
      </c>
      <c r="AI10" s="87">
        <v>0</v>
      </c>
      <c r="AJ10" s="87">
        <f>SUM(AK10:AS10)</f>
        <v>3</v>
      </c>
      <c r="AK10" s="87">
        <v>0</v>
      </c>
      <c r="AL10" s="87">
        <v>0</v>
      </c>
      <c r="AM10" s="87">
        <v>2</v>
      </c>
      <c r="AN10" s="87">
        <v>0</v>
      </c>
      <c r="AO10" s="87">
        <v>0</v>
      </c>
      <c r="AP10" s="87">
        <v>0</v>
      </c>
      <c r="AQ10" s="87">
        <v>0</v>
      </c>
      <c r="AR10" s="87">
        <v>1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41</v>
      </c>
      <c r="BA10" s="87">
        <v>41</v>
      </c>
      <c r="BB10" s="87">
        <v>0</v>
      </c>
      <c r="BC10" s="87">
        <v>0</v>
      </c>
    </row>
    <row r="11" spans="1:55" ht="13.5" customHeight="1">
      <c r="A11" s="98" t="s">
        <v>11</v>
      </c>
      <c r="B11" s="96" t="s">
        <v>268</v>
      </c>
      <c r="C11" s="85" t="s">
        <v>269</v>
      </c>
      <c r="D11" s="87">
        <f>SUM(E11,+H11,+K11)</f>
        <v>19417</v>
      </c>
      <c r="E11" s="87">
        <f>SUM(F11:G11)</f>
        <v>0</v>
      </c>
      <c r="F11" s="87">
        <v>0</v>
      </c>
      <c r="G11" s="87">
        <v>0</v>
      </c>
      <c r="H11" s="87">
        <f>SUM(I11:J11)</f>
        <v>12963</v>
      </c>
      <c r="I11" s="87">
        <v>12963</v>
      </c>
      <c r="J11" s="87">
        <v>0</v>
      </c>
      <c r="K11" s="87">
        <f>SUM(L11:M11)</f>
        <v>6454</v>
      </c>
      <c r="L11" s="87">
        <v>0</v>
      </c>
      <c r="M11" s="87">
        <v>6454</v>
      </c>
      <c r="N11" s="87">
        <f>SUM(O11,+V11,+AC11)</f>
        <v>19417</v>
      </c>
      <c r="O11" s="87">
        <f>SUM(P11:U11)</f>
        <v>12963</v>
      </c>
      <c r="P11" s="87">
        <v>12963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6454</v>
      </c>
      <c r="W11" s="87">
        <v>0</v>
      </c>
      <c r="X11" s="87">
        <v>0</v>
      </c>
      <c r="Y11" s="87">
        <v>0</v>
      </c>
      <c r="Z11" s="87">
        <v>6454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184</v>
      </c>
      <c r="AG11" s="87">
        <v>184</v>
      </c>
      <c r="AH11" s="87">
        <v>0</v>
      </c>
      <c r="AI11" s="87">
        <v>0</v>
      </c>
      <c r="AJ11" s="87">
        <f>SUM(AK11:AS11)</f>
        <v>184</v>
      </c>
      <c r="AK11" s="87">
        <v>0</v>
      </c>
      <c r="AL11" s="87">
        <v>0</v>
      </c>
      <c r="AM11" s="87">
        <v>0</v>
      </c>
      <c r="AN11" s="87">
        <v>184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11</v>
      </c>
      <c r="B12" s="96" t="s">
        <v>270</v>
      </c>
      <c r="C12" s="85" t="s">
        <v>271</v>
      </c>
      <c r="D12" s="87">
        <f>SUM(E12,+H12,+K12)</f>
        <v>12461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12461</v>
      </c>
      <c r="L12" s="87">
        <v>4300</v>
      </c>
      <c r="M12" s="87">
        <v>8161</v>
      </c>
      <c r="N12" s="87">
        <f>SUM(O12,+V12,+AC12)</f>
        <v>12461</v>
      </c>
      <c r="O12" s="87">
        <f>SUM(P12:U12)</f>
        <v>4300</v>
      </c>
      <c r="P12" s="87">
        <v>4300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8161</v>
      </c>
      <c r="W12" s="87">
        <v>8161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0</v>
      </c>
      <c r="AG12" s="87">
        <v>0</v>
      </c>
      <c r="AH12" s="87">
        <v>0</v>
      </c>
      <c r="AI12" s="87">
        <v>0</v>
      </c>
      <c r="AJ12" s="87">
        <f>SUM(AK12:AS12)</f>
        <v>12461</v>
      </c>
      <c r="AK12" s="87">
        <v>0</v>
      </c>
      <c r="AL12" s="87">
        <v>12461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11</v>
      </c>
      <c r="B13" s="96" t="s">
        <v>272</v>
      </c>
      <c r="C13" s="85" t="s">
        <v>273</v>
      </c>
      <c r="D13" s="87">
        <f>SUM(E13,+H13,+K13)</f>
        <v>25808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25808</v>
      </c>
      <c r="L13" s="87">
        <v>4649</v>
      </c>
      <c r="M13" s="87">
        <v>21159</v>
      </c>
      <c r="N13" s="87">
        <f>SUM(O13,+V13,+AC13)</f>
        <v>25854</v>
      </c>
      <c r="O13" s="87">
        <f>SUM(P13:U13)</f>
        <v>4649</v>
      </c>
      <c r="P13" s="87">
        <v>2079</v>
      </c>
      <c r="Q13" s="87">
        <v>0</v>
      </c>
      <c r="R13" s="87">
        <v>0</v>
      </c>
      <c r="S13" s="87">
        <v>2570</v>
      </c>
      <c r="T13" s="87">
        <v>0</v>
      </c>
      <c r="U13" s="87">
        <v>0</v>
      </c>
      <c r="V13" s="87">
        <f>SUM(W13:AB13)</f>
        <v>21159</v>
      </c>
      <c r="W13" s="87">
        <v>8244</v>
      </c>
      <c r="X13" s="87">
        <v>0</v>
      </c>
      <c r="Y13" s="87">
        <v>0</v>
      </c>
      <c r="Z13" s="87">
        <v>12915</v>
      </c>
      <c r="AA13" s="87">
        <v>0</v>
      </c>
      <c r="AB13" s="87">
        <v>0</v>
      </c>
      <c r="AC13" s="87">
        <f>SUM(AD13:AE13)</f>
        <v>46</v>
      </c>
      <c r="AD13" s="87">
        <v>46</v>
      </c>
      <c r="AE13" s="87">
        <v>0</v>
      </c>
      <c r="AF13" s="87">
        <f>SUM(AG13:AI13)</f>
        <v>4</v>
      </c>
      <c r="AG13" s="87">
        <v>4</v>
      </c>
      <c r="AH13" s="87">
        <v>0</v>
      </c>
      <c r="AI13" s="87">
        <v>0</v>
      </c>
      <c r="AJ13" s="87">
        <f>SUM(AK13:AS13)</f>
        <v>63</v>
      </c>
      <c r="AK13" s="87">
        <v>0</v>
      </c>
      <c r="AL13" s="87">
        <v>59</v>
      </c>
      <c r="AM13" s="87">
        <v>4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59</v>
      </c>
      <c r="BA13" s="87">
        <v>59</v>
      </c>
      <c r="BB13" s="87">
        <v>0</v>
      </c>
      <c r="BC13" s="87">
        <v>0</v>
      </c>
    </row>
    <row r="14" spans="1:55" ht="13.5" customHeight="1">
      <c r="A14" s="98" t="s">
        <v>11</v>
      </c>
      <c r="B14" s="96" t="s">
        <v>274</v>
      </c>
      <c r="C14" s="85" t="s">
        <v>275</v>
      </c>
      <c r="D14" s="87">
        <f>SUM(E14,+H14,+K14)</f>
        <v>14824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14824</v>
      </c>
      <c r="L14" s="87">
        <v>1928</v>
      </c>
      <c r="M14" s="87">
        <v>12896</v>
      </c>
      <c r="N14" s="87">
        <f>SUM(O14,+V14,+AC14)</f>
        <v>14829</v>
      </c>
      <c r="O14" s="87">
        <f>SUM(P14:U14)</f>
        <v>1928</v>
      </c>
      <c r="P14" s="87">
        <v>1928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12896</v>
      </c>
      <c r="W14" s="87">
        <v>12896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5</v>
      </c>
      <c r="AD14" s="87">
        <v>5</v>
      </c>
      <c r="AE14" s="87">
        <v>0</v>
      </c>
      <c r="AF14" s="87">
        <f>SUM(AG14:AI14)</f>
        <v>7308</v>
      </c>
      <c r="AG14" s="87">
        <v>7308</v>
      </c>
      <c r="AH14" s="87">
        <v>0</v>
      </c>
      <c r="AI14" s="87">
        <v>0</v>
      </c>
      <c r="AJ14" s="87">
        <f>SUM(AK14:AS14)</f>
        <v>7308</v>
      </c>
      <c r="AK14" s="87">
        <v>0</v>
      </c>
      <c r="AL14" s="87">
        <v>0</v>
      </c>
      <c r="AM14" s="87">
        <v>321</v>
      </c>
      <c r="AN14" s="87">
        <v>0</v>
      </c>
      <c r="AO14" s="87">
        <v>0</v>
      </c>
      <c r="AP14" s="87">
        <v>6987</v>
      </c>
      <c r="AQ14" s="87">
        <v>0</v>
      </c>
      <c r="AR14" s="87">
        <v>0</v>
      </c>
      <c r="AS14" s="87">
        <v>0</v>
      </c>
      <c r="AT14" s="87">
        <f>SUM(AU14:AY14)</f>
        <v>39</v>
      </c>
      <c r="AU14" s="87">
        <v>0</v>
      </c>
      <c r="AV14" s="87">
        <v>0</v>
      </c>
      <c r="AW14" s="87">
        <v>39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11</v>
      </c>
      <c r="B15" s="96" t="s">
        <v>276</v>
      </c>
      <c r="C15" s="85" t="s">
        <v>277</v>
      </c>
      <c r="D15" s="87">
        <f>SUM(E15,+H15,+K15)</f>
        <v>17234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17234</v>
      </c>
      <c r="L15" s="87">
        <v>2766</v>
      </c>
      <c r="M15" s="87">
        <v>14468</v>
      </c>
      <c r="N15" s="87">
        <f>SUM(O15,+V15,+AC15)</f>
        <v>17399</v>
      </c>
      <c r="O15" s="87">
        <f>SUM(P15:U15)</f>
        <v>2766</v>
      </c>
      <c r="P15" s="87">
        <v>2766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14468</v>
      </c>
      <c r="W15" s="87">
        <v>14468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165</v>
      </c>
      <c r="AD15" s="87">
        <v>165</v>
      </c>
      <c r="AE15" s="87">
        <v>0</v>
      </c>
      <c r="AF15" s="87">
        <f>SUM(AG15:AI15)</f>
        <v>57</v>
      </c>
      <c r="AG15" s="87">
        <v>57</v>
      </c>
      <c r="AH15" s="87">
        <v>0</v>
      </c>
      <c r="AI15" s="87">
        <v>0</v>
      </c>
      <c r="AJ15" s="87">
        <f>SUM(AK15:AS15)</f>
        <v>141</v>
      </c>
      <c r="AK15" s="87">
        <v>0</v>
      </c>
      <c r="AL15" s="87">
        <v>84</v>
      </c>
      <c r="AM15" s="87">
        <v>10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47</v>
      </c>
      <c r="AT15" s="87">
        <f>SUM(AU15:AY15)</f>
        <v>1</v>
      </c>
      <c r="AU15" s="87">
        <v>0</v>
      </c>
      <c r="AV15" s="87">
        <v>0</v>
      </c>
      <c r="AW15" s="87">
        <v>1</v>
      </c>
      <c r="AX15" s="87">
        <v>0</v>
      </c>
      <c r="AY15" s="87">
        <v>0</v>
      </c>
      <c r="AZ15" s="87">
        <f>SUM(BA15:BC15)</f>
        <v>84</v>
      </c>
      <c r="BA15" s="87">
        <v>84</v>
      </c>
      <c r="BB15" s="87">
        <v>0</v>
      </c>
      <c r="BC15" s="87">
        <v>0</v>
      </c>
    </row>
    <row r="16" spans="1:55" ht="13.5" customHeight="1">
      <c r="A16" s="98" t="s">
        <v>11</v>
      </c>
      <c r="B16" s="96" t="s">
        <v>278</v>
      </c>
      <c r="C16" s="85" t="s">
        <v>279</v>
      </c>
      <c r="D16" s="87">
        <f>SUM(E16,+H16,+K16)</f>
        <v>6404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6404</v>
      </c>
      <c r="L16" s="87">
        <v>952</v>
      </c>
      <c r="M16" s="87">
        <v>5452</v>
      </c>
      <c r="N16" s="87">
        <f>SUM(O16,+V16,+AC16)</f>
        <v>6404</v>
      </c>
      <c r="O16" s="87">
        <f>SUM(P16:U16)</f>
        <v>952</v>
      </c>
      <c r="P16" s="87">
        <v>952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5452</v>
      </c>
      <c r="W16" s="87">
        <v>5452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171</v>
      </c>
      <c r="AG16" s="87">
        <v>171</v>
      </c>
      <c r="AH16" s="87">
        <v>0</v>
      </c>
      <c r="AI16" s="87">
        <v>0</v>
      </c>
      <c r="AJ16" s="87">
        <f>SUM(AK16:AS16)</f>
        <v>171</v>
      </c>
      <c r="AK16" s="87">
        <v>0</v>
      </c>
      <c r="AL16" s="87">
        <v>0</v>
      </c>
      <c r="AM16" s="87">
        <v>3</v>
      </c>
      <c r="AN16" s="87">
        <v>0</v>
      </c>
      <c r="AO16" s="87">
        <v>0</v>
      </c>
      <c r="AP16" s="87">
        <v>0</v>
      </c>
      <c r="AQ16" s="87">
        <v>163</v>
      </c>
      <c r="AR16" s="87">
        <v>5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11</v>
      </c>
      <c r="B17" s="96" t="s">
        <v>280</v>
      </c>
      <c r="C17" s="85" t="s">
        <v>281</v>
      </c>
      <c r="D17" s="87">
        <f>SUM(E17,+H17,+K17)</f>
        <v>21155</v>
      </c>
      <c r="E17" s="87">
        <f>SUM(F17:G17)</f>
        <v>0</v>
      </c>
      <c r="F17" s="87">
        <v>0</v>
      </c>
      <c r="G17" s="87">
        <v>0</v>
      </c>
      <c r="H17" s="87">
        <f>SUM(I17:J17)</f>
        <v>285</v>
      </c>
      <c r="I17" s="87">
        <v>239</v>
      </c>
      <c r="J17" s="87">
        <v>46</v>
      </c>
      <c r="K17" s="87">
        <f>SUM(L17:M17)</f>
        <v>20870</v>
      </c>
      <c r="L17" s="87">
        <v>6853</v>
      </c>
      <c r="M17" s="87">
        <v>14017</v>
      </c>
      <c r="N17" s="87">
        <f>SUM(O17,+V17,+AC17)</f>
        <v>21158</v>
      </c>
      <c r="O17" s="87">
        <f>SUM(P17:U17)</f>
        <v>7092</v>
      </c>
      <c r="P17" s="87">
        <v>7092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14063</v>
      </c>
      <c r="W17" s="87">
        <v>14063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3</v>
      </c>
      <c r="AD17" s="87">
        <v>3</v>
      </c>
      <c r="AE17" s="87">
        <v>0</v>
      </c>
      <c r="AF17" s="87">
        <f>SUM(AG17:AI17)</f>
        <v>9</v>
      </c>
      <c r="AG17" s="87">
        <v>9</v>
      </c>
      <c r="AH17" s="87">
        <v>0</v>
      </c>
      <c r="AI17" s="87">
        <v>0</v>
      </c>
      <c r="AJ17" s="87">
        <f>SUM(AK17:AS17)</f>
        <v>9</v>
      </c>
      <c r="AK17" s="87">
        <v>0</v>
      </c>
      <c r="AL17" s="87">
        <v>0</v>
      </c>
      <c r="AM17" s="87">
        <v>9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163</v>
      </c>
      <c r="BA17" s="87">
        <v>163</v>
      </c>
      <c r="BB17" s="87">
        <v>0</v>
      </c>
      <c r="BC17" s="87">
        <v>0</v>
      </c>
    </row>
    <row r="18" spans="1:55" ht="13.5" customHeight="1">
      <c r="A18" s="98" t="s">
        <v>11</v>
      </c>
      <c r="B18" s="96" t="s">
        <v>282</v>
      </c>
      <c r="C18" s="85" t="s">
        <v>283</v>
      </c>
      <c r="D18" s="87">
        <f>SUM(E18,+H18,+K18)</f>
        <v>23685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23685</v>
      </c>
      <c r="L18" s="87">
        <v>5059</v>
      </c>
      <c r="M18" s="87">
        <v>18626</v>
      </c>
      <c r="N18" s="87">
        <f>SUM(O18,+V18,+AC18)</f>
        <v>23685</v>
      </c>
      <c r="O18" s="87">
        <f>SUM(P18:U18)</f>
        <v>5059</v>
      </c>
      <c r="P18" s="87">
        <v>5059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18626</v>
      </c>
      <c r="W18" s="87">
        <v>18626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618</v>
      </c>
      <c r="AG18" s="87">
        <v>618</v>
      </c>
      <c r="AH18" s="87">
        <v>0</v>
      </c>
      <c r="AI18" s="87">
        <v>0</v>
      </c>
      <c r="AJ18" s="87">
        <f>SUM(AK18:AS18)</f>
        <v>618</v>
      </c>
      <c r="AK18" s="87">
        <v>0</v>
      </c>
      <c r="AL18" s="87">
        <v>0</v>
      </c>
      <c r="AM18" s="87">
        <v>566</v>
      </c>
      <c r="AN18" s="87">
        <v>0</v>
      </c>
      <c r="AO18" s="87">
        <v>0</v>
      </c>
      <c r="AP18" s="87">
        <v>0</v>
      </c>
      <c r="AQ18" s="87">
        <v>52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11</v>
      </c>
      <c r="B19" s="96" t="s">
        <v>284</v>
      </c>
      <c r="C19" s="85" t="s">
        <v>285</v>
      </c>
      <c r="D19" s="87">
        <f>SUM(E19,+H19,+K19)</f>
        <v>12581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12581</v>
      </c>
      <c r="L19" s="87">
        <v>1870</v>
      </c>
      <c r="M19" s="87">
        <v>10711</v>
      </c>
      <c r="N19" s="87">
        <f>SUM(O19,+V19,+AC19)</f>
        <v>12581</v>
      </c>
      <c r="O19" s="87">
        <f>SUM(P19:U19)</f>
        <v>1870</v>
      </c>
      <c r="P19" s="87">
        <v>1870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10711</v>
      </c>
      <c r="W19" s="87">
        <v>10711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71</v>
      </c>
      <c r="AG19" s="87">
        <v>71</v>
      </c>
      <c r="AH19" s="87">
        <v>0</v>
      </c>
      <c r="AI19" s="87">
        <v>0</v>
      </c>
      <c r="AJ19" s="87">
        <f>SUM(AK19:AS19)</f>
        <v>78</v>
      </c>
      <c r="AK19" s="87">
        <v>9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69</v>
      </c>
      <c r="AR19" s="87">
        <v>0</v>
      </c>
      <c r="AS19" s="87">
        <v>0</v>
      </c>
      <c r="AT19" s="87">
        <f>SUM(AU19:AY19)</f>
        <v>2</v>
      </c>
      <c r="AU19" s="87">
        <v>2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11</v>
      </c>
      <c r="B20" s="96" t="s">
        <v>286</v>
      </c>
      <c r="C20" s="85" t="s">
        <v>287</v>
      </c>
      <c r="D20" s="87">
        <f>SUM(E20,+H20,+K20)</f>
        <v>43158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43158</v>
      </c>
      <c r="L20" s="87">
        <v>10920</v>
      </c>
      <c r="M20" s="87">
        <v>32238</v>
      </c>
      <c r="N20" s="87">
        <f>SUM(O20,+V20,+AC20)</f>
        <v>43158</v>
      </c>
      <c r="O20" s="87">
        <f>SUM(P20:U20)</f>
        <v>10920</v>
      </c>
      <c r="P20" s="87">
        <v>2019</v>
      </c>
      <c r="Q20" s="87">
        <v>0</v>
      </c>
      <c r="R20" s="87">
        <v>0</v>
      </c>
      <c r="S20" s="87">
        <v>8901</v>
      </c>
      <c r="T20" s="87">
        <v>0</v>
      </c>
      <c r="U20" s="87">
        <v>0</v>
      </c>
      <c r="V20" s="87">
        <f>SUM(W20:AB20)</f>
        <v>32238</v>
      </c>
      <c r="W20" s="87">
        <v>4713</v>
      </c>
      <c r="X20" s="87">
        <v>0</v>
      </c>
      <c r="Y20" s="87">
        <v>0</v>
      </c>
      <c r="Z20" s="87">
        <v>27525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124</v>
      </c>
      <c r="AG20" s="87">
        <v>124</v>
      </c>
      <c r="AH20" s="87">
        <v>0</v>
      </c>
      <c r="AI20" s="87">
        <v>0</v>
      </c>
      <c r="AJ20" s="87">
        <f>SUM(AK20:AS20)</f>
        <v>939</v>
      </c>
      <c r="AK20" s="87">
        <v>0</v>
      </c>
      <c r="AL20" s="87">
        <v>815</v>
      </c>
      <c r="AM20" s="87">
        <v>124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815</v>
      </c>
      <c r="BA20" s="87">
        <v>815</v>
      </c>
      <c r="BB20" s="87">
        <v>0</v>
      </c>
      <c r="BC20" s="87">
        <v>0</v>
      </c>
    </row>
    <row r="21" spans="1:55" ht="13.5" customHeight="1">
      <c r="A21" s="98" t="s">
        <v>11</v>
      </c>
      <c r="B21" s="96" t="s">
        <v>288</v>
      </c>
      <c r="C21" s="85" t="s">
        <v>289</v>
      </c>
      <c r="D21" s="87">
        <f>SUM(E21,+H21,+K21)</f>
        <v>2452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2452</v>
      </c>
      <c r="L21" s="87">
        <v>959</v>
      </c>
      <c r="M21" s="87">
        <v>1493</v>
      </c>
      <c r="N21" s="87">
        <f>SUM(O21,+V21,+AC21)</f>
        <v>2452</v>
      </c>
      <c r="O21" s="87">
        <f>SUM(P21:U21)</f>
        <v>959</v>
      </c>
      <c r="P21" s="87">
        <v>959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1493</v>
      </c>
      <c r="W21" s="87">
        <v>1493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8</v>
      </c>
      <c r="AG21" s="87">
        <v>8</v>
      </c>
      <c r="AH21" s="87">
        <v>0</v>
      </c>
      <c r="AI21" s="87">
        <v>0</v>
      </c>
      <c r="AJ21" s="87">
        <f>SUM(AK21:AS21)</f>
        <v>20</v>
      </c>
      <c r="AK21" s="87">
        <v>0</v>
      </c>
      <c r="AL21" s="87">
        <v>12</v>
      </c>
      <c r="AM21" s="87">
        <v>1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7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12</v>
      </c>
      <c r="BA21" s="87">
        <v>12</v>
      </c>
      <c r="BB21" s="87">
        <v>0</v>
      </c>
      <c r="BC21" s="87">
        <v>0</v>
      </c>
    </row>
    <row r="22" spans="1:55" ht="13.5" customHeight="1">
      <c r="A22" s="98" t="s">
        <v>11</v>
      </c>
      <c r="B22" s="96" t="s">
        <v>290</v>
      </c>
      <c r="C22" s="85" t="s">
        <v>291</v>
      </c>
      <c r="D22" s="87">
        <f>SUM(E22,+H22,+K22)</f>
        <v>8554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8554</v>
      </c>
      <c r="L22" s="87">
        <v>1223</v>
      </c>
      <c r="M22" s="87">
        <v>7331</v>
      </c>
      <c r="N22" s="87">
        <f>SUM(O22,+V22,+AC22)</f>
        <v>8554</v>
      </c>
      <c r="O22" s="87">
        <f>SUM(P22:U22)</f>
        <v>1223</v>
      </c>
      <c r="P22" s="87">
        <v>1223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7331</v>
      </c>
      <c r="W22" s="87">
        <v>7331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223</v>
      </c>
      <c r="AG22" s="87">
        <v>223</v>
      </c>
      <c r="AH22" s="87">
        <v>0</v>
      </c>
      <c r="AI22" s="87">
        <v>0</v>
      </c>
      <c r="AJ22" s="87">
        <f>SUM(AK22:AS22)</f>
        <v>223</v>
      </c>
      <c r="AK22" s="87">
        <v>0</v>
      </c>
      <c r="AL22" s="87">
        <v>0</v>
      </c>
      <c r="AM22" s="87">
        <v>204</v>
      </c>
      <c r="AN22" s="87">
        <v>0</v>
      </c>
      <c r="AO22" s="87">
        <v>0</v>
      </c>
      <c r="AP22" s="87">
        <v>0</v>
      </c>
      <c r="AQ22" s="87">
        <v>13</v>
      </c>
      <c r="AR22" s="87">
        <v>0</v>
      </c>
      <c r="AS22" s="87">
        <v>6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11</v>
      </c>
      <c r="B23" s="96" t="s">
        <v>292</v>
      </c>
      <c r="C23" s="85" t="s">
        <v>293</v>
      </c>
      <c r="D23" s="87">
        <f>SUM(E23,+H23,+K23)</f>
        <v>4196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4196</v>
      </c>
      <c r="L23" s="87">
        <v>571</v>
      </c>
      <c r="M23" s="87">
        <v>3625</v>
      </c>
      <c r="N23" s="87">
        <f>SUM(O23,+V23,+AC23)</f>
        <v>4207</v>
      </c>
      <c r="O23" s="87">
        <f>SUM(P23:U23)</f>
        <v>571</v>
      </c>
      <c r="P23" s="87">
        <v>571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3625</v>
      </c>
      <c r="W23" s="87">
        <v>3625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11</v>
      </c>
      <c r="AD23" s="87">
        <v>11</v>
      </c>
      <c r="AE23" s="87">
        <v>0</v>
      </c>
      <c r="AF23" s="87">
        <f>SUM(AG23:AI23)</f>
        <v>24</v>
      </c>
      <c r="AG23" s="87">
        <v>24</v>
      </c>
      <c r="AH23" s="87">
        <v>0</v>
      </c>
      <c r="AI23" s="87">
        <v>0</v>
      </c>
      <c r="AJ23" s="87">
        <f>SUM(AK23:AS23)</f>
        <v>24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24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11</v>
      </c>
      <c r="B24" s="96" t="s">
        <v>294</v>
      </c>
      <c r="C24" s="85" t="s">
        <v>295</v>
      </c>
      <c r="D24" s="87">
        <f>SUM(E24,+H24,+K24)</f>
        <v>8679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8679</v>
      </c>
      <c r="L24" s="87">
        <v>3820</v>
      </c>
      <c r="M24" s="87">
        <v>4859</v>
      </c>
      <c r="N24" s="87">
        <f>SUM(O24,+V24,+AC24)</f>
        <v>8696</v>
      </c>
      <c r="O24" s="87">
        <f>SUM(P24:U24)</f>
        <v>3820</v>
      </c>
      <c r="P24" s="87">
        <v>3820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4859</v>
      </c>
      <c r="W24" s="87">
        <v>4859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17</v>
      </c>
      <c r="AD24" s="87">
        <v>17</v>
      </c>
      <c r="AE24" s="87">
        <v>0</v>
      </c>
      <c r="AF24" s="87">
        <f>SUM(AG24:AI24)</f>
        <v>49</v>
      </c>
      <c r="AG24" s="87">
        <v>49</v>
      </c>
      <c r="AH24" s="87">
        <v>0</v>
      </c>
      <c r="AI24" s="87">
        <v>0</v>
      </c>
      <c r="AJ24" s="87">
        <f>SUM(AK24:AS24)</f>
        <v>49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49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11</v>
      </c>
      <c r="B25" s="96" t="s">
        <v>296</v>
      </c>
      <c r="C25" s="85" t="s">
        <v>297</v>
      </c>
      <c r="D25" s="87">
        <f>SUM(E25,+H25,+K25)</f>
        <v>3157</v>
      </c>
      <c r="E25" s="87">
        <f>SUM(F25:G25)</f>
        <v>0</v>
      </c>
      <c r="F25" s="87">
        <v>0</v>
      </c>
      <c r="G25" s="87">
        <v>0</v>
      </c>
      <c r="H25" s="87">
        <f>SUM(I25:J25)</f>
        <v>1402</v>
      </c>
      <c r="I25" s="87">
        <v>1402</v>
      </c>
      <c r="J25" s="87">
        <v>0</v>
      </c>
      <c r="K25" s="87">
        <f>SUM(L25:M25)</f>
        <v>1755</v>
      </c>
      <c r="L25" s="87">
        <v>0</v>
      </c>
      <c r="M25" s="87">
        <v>1755</v>
      </c>
      <c r="N25" s="87">
        <f>SUM(O25,+V25,+AC25)</f>
        <v>3159</v>
      </c>
      <c r="O25" s="87">
        <f>SUM(P25:U25)</f>
        <v>1402</v>
      </c>
      <c r="P25" s="87">
        <v>1402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1755</v>
      </c>
      <c r="W25" s="87">
        <v>1755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2</v>
      </c>
      <c r="AD25" s="87">
        <v>2</v>
      </c>
      <c r="AE25" s="87">
        <v>0</v>
      </c>
      <c r="AF25" s="87">
        <f>SUM(AG25:AI25)</f>
        <v>18</v>
      </c>
      <c r="AG25" s="87">
        <v>18</v>
      </c>
      <c r="AH25" s="87">
        <v>0</v>
      </c>
      <c r="AI25" s="87">
        <v>0</v>
      </c>
      <c r="AJ25" s="87">
        <f>SUM(AK25:AS25)</f>
        <v>18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18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11</v>
      </c>
      <c r="B26" s="96" t="s">
        <v>298</v>
      </c>
      <c r="C26" s="85" t="s">
        <v>299</v>
      </c>
      <c r="D26" s="87">
        <f>SUM(E26,+H26,+K26)</f>
        <v>6666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6666</v>
      </c>
      <c r="L26" s="87">
        <v>1230</v>
      </c>
      <c r="M26" s="87">
        <v>5436</v>
      </c>
      <c r="N26" s="87">
        <f>SUM(O26,+V26,+AC26)</f>
        <v>6676</v>
      </c>
      <c r="O26" s="87">
        <f>SUM(P26:U26)</f>
        <v>1230</v>
      </c>
      <c r="P26" s="87">
        <v>1230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5436</v>
      </c>
      <c r="W26" s="87">
        <v>5436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10</v>
      </c>
      <c r="AD26" s="87">
        <v>10</v>
      </c>
      <c r="AE26" s="87">
        <v>0</v>
      </c>
      <c r="AF26" s="87">
        <f>SUM(AG26:AI26)</f>
        <v>38</v>
      </c>
      <c r="AG26" s="87">
        <v>38</v>
      </c>
      <c r="AH26" s="87">
        <v>0</v>
      </c>
      <c r="AI26" s="87">
        <v>0</v>
      </c>
      <c r="AJ26" s="87">
        <f>SUM(AK26:AS26)</f>
        <v>38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38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11</v>
      </c>
      <c r="B27" s="96" t="s">
        <v>300</v>
      </c>
      <c r="C27" s="85" t="s">
        <v>301</v>
      </c>
      <c r="D27" s="87">
        <f>SUM(E27,+H27,+K27)</f>
        <v>5135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5135</v>
      </c>
      <c r="L27" s="87">
        <v>1178</v>
      </c>
      <c r="M27" s="87">
        <v>3957</v>
      </c>
      <c r="N27" s="87">
        <f>SUM(O27,+V27,+AC27)</f>
        <v>5232</v>
      </c>
      <c r="O27" s="87">
        <f>SUM(P27:U27)</f>
        <v>1178</v>
      </c>
      <c r="P27" s="87">
        <v>1178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3957</v>
      </c>
      <c r="W27" s="87">
        <v>3957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97</v>
      </c>
      <c r="AD27" s="87">
        <v>97</v>
      </c>
      <c r="AE27" s="87">
        <v>0</v>
      </c>
      <c r="AF27" s="87">
        <f>SUM(AG27:AI27)</f>
        <v>17</v>
      </c>
      <c r="AG27" s="87">
        <v>17</v>
      </c>
      <c r="AH27" s="87">
        <v>0</v>
      </c>
      <c r="AI27" s="87">
        <v>0</v>
      </c>
      <c r="AJ27" s="87">
        <f>SUM(AK27:AS27)</f>
        <v>42</v>
      </c>
      <c r="AK27" s="87">
        <v>0</v>
      </c>
      <c r="AL27" s="87">
        <v>25</v>
      </c>
      <c r="AM27" s="87">
        <v>3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14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25</v>
      </c>
      <c r="BA27" s="87">
        <v>25</v>
      </c>
      <c r="BB27" s="87">
        <v>0</v>
      </c>
      <c r="BC27" s="87">
        <v>0</v>
      </c>
    </row>
    <row r="28" spans="1:55" ht="13.5" customHeight="1">
      <c r="A28" s="98" t="s">
        <v>11</v>
      </c>
      <c r="B28" s="96" t="s">
        <v>302</v>
      </c>
      <c r="C28" s="85" t="s">
        <v>303</v>
      </c>
      <c r="D28" s="87">
        <f>SUM(E28,+H28,+K28)</f>
        <v>1340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1340</v>
      </c>
      <c r="L28" s="87">
        <v>445</v>
      </c>
      <c r="M28" s="87">
        <v>895</v>
      </c>
      <c r="N28" s="87">
        <f>SUM(O28,+V28,+AC28)</f>
        <v>1353</v>
      </c>
      <c r="O28" s="87">
        <f>SUM(P28:U28)</f>
        <v>445</v>
      </c>
      <c r="P28" s="87">
        <v>445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895</v>
      </c>
      <c r="W28" s="87">
        <v>895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13</v>
      </c>
      <c r="AD28" s="87">
        <v>13</v>
      </c>
      <c r="AE28" s="87">
        <v>0</v>
      </c>
      <c r="AF28" s="87">
        <f>SUM(AG28:AI28)</f>
        <v>5</v>
      </c>
      <c r="AG28" s="87">
        <v>5</v>
      </c>
      <c r="AH28" s="87">
        <v>0</v>
      </c>
      <c r="AI28" s="87">
        <v>0</v>
      </c>
      <c r="AJ28" s="87">
        <f>SUM(AK28:AS28)</f>
        <v>12</v>
      </c>
      <c r="AK28" s="87">
        <v>0</v>
      </c>
      <c r="AL28" s="87">
        <v>7</v>
      </c>
      <c r="AM28" s="87">
        <v>1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4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7</v>
      </c>
      <c r="BA28" s="87">
        <v>7</v>
      </c>
      <c r="BB28" s="87">
        <v>0</v>
      </c>
      <c r="BC28" s="87">
        <v>0</v>
      </c>
    </row>
    <row r="29" spans="1:55" ht="13.5" customHeight="1">
      <c r="A29" s="98" t="s">
        <v>11</v>
      </c>
      <c r="B29" s="96" t="s">
        <v>304</v>
      </c>
      <c r="C29" s="85" t="s">
        <v>305</v>
      </c>
      <c r="D29" s="87">
        <f>SUM(E29,+H29,+K29)</f>
        <v>2491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2491</v>
      </c>
      <c r="L29" s="87">
        <v>476</v>
      </c>
      <c r="M29" s="87">
        <v>2015</v>
      </c>
      <c r="N29" s="87">
        <f>SUM(O29,+V29,+AC29)</f>
        <v>2491</v>
      </c>
      <c r="O29" s="87">
        <f>SUM(P29:U29)</f>
        <v>476</v>
      </c>
      <c r="P29" s="87">
        <v>476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2015</v>
      </c>
      <c r="W29" s="87">
        <v>2015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71</v>
      </c>
      <c r="AG29" s="87">
        <v>71</v>
      </c>
      <c r="AH29" s="87">
        <v>0</v>
      </c>
      <c r="AI29" s="87">
        <v>0</v>
      </c>
      <c r="AJ29" s="87">
        <f>SUM(AK29:AS29)</f>
        <v>71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68</v>
      </c>
      <c r="AR29" s="87">
        <v>0</v>
      </c>
      <c r="AS29" s="87">
        <v>3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11</v>
      </c>
      <c r="B30" s="96" t="s">
        <v>306</v>
      </c>
      <c r="C30" s="85" t="s">
        <v>307</v>
      </c>
      <c r="D30" s="87">
        <f>SUM(E30,+H30,+K30)</f>
        <v>3468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3468</v>
      </c>
      <c r="L30" s="87">
        <v>974</v>
      </c>
      <c r="M30" s="87">
        <v>2494</v>
      </c>
      <c r="N30" s="87">
        <f>SUM(O30,+V30,+AC30)</f>
        <v>3468</v>
      </c>
      <c r="O30" s="87">
        <f>SUM(P30:U30)</f>
        <v>974</v>
      </c>
      <c r="P30" s="87">
        <v>974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2494</v>
      </c>
      <c r="W30" s="87">
        <v>2494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131</v>
      </c>
      <c r="AG30" s="87">
        <v>131</v>
      </c>
      <c r="AH30" s="87">
        <v>0</v>
      </c>
      <c r="AI30" s="87">
        <v>0</v>
      </c>
      <c r="AJ30" s="87">
        <f>SUM(AK30:AS30)</f>
        <v>131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125</v>
      </c>
      <c r="AR30" s="87">
        <v>0</v>
      </c>
      <c r="AS30" s="87">
        <v>6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131</v>
      </c>
      <c r="BA30" s="87">
        <v>131</v>
      </c>
      <c r="BB30" s="87">
        <v>0</v>
      </c>
      <c r="BC30" s="87">
        <v>0</v>
      </c>
    </row>
    <row r="31" spans="1:55" ht="13.5" customHeight="1">
      <c r="A31" s="98" t="s">
        <v>11</v>
      </c>
      <c r="B31" s="96" t="s">
        <v>308</v>
      </c>
      <c r="C31" s="85" t="s">
        <v>309</v>
      </c>
      <c r="D31" s="87">
        <f>SUM(E31,+H31,+K31)</f>
        <v>687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687</v>
      </c>
      <c r="L31" s="87">
        <v>142</v>
      </c>
      <c r="M31" s="87">
        <v>545</v>
      </c>
      <c r="N31" s="87">
        <f>SUM(O31,+V31,+AC31)</f>
        <v>687</v>
      </c>
      <c r="O31" s="87">
        <f>SUM(P31:U31)</f>
        <v>142</v>
      </c>
      <c r="P31" s="87">
        <v>140</v>
      </c>
      <c r="Q31" s="87">
        <v>0</v>
      </c>
      <c r="R31" s="87">
        <v>0</v>
      </c>
      <c r="S31" s="87">
        <v>0</v>
      </c>
      <c r="T31" s="87">
        <v>0</v>
      </c>
      <c r="U31" s="87">
        <v>2</v>
      </c>
      <c r="V31" s="87">
        <f>SUM(W31:AB31)</f>
        <v>545</v>
      </c>
      <c r="W31" s="87">
        <v>545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5</v>
      </c>
      <c r="AG31" s="87">
        <v>5</v>
      </c>
      <c r="AH31" s="87">
        <v>0</v>
      </c>
      <c r="AI31" s="87">
        <v>0</v>
      </c>
      <c r="AJ31" s="87">
        <f>SUM(AK31:AS31)</f>
        <v>4</v>
      </c>
      <c r="AK31" s="87">
        <v>0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4</v>
      </c>
      <c r="AR31" s="87">
        <v>0</v>
      </c>
      <c r="AS31" s="87">
        <v>0</v>
      </c>
      <c r="AT31" s="87">
        <f>SUM(AU31:AY31)</f>
        <v>1</v>
      </c>
      <c r="AU31" s="87">
        <v>1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11</v>
      </c>
      <c r="B32" s="96" t="s">
        <v>310</v>
      </c>
      <c r="C32" s="85" t="s">
        <v>311</v>
      </c>
      <c r="D32" s="87">
        <f>SUM(E32,+H32,+K32)</f>
        <v>4118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4118</v>
      </c>
      <c r="L32" s="87">
        <v>1264</v>
      </c>
      <c r="M32" s="87">
        <v>2854</v>
      </c>
      <c r="N32" s="87">
        <f>SUM(O32,+V32,+AC32)</f>
        <v>4118</v>
      </c>
      <c r="O32" s="87">
        <f>SUM(P32:U32)</f>
        <v>1264</v>
      </c>
      <c r="P32" s="87">
        <v>1264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2854</v>
      </c>
      <c r="W32" s="87">
        <v>2854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26</v>
      </c>
      <c r="AG32" s="87">
        <v>26</v>
      </c>
      <c r="AH32" s="87">
        <v>0</v>
      </c>
      <c r="AI32" s="87">
        <v>0</v>
      </c>
      <c r="AJ32" s="87">
        <f>SUM(AK32:AS32)</f>
        <v>23</v>
      </c>
      <c r="AK32" s="87">
        <v>0</v>
      </c>
      <c r="AL32" s="87">
        <v>0</v>
      </c>
      <c r="AM32" s="87">
        <v>0</v>
      </c>
      <c r="AN32" s="87">
        <v>0</v>
      </c>
      <c r="AO32" s="87">
        <v>0</v>
      </c>
      <c r="AP32" s="87">
        <v>0</v>
      </c>
      <c r="AQ32" s="87">
        <v>22</v>
      </c>
      <c r="AR32" s="87">
        <v>1</v>
      </c>
      <c r="AS32" s="87">
        <v>0</v>
      </c>
      <c r="AT32" s="87">
        <f>SUM(AU32:AY32)</f>
        <v>3</v>
      </c>
      <c r="AU32" s="87">
        <v>3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11</v>
      </c>
      <c r="B33" s="96" t="s">
        <v>312</v>
      </c>
      <c r="C33" s="85" t="s">
        <v>313</v>
      </c>
      <c r="D33" s="87">
        <f>SUM(E33,+H33,+K33)</f>
        <v>3955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3955</v>
      </c>
      <c r="L33" s="87">
        <v>213</v>
      </c>
      <c r="M33" s="87">
        <v>3742</v>
      </c>
      <c r="N33" s="87">
        <f>SUM(O33,+V33,+AC33)</f>
        <v>3955</v>
      </c>
      <c r="O33" s="87">
        <f>SUM(P33:U33)</f>
        <v>213</v>
      </c>
      <c r="P33" s="87">
        <v>213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3742</v>
      </c>
      <c r="W33" s="87">
        <v>3742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24</v>
      </c>
      <c r="AG33" s="87">
        <v>24</v>
      </c>
      <c r="AH33" s="87">
        <v>0</v>
      </c>
      <c r="AI33" s="87">
        <v>0</v>
      </c>
      <c r="AJ33" s="87">
        <f>SUM(AK33:AS33)</f>
        <v>24</v>
      </c>
      <c r="AK33" s="87">
        <v>0</v>
      </c>
      <c r="AL33" s="87">
        <v>0</v>
      </c>
      <c r="AM33" s="87">
        <v>2</v>
      </c>
      <c r="AN33" s="87">
        <v>0</v>
      </c>
      <c r="AO33" s="87">
        <v>0</v>
      </c>
      <c r="AP33" s="87">
        <v>0</v>
      </c>
      <c r="AQ33" s="87">
        <v>22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11</v>
      </c>
      <c r="B34" s="96" t="s">
        <v>314</v>
      </c>
      <c r="C34" s="85" t="s">
        <v>315</v>
      </c>
      <c r="D34" s="87">
        <f>SUM(E34,+H34,+K34)</f>
        <v>7873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7873</v>
      </c>
      <c r="L34" s="87">
        <v>951</v>
      </c>
      <c r="M34" s="87">
        <v>6922</v>
      </c>
      <c r="N34" s="87">
        <f>SUM(O34,+V34,+AC34)</f>
        <v>7873</v>
      </c>
      <c r="O34" s="87">
        <f>SUM(P34:U34)</f>
        <v>951</v>
      </c>
      <c r="P34" s="87">
        <v>951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6922</v>
      </c>
      <c r="W34" s="87">
        <v>6922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50</v>
      </c>
      <c r="AG34" s="87">
        <v>50</v>
      </c>
      <c r="AH34" s="87">
        <v>0</v>
      </c>
      <c r="AI34" s="87">
        <v>0</v>
      </c>
      <c r="AJ34" s="87">
        <f>SUM(AK34:AS34)</f>
        <v>45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43</v>
      </c>
      <c r="AR34" s="87">
        <v>2</v>
      </c>
      <c r="AS34" s="87">
        <v>0</v>
      </c>
      <c r="AT34" s="87">
        <f>SUM(AU34:AY34)</f>
        <v>5</v>
      </c>
      <c r="AU34" s="87">
        <v>5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11</v>
      </c>
      <c r="B35" s="96" t="s">
        <v>316</v>
      </c>
      <c r="C35" s="85" t="s">
        <v>317</v>
      </c>
      <c r="D35" s="87">
        <f>SUM(E35,+H35,+K35)</f>
        <v>6644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6644</v>
      </c>
      <c r="L35" s="87">
        <v>2466</v>
      </c>
      <c r="M35" s="87">
        <v>4178</v>
      </c>
      <c r="N35" s="87">
        <f>SUM(O35,+V35,+AC35)</f>
        <v>6644</v>
      </c>
      <c r="O35" s="87">
        <f>SUM(P35:U35)</f>
        <v>2466</v>
      </c>
      <c r="P35" s="87">
        <v>2466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4178</v>
      </c>
      <c r="W35" s="87">
        <v>4178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230</v>
      </c>
      <c r="AG35" s="87">
        <v>230</v>
      </c>
      <c r="AH35" s="87">
        <v>0</v>
      </c>
      <c r="AI35" s="87">
        <v>0</v>
      </c>
      <c r="AJ35" s="87">
        <f>SUM(AK35:AS35)</f>
        <v>230</v>
      </c>
      <c r="AK35" s="87">
        <v>0</v>
      </c>
      <c r="AL35" s="87">
        <v>0</v>
      </c>
      <c r="AM35" s="87">
        <v>199</v>
      </c>
      <c r="AN35" s="87">
        <v>31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11</v>
      </c>
      <c r="B36" s="96" t="s">
        <v>318</v>
      </c>
      <c r="C36" s="85" t="s">
        <v>319</v>
      </c>
      <c r="D36" s="87">
        <f>SUM(E36,+H36,+K36)</f>
        <v>2181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2181</v>
      </c>
      <c r="L36" s="87">
        <v>850</v>
      </c>
      <c r="M36" s="87">
        <v>1331</v>
      </c>
      <c r="N36" s="87">
        <f>SUM(O36,+V36,+AC36)</f>
        <v>2181</v>
      </c>
      <c r="O36" s="87">
        <f>SUM(P36:U36)</f>
        <v>850</v>
      </c>
      <c r="P36" s="87">
        <v>850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1331</v>
      </c>
      <c r="W36" s="87">
        <v>1331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76</v>
      </c>
      <c r="AG36" s="87">
        <v>76</v>
      </c>
      <c r="AH36" s="87">
        <v>0</v>
      </c>
      <c r="AI36" s="87">
        <v>0</v>
      </c>
      <c r="AJ36" s="87">
        <f>SUM(AK36:AS36)</f>
        <v>76</v>
      </c>
      <c r="AK36" s="87">
        <v>0</v>
      </c>
      <c r="AL36" s="87">
        <v>0</v>
      </c>
      <c r="AM36" s="87">
        <v>66</v>
      </c>
      <c r="AN36" s="87">
        <v>10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11</v>
      </c>
      <c r="B37" s="96" t="s">
        <v>320</v>
      </c>
      <c r="C37" s="85" t="s">
        <v>321</v>
      </c>
      <c r="D37" s="87">
        <f>SUM(E37,+H37,+K37)</f>
        <v>3343</v>
      </c>
      <c r="E37" s="87">
        <f>SUM(F37:G37)</f>
        <v>0</v>
      </c>
      <c r="F37" s="87">
        <v>0</v>
      </c>
      <c r="G37" s="87">
        <v>0</v>
      </c>
      <c r="H37" s="87">
        <f>SUM(I37:J37)</f>
        <v>0</v>
      </c>
      <c r="I37" s="87">
        <v>0</v>
      </c>
      <c r="J37" s="87">
        <v>0</v>
      </c>
      <c r="K37" s="87">
        <f>SUM(L37:M37)</f>
        <v>3343</v>
      </c>
      <c r="L37" s="87">
        <v>604</v>
      </c>
      <c r="M37" s="87">
        <v>2739</v>
      </c>
      <c r="N37" s="87">
        <f>SUM(O37,+V37,+AC37)</f>
        <v>3343</v>
      </c>
      <c r="O37" s="87">
        <f>SUM(P37:U37)</f>
        <v>604</v>
      </c>
      <c r="P37" s="87">
        <v>604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2739</v>
      </c>
      <c r="W37" s="87">
        <v>2739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113</v>
      </c>
      <c r="AG37" s="87">
        <v>113</v>
      </c>
      <c r="AH37" s="87">
        <v>0</v>
      </c>
      <c r="AI37" s="87">
        <v>0</v>
      </c>
      <c r="AJ37" s="87">
        <f>SUM(AK37:AS37)</f>
        <v>113</v>
      </c>
      <c r="AK37" s="87">
        <v>0</v>
      </c>
      <c r="AL37" s="87">
        <v>0</v>
      </c>
      <c r="AM37" s="87">
        <v>97</v>
      </c>
      <c r="AN37" s="87">
        <v>0</v>
      </c>
      <c r="AO37" s="87">
        <v>0</v>
      </c>
      <c r="AP37" s="87">
        <v>0</v>
      </c>
      <c r="AQ37" s="87">
        <v>16</v>
      </c>
      <c r="AR37" s="87">
        <v>0</v>
      </c>
      <c r="AS37" s="87">
        <v>0</v>
      </c>
      <c r="AT37" s="87">
        <f>SUM(AU37:AY37)</f>
        <v>3</v>
      </c>
      <c r="AU37" s="87">
        <v>0</v>
      </c>
      <c r="AV37" s="87">
        <v>0</v>
      </c>
      <c r="AW37" s="87">
        <v>3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11</v>
      </c>
      <c r="B38" s="96" t="s">
        <v>322</v>
      </c>
      <c r="C38" s="85" t="s">
        <v>323</v>
      </c>
      <c r="D38" s="87">
        <f>SUM(E38,+H38,+K38)</f>
        <v>5786</v>
      </c>
      <c r="E38" s="87">
        <f>SUM(F38:G38)</f>
        <v>0</v>
      </c>
      <c r="F38" s="87">
        <v>0</v>
      </c>
      <c r="G38" s="87">
        <v>0</v>
      </c>
      <c r="H38" s="87">
        <f>SUM(I38:J38)</f>
        <v>0</v>
      </c>
      <c r="I38" s="87">
        <v>0</v>
      </c>
      <c r="J38" s="87">
        <v>0</v>
      </c>
      <c r="K38" s="87">
        <f>SUM(L38:M38)</f>
        <v>5786</v>
      </c>
      <c r="L38" s="87">
        <v>1048</v>
      </c>
      <c r="M38" s="87">
        <v>4738</v>
      </c>
      <c r="N38" s="87">
        <f>SUM(O38,+V38,+AC38)</f>
        <v>5786</v>
      </c>
      <c r="O38" s="87">
        <f>SUM(P38:U38)</f>
        <v>1048</v>
      </c>
      <c r="P38" s="87">
        <v>1048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4738</v>
      </c>
      <c r="W38" s="87">
        <v>4738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202</v>
      </c>
      <c r="AG38" s="87">
        <v>202</v>
      </c>
      <c r="AH38" s="87">
        <v>0</v>
      </c>
      <c r="AI38" s="87">
        <v>0</v>
      </c>
      <c r="AJ38" s="87">
        <f>SUM(AK38:AS38)</f>
        <v>202</v>
      </c>
      <c r="AK38" s="87">
        <v>0</v>
      </c>
      <c r="AL38" s="87">
        <v>0</v>
      </c>
      <c r="AM38" s="87">
        <v>174</v>
      </c>
      <c r="AN38" s="87">
        <v>28</v>
      </c>
      <c r="AO38" s="87">
        <v>0</v>
      </c>
      <c r="AP38" s="87">
        <v>0</v>
      </c>
      <c r="AQ38" s="87">
        <v>0</v>
      </c>
      <c r="AR38" s="87">
        <v>0</v>
      </c>
      <c r="AS38" s="87">
        <v>0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11</v>
      </c>
      <c r="B39" s="96" t="s">
        <v>324</v>
      </c>
      <c r="C39" s="85" t="s">
        <v>325</v>
      </c>
      <c r="D39" s="87">
        <f>SUM(E39,+H39,+K39)</f>
        <v>14487</v>
      </c>
      <c r="E39" s="87">
        <f>SUM(F39:G39)</f>
        <v>0</v>
      </c>
      <c r="F39" s="87">
        <v>0</v>
      </c>
      <c r="G39" s="87">
        <v>0</v>
      </c>
      <c r="H39" s="87">
        <f>SUM(I39:J39)</f>
        <v>0</v>
      </c>
      <c r="I39" s="87">
        <v>0</v>
      </c>
      <c r="J39" s="87">
        <v>0</v>
      </c>
      <c r="K39" s="87">
        <f>SUM(L39:M39)</f>
        <v>14487</v>
      </c>
      <c r="L39" s="87">
        <v>3092</v>
      </c>
      <c r="M39" s="87">
        <v>11395</v>
      </c>
      <c r="N39" s="87">
        <f>SUM(O39,+V39,+AC39)</f>
        <v>14487</v>
      </c>
      <c r="O39" s="87">
        <f>SUM(P39:U39)</f>
        <v>3092</v>
      </c>
      <c r="P39" s="87">
        <v>3092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11395</v>
      </c>
      <c r="W39" s="87">
        <v>11395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292</v>
      </c>
      <c r="AG39" s="87">
        <v>292</v>
      </c>
      <c r="AH39" s="87">
        <v>0</v>
      </c>
      <c r="AI39" s="87">
        <v>0</v>
      </c>
      <c r="AJ39" s="87">
        <f>SUM(AK39:AS39)</f>
        <v>292</v>
      </c>
      <c r="AK39" s="87">
        <v>0</v>
      </c>
      <c r="AL39" s="87">
        <v>0</v>
      </c>
      <c r="AM39" s="87">
        <v>292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0</v>
      </c>
      <c r="AT39" s="87">
        <f>SUM(AU39:AY39)</f>
        <v>41</v>
      </c>
      <c r="AU39" s="87">
        <v>0</v>
      </c>
      <c r="AV39" s="87">
        <v>0</v>
      </c>
      <c r="AW39" s="87">
        <v>41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11</v>
      </c>
      <c r="B40" s="96" t="s">
        <v>326</v>
      </c>
      <c r="C40" s="85" t="s">
        <v>327</v>
      </c>
      <c r="D40" s="87">
        <f>SUM(E40,+H40,+K40)</f>
        <v>1475</v>
      </c>
      <c r="E40" s="87">
        <f>SUM(F40:G40)</f>
        <v>0</v>
      </c>
      <c r="F40" s="87">
        <v>0</v>
      </c>
      <c r="G40" s="87">
        <v>0</v>
      </c>
      <c r="H40" s="87">
        <f>SUM(I40:J40)</f>
        <v>0</v>
      </c>
      <c r="I40" s="87">
        <v>0</v>
      </c>
      <c r="J40" s="87">
        <v>0</v>
      </c>
      <c r="K40" s="87">
        <f>SUM(L40:M40)</f>
        <v>1475</v>
      </c>
      <c r="L40" s="87">
        <v>591</v>
      </c>
      <c r="M40" s="87">
        <v>884</v>
      </c>
      <c r="N40" s="87">
        <f>SUM(O40,+V40,+AC40)</f>
        <v>1475</v>
      </c>
      <c r="O40" s="87">
        <f>SUM(P40:U40)</f>
        <v>591</v>
      </c>
      <c r="P40" s="87">
        <v>591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884</v>
      </c>
      <c r="W40" s="87">
        <v>884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39</v>
      </c>
      <c r="AG40" s="87">
        <v>39</v>
      </c>
      <c r="AH40" s="87">
        <v>0</v>
      </c>
      <c r="AI40" s="87">
        <v>0</v>
      </c>
      <c r="AJ40" s="87">
        <f>SUM(AK40:AS40)</f>
        <v>39</v>
      </c>
      <c r="AK40" s="87">
        <v>0</v>
      </c>
      <c r="AL40" s="87">
        <v>0</v>
      </c>
      <c r="AM40" s="87">
        <v>2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37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 t="s">
        <v>11</v>
      </c>
      <c r="B41" s="96" t="s">
        <v>328</v>
      </c>
      <c r="C41" s="85" t="s">
        <v>329</v>
      </c>
      <c r="D41" s="87">
        <f>SUM(E41,+H41,+K41)</f>
        <v>12632</v>
      </c>
      <c r="E41" s="87">
        <f>SUM(F41:G41)</f>
        <v>0</v>
      </c>
      <c r="F41" s="87">
        <v>0</v>
      </c>
      <c r="G41" s="87">
        <v>0</v>
      </c>
      <c r="H41" s="87">
        <f>SUM(I41:J41)</f>
        <v>1220</v>
      </c>
      <c r="I41" s="87">
        <v>0</v>
      </c>
      <c r="J41" s="87">
        <v>1220</v>
      </c>
      <c r="K41" s="87">
        <f>SUM(L41:M41)</f>
        <v>11412</v>
      </c>
      <c r="L41" s="87">
        <v>1290</v>
      </c>
      <c r="M41" s="87">
        <v>10122</v>
      </c>
      <c r="N41" s="87">
        <f>SUM(O41,+V41,+AC41)</f>
        <v>12634</v>
      </c>
      <c r="O41" s="87">
        <f>SUM(P41:U41)</f>
        <v>1290</v>
      </c>
      <c r="P41" s="87">
        <v>1290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11342</v>
      </c>
      <c r="W41" s="87">
        <v>10122</v>
      </c>
      <c r="X41" s="87">
        <v>1220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2</v>
      </c>
      <c r="AD41" s="87">
        <v>2</v>
      </c>
      <c r="AE41" s="87">
        <v>0</v>
      </c>
      <c r="AF41" s="87">
        <f>SUM(AG41:AI41)</f>
        <v>5</v>
      </c>
      <c r="AG41" s="87">
        <v>0</v>
      </c>
      <c r="AH41" s="87">
        <v>5</v>
      </c>
      <c r="AI41" s="87">
        <v>0</v>
      </c>
      <c r="AJ41" s="87">
        <f>SUM(AK41:AS41)</f>
        <v>0</v>
      </c>
      <c r="AK41" s="87">
        <v>0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11</v>
      </c>
      <c r="B42" s="96" t="s">
        <v>330</v>
      </c>
      <c r="C42" s="85" t="s">
        <v>331</v>
      </c>
      <c r="D42" s="87">
        <f>SUM(E42,+H42,+K42)</f>
        <v>3441</v>
      </c>
      <c r="E42" s="87">
        <f>SUM(F42:G42)</f>
        <v>0</v>
      </c>
      <c r="F42" s="87">
        <v>0</v>
      </c>
      <c r="G42" s="87">
        <v>0</v>
      </c>
      <c r="H42" s="87">
        <f>SUM(I42:J42)</f>
        <v>0</v>
      </c>
      <c r="I42" s="87">
        <v>0</v>
      </c>
      <c r="J42" s="87">
        <v>0</v>
      </c>
      <c r="K42" s="87">
        <f>SUM(L42:M42)</f>
        <v>3441</v>
      </c>
      <c r="L42" s="87">
        <v>610</v>
      </c>
      <c r="M42" s="87">
        <v>2831</v>
      </c>
      <c r="N42" s="87">
        <f>SUM(O42,+V42,+AC42)</f>
        <v>3441</v>
      </c>
      <c r="O42" s="87">
        <f>SUM(P42:U42)</f>
        <v>610</v>
      </c>
      <c r="P42" s="87">
        <v>610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2831</v>
      </c>
      <c r="W42" s="87">
        <v>2831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0</v>
      </c>
      <c r="AG42" s="87">
        <v>0</v>
      </c>
      <c r="AH42" s="87">
        <v>0</v>
      </c>
      <c r="AI42" s="87">
        <v>0</v>
      </c>
      <c r="AJ42" s="87">
        <f>SUM(AK42:AS42)</f>
        <v>0</v>
      </c>
      <c r="AK42" s="87">
        <v>0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 t="s">
        <v>11</v>
      </c>
      <c r="B43" s="96" t="s">
        <v>332</v>
      </c>
      <c r="C43" s="85" t="s">
        <v>333</v>
      </c>
      <c r="D43" s="87">
        <f>SUM(E43,+H43,+K43)</f>
        <v>6911</v>
      </c>
      <c r="E43" s="87">
        <f>SUM(F43:G43)</f>
        <v>0</v>
      </c>
      <c r="F43" s="87">
        <v>0</v>
      </c>
      <c r="G43" s="87">
        <v>0</v>
      </c>
      <c r="H43" s="87">
        <f>SUM(I43:J43)</f>
        <v>0</v>
      </c>
      <c r="I43" s="87">
        <v>0</v>
      </c>
      <c r="J43" s="87">
        <v>0</v>
      </c>
      <c r="K43" s="87">
        <f>SUM(L43:M43)</f>
        <v>6911</v>
      </c>
      <c r="L43" s="87">
        <v>1951</v>
      </c>
      <c r="M43" s="87">
        <v>4960</v>
      </c>
      <c r="N43" s="87">
        <f>SUM(O43,+V43,+AC43)</f>
        <v>6911</v>
      </c>
      <c r="O43" s="87">
        <f>SUM(P43:U43)</f>
        <v>1951</v>
      </c>
      <c r="P43" s="87">
        <v>1951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4960</v>
      </c>
      <c r="W43" s="87">
        <v>4960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>SUM(AD43:AE43)</f>
        <v>0</v>
      </c>
      <c r="AD43" s="87">
        <v>0</v>
      </c>
      <c r="AE43" s="87">
        <v>0</v>
      </c>
      <c r="AF43" s="87">
        <f>SUM(AG43:AI43)</f>
        <v>3</v>
      </c>
      <c r="AG43" s="87">
        <v>3</v>
      </c>
      <c r="AH43" s="87">
        <v>0</v>
      </c>
      <c r="AI43" s="87">
        <v>0</v>
      </c>
      <c r="AJ43" s="87">
        <f>SUM(AK43:AS43)</f>
        <v>3</v>
      </c>
      <c r="AK43" s="87">
        <v>0</v>
      </c>
      <c r="AL43" s="87">
        <v>0</v>
      </c>
      <c r="AM43" s="87">
        <v>2</v>
      </c>
      <c r="AN43" s="87">
        <v>0</v>
      </c>
      <c r="AO43" s="87">
        <v>0</v>
      </c>
      <c r="AP43" s="87">
        <v>0</v>
      </c>
      <c r="AQ43" s="87">
        <v>0</v>
      </c>
      <c r="AR43" s="87">
        <v>1</v>
      </c>
      <c r="AS43" s="87">
        <v>0</v>
      </c>
      <c r="AT43" s="87">
        <f>SUM(AU43:AY43)</f>
        <v>0</v>
      </c>
      <c r="AU43" s="87">
        <v>0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33</v>
      </c>
      <c r="BA43" s="87">
        <v>33</v>
      </c>
      <c r="BB43" s="87">
        <v>0</v>
      </c>
      <c r="BC43" s="87">
        <v>0</v>
      </c>
    </row>
    <row r="44" spans="1:55" ht="13.5" customHeight="1">
      <c r="A44" s="98" t="s">
        <v>11</v>
      </c>
      <c r="B44" s="96" t="s">
        <v>334</v>
      </c>
      <c r="C44" s="85" t="s">
        <v>335</v>
      </c>
      <c r="D44" s="87">
        <f>SUM(E44,+H44,+K44)</f>
        <v>3748</v>
      </c>
      <c r="E44" s="87">
        <f>SUM(F44:G44)</f>
        <v>0</v>
      </c>
      <c r="F44" s="87">
        <v>0</v>
      </c>
      <c r="G44" s="87">
        <v>0</v>
      </c>
      <c r="H44" s="87">
        <f>SUM(I44:J44)</f>
        <v>0</v>
      </c>
      <c r="I44" s="87">
        <v>0</v>
      </c>
      <c r="J44" s="87">
        <v>0</v>
      </c>
      <c r="K44" s="87">
        <f>SUM(L44:M44)</f>
        <v>3748</v>
      </c>
      <c r="L44" s="87">
        <v>1144</v>
      </c>
      <c r="M44" s="87">
        <v>2604</v>
      </c>
      <c r="N44" s="87">
        <f>SUM(O44,+V44,+AC44)</f>
        <v>3748</v>
      </c>
      <c r="O44" s="87">
        <f>SUM(P44:U44)</f>
        <v>1144</v>
      </c>
      <c r="P44" s="87">
        <v>1144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f>SUM(W44:AB44)</f>
        <v>2604</v>
      </c>
      <c r="W44" s="87">
        <v>2604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f>SUM(AD44:AE44)</f>
        <v>0</v>
      </c>
      <c r="AD44" s="87">
        <v>0</v>
      </c>
      <c r="AE44" s="87">
        <v>0</v>
      </c>
      <c r="AF44" s="87">
        <f>SUM(AG44:AI44)</f>
        <v>1</v>
      </c>
      <c r="AG44" s="87">
        <v>1</v>
      </c>
      <c r="AH44" s="87">
        <v>0</v>
      </c>
      <c r="AI44" s="87">
        <v>0</v>
      </c>
      <c r="AJ44" s="87">
        <f>SUM(AK44:AS44)</f>
        <v>19</v>
      </c>
      <c r="AK44" s="87">
        <v>0</v>
      </c>
      <c r="AL44" s="87">
        <v>18</v>
      </c>
      <c r="AM44" s="87">
        <v>1</v>
      </c>
      <c r="AN44" s="87">
        <v>0</v>
      </c>
      <c r="AO44" s="87">
        <v>0</v>
      </c>
      <c r="AP44" s="87">
        <v>0</v>
      </c>
      <c r="AQ44" s="87">
        <v>0</v>
      </c>
      <c r="AR44" s="87">
        <v>0</v>
      </c>
      <c r="AS44" s="87">
        <v>0</v>
      </c>
      <c r="AT44" s="87">
        <f>SUM(AU44:AY44)</f>
        <v>0</v>
      </c>
      <c r="AU44" s="87">
        <v>0</v>
      </c>
      <c r="AV44" s="87">
        <v>0</v>
      </c>
      <c r="AW44" s="87">
        <v>0</v>
      </c>
      <c r="AX44" s="87">
        <v>0</v>
      </c>
      <c r="AY44" s="87">
        <v>0</v>
      </c>
      <c r="AZ44" s="87">
        <f>SUM(BA44:BC44)</f>
        <v>18</v>
      </c>
      <c r="BA44" s="87">
        <v>18</v>
      </c>
      <c r="BB44" s="87">
        <v>0</v>
      </c>
      <c r="BC44" s="87">
        <v>0</v>
      </c>
    </row>
    <row r="45" spans="1:55" ht="13.5" customHeight="1">
      <c r="A45" s="98" t="s">
        <v>11</v>
      </c>
      <c r="B45" s="96" t="s">
        <v>336</v>
      </c>
      <c r="C45" s="85" t="s">
        <v>337</v>
      </c>
      <c r="D45" s="87">
        <f>SUM(E45,+H45,+K45)</f>
        <v>989</v>
      </c>
      <c r="E45" s="87">
        <f>SUM(F45:G45)</f>
        <v>0</v>
      </c>
      <c r="F45" s="87">
        <v>0</v>
      </c>
      <c r="G45" s="87">
        <v>0</v>
      </c>
      <c r="H45" s="87">
        <f>SUM(I45:J45)</f>
        <v>0</v>
      </c>
      <c r="I45" s="87">
        <v>0</v>
      </c>
      <c r="J45" s="87">
        <v>0</v>
      </c>
      <c r="K45" s="87">
        <f>SUM(L45:M45)</f>
        <v>989</v>
      </c>
      <c r="L45" s="87">
        <v>314</v>
      </c>
      <c r="M45" s="87">
        <v>675</v>
      </c>
      <c r="N45" s="87">
        <f>SUM(O45,+V45,+AC45)</f>
        <v>989</v>
      </c>
      <c r="O45" s="87">
        <f>SUM(P45:U45)</f>
        <v>314</v>
      </c>
      <c r="P45" s="87">
        <v>314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f>SUM(W45:AB45)</f>
        <v>675</v>
      </c>
      <c r="W45" s="87">
        <v>675</v>
      </c>
      <c r="X45" s="87">
        <v>0</v>
      </c>
      <c r="Y45" s="87">
        <v>0</v>
      </c>
      <c r="Z45" s="87">
        <v>0</v>
      </c>
      <c r="AA45" s="87">
        <v>0</v>
      </c>
      <c r="AB45" s="87">
        <v>0</v>
      </c>
      <c r="AC45" s="87">
        <f>SUM(AD45:AE45)</f>
        <v>0</v>
      </c>
      <c r="AD45" s="87">
        <v>0</v>
      </c>
      <c r="AE45" s="87">
        <v>0</v>
      </c>
      <c r="AF45" s="87">
        <f>SUM(AG45:AI45)</f>
        <v>0</v>
      </c>
      <c r="AG45" s="87">
        <v>0</v>
      </c>
      <c r="AH45" s="87">
        <v>0</v>
      </c>
      <c r="AI45" s="87">
        <v>0</v>
      </c>
      <c r="AJ45" s="87">
        <f>SUM(AK45:AS45)</f>
        <v>0</v>
      </c>
      <c r="AK45" s="87">
        <v>0</v>
      </c>
      <c r="AL45" s="87">
        <v>0</v>
      </c>
      <c r="AM45" s="87">
        <v>0</v>
      </c>
      <c r="AN45" s="87">
        <v>0</v>
      </c>
      <c r="AO45" s="87">
        <v>0</v>
      </c>
      <c r="AP45" s="87">
        <v>0</v>
      </c>
      <c r="AQ45" s="87">
        <v>0</v>
      </c>
      <c r="AR45" s="87">
        <v>0</v>
      </c>
      <c r="AS45" s="87">
        <v>0</v>
      </c>
      <c r="AT45" s="87">
        <f>SUM(AU45:AY45)</f>
        <v>0</v>
      </c>
      <c r="AU45" s="87">
        <v>0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4</v>
      </c>
      <c r="BA45" s="87">
        <v>4</v>
      </c>
      <c r="BB45" s="87">
        <v>0</v>
      </c>
      <c r="BC45" s="87">
        <v>0</v>
      </c>
    </row>
    <row r="46" spans="1:55" ht="13.5" customHeight="1">
      <c r="A46" s="98" t="s">
        <v>11</v>
      </c>
      <c r="B46" s="96" t="s">
        <v>338</v>
      </c>
      <c r="C46" s="85" t="s">
        <v>339</v>
      </c>
      <c r="D46" s="87">
        <f>SUM(E46,+H46,+K46)</f>
        <v>540</v>
      </c>
      <c r="E46" s="87">
        <f>SUM(F46:G46)</f>
        <v>0</v>
      </c>
      <c r="F46" s="87">
        <v>0</v>
      </c>
      <c r="G46" s="87">
        <v>0</v>
      </c>
      <c r="H46" s="87">
        <f>SUM(I46:J46)</f>
        <v>0</v>
      </c>
      <c r="I46" s="87">
        <v>0</v>
      </c>
      <c r="J46" s="87">
        <v>0</v>
      </c>
      <c r="K46" s="87">
        <f>SUM(L46:M46)</f>
        <v>540</v>
      </c>
      <c r="L46" s="87">
        <v>189</v>
      </c>
      <c r="M46" s="87">
        <v>351</v>
      </c>
      <c r="N46" s="87">
        <f>SUM(O46,+V46,+AC46)</f>
        <v>551</v>
      </c>
      <c r="O46" s="87">
        <f>SUM(P46:U46)</f>
        <v>189</v>
      </c>
      <c r="P46" s="87">
        <v>189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f>SUM(W46:AB46)</f>
        <v>351</v>
      </c>
      <c r="W46" s="87">
        <v>351</v>
      </c>
      <c r="X46" s="87">
        <v>0</v>
      </c>
      <c r="Y46" s="87">
        <v>0</v>
      </c>
      <c r="Z46" s="87">
        <v>0</v>
      </c>
      <c r="AA46" s="87">
        <v>0</v>
      </c>
      <c r="AB46" s="87">
        <v>0</v>
      </c>
      <c r="AC46" s="87">
        <f>SUM(AD46:AE46)</f>
        <v>11</v>
      </c>
      <c r="AD46" s="87">
        <v>11</v>
      </c>
      <c r="AE46" s="87">
        <v>0</v>
      </c>
      <c r="AF46" s="87">
        <f>SUM(AG46:AI46)</f>
        <v>0</v>
      </c>
      <c r="AG46" s="87">
        <v>0</v>
      </c>
      <c r="AH46" s="87">
        <v>0</v>
      </c>
      <c r="AI46" s="87">
        <v>0</v>
      </c>
      <c r="AJ46" s="87">
        <f>SUM(AK46:AS46)</f>
        <v>0</v>
      </c>
      <c r="AK46" s="87">
        <v>0</v>
      </c>
      <c r="AL46" s="87">
        <v>0</v>
      </c>
      <c r="AM46" s="87">
        <v>0</v>
      </c>
      <c r="AN46" s="87">
        <v>0</v>
      </c>
      <c r="AO46" s="87">
        <v>0</v>
      </c>
      <c r="AP46" s="87">
        <v>0</v>
      </c>
      <c r="AQ46" s="87">
        <v>0</v>
      </c>
      <c r="AR46" s="87">
        <v>0</v>
      </c>
      <c r="AS46" s="87">
        <v>0</v>
      </c>
      <c r="AT46" s="87">
        <f>SUM(AU46:AY46)</f>
        <v>0</v>
      </c>
      <c r="AU46" s="87">
        <v>0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0</v>
      </c>
      <c r="BA46" s="87">
        <v>0</v>
      </c>
      <c r="BB46" s="87">
        <v>0</v>
      </c>
      <c r="BC46" s="87">
        <v>0</v>
      </c>
    </row>
    <row r="47" spans="1:55" ht="13.5" customHeight="1">
      <c r="A47" s="98" t="s">
        <v>11</v>
      </c>
      <c r="B47" s="96" t="s">
        <v>340</v>
      </c>
      <c r="C47" s="85" t="s">
        <v>341</v>
      </c>
      <c r="D47" s="87">
        <f>SUM(E47,+H47,+K47)</f>
        <v>1387</v>
      </c>
      <c r="E47" s="87">
        <f>SUM(F47:G47)</f>
        <v>0</v>
      </c>
      <c r="F47" s="87">
        <v>0</v>
      </c>
      <c r="G47" s="87">
        <v>0</v>
      </c>
      <c r="H47" s="87">
        <f>SUM(I47:J47)</f>
        <v>0</v>
      </c>
      <c r="I47" s="87">
        <v>0</v>
      </c>
      <c r="J47" s="87">
        <v>0</v>
      </c>
      <c r="K47" s="87">
        <f>SUM(L47:M47)</f>
        <v>1387</v>
      </c>
      <c r="L47" s="87">
        <v>677</v>
      </c>
      <c r="M47" s="87">
        <v>710</v>
      </c>
      <c r="N47" s="87">
        <f>SUM(O47,+V47,+AC47)</f>
        <v>1387</v>
      </c>
      <c r="O47" s="87">
        <f>SUM(P47:U47)</f>
        <v>677</v>
      </c>
      <c r="P47" s="87">
        <v>677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f>SUM(W47:AB47)</f>
        <v>710</v>
      </c>
      <c r="W47" s="87">
        <v>710</v>
      </c>
      <c r="X47" s="87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f>SUM(AD47:AE47)</f>
        <v>0</v>
      </c>
      <c r="AD47" s="87">
        <v>0</v>
      </c>
      <c r="AE47" s="87">
        <v>0</v>
      </c>
      <c r="AF47" s="87">
        <f>SUM(AG47:AI47)</f>
        <v>1</v>
      </c>
      <c r="AG47" s="87">
        <v>1</v>
      </c>
      <c r="AH47" s="87">
        <v>0</v>
      </c>
      <c r="AI47" s="87">
        <v>0</v>
      </c>
      <c r="AJ47" s="87">
        <f>SUM(AK47:AS47)</f>
        <v>1</v>
      </c>
      <c r="AK47" s="87">
        <v>0</v>
      </c>
      <c r="AL47" s="87">
        <v>0</v>
      </c>
      <c r="AM47" s="87">
        <v>1</v>
      </c>
      <c r="AN47" s="87">
        <v>0</v>
      </c>
      <c r="AO47" s="87">
        <v>0</v>
      </c>
      <c r="AP47" s="87">
        <v>0</v>
      </c>
      <c r="AQ47" s="87">
        <v>0</v>
      </c>
      <c r="AR47" s="87">
        <v>0</v>
      </c>
      <c r="AS47" s="87">
        <v>0</v>
      </c>
      <c r="AT47" s="87">
        <f>SUM(AU47:AY47)</f>
        <v>0</v>
      </c>
      <c r="AU47" s="87">
        <v>0</v>
      </c>
      <c r="AV47" s="87">
        <v>0</v>
      </c>
      <c r="AW47" s="87">
        <v>0</v>
      </c>
      <c r="AX47" s="87">
        <v>0</v>
      </c>
      <c r="AY47" s="87">
        <v>0</v>
      </c>
      <c r="AZ47" s="87">
        <f>SUM(BA47:BC47)</f>
        <v>18</v>
      </c>
      <c r="BA47" s="87">
        <v>18</v>
      </c>
      <c r="BB47" s="87">
        <v>0</v>
      </c>
      <c r="BC47" s="87">
        <v>0</v>
      </c>
    </row>
    <row r="48" spans="1:55" ht="13.5" customHeight="1">
      <c r="A48" s="98" t="s">
        <v>11</v>
      </c>
      <c r="B48" s="96" t="s">
        <v>342</v>
      </c>
      <c r="C48" s="85" t="s">
        <v>343</v>
      </c>
      <c r="D48" s="87">
        <f>SUM(E48,+H48,+K48)</f>
        <v>1066</v>
      </c>
      <c r="E48" s="87">
        <f>SUM(F48:G48)</f>
        <v>0</v>
      </c>
      <c r="F48" s="87">
        <v>0</v>
      </c>
      <c r="G48" s="87">
        <v>0</v>
      </c>
      <c r="H48" s="87">
        <f>SUM(I48:J48)</f>
        <v>0</v>
      </c>
      <c r="I48" s="87">
        <v>0</v>
      </c>
      <c r="J48" s="87">
        <v>0</v>
      </c>
      <c r="K48" s="87">
        <f>SUM(L48:M48)</f>
        <v>1066</v>
      </c>
      <c r="L48" s="87">
        <v>62</v>
      </c>
      <c r="M48" s="87">
        <v>1004</v>
      </c>
      <c r="N48" s="87">
        <f>SUM(O48,+V48,+AC48)</f>
        <v>1068</v>
      </c>
      <c r="O48" s="87">
        <f>SUM(P48:U48)</f>
        <v>62</v>
      </c>
      <c r="P48" s="87">
        <v>62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f>SUM(W48:AB48)</f>
        <v>1004</v>
      </c>
      <c r="W48" s="87">
        <v>1004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f>SUM(AD48:AE48)</f>
        <v>2</v>
      </c>
      <c r="AD48" s="87">
        <v>0</v>
      </c>
      <c r="AE48" s="87">
        <v>2</v>
      </c>
      <c r="AF48" s="87">
        <f>SUM(AG48:AI48)</f>
        <v>4</v>
      </c>
      <c r="AG48" s="87">
        <v>4</v>
      </c>
      <c r="AH48" s="87">
        <v>0</v>
      </c>
      <c r="AI48" s="87">
        <v>0</v>
      </c>
      <c r="AJ48" s="87">
        <f>SUM(AK48:AS48)</f>
        <v>4</v>
      </c>
      <c r="AK48" s="87">
        <v>0</v>
      </c>
      <c r="AL48" s="87">
        <v>0</v>
      </c>
      <c r="AM48" s="87">
        <v>3</v>
      </c>
      <c r="AN48" s="87">
        <v>0</v>
      </c>
      <c r="AO48" s="87">
        <v>0</v>
      </c>
      <c r="AP48" s="87">
        <v>0</v>
      </c>
      <c r="AQ48" s="87">
        <v>0</v>
      </c>
      <c r="AR48" s="87">
        <v>1</v>
      </c>
      <c r="AS48" s="87">
        <v>0</v>
      </c>
      <c r="AT48" s="87">
        <f>SUM(AU48:AY48)</f>
        <v>0</v>
      </c>
      <c r="AU48" s="87">
        <v>0</v>
      </c>
      <c r="AV48" s="87">
        <v>0</v>
      </c>
      <c r="AW48" s="87">
        <v>0</v>
      </c>
      <c r="AX48" s="87">
        <v>0</v>
      </c>
      <c r="AY48" s="87">
        <v>0</v>
      </c>
      <c r="AZ48" s="87">
        <f>SUM(BA48:BC48)</f>
        <v>5</v>
      </c>
      <c r="BA48" s="87">
        <v>5</v>
      </c>
      <c r="BB48" s="87">
        <v>0</v>
      </c>
      <c r="BC48" s="87">
        <v>0</v>
      </c>
    </row>
    <row r="49" spans="1:55" ht="13.5" customHeight="1">
      <c r="A49" s="98" t="s">
        <v>11</v>
      </c>
      <c r="B49" s="96" t="s">
        <v>344</v>
      </c>
      <c r="C49" s="85" t="s">
        <v>345</v>
      </c>
      <c r="D49" s="87">
        <f>SUM(E49,+H49,+K49)</f>
        <v>990</v>
      </c>
      <c r="E49" s="87">
        <f>SUM(F49:G49)</f>
        <v>0</v>
      </c>
      <c r="F49" s="87">
        <v>0</v>
      </c>
      <c r="G49" s="87">
        <v>0</v>
      </c>
      <c r="H49" s="87">
        <f>SUM(I49:J49)</f>
        <v>0</v>
      </c>
      <c r="I49" s="87">
        <v>0</v>
      </c>
      <c r="J49" s="87">
        <v>0</v>
      </c>
      <c r="K49" s="87">
        <f>SUM(L49:M49)</f>
        <v>990</v>
      </c>
      <c r="L49" s="87">
        <v>210</v>
      </c>
      <c r="M49" s="87">
        <v>780</v>
      </c>
      <c r="N49" s="87">
        <f>SUM(O49,+V49,+AC49)</f>
        <v>990</v>
      </c>
      <c r="O49" s="87">
        <f>SUM(P49:U49)</f>
        <v>210</v>
      </c>
      <c r="P49" s="87">
        <v>210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f>SUM(W49:AB49)</f>
        <v>780</v>
      </c>
      <c r="W49" s="87">
        <v>780</v>
      </c>
      <c r="X49" s="87">
        <v>0</v>
      </c>
      <c r="Y49" s="87">
        <v>0</v>
      </c>
      <c r="Z49" s="87">
        <v>0</v>
      </c>
      <c r="AA49" s="87">
        <v>0</v>
      </c>
      <c r="AB49" s="87">
        <v>0</v>
      </c>
      <c r="AC49" s="87">
        <f>SUM(AD49:AE49)</f>
        <v>0</v>
      </c>
      <c r="AD49" s="87">
        <v>0</v>
      </c>
      <c r="AE49" s="87">
        <v>0</v>
      </c>
      <c r="AF49" s="87">
        <f>SUM(AG49:AI49)</f>
        <v>0</v>
      </c>
      <c r="AG49" s="87">
        <v>0</v>
      </c>
      <c r="AH49" s="87">
        <v>0</v>
      </c>
      <c r="AI49" s="87">
        <v>0</v>
      </c>
      <c r="AJ49" s="87">
        <f>SUM(AK49:AS49)</f>
        <v>0</v>
      </c>
      <c r="AK49" s="87">
        <v>0</v>
      </c>
      <c r="AL49" s="87">
        <v>0</v>
      </c>
      <c r="AM49" s="87">
        <v>0</v>
      </c>
      <c r="AN49" s="87">
        <v>0</v>
      </c>
      <c r="AO49" s="87">
        <v>0</v>
      </c>
      <c r="AP49" s="87">
        <v>0</v>
      </c>
      <c r="AQ49" s="87">
        <v>0</v>
      </c>
      <c r="AR49" s="87">
        <v>0</v>
      </c>
      <c r="AS49" s="87">
        <v>0</v>
      </c>
      <c r="AT49" s="87">
        <f>SUM(AU49:AY49)</f>
        <v>0</v>
      </c>
      <c r="AU49" s="87">
        <v>0</v>
      </c>
      <c r="AV49" s="87">
        <v>0</v>
      </c>
      <c r="AW49" s="87">
        <v>0</v>
      </c>
      <c r="AX49" s="87">
        <v>0</v>
      </c>
      <c r="AY49" s="87">
        <v>0</v>
      </c>
      <c r="AZ49" s="87">
        <f>SUM(BA49:BC49)</f>
        <v>5</v>
      </c>
      <c r="BA49" s="87">
        <v>5</v>
      </c>
      <c r="BB49" s="87">
        <v>0</v>
      </c>
      <c r="BC49" s="87">
        <v>0</v>
      </c>
    </row>
    <row r="50" spans="1:55" ht="13.5" customHeight="1">
      <c r="A50" s="98" t="s">
        <v>11</v>
      </c>
      <c r="B50" s="96" t="s">
        <v>346</v>
      </c>
      <c r="C50" s="85" t="s">
        <v>347</v>
      </c>
      <c r="D50" s="87">
        <f>SUM(E50,+H50,+K50)</f>
        <v>2621</v>
      </c>
      <c r="E50" s="87">
        <f>SUM(F50:G50)</f>
        <v>0</v>
      </c>
      <c r="F50" s="87">
        <v>0</v>
      </c>
      <c r="G50" s="87">
        <v>0</v>
      </c>
      <c r="H50" s="87">
        <f>SUM(I50:J50)</f>
        <v>0</v>
      </c>
      <c r="I50" s="87">
        <v>0</v>
      </c>
      <c r="J50" s="87">
        <v>0</v>
      </c>
      <c r="K50" s="87">
        <f>SUM(L50:M50)</f>
        <v>2621</v>
      </c>
      <c r="L50" s="87">
        <v>698</v>
      </c>
      <c r="M50" s="87">
        <v>1923</v>
      </c>
      <c r="N50" s="87">
        <f>SUM(O50,+V50,+AC50)</f>
        <v>2692</v>
      </c>
      <c r="O50" s="87">
        <f>SUM(P50:U50)</f>
        <v>698</v>
      </c>
      <c r="P50" s="87">
        <v>698</v>
      </c>
      <c r="Q50" s="87">
        <v>0</v>
      </c>
      <c r="R50" s="87">
        <v>0</v>
      </c>
      <c r="S50" s="87">
        <v>0</v>
      </c>
      <c r="T50" s="87">
        <v>0</v>
      </c>
      <c r="U50" s="87">
        <v>0</v>
      </c>
      <c r="V50" s="87">
        <f>SUM(W50:AB50)</f>
        <v>1923</v>
      </c>
      <c r="W50" s="87">
        <v>1923</v>
      </c>
      <c r="X50" s="87">
        <v>0</v>
      </c>
      <c r="Y50" s="87">
        <v>0</v>
      </c>
      <c r="Z50" s="87">
        <v>0</v>
      </c>
      <c r="AA50" s="87">
        <v>0</v>
      </c>
      <c r="AB50" s="87">
        <v>0</v>
      </c>
      <c r="AC50" s="87">
        <f>SUM(AD50:AE50)</f>
        <v>71</v>
      </c>
      <c r="AD50" s="87">
        <v>71</v>
      </c>
      <c r="AE50" s="87">
        <v>0</v>
      </c>
      <c r="AF50" s="87">
        <f>SUM(AG50:AI50)</f>
        <v>1</v>
      </c>
      <c r="AG50" s="87">
        <v>1</v>
      </c>
      <c r="AH50" s="87">
        <v>0</v>
      </c>
      <c r="AI50" s="87">
        <v>0</v>
      </c>
      <c r="AJ50" s="87">
        <f>SUM(AK50:AS50)</f>
        <v>1</v>
      </c>
      <c r="AK50" s="87">
        <v>0</v>
      </c>
      <c r="AL50" s="87">
        <v>0</v>
      </c>
      <c r="AM50" s="87">
        <v>1</v>
      </c>
      <c r="AN50" s="87">
        <v>0</v>
      </c>
      <c r="AO50" s="87">
        <v>0</v>
      </c>
      <c r="AP50" s="87">
        <v>0</v>
      </c>
      <c r="AQ50" s="87">
        <v>0</v>
      </c>
      <c r="AR50" s="87">
        <v>0</v>
      </c>
      <c r="AS50" s="87">
        <v>0</v>
      </c>
      <c r="AT50" s="87">
        <f>SUM(AU50:AY50)</f>
        <v>0</v>
      </c>
      <c r="AU50" s="87">
        <v>0</v>
      </c>
      <c r="AV50" s="87">
        <v>0</v>
      </c>
      <c r="AW50" s="87">
        <v>0</v>
      </c>
      <c r="AX50" s="87">
        <v>0</v>
      </c>
      <c r="AY50" s="87">
        <v>0</v>
      </c>
      <c r="AZ50" s="87">
        <f>SUM(BA50:BC50)</f>
        <v>13</v>
      </c>
      <c r="BA50" s="87">
        <v>13</v>
      </c>
      <c r="BB50" s="87">
        <v>0</v>
      </c>
      <c r="BC50" s="87">
        <v>0</v>
      </c>
    </row>
    <row r="51" spans="1:55" ht="13.5" customHeight="1">
      <c r="A51" s="98" t="s">
        <v>11</v>
      </c>
      <c r="B51" s="96" t="s">
        <v>348</v>
      </c>
      <c r="C51" s="85" t="s">
        <v>349</v>
      </c>
      <c r="D51" s="87">
        <f>SUM(E51,+H51,+K51)</f>
        <v>3545</v>
      </c>
      <c r="E51" s="87">
        <f>SUM(F51:G51)</f>
        <v>0</v>
      </c>
      <c r="F51" s="87">
        <v>0</v>
      </c>
      <c r="G51" s="87">
        <v>0</v>
      </c>
      <c r="H51" s="87">
        <f>SUM(I51:J51)</f>
        <v>0</v>
      </c>
      <c r="I51" s="87">
        <v>0</v>
      </c>
      <c r="J51" s="87">
        <v>0</v>
      </c>
      <c r="K51" s="87">
        <f>SUM(L51:M51)</f>
        <v>3545</v>
      </c>
      <c r="L51" s="87">
        <v>1062</v>
      </c>
      <c r="M51" s="87">
        <v>2483</v>
      </c>
      <c r="N51" s="87">
        <f>SUM(O51,+V51,+AC51)</f>
        <v>3545</v>
      </c>
      <c r="O51" s="87">
        <f>SUM(P51:U51)</f>
        <v>1062</v>
      </c>
      <c r="P51" s="87">
        <v>1062</v>
      </c>
      <c r="Q51" s="87">
        <v>0</v>
      </c>
      <c r="R51" s="87">
        <v>0</v>
      </c>
      <c r="S51" s="87">
        <v>0</v>
      </c>
      <c r="T51" s="87">
        <v>0</v>
      </c>
      <c r="U51" s="87">
        <v>0</v>
      </c>
      <c r="V51" s="87">
        <f>SUM(W51:AB51)</f>
        <v>2483</v>
      </c>
      <c r="W51" s="87">
        <v>2483</v>
      </c>
      <c r="X51" s="87">
        <v>0</v>
      </c>
      <c r="Y51" s="87">
        <v>0</v>
      </c>
      <c r="Z51" s="87">
        <v>0</v>
      </c>
      <c r="AA51" s="87">
        <v>0</v>
      </c>
      <c r="AB51" s="87">
        <v>0</v>
      </c>
      <c r="AC51" s="87">
        <f>SUM(AD51:AE51)</f>
        <v>0</v>
      </c>
      <c r="AD51" s="87">
        <v>0</v>
      </c>
      <c r="AE51" s="87">
        <v>0</v>
      </c>
      <c r="AF51" s="87">
        <f>SUM(AG51:AI51)</f>
        <v>1</v>
      </c>
      <c r="AG51" s="87">
        <v>1</v>
      </c>
      <c r="AH51" s="87">
        <v>0</v>
      </c>
      <c r="AI51" s="87">
        <v>0</v>
      </c>
      <c r="AJ51" s="87">
        <f>SUM(AK51:AS51)</f>
        <v>1</v>
      </c>
      <c r="AK51" s="87">
        <v>0</v>
      </c>
      <c r="AL51" s="87">
        <v>0</v>
      </c>
      <c r="AM51" s="87">
        <v>1</v>
      </c>
      <c r="AN51" s="87">
        <v>0</v>
      </c>
      <c r="AO51" s="87">
        <v>0</v>
      </c>
      <c r="AP51" s="87">
        <v>0</v>
      </c>
      <c r="AQ51" s="87">
        <v>0</v>
      </c>
      <c r="AR51" s="87">
        <v>0</v>
      </c>
      <c r="AS51" s="87">
        <v>0</v>
      </c>
      <c r="AT51" s="87">
        <f>SUM(AU51:AY51)</f>
        <v>0</v>
      </c>
      <c r="AU51" s="87">
        <v>0</v>
      </c>
      <c r="AV51" s="87">
        <v>0</v>
      </c>
      <c r="AW51" s="87">
        <v>0</v>
      </c>
      <c r="AX51" s="87">
        <v>0</v>
      </c>
      <c r="AY51" s="87">
        <v>0</v>
      </c>
      <c r="AZ51" s="87">
        <f>SUM(BA51:BC51)</f>
        <v>18</v>
      </c>
      <c r="BA51" s="87">
        <v>18</v>
      </c>
      <c r="BB51" s="87">
        <v>0</v>
      </c>
      <c r="BC51" s="87">
        <v>0</v>
      </c>
    </row>
    <row r="52" spans="1:55" ht="13.5" customHeight="1">
      <c r="A52" s="98" t="s">
        <v>11</v>
      </c>
      <c r="B52" s="96" t="s">
        <v>350</v>
      </c>
      <c r="C52" s="85" t="s">
        <v>351</v>
      </c>
      <c r="D52" s="87">
        <f>SUM(E52,+H52,+K52)</f>
        <v>1687</v>
      </c>
      <c r="E52" s="87">
        <f>SUM(F52:G52)</f>
        <v>0</v>
      </c>
      <c r="F52" s="87">
        <v>0</v>
      </c>
      <c r="G52" s="87">
        <v>0</v>
      </c>
      <c r="H52" s="87">
        <f>SUM(I52:J52)</f>
        <v>0</v>
      </c>
      <c r="I52" s="87">
        <v>0</v>
      </c>
      <c r="J52" s="87">
        <v>0</v>
      </c>
      <c r="K52" s="87">
        <f>SUM(L52:M52)</f>
        <v>1687</v>
      </c>
      <c r="L52" s="87">
        <v>259</v>
      </c>
      <c r="M52" s="87">
        <v>1428</v>
      </c>
      <c r="N52" s="87">
        <f>SUM(O52,+V52,+AC52)</f>
        <v>1687</v>
      </c>
      <c r="O52" s="87">
        <f>SUM(P52:U52)</f>
        <v>259</v>
      </c>
      <c r="P52" s="87">
        <v>0</v>
      </c>
      <c r="Q52" s="87">
        <v>0</v>
      </c>
      <c r="R52" s="87">
        <v>0</v>
      </c>
      <c r="S52" s="87">
        <v>259</v>
      </c>
      <c r="T52" s="87">
        <v>0</v>
      </c>
      <c r="U52" s="87">
        <v>0</v>
      </c>
      <c r="V52" s="87">
        <f>SUM(W52:AB52)</f>
        <v>1428</v>
      </c>
      <c r="W52" s="87">
        <v>0</v>
      </c>
      <c r="X52" s="87">
        <v>0</v>
      </c>
      <c r="Y52" s="87">
        <v>0</v>
      </c>
      <c r="Z52" s="87">
        <v>1428</v>
      </c>
      <c r="AA52" s="87">
        <v>0</v>
      </c>
      <c r="AB52" s="87">
        <v>0</v>
      </c>
      <c r="AC52" s="87">
        <f>SUM(AD52:AE52)</f>
        <v>0</v>
      </c>
      <c r="AD52" s="87">
        <v>0</v>
      </c>
      <c r="AE52" s="87">
        <v>0</v>
      </c>
      <c r="AF52" s="87">
        <f>SUM(AG52:AI52)</f>
        <v>0</v>
      </c>
      <c r="AG52" s="87">
        <v>0</v>
      </c>
      <c r="AH52" s="87">
        <v>0</v>
      </c>
      <c r="AI52" s="87">
        <v>0</v>
      </c>
      <c r="AJ52" s="87">
        <f>SUM(AK52:AS52)</f>
        <v>0</v>
      </c>
      <c r="AK52" s="87">
        <v>0</v>
      </c>
      <c r="AL52" s="87">
        <v>0</v>
      </c>
      <c r="AM52" s="87">
        <v>0</v>
      </c>
      <c r="AN52" s="87">
        <v>0</v>
      </c>
      <c r="AO52" s="87">
        <v>0</v>
      </c>
      <c r="AP52" s="87">
        <v>0</v>
      </c>
      <c r="AQ52" s="87">
        <v>0</v>
      </c>
      <c r="AR52" s="87">
        <v>0</v>
      </c>
      <c r="AS52" s="87">
        <v>0</v>
      </c>
      <c r="AT52" s="87">
        <f>SUM(AU52:AY52)</f>
        <v>0</v>
      </c>
      <c r="AU52" s="87">
        <v>0</v>
      </c>
      <c r="AV52" s="87">
        <v>0</v>
      </c>
      <c r="AW52" s="87">
        <v>0</v>
      </c>
      <c r="AX52" s="87">
        <v>0</v>
      </c>
      <c r="AY52" s="87">
        <v>0</v>
      </c>
      <c r="AZ52" s="87">
        <f>SUM(BA52:BC52)</f>
        <v>0</v>
      </c>
      <c r="BA52" s="87">
        <v>0</v>
      </c>
      <c r="BB52" s="87">
        <v>0</v>
      </c>
      <c r="BC52" s="87">
        <v>0</v>
      </c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52">
    <sortCondition ref="A8:A52"/>
    <sortCondition ref="B8:B52"/>
    <sortCondition ref="C8:C52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51" man="1"/>
    <brk id="31" min="1" max="51" man="1"/>
    <brk id="45" min="1" max="5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43000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43100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43202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43203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43204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43205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43206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43208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43210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43211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43212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43213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43214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43215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43216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43348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43364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43367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43368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43369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43403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43404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43423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43424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43425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43428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43432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43433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43441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43442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43443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43444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43447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43468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43482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43484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43501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43505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43506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43507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43510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43511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 t="str">
        <f>+水洗化人口等!B49</f>
        <v>43512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 t="str">
        <f>+水洗化人口等!B50</f>
        <v>43513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 t="str">
        <f>+水洗化人口等!B51</f>
        <v>43514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 t="str">
        <f>+水洗化人口等!B52</f>
        <v>43531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AE1CFF-BFC4-42FE-92A5-9C1335A4E46C}"/>
</file>

<file path=customXml/itemProps2.xml><?xml version="1.0" encoding="utf-8"?>
<ds:datastoreItem xmlns:ds="http://schemas.openxmlformats.org/officeDocument/2006/customXml" ds:itemID="{C329B5B0-5228-4261-8F77-C73C9870D668}"/>
</file>

<file path=customXml/itemProps3.xml><?xml version="1.0" encoding="utf-8"?>
<ds:datastoreItem xmlns:ds="http://schemas.openxmlformats.org/officeDocument/2006/customXml" ds:itemID="{54060767-B5E1-4577-9956-4D57984188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2026-01-14T08:33:58Z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