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0福岡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水洗化人口等!$A$6:$AD$66</definedName>
    <definedName name="_xlnm.Print_Area" localSheetId="2">し尿集計結果!$A$1:$M$37</definedName>
    <definedName name="_xlnm.Print_Area" localSheetId="1">し尿処理状況!$2:$67</definedName>
    <definedName name="_xlnm.Print_Area" localSheetId="0">水洗化人口等!$2:$67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E8" i="2"/>
  <c r="E9" i="2"/>
  <c r="E10" i="2"/>
  <c r="E11" i="2"/>
  <c r="E12" i="2"/>
  <c r="D12" i="2" s="1"/>
  <c r="E13" i="2"/>
  <c r="E14" i="2"/>
  <c r="E15" i="2"/>
  <c r="E16" i="2"/>
  <c r="E17" i="2"/>
  <c r="E18" i="2"/>
  <c r="D18" i="2" s="1"/>
  <c r="E19" i="2"/>
  <c r="E20" i="2"/>
  <c r="E21" i="2"/>
  <c r="E22" i="2"/>
  <c r="E23" i="2"/>
  <c r="E24" i="2"/>
  <c r="E25" i="2"/>
  <c r="E26" i="2"/>
  <c r="E27" i="2"/>
  <c r="E28" i="2"/>
  <c r="E29" i="2"/>
  <c r="E30" i="2"/>
  <c r="D30" i="2" s="1"/>
  <c r="E31" i="2"/>
  <c r="E32" i="2"/>
  <c r="E33" i="2"/>
  <c r="E34" i="2"/>
  <c r="E35" i="2"/>
  <c r="E36" i="2"/>
  <c r="D36" i="2" s="1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D8" i="2"/>
  <c r="D9" i="2"/>
  <c r="D10" i="2"/>
  <c r="D11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D8" i="1"/>
  <c r="T8" i="1" s="1"/>
  <c r="D9" i="1"/>
  <c r="N9" i="1" s="1"/>
  <c r="D10" i="1"/>
  <c r="T10" i="1" s="1"/>
  <c r="D11" i="1"/>
  <c r="T11" i="1" s="1"/>
  <c r="D12" i="1"/>
  <c r="D13" i="1"/>
  <c r="T13" i="1" s="1"/>
  <c r="D14" i="1"/>
  <c r="T14" i="1" s="1"/>
  <c r="D15" i="1"/>
  <c r="T15" i="1" s="1"/>
  <c r="D16" i="1"/>
  <c r="T16" i="1" s="1"/>
  <c r="D17" i="1"/>
  <c r="T17" i="1" s="1"/>
  <c r="D18" i="1"/>
  <c r="D19" i="1"/>
  <c r="T19" i="1" s="1"/>
  <c r="D20" i="1"/>
  <c r="T20" i="1" s="1"/>
  <c r="D21" i="1"/>
  <c r="T21" i="1" s="1"/>
  <c r="D22" i="1"/>
  <c r="T22" i="1" s="1"/>
  <c r="D23" i="1"/>
  <c r="T23" i="1" s="1"/>
  <c r="D24" i="1"/>
  <c r="D25" i="1"/>
  <c r="T25" i="1" s="1"/>
  <c r="D26" i="1"/>
  <c r="T26" i="1" s="1"/>
  <c r="D27" i="1"/>
  <c r="T27" i="1" s="1"/>
  <c r="D28" i="1"/>
  <c r="T28" i="1" s="1"/>
  <c r="D29" i="1"/>
  <c r="T29" i="1" s="1"/>
  <c r="D30" i="1"/>
  <c r="D31" i="1"/>
  <c r="T31" i="1" s="1"/>
  <c r="D32" i="1"/>
  <c r="T32" i="1" s="1"/>
  <c r="D33" i="1"/>
  <c r="N33" i="1" s="1"/>
  <c r="D34" i="1"/>
  <c r="T34" i="1" s="1"/>
  <c r="D35" i="1"/>
  <c r="T35" i="1" s="1"/>
  <c r="D36" i="1"/>
  <c r="D37" i="1"/>
  <c r="T37" i="1" s="1"/>
  <c r="D38" i="1"/>
  <c r="T38" i="1" s="1"/>
  <c r="D39" i="1"/>
  <c r="T39" i="1" s="1"/>
  <c r="D40" i="1"/>
  <c r="T40" i="1" s="1"/>
  <c r="D41" i="1"/>
  <c r="T41" i="1" s="1"/>
  <c r="D42" i="1"/>
  <c r="D43" i="1"/>
  <c r="T43" i="1" s="1"/>
  <c r="D44" i="1"/>
  <c r="T44" i="1" s="1"/>
  <c r="D45" i="1"/>
  <c r="N45" i="1" s="1"/>
  <c r="D46" i="1"/>
  <c r="T46" i="1" s="1"/>
  <c r="D47" i="1"/>
  <c r="T47" i="1" s="1"/>
  <c r="D48" i="1"/>
  <c r="D49" i="1"/>
  <c r="T49" i="1" s="1"/>
  <c r="D50" i="1"/>
  <c r="T50" i="1" s="1"/>
  <c r="D51" i="1"/>
  <c r="T51" i="1" s="1"/>
  <c r="D52" i="1"/>
  <c r="T52" i="1" s="1"/>
  <c r="D53" i="1"/>
  <c r="T53" i="1" s="1"/>
  <c r="D54" i="1"/>
  <c r="D55" i="1"/>
  <c r="T55" i="1" s="1"/>
  <c r="D56" i="1"/>
  <c r="T56" i="1" s="1"/>
  <c r="D57" i="1"/>
  <c r="T57" i="1" s="1"/>
  <c r="D58" i="1"/>
  <c r="F58" i="1" s="1"/>
  <c r="D59" i="1"/>
  <c r="T59" i="1" s="1"/>
  <c r="D60" i="1"/>
  <c r="D61" i="1"/>
  <c r="T61" i="1" s="1"/>
  <c r="D62" i="1"/>
  <c r="T62" i="1" s="1"/>
  <c r="D63" i="1"/>
  <c r="N63" i="1" s="1"/>
  <c r="D64" i="1"/>
  <c r="F64" i="1" s="1"/>
  <c r="D65" i="1"/>
  <c r="T65" i="1" s="1"/>
  <c r="D66" i="1"/>
  <c r="D67" i="1"/>
  <c r="T67" i="1" s="1"/>
  <c r="N66" i="1" l="1"/>
  <c r="L66" i="1"/>
  <c r="J66" i="1"/>
  <c r="F66" i="1"/>
  <c r="T66" i="1"/>
  <c r="J60" i="1"/>
  <c r="F60" i="1"/>
  <c r="L60" i="1"/>
  <c r="T60" i="1"/>
  <c r="N60" i="1"/>
  <c r="J54" i="1"/>
  <c r="N54" i="1"/>
  <c r="T54" i="1"/>
  <c r="F54" i="1"/>
  <c r="L54" i="1"/>
  <c r="F48" i="1"/>
  <c r="T48" i="1"/>
  <c r="N48" i="1"/>
  <c r="L48" i="1"/>
  <c r="J48" i="1"/>
  <c r="N42" i="1"/>
  <c r="L42" i="1"/>
  <c r="T42" i="1"/>
  <c r="J42" i="1"/>
  <c r="F42" i="1"/>
  <c r="L36" i="1"/>
  <c r="J36" i="1"/>
  <c r="N36" i="1"/>
  <c r="F36" i="1"/>
  <c r="T36" i="1"/>
  <c r="F30" i="1"/>
  <c r="J30" i="1"/>
  <c r="T30" i="1"/>
  <c r="N30" i="1"/>
  <c r="L30" i="1"/>
  <c r="J24" i="1"/>
  <c r="T24" i="1"/>
  <c r="F24" i="1"/>
  <c r="N24" i="1"/>
  <c r="L24" i="1"/>
  <c r="N18" i="1"/>
  <c r="L18" i="1"/>
  <c r="F18" i="1"/>
  <c r="T18" i="1"/>
  <c r="J18" i="1"/>
  <c r="N12" i="1"/>
  <c r="T12" i="1"/>
  <c r="L12" i="1"/>
  <c r="J12" i="1"/>
  <c r="F12" i="1"/>
  <c r="F57" i="1"/>
  <c r="F39" i="1"/>
  <c r="F21" i="1"/>
  <c r="J51" i="1"/>
  <c r="J33" i="1"/>
  <c r="J21" i="1"/>
  <c r="L63" i="1"/>
  <c r="L45" i="1"/>
  <c r="L27" i="1"/>
  <c r="L9" i="1"/>
  <c r="N51" i="1"/>
  <c r="N27" i="1"/>
  <c r="N15" i="1"/>
  <c r="T63" i="1"/>
  <c r="T33" i="1"/>
  <c r="F67" i="1"/>
  <c r="F61" i="1"/>
  <c r="F55" i="1"/>
  <c r="F49" i="1"/>
  <c r="F43" i="1"/>
  <c r="F37" i="1"/>
  <c r="F31" i="1"/>
  <c r="F25" i="1"/>
  <c r="F19" i="1"/>
  <c r="F13" i="1"/>
  <c r="J67" i="1"/>
  <c r="J61" i="1"/>
  <c r="J55" i="1"/>
  <c r="J49" i="1"/>
  <c r="J43" i="1"/>
  <c r="J37" i="1"/>
  <c r="J31" i="1"/>
  <c r="J25" i="1"/>
  <c r="J19" i="1"/>
  <c r="J13" i="1"/>
  <c r="L67" i="1"/>
  <c r="L61" i="1"/>
  <c r="L55" i="1"/>
  <c r="L49" i="1"/>
  <c r="L43" i="1"/>
  <c r="L37" i="1"/>
  <c r="L31" i="1"/>
  <c r="L25" i="1"/>
  <c r="L19" i="1"/>
  <c r="L13" i="1"/>
  <c r="N67" i="1"/>
  <c r="N61" i="1"/>
  <c r="N55" i="1"/>
  <c r="N49" i="1"/>
  <c r="N43" i="1"/>
  <c r="N37" i="1"/>
  <c r="N31" i="1"/>
  <c r="N25" i="1"/>
  <c r="N19" i="1"/>
  <c r="N13" i="1"/>
  <c r="F65" i="1"/>
  <c r="F59" i="1"/>
  <c r="F53" i="1"/>
  <c r="F47" i="1"/>
  <c r="F41" i="1"/>
  <c r="F35" i="1"/>
  <c r="F29" i="1"/>
  <c r="F23" i="1"/>
  <c r="F17" i="1"/>
  <c r="F11" i="1"/>
  <c r="J65" i="1"/>
  <c r="J59" i="1"/>
  <c r="J53" i="1"/>
  <c r="J47" i="1"/>
  <c r="J41" i="1"/>
  <c r="J35" i="1"/>
  <c r="J29" i="1"/>
  <c r="J23" i="1"/>
  <c r="J17" i="1"/>
  <c r="J11" i="1"/>
  <c r="L65" i="1"/>
  <c r="L59" i="1"/>
  <c r="L53" i="1"/>
  <c r="L47" i="1"/>
  <c r="L41" i="1"/>
  <c r="L35" i="1"/>
  <c r="L29" i="1"/>
  <c r="L23" i="1"/>
  <c r="L17" i="1"/>
  <c r="L11" i="1"/>
  <c r="N65" i="1"/>
  <c r="N59" i="1"/>
  <c r="N53" i="1"/>
  <c r="N47" i="1"/>
  <c r="N41" i="1"/>
  <c r="N35" i="1"/>
  <c r="N29" i="1"/>
  <c r="N23" i="1"/>
  <c r="N17" i="1"/>
  <c r="N11" i="1"/>
  <c r="F52" i="1"/>
  <c r="F46" i="1"/>
  <c r="F40" i="1"/>
  <c r="F34" i="1"/>
  <c r="F28" i="1"/>
  <c r="F22" i="1"/>
  <c r="F16" i="1"/>
  <c r="F10" i="1"/>
  <c r="J64" i="1"/>
  <c r="J58" i="1"/>
  <c r="J52" i="1"/>
  <c r="J46" i="1"/>
  <c r="J40" i="1"/>
  <c r="J34" i="1"/>
  <c r="J28" i="1"/>
  <c r="J22" i="1"/>
  <c r="J16" i="1"/>
  <c r="J10" i="1"/>
  <c r="L64" i="1"/>
  <c r="L58" i="1"/>
  <c r="L52" i="1"/>
  <c r="L46" i="1"/>
  <c r="L40" i="1"/>
  <c r="L34" i="1"/>
  <c r="L28" i="1"/>
  <c r="L22" i="1"/>
  <c r="L16" i="1"/>
  <c r="L10" i="1"/>
  <c r="N64" i="1"/>
  <c r="N58" i="1"/>
  <c r="N52" i="1"/>
  <c r="N46" i="1"/>
  <c r="N40" i="1"/>
  <c r="N34" i="1"/>
  <c r="N28" i="1"/>
  <c r="N22" i="1"/>
  <c r="N16" i="1"/>
  <c r="N10" i="1"/>
  <c r="T64" i="1"/>
  <c r="T58" i="1"/>
  <c r="F27" i="1"/>
  <c r="J63" i="1"/>
  <c r="J45" i="1"/>
  <c r="J15" i="1"/>
  <c r="L57" i="1"/>
  <c r="L39" i="1"/>
  <c r="L15" i="1"/>
  <c r="N39" i="1"/>
  <c r="T45" i="1"/>
  <c r="T9" i="1"/>
  <c r="F63" i="1"/>
  <c r="F51" i="1"/>
  <c r="F45" i="1"/>
  <c r="F33" i="1"/>
  <c r="F15" i="1"/>
  <c r="F9" i="1"/>
  <c r="J57" i="1"/>
  <c r="J39" i="1"/>
  <c r="J27" i="1"/>
  <c r="J9" i="1"/>
  <c r="L51" i="1"/>
  <c r="L33" i="1"/>
  <c r="L21" i="1"/>
  <c r="N57" i="1"/>
  <c r="N21" i="1"/>
  <c r="F62" i="1"/>
  <c r="F56" i="1"/>
  <c r="F50" i="1"/>
  <c r="F44" i="1"/>
  <c r="F38" i="1"/>
  <c r="F32" i="1"/>
  <c r="F26" i="1"/>
  <c r="F20" i="1"/>
  <c r="F14" i="1"/>
  <c r="F8" i="1"/>
  <c r="J62" i="1"/>
  <c r="J56" i="1"/>
  <c r="J50" i="1"/>
  <c r="J44" i="1"/>
  <c r="J38" i="1"/>
  <c r="J32" i="1"/>
  <c r="J26" i="1"/>
  <c r="J20" i="1"/>
  <c r="J14" i="1"/>
  <c r="J8" i="1"/>
  <c r="L62" i="1"/>
  <c r="L56" i="1"/>
  <c r="L50" i="1"/>
  <c r="L44" i="1"/>
  <c r="L38" i="1"/>
  <c r="L32" i="1"/>
  <c r="L26" i="1"/>
  <c r="L20" i="1"/>
  <c r="L14" i="1"/>
  <c r="L8" i="1"/>
  <c r="N62" i="1"/>
  <c r="N56" i="1"/>
  <c r="N50" i="1"/>
  <c r="N44" i="1"/>
  <c r="N3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<sst xmlns="http://schemas.openxmlformats.org/spreadsheetml/2006/main" count="1034" uniqueCount="382">
  <si>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</si>
  <si>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</si>
  <si>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</si>
  <si>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</si>
  <si>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</si>
  <si>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</si>
  <si>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</si>
  <si>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</si>
  <si>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</si>
  <si>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</si>
  <si>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</si>
  <si>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</si>
  <si>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</si>
  <si>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</si>
  <si>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</si>
  <si>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</si>
  <si>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</si>
  <si>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</si>
  <si>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</si>
  <si>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</si>
  <si>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</si>
  <si>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</si>
  <si>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</si>
  <si>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</si>
  <si>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</si>
  <si>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</si>
  <si>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</si>
  <si>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</si>
  <si>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</si>
  <si>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</si>
  <si>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</si>
  <si>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</si>
  <si>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</si>
  <si>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</si>
  <si>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</si>
  <si>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</si>
  <si>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</si>
  <si>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</si>
  <si>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</si>
  <si>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</si>
  <si>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</si>
  <si>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</si>
  <si>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</si>
  <si>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</si>
  <si>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</si>
  <si>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</si>
  <si>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</si>
  <si>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</si>
  <si>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</si>
  <si>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</si>
  <si>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</si>
  <si>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</si>
  <si>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</si>
  <si>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</si>
  <si>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</si>
  <si>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</si>
  <si>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</si>
  <si>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</si>
  <si>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</si>
  <si>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</si>
  <si>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</si>
  <si>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</si>
  <si>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</si>
  <si>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</si>
  <si>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</si>
  <si>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</si>
  <si>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</si>
  <si>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</si>
  <si>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</si>
  <si>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</si>
  <si>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</si>
  <si>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</si>
  <si>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</si>
  <si>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</si>
  <si>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</si>
  <si>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</si>
  <si>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</si>
  <si>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</si>
  <si>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</si>
  <si>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</si>
  <si>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</si>
  <si>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</si>
  <si>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</si>
  <si>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</si>
  <si>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</si>
  <si>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</si>
  <si>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</si>
  <si>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</si>
  <si>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</si>
  <si>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</si>
  <si>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</si>
  <si>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</si>
  <si>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</si>
  <si>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</si>
  <si>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</si>
  <si>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</si>
  <si>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</si>
  <si>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</si>
  <si>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</si>
  <si>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</si>
  <si>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</si>
  <si>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</si>
  <si>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</si>
  <si>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</si>
  <si>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</si>
  <si>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</si>
  <si>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</si>
  <si>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</si>
  <si>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</si>
  <si>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</si>
  <si>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</si>
  <si>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</si>
  <si>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</si>
  <si>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</si>
  <si>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</si>
  <si>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</si>
  <si>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</si>
  <si>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</si>
  <si>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</si>
  <si>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</si>
  <si>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</si>
  <si>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</si>
  <si>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</si>
  <si>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</si>
  <si>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</si>
  <si>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</si>
  <si>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</si>
  <si>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</si>
  <si>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</si>
  <si>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</si>
  <si>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</si>
  <si>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</si>
  <si>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</si>
  <si>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</si>
  <si>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</si>
  <si>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</si>
  <si>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</si>
  <si>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</si>
  <si>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</si>
  <si>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</si>
  <si>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</si>
  <si>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</si>
  <si>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</si>
  <si>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</si>
  <si>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</si>
  <si>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</si>
  <si>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</si>
  <si>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</si>
  <si>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</si>
  <si>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</si>
  <si>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</si>
  <si>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</si>
  <si>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</si>
  <si>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</si>
  <si>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</si>
  <si>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</si>
  <si>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</si>
  <si>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</si>
  <si>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</si>
  <si>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</si>
  <si>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</si>
  <si>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</si>
  <si>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</si>
  <si>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</si>
  <si>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</si>
  <si>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</si>
  <si>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</si>
  <si>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</si>
  <si>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</si>
  <si>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</si>
  <si>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</si>
  <si>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</si>
  <si>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</si>
  <si>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</si>
  <si>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</si>
  <si>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</si>
  <si>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</si>
  <si>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</si>
  <si>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</si>
  <si>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</si>
  <si>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</si>
  <si>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</si>
  <si>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</si>
  <si>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</si>
  <si>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</si>
  <si>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</si>
  <si>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</si>
  <si>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</si>
  <si>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</si>
  <si>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</si>
  <si>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</si>
  <si>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</si>
  <si>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</si>
  <si>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</si>
  <si>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</si>
  <si>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</si>
  <si>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</si>
  <si>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</si>
  <si>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</si>
  <si>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</si>
  <si>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</si>
  <si>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</si>
  <si>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</si>
  <si>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</si>
  <si>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</si>
  <si>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</si>
  <si>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</si>
  <si>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</si>
  <si>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</si>
  <si>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</si>
  <si>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</si>
  <si>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</si>
  <si>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</si>
  <si>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</si>
  <si>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</si>
  <si>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</si>
  <si>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</si>
  <si>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</si>
  <si>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</si>
  <si>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</si>
  <si>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</si>
  <si>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</si>
  <si>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</si>
  <si>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</si>
  <si>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</si>
  <si>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</si>
  <si>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</si>
  <si>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</si>
  <si>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</si>
  <si>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</si>
  <si>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</si>
  <si>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</si>
  <si>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</si>
  <si>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</si>
  <si>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</si>
  <si>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</si>
  <si>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</si>
  <si>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</si>
  <si>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</si>
  <si>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</si>
  <si>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</si>
  <si>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</si>
  <si>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</si>
  <si>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</si>
  <si>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</si>
  <si>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</si>
  <si>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</si>
  <si>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</si>
  <si>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</si>
  <si>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</si>
  <si>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</si>
  <si>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</si>
  <si>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</si>
  <si>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</si>
  <si>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</si>
  <si>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</si>
  <si>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</si>
  <si>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40000</t>
  </si>
  <si>
    <t>水洗化人口等（令和6年度実績）</t>
    <phoneticPr fontId="3"/>
  </si>
  <si>
    <t>し尿処理の状況（令和6年度実績）</t>
    <phoneticPr fontId="3"/>
  </si>
  <si>
    <t>40100</t>
  </si>
  <si>
    <t>北九州市</t>
  </si>
  <si>
    <t/>
  </si>
  <si>
    <t>○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</si>
  <si>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</si>
  <si>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</si>
  <si>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</si>
  <si>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</si>
  <si>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</si>
  <si>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</si>
  <si>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</si>
  <si>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</si>
  <si>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</si>
  <si>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</si>
  <si>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</si>
  <si>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</si>
  <si>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</si>
  <si>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</si>
  <si>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</si>
  <si>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</si>
  <si>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</si>
  <si>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</si>
  <si>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</si>
  <si>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</si>
  <si>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</si>
  <si>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</si>
  <si>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</si>
  <si>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</si>
  <si>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</si>
  <si>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</si>
  <si>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</si>
  <si>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</si>
  <si>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</si>
  <si>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</si>
  <si>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</si>
  <si>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</si>
  <si>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</si>
  <si>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</si>
  <si>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</si>
  <si>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</si>
  <si>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</si>
  <si>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</si>
  <si>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</si>
  <si>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</si>
  <si>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</si>
  <si>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</si>
  <si>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</si>
  <si>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</si>
  <si>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</si>
  <si>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</si>
  <si>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</si>
  <si>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</si>
  <si>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</si>
  <si>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</si>
  <si>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</si>
  <si>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</si>
  <si>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</si>
  <si>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</si>
  <si>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</si>
  <si>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</si>
  <si>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</si>
  <si>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</si>
  <si>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</si>
  <si>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</si>
  <si>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</si>
  <si>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</si>
  <si>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</si>
  <si>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</si>
  <si>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</si>
  <si>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</si>
  <si>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</si>
  <si>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</si>
  <si>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</si>
  <si>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</si>
  <si>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</si>
  <si>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</si>
  <si>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</si>
  <si>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</si>
  <si>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</si>
  <si>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</si>
  <si>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</si>
  <si>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</si>
  <si>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</si>
  <si>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</si>
  <si>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</si>
  <si>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</si>
  <si>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</si>
  <si>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</si>
  <si>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</si>
  <si>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</si>
  <si>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</si>
  <si>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</si>
  <si>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</si>
  <si>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</si>
  <si>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</si>
  <si>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</si>
  <si>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</si>
  <si>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広川町</t>
  </si>
  <si>
    <t>40601</t>
  </si>
  <si>
    <t>香春町</t>
  </si>
  <si>
    <t>40602</t>
  </si>
  <si>
    <t>添田町</t>
  </si>
  <si>
    <t>40604</t>
  </si>
  <si>
    <t>糸田町</t>
  </si>
  <si>
    <t>40605</t>
  </si>
  <si>
    <t>川崎町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</si>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</sst>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14</v>
      </c>
      <c r="B7" s="108" t="s">
        <v>257</v>
      </c>
      <c r="C7" s="92" t="s">
        <v>198</v>
      </c>
      <c r="D7" s="93">
        <f>+SUM(E7,+I7)</f>
        <v>5136031</v>
      </c>
      <c r="E7" s="93">
        <f>+SUM(G7+H7)</f>
        <v>299509</v>
      </c>
      <c r="F7" s="94">
        <f>IF(D7&gt;0,E7/D7*100,"-")</f>
        <v>5.8315263284041707</v>
      </c>
      <c r="G7" s="93">
        <f>SUM(G$8:G$207)</f>
        <v>299205</v>
      </c>
      <c r="H7" s="93">
        <f>SUM(H$8:H$207)</f>
        <v>304</v>
      </c>
      <c r="I7" s="93">
        <f>+SUM(K7,+M7,O7+P7)</f>
        <v>4836522</v>
      </c>
      <c r="J7" s="94">
        <f>IF(D7&gt;0,I7/D7*100,"-")</f>
        <v>94.168473671595834</v>
      </c>
      <c r="K7" s="93">
        <f>SUM(K$8:K$207)</f>
        <v>4218209</v>
      </c>
      <c r="L7" s="94">
        <f>IF(D7&gt;0,K7/D7*100,"-")</f>
        <v>82.129741818147124</v>
      </c>
      <c r="M7" s="93">
        <f>SUM(M$8:M$207)</f>
        <v>5732</v>
      </c>
      <c r="N7" s="94">
        <f>IF(D7&gt;0,M7/D7*100,"-")</f>
        <v>0.11160368775032706</v>
      </c>
      <c r="O7" s="91">
        <f>SUM(O$8:O$207)</f>
        <v>30297</v>
      </c>
      <c r="P7" s="93">
        <f>SUM(Q7:S7)</f>
        <v>582284</v>
      </c>
      <c r="Q7" s="93">
        <f>SUM(Q$8:Q$207)</f>
        <v>71622</v>
      </c>
      <c r="R7" s="93">
        <f>SUM(R$8:R$207)</f>
        <v>506909</v>
      </c>
      <c r="S7" s="93">
        <f>SUM(S$8:S$207)</f>
        <v>3753</v>
      </c>
      <c r="T7" s="94">
        <f>IF(D7&gt;0,P7/D7*100,"-")</f>
        <v>11.337236866366267</v>
      </c>
      <c r="U7" s="93">
        <f>SUM(U$8:U$207)</f>
        <v>107033</v>
      </c>
      <c r="V7" s="95">
        <f t="shared" ref="V7:AC7" si="0">COUNTIF(V$8:V$207,"○")</f>
        <v>37</v>
      </c>
      <c r="W7" s="95">
        <f t="shared" si="0"/>
        <v>8</v>
      </c>
      <c r="X7" s="95">
        <f t="shared" si="0"/>
        <v>0</v>
      </c>
      <c r="Y7" s="95">
        <f t="shared" si="0"/>
        <v>15</v>
      </c>
      <c r="Z7" s="95">
        <f t="shared" si="0"/>
        <v>22</v>
      </c>
      <c r="AA7" s="95">
        <f t="shared" si="0"/>
        <v>7</v>
      </c>
      <c r="AB7" s="95">
        <f t="shared" si="0"/>
        <v>0</v>
      </c>
      <c r="AC7" s="95">
        <f t="shared" si="0"/>
        <v>31</v>
      </c>
    </row>
    <row r="8" spans="1:31" ht="13.5" customHeight="1">
      <c r="A8" s="85" t="s">
        <v>14</v>
      </c>
      <c r="B8" s="86" t="s">
        <v>260</v>
      </c>
      <c r="C8" s="85" t="s">
        <v>261</v>
      </c>
      <c r="D8" s="87">
        <f>+SUM(E8,+I8)</f>
        <v>914533</v>
      </c>
      <c r="E8" s="87">
        <f>+SUM(G8+H8)</f>
        <v>2923</v>
      </c>
      <c r="F8" s="106">
        <f>IF(D8&gt;0,E8/D8*100,"-")</f>
        <v>0.31961667867643923</v>
      </c>
      <c r="G8" s="87">
        <v>2923</v>
      </c>
      <c r="H8" s="87">
        <v>0</v>
      </c>
      <c r="I8" s="87">
        <f>+SUM(K8,+M8,O8+P8)</f>
        <v>911610</v>
      </c>
      <c r="J8" s="88">
        <f>IF(D8&gt;0,I8/D8*100,"-")</f>
        <v>99.680383321323561</v>
      </c>
      <c r="K8" s="87">
        <v>910956</v>
      </c>
      <c r="L8" s="88">
        <f>IF(D8&gt;0,K8/D8*100,"-")</f>
        <v>99.608871413060001</v>
      </c>
      <c r="M8" s="87">
        <v>0</v>
      </c>
      <c r="N8" s="88">
        <f>IF(D8&gt;0,M8/D8*100,"-")</f>
        <v>0</v>
      </c>
      <c r="O8" s="87">
        <v>198</v>
      </c>
      <c r="P8" s="87">
        <f>SUM(Q8:S8)</f>
        <v>456</v>
      </c>
      <c r="Q8" s="87">
        <v>197</v>
      </c>
      <c r="R8" s="87">
        <v>259</v>
      </c>
      <c r="S8" s="87">
        <v>0</v>
      </c>
      <c r="T8" s="88">
        <f>IF(D8&gt;0,P8/D8*100,"-")</f>
        <v>4.986151401863028E-2</v>
      </c>
      <c r="U8" s="87">
        <v>16697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14</v>
      </c>
      <c r="B9" s="86" t="s">
        <v>264</v>
      </c>
      <c r="C9" s="85" t="s">
        <v>265</v>
      </c>
      <c r="D9" s="87">
        <f>+SUM(E9,+I9)</f>
        <v>1656737</v>
      </c>
      <c r="E9" s="87">
        <f>+SUM(G9+H9)</f>
        <v>1517</v>
      </c>
      <c r="F9" s="106">
        <f>IF(D9&gt;0,E9/D9*100,"-")</f>
        <v>9.1565529109327554E-2</v>
      </c>
      <c r="G9" s="87">
        <v>1517</v>
      </c>
      <c r="H9" s="87">
        <v>0</v>
      </c>
      <c r="I9" s="87">
        <f>+SUM(K9,+M9,O9+P9)</f>
        <v>1655220</v>
      </c>
      <c r="J9" s="88">
        <f>IF(D9&gt;0,I9/D9*100,"-")</f>
        <v>99.908434470890668</v>
      </c>
      <c r="K9" s="87">
        <v>1648021</v>
      </c>
      <c r="L9" s="88">
        <f>IF(D9&gt;0,K9/D9*100,"-")</f>
        <v>99.47390563499215</v>
      </c>
      <c r="M9" s="87">
        <v>0</v>
      </c>
      <c r="N9" s="88">
        <f>IF(D9&gt;0,M9/D9*100,"-")</f>
        <v>0</v>
      </c>
      <c r="O9" s="87">
        <v>0</v>
      </c>
      <c r="P9" s="87">
        <f>SUM(Q9:S9)</f>
        <v>7199</v>
      </c>
      <c r="Q9" s="87">
        <v>4219</v>
      </c>
      <c r="R9" s="87">
        <v>2980</v>
      </c>
      <c r="S9" s="87">
        <v>0</v>
      </c>
      <c r="T9" s="88">
        <f>IF(D9&gt;0,P9/D9*100,"-")</f>
        <v>0.43452883589851621</v>
      </c>
      <c r="U9" s="87">
        <v>49594</v>
      </c>
      <c r="V9" s="85"/>
      <c r="W9" s="85" t="s">
        <v>263</v>
      </c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14</v>
      </c>
      <c r="B10" s="86" t="s">
        <v>266</v>
      </c>
      <c r="C10" s="85" t="s">
        <v>267</v>
      </c>
      <c r="D10" s="87">
        <f>+SUM(E10,+I10)</f>
        <v>104996</v>
      </c>
      <c r="E10" s="87">
        <f>+SUM(G10+H10)</f>
        <v>27009</v>
      </c>
      <c r="F10" s="106">
        <f>IF(D10&gt;0,E10/D10*100,"-")</f>
        <v>25.723837098556135</v>
      </c>
      <c r="G10" s="87">
        <v>27009</v>
      </c>
      <c r="H10" s="87">
        <v>0</v>
      </c>
      <c r="I10" s="87">
        <f>+SUM(K10,+M10,O10+P10)</f>
        <v>77987</v>
      </c>
      <c r="J10" s="88">
        <f>IF(D10&gt;0,I10/D10*100,"-")</f>
        <v>74.276162901443868</v>
      </c>
      <c r="K10" s="87">
        <v>57334</v>
      </c>
      <c r="L10" s="88">
        <f>IF(D10&gt;0,K10/D10*100,"-")</f>
        <v>54.605889748180878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20653</v>
      </c>
      <c r="Q10" s="87">
        <v>2288</v>
      </c>
      <c r="R10" s="87">
        <v>18365</v>
      </c>
      <c r="S10" s="87">
        <v>0</v>
      </c>
      <c r="T10" s="88">
        <f>IF(D10&gt;0,P10/D10*100,"-")</f>
        <v>19.670273153262983</v>
      </c>
      <c r="U10" s="87">
        <v>962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14</v>
      </c>
      <c r="B11" s="86" t="s">
        <v>268</v>
      </c>
      <c r="C11" s="85" t="s">
        <v>269</v>
      </c>
      <c r="D11" s="87">
        <f>+SUM(E11,+I11)</f>
        <v>300242</v>
      </c>
      <c r="E11" s="87">
        <f>+SUM(G11+H11)</f>
        <v>10753</v>
      </c>
      <c r="F11" s="106">
        <f>IF(D11&gt;0,E11/D11*100,"-")</f>
        <v>3.5814443015967119</v>
      </c>
      <c r="G11" s="87">
        <v>10753</v>
      </c>
      <c r="H11" s="87">
        <v>0</v>
      </c>
      <c r="I11" s="87">
        <f>+SUM(K11,+M11,O11+P11)</f>
        <v>289489</v>
      </c>
      <c r="J11" s="88">
        <f>IF(D11&gt;0,I11/D11*100,"-")</f>
        <v>96.418555698403281</v>
      </c>
      <c r="K11" s="87">
        <v>232655</v>
      </c>
      <c r="L11" s="88">
        <f>IF(D11&gt;0,K11/D11*100,"-")</f>
        <v>77.489158745278814</v>
      </c>
      <c r="M11" s="87">
        <v>0</v>
      </c>
      <c r="N11" s="88">
        <f>IF(D11&gt;0,M11/D11*100,"-")</f>
        <v>0</v>
      </c>
      <c r="O11" s="87">
        <v>4340</v>
      </c>
      <c r="P11" s="87">
        <f>SUM(Q11:S11)</f>
        <v>52494</v>
      </c>
      <c r="Q11" s="87">
        <v>8221</v>
      </c>
      <c r="R11" s="87">
        <v>44273</v>
      </c>
      <c r="S11" s="87">
        <v>0</v>
      </c>
      <c r="T11" s="88">
        <f>IF(D11&gt;0,P11/D11*100,"-")</f>
        <v>17.483896323632269</v>
      </c>
      <c r="U11" s="87">
        <v>5840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14</v>
      </c>
      <c r="B12" s="86" t="s">
        <v>270</v>
      </c>
      <c r="C12" s="85" t="s">
        <v>271</v>
      </c>
      <c r="D12" s="87">
        <f>+SUM(E12,+I12)</f>
        <v>54886</v>
      </c>
      <c r="E12" s="87">
        <f>+SUM(G12+H12)</f>
        <v>10368</v>
      </c>
      <c r="F12" s="106">
        <f>IF(D12&gt;0,E12/D12*100,"-")</f>
        <v>18.890063039755127</v>
      </c>
      <c r="G12" s="87">
        <v>10340</v>
      </c>
      <c r="H12" s="87">
        <v>28</v>
      </c>
      <c r="I12" s="87">
        <f>+SUM(K12,+M12,O12+P12)</f>
        <v>44518</v>
      </c>
      <c r="J12" s="88">
        <f>IF(D12&gt;0,I12/D12*100,"-")</f>
        <v>81.109936960244866</v>
      </c>
      <c r="K12" s="87">
        <v>20840</v>
      </c>
      <c r="L12" s="88">
        <f>IF(D12&gt;0,K12/D12*100,"-")</f>
        <v>37.96960973654484</v>
      </c>
      <c r="M12" s="87">
        <v>2324</v>
      </c>
      <c r="N12" s="88">
        <f>IF(D12&gt;0,M12/D12*100,"-")</f>
        <v>4.2342309514265928</v>
      </c>
      <c r="O12" s="87">
        <v>1507</v>
      </c>
      <c r="P12" s="87">
        <f>SUM(Q12:S12)</f>
        <v>19847</v>
      </c>
      <c r="Q12" s="87">
        <v>1670</v>
      </c>
      <c r="R12" s="87">
        <v>18177</v>
      </c>
      <c r="S12" s="87">
        <v>0</v>
      </c>
      <c r="T12" s="88">
        <f>IF(D12&gt;0,P12/D12*100,"-")</f>
        <v>36.160405203512738</v>
      </c>
      <c r="U12" s="87">
        <v>827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14</v>
      </c>
      <c r="B13" s="86" t="s">
        <v>272</v>
      </c>
      <c r="C13" s="85" t="s">
        <v>273</v>
      </c>
      <c r="D13" s="87">
        <f>+SUM(E13,+I13)</f>
        <v>124205</v>
      </c>
      <c r="E13" s="87">
        <f>+SUM(G13+H13)</f>
        <v>23595</v>
      </c>
      <c r="F13" s="106">
        <f>IF(D13&gt;0,E13/D13*100,"-")</f>
        <v>18.996819773761121</v>
      </c>
      <c r="G13" s="87">
        <v>23595</v>
      </c>
      <c r="H13" s="87">
        <v>0</v>
      </c>
      <c r="I13" s="87">
        <f>+SUM(K13,+M13,O13+P13)</f>
        <v>100610</v>
      </c>
      <c r="J13" s="88">
        <f>IF(D13&gt;0,I13/D13*100,"-")</f>
        <v>81.003180226238882</v>
      </c>
      <c r="K13" s="87">
        <v>53366</v>
      </c>
      <c r="L13" s="88">
        <f>IF(D13&gt;0,K13/D13*100,"-")</f>
        <v>42.966064168109178</v>
      </c>
      <c r="M13" s="87">
        <v>105</v>
      </c>
      <c r="N13" s="88">
        <f>IF(D13&gt;0,M13/D13*100,"-")</f>
        <v>8.4537659514512295E-2</v>
      </c>
      <c r="O13" s="87">
        <v>227</v>
      </c>
      <c r="P13" s="87">
        <f>SUM(Q13:S13)</f>
        <v>46912</v>
      </c>
      <c r="Q13" s="87">
        <v>1032</v>
      </c>
      <c r="R13" s="87">
        <v>45880</v>
      </c>
      <c r="S13" s="87">
        <v>0</v>
      </c>
      <c r="T13" s="88">
        <f>IF(D13&gt;0,P13/D13*100,"-")</f>
        <v>37.769816029950491</v>
      </c>
      <c r="U13" s="87">
        <v>1907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14</v>
      </c>
      <c r="B14" s="86" t="s">
        <v>274</v>
      </c>
      <c r="C14" s="85" t="s">
        <v>275</v>
      </c>
      <c r="D14" s="87">
        <f>+SUM(E14,+I14)</f>
        <v>44936</v>
      </c>
      <c r="E14" s="87">
        <f>+SUM(G14+H14)</f>
        <v>11075</v>
      </c>
      <c r="F14" s="106">
        <f>IF(D14&gt;0,E14/D14*100,"-")</f>
        <v>24.646163432437245</v>
      </c>
      <c r="G14" s="87">
        <v>11075</v>
      </c>
      <c r="H14" s="87">
        <v>0</v>
      </c>
      <c r="I14" s="87">
        <f>+SUM(K14,+M14,O14+P14)</f>
        <v>33861</v>
      </c>
      <c r="J14" s="88">
        <f>IF(D14&gt;0,I14/D14*100,"-")</f>
        <v>75.353836567562766</v>
      </c>
      <c r="K14" s="87">
        <v>0</v>
      </c>
      <c r="L14" s="88">
        <f>IF(D14&gt;0,K14/D14*100,"-")</f>
        <v>0</v>
      </c>
      <c r="M14" s="87">
        <v>721</v>
      </c>
      <c r="N14" s="88">
        <f>IF(D14&gt;0,M14/D14*100,"-")</f>
        <v>1.6045041837279685</v>
      </c>
      <c r="O14" s="87">
        <v>0</v>
      </c>
      <c r="P14" s="87">
        <f>SUM(Q14:S14)</f>
        <v>33140</v>
      </c>
      <c r="Q14" s="87">
        <v>3392</v>
      </c>
      <c r="R14" s="87">
        <v>29748</v>
      </c>
      <c r="S14" s="87">
        <v>0</v>
      </c>
      <c r="T14" s="88">
        <f>IF(D14&gt;0,P14/D14*100,"-")</f>
        <v>73.749332383834783</v>
      </c>
      <c r="U14" s="87">
        <v>1124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14</v>
      </c>
      <c r="B15" s="86" t="s">
        <v>276</v>
      </c>
      <c r="C15" s="85" t="s">
        <v>277</v>
      </c>
      <c r="D15" s="87">
        <f>+SUM(E15,+I15)</f>
        <v>61088</v>
      </c>
      <c r="E15" s="87">
        <f>+SUM(G15+H15)</f>
        <v>13200</v>
      </c>
      <c r="F15" s="106">
        <f>IF(D15&gt;0,E15/D15*100,"-")</f>
        <v>21.608171817705603</v>
      </c>
      <c r="G15" s="87">
        <v>13200</v>
      </c>
      <c r="H15" s="87">
        <v>0</v>
      </c>
      <c r="I15" s="87">
        <f>+SUM(K15,+M15,O15+P15)</f>
        <v>47888</v>
      </c>
      <c r="J15" s="88">
        <f>IF(D15&gt;0,I15/D15*100,"-")</f>
        <v>78.391828182294404</v>
      </c>
      <c r="K15" s="87">
        <v>9053</v>
      </c>
      <c r="L15" s="88">
        <f>IF(D15&gt;0,K15/D15*100,"-")</f>
        <v>14.819604504976427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38835</v>
      </c>
      <c r="Q15" s="87">
        <v>6602</v>
      </c>
      <c r="R15" s="87">
        <v>32233</v>
      </c>
      <c r="S15" s="87">
        <v>0</v>
      </c>
      <c r="T15" s="88">
        <f>IF(D15&gt;0,P15/D15*100,"-")</f>
        <v>63.572223677317965</v>
      </c>
      <c r="U15" s="87">
        <v>866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14</v>
      </c>
      <c r="B16" s="86" t="s">
        <v>278</v>
      </c>
      <c r="C16" s="85" t="s">
        <v>279</v>
      </c>
      <c r="D16" s="87">
        <f>+SUM(E16,+I16)</f>
        <v>59709</v>
      </c>
      <c r="E16" s="87">
        <f>+SUM(G16+H16)</f>
        <v>11381</v>
      </c>
      <c r="F16" s="106">
        <f>IF(D16&gt;0,E16/D16*100,"-")</f>
        <v>19.060778107153027</v>
      </c>
      <c r="G16" s="87">
        <v>11341</v>
      </c>
      <c r="H16" s="87">
        <v>40</v>
      </c>
      <c r="I16" s="87">
        <f>+SUM(K16,+M16,O16+P16)</f>
        <v>48328</v>
      </c>
      <c r="J16" s="88">
        <f>IF(D16&gt;0,I16/D16*100,"-")</f>
        <v>80.939221892846973</v>
      </c>
      <c r="K16" s="87">
        <v>16344</v>
      </c>
      <c r="L16" s="88">
        <f>IF(D16&gt;0,K16/D16*100,"-")</f>
        <v>27.372757875697129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31984</v>
      </c>
      <c r="Q16" s="87">
        <v>4828</v>
      </c>
      <c r="R16" s="87">
        <v>27156</v>
      </c>
      <c r="S16" s="87">
        <v>0</v>
      </c>
      <c r="T16" s="88">
        <f>IF(D16&gt;0,P16/D16*100,"-")</f>
        <v>53.566464017149841</v>
      </c>
      <c r="U16" s="87">
        <v>890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14</v>
      </c>
      <c r="B17" s="86" t="s">
        <v>280</v>
      </c>
      <c r="C17" s="85" t="s">
        <v>281</v>
      </c>
      <c r="D17" s="87">
        <f>+SUM(E17,+I17)</f>
        <v>49145</v>
      </c>
      <c r="E17" s="87">
        <f>+SUM(G17+H17)</f>
        <v>7059</v>
      </c>
      <c r="F17" s="106">
        <f>IF(D17&gt;0,E17/D17*100,"-")</f>
        <v>14.36361786550005</v>
      </c>
      <c r="G17" s="87">
        <v>7059</v>
      </c>
      <c r="H17" s="87">
        <v>0</v>
      </c>
      <c r="I17" s="87">
        <f>+SUM(K17,+M17,O17+P17)</f>
        <v>42086</v>
      </c>
      <c r="J17" s="88">
        <f>IF(D17&gt;0,I17/D17*100,"-")</f>
        <v>85.636382134499939</v>
      </c>
      <c r="K17" s="87">
        <v>15511</v>
      </c>
      <c r="L17" s="88">
        <f>IF(D17&gt;0,K17/D17*100,"-")</f>
        <v>31.56170515820531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26575</v>
      </c>
      <c r="Q17" s="87">
        <v>5200</v>
      </c>
      <c r="R17" s="87">
        <v>21375</v>
      </c>
      <c r="S17" s="87">
        <v>0</v>
      </c>
      <c r="T17" s="88">
        <f>IF(D17&gt;0,P17/D17*100,"-")</f>
        <v>54.074676976294633</v>
      </c>
      <c r="U17" s="87">
        <v>719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14</v>
      </c>
      <c r="B18" s="86" t="s">
        <v>282</v>
      </c>
      <c r="C18" s="85" t="s">
        <v>283</v>
      </c>
      <c r="D18" s="87">
        <f>+SUM(E18,+I18)</f>
        <v>31307</v>
      </c>
      <c r="E18" s="87">
        <f>+SUM(G18+H18)</f>
        <v>8496</v>
      </c>
      <c r="F18" s="106">
        <f>IF(D18&gt;0,E18/D18*100,"-")</f>
        <v>27.137700833679368</v>
      </c>
      <c r="G18" s="87">
        <v>8496</v>
      </c>
      <c r="H18" s="87">
        <v>0</v>
      </c>
      <c r="I18" s="87">
        <f>+SUM(K18,+M18,O18+P18)</f>
        <v>22811</v>
      </c>
      <c r="J18" s="88">
        <f>IF(D18&gt;0,I18/D18*100,"-")</f>
        <v>72.862299166320639</v>
      </c>
      <c r="K18" s="87">
        <v>6257</v>
      </c>
      <c r="L18" s="88">
        <f>IF(D18&gt;0,K18/D18*100,"-")</f>
        <v>19.985945635161464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16554</v>
      </c>
      <c r="Q18" s="87">
        <v>6953</v>
      </c>
      <c r="R18" s="87">
        <v>9601</v>
      </c>
      <c r="S18" s="87">
        <v>0</v>
      </c>
      <c r="T18" s="88">
        <f>IF(D18&gt;0,P18/D18*100,"-")</f>
        <v>52.876353531159168</v>
      </c>
      <c r="U18" s="87">
        <v>486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14</v>
      </c>
      <c r="B19" s="86" t="s">
        <v>284</v>
      </c>
      <c r="C19" s="85" t="s">
        <v>285</v>
      </c>
      <c r="D19" s="87">
        <f>+SUM(E19,+I19)</f>
        <v>72344</v>
      </c>
      <c r="E19" s="87">
        <f>+SUM(G19+H19)</f>
        <v>18223</v>
      </c>
      <c r="F19" s="106">
        <f>IF(D19&gt;0,E19/D19*100,"-")</f>
        <v>25.189372995687272</v>
      </c>
      <c r="G19" s="87">
        <v>18223</v>
      </c>
      <c r="H19" s="87">
        <v>0</v>
      </c>
      <c r="I19" s="87">
        <f>+SUM(K19,+M19,O19+P19)</f>
        <v>54121</v>
      </c>
      <c r="J19" s="88">
        <f>IF(D19&gt;0,I19/D19*100,"-")</f>
        <v>74.810627004312721</v>
      </c>
      <c r="K19" s="87">
        <v>16854</v>
      </c>
      <c r="L19" s="88">
        <f>IF(D19&gt;0,K19/D19*100,"-")</f>
        <v>23.297025323454605</v>
      </c>
      <c r="M19" s="87">
        <v>0</v>
      </c>
      <c r="N19" s="88">
        <f>IF(D19&gt;0,M19/D19*100,"-")</f>
        <v>0</v>
      </c>
      <c r="O19" s="87">
        <v>1636</v>
      </c>
      <c r="P19" s="87">
        <f>SUM(Q19:S19)</f>
        <v>35631</v>
      </c>
      <c r="Q19" s="87">
        <v>4555</v>
      </c>
      <c r="R19" s="87">
        <v>31076</v>
      </c>
      <c r="S19" s="87">
        <v>0</v>
      </c>
      <c r="T19" s="88">
        <f>IF(D19&gt;0,P19/D19*100,"-")</f>
        <v>49.25218400973128</v>
      </c>
      <c r="U19" s="87">
        <v>1080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14</v>
      </c>
      <c r="B20" s="86" t="s">
        <v>286</v>
      </c>
      <c r="C20" s="85" t="s">
        <v>287</v>
      </c>
      <c r="D20" s="87">
        <f>+SUM(E20,+I20)</f>
        <v>23413</v>
      </c>
      <c r="E20" s="87">
        <f>+SUM(G20+H20)</f>
        <v>7317</v>
      </c>
      <c r="F20" s="106">
        <f>IF(D20&gt;0,E20/D20*100,"-")</f>
        <v>31.251868619997435</v>
      </c>
      <c r="G20" s="87">
        <v>7314</v>
      </c>
      <c r="H20" s="87">
        <v>3</v>
      </c>
      <c r="I20" s="87">
        <f>+SUM(K20,+M20,O20+P20)</f>
        <v>16096</v>
      </c>
      <c r="J20" s="88">
        <f>IF(D20&gt;0,I20/D20*100,"-")</f>
        <v>68.748131380002562</v>
      </c>
      <c r="K20" s="87">
        <v>7472</v>
      </c>
      <c r="L20" s="88">
        <f>IF(D20&gt;0,K20/D20*100,"-")</f>
        <v>31.913893990518087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8624</v>
      </c>
      <c r="Q20" s="87">
        <v>0</v>
      </c>
      <c r="R20" s="87">
        <v>8624</v>
      </c>
      <c r="S20" s="87">
        <v>0</v>
      </c>
      <c r="T20" s="88">
        <f>IF(D20&gt;0,P20/D20*100,"-")</f>
        <v>36.834237389484478</v>
      </c>
      <c r="U20" s="87">
        <v>494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14</v>
      </c>
      <c r="B21" s="86" t="s">
        <v>288</v>
      </c>
      <c r="C21" s="85" t="s">
        <v>289</v>
      </c>
      <c r="D21" s="87">
        <f>+SUM(E21,+I21)</f>
        <v>39106</v>
      </c>
      <c r="E21" s="87">
        <f>+SUM(G21+H21)</f>
        <v>3888</v>
      </c>
      <c r="F21" s="106">
        <f>IF(D21&gt;0,E21/D21*100,"-")</f>
        <v>9.9422083567738966</v>
      </c>
      <c r="G21" s="87">
        <v>3888</v>
      </c>
      <c r="H21" s="87">
        <v>0</v>
      </c>
      <c r="I21" s="87">
        <f>+SUM(K21,+M21,O21+P21)</f>
        <v>35218</v>
      </c>
      <c r="J21" s="88">
        <f>IF(D21&gt;0,I21/D21*100,"-")</f>
        <v>90.057791643226111</v>
      </c>
      <c r="K21" s="87">
        <v>31329</v>
      </c>
      <c r="L21" s="88">
        <f>IF(D21&gt;0,K21/D21*100,"-")</f>
        <v>80.113026134097069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3889</v>
      </c>
      <c r="Q21" s="87">
        <v>150</v>
      </c>
      <c r="R21" s="87">
        <v>3739</v>
      </c>
      <c r="S21" s="87">
        <v>0</v>
      </c>
      <c r="T21" s="88">
        <f>IF(D21&gt;0,P21/D21*100,"-")</f>
        <v>9.9447655091290326</v>
      </c>
      <c r="U21" s="87">
        <v>431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14</v>
      </c>
      <c r="B22" s="86" t="s">
        <v>290</v>
      </c>
      <c r="C22" s="85" t="s">
        <v>291</v>
      </c>
      <c r="D22" s="87">
        <f>+SUM(E22,+I22)</f>
        <v>59442</v>
      </c>
      <c r="E22" s="87">
        <f>+SUM(G22+H22)</f>
        <v>5140</v>
      </c>
      <c r="F22" s="106">
        <f>IF(D22&gt;0,E22/D22*100,"-")</f>
        <v>8.6470845530096572</v>
      </c>
      <c r="G22" s="87">
        <v>5140</v>
      </c>
      <c r="H22" s="87">
        <v>0</v>
      </c>
      <c r="I22" s="87">
        <f>+SUM(K22,+M22,O22+P22)</f>
        <v>54302</v>
      </c>
      <c r="J22" s="88">
        <f>IF(D22&gt;0,I22/D22*100,"-")</f>
        <v>91.352915446990352</v>
      </c>
      <c r="K22" s="87">
        <v>52614</v>
      </c>
      <c r="L22" s="88">
        <f>IF(D22&gt;0,K22/D22*100,"-")</f>
        <v>88.513172504289898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1688</v>
      </c>
      <c r="Q22" s="87">
        <v>456</v>
      </c>
      <c r="R22" s="87">
        <v>1232</v>
      </c>
      <c r="S22" s="87">
        <v>0</v>
      </c>
      <c r="T22" s="88">
        <f>IF(D22&gt;0,P22/D22*100,"-")</f>
        <v>2.8397429427004477</v>
      </c>
      <c r="U22" s="87">
        <v>1581</v>
      </c>
      <c r="V22" s="85" t="s">
        <v>263</v>
      </c>
      <c r="W22" s="85"/>
      <c r="X22" s="85"/>
      <c r="Y22" s="85"/>
      <c r="Z22" s="85"/>
      <c r="AA22" s="85" t="s">
        <v>263</v>
      </c>
      <c r="AB22" s="85"/>
      <c r="AC22" s="85"/>
      <c r="AD22" s="184" t="s">
        <v>262</v>
      </c>
    </row>
    <row r="23" spans="1:30" ht="13.5" customHeight="1">
      <c r="A23" s="85" t="s">
        <v>14</v>
      </c>
      <c r="B23" s="86" t="s">
        <v>292</v>
      </c>
      <c r="C23" s="85" t="s">
        <v>293</v>
      </c>
      <c r="D23" s="87">
        <f>+SUM(E23,+I23)</f>
        <v>106408</v>
      </c>
      <c r="E23" s="87">
        <f>+SUM(G23+H23)</f>
        <v>430</v>
      </c>
      <c r="F23" s="106">
        <f>IF(D23&gt;0,E23/D23*100,"-")</f>
        <v>0.40410495451469808</v>
      </c>
      <c r="G23" s="87">
        <v>430</v>
      </c>
      <c r="H23" s="87">
        <v>0</v>
      </c>
      <c r="I23" s="87">
        <f>+SUM(K23,+M23,O23+P23)</f>
        <v>105978</v>
      </c>
      <c r="J23" s="88">
        <f>IF(D23&gt;0,I23/D23*100,"-")</f>
        <v>99.595895045485307</v>
      </c>
      <c r="K23" s="87">
        <v>100306</v>
      </c>
      <c r="L23" s="88">
        <f>IF(D23&gt;0,K23/D23*100,"-")</f>
        <v>94.265468761747243</v>
      </c>
      <c r="M23" s="87">
        <v>0</v>
      </c>
      <c r="N23" s="88">
        <f>IF(D23&gt;0,M23/D23*100,"-")</f>
        <v>0</v>
      </c>
      <c r="O23" s="87">
        <v>3504</v>
      </c>
      <c r="P23" s="87">
        <f>SUM(Q23:S23)</f>
        <v>2168</v>
      </c>
      <c r="Q23" s="87">
        <v>343</v>
      </c>
      <c r="R23" s="87">
        <v>1825</v>
      </c>
      <c r="S23" s="87">
        <v>0</v>
      </c>
      <c r="T23" s="88">
        <f>IF(D23&gt;0,P23/D23*100,"-")</f>
        <v>2.0374407939252688</v>
      </c>
      <c r="U23" s="87">
        <v>968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14</v>
      </c>
      <c r="B24" s="86" t="s">
        <v>294</v>
      </c>
      <c r="C24" s="85" t="s">
        <v>295</v>
      </c>
      <c r="D24" s="87">
        <f>+SUM(E24,+I24)</f>
        <v>111905</v>
      </c>
      <c r="E24" s="87">
        <f>+SUM(G24+H24)</f>
        <v>134</v>
      </c>
      <c r="F24" s="106">
        <f>IF(D24&gt;0,E24/D24*100,"-")</f>
        <v>0.11974442607568919</v>
      </c>
      <c r="G24" s="87">
        <v>134</v>
      </c>
      <c r="H24" s="87">
        <v>0</v>
      </c>
      <c r="I24" s="87">
        <f>+SUM(K24,+M24,O24+P24)</f>
        <v>111771</v>
      </c>
      <c r="J24" s="88">
        <f>IF(D24&gt;0,I24/D24*100,"-")</f>
        <v>99.880255573924316</v>
      </c>
      <c r="K24" s="87">
        <v>111429</v>
      </c>
      <c r="L24" s="88">
        <f>IF(D24&gt;0,K24/D24*100,"-")</f>
        <v>99.574639202895312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342</v>
      </c>
      <c r="Q24" s="87">
        <v>306</v>
      </c>
      <c r="R24" s="87">
        <v>36</v>
      </c>
      <c r="S24" s="87">
        <v>0</v>
      </c>
      <c r="T24" s="88">
        <f>IF(D24&gt;0,P24/D24*100,"-")</f>
        <v>0.3056163710289978</v>
      </c>
      <c r="U24" s="87">
        <v>1407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14</v>
      </c>
      <c r="B25" s="86" t="s">
        <v>296</v>
      </c>
      <c r="C25" s="85" t="s">
        <v>297</v>
      </c>
      <c r="D25" s="87">
        <f>+SUM(E25,+I25)</f>
        <v>103325</v>
      </c>
      <c r="E25" s="87">
        <f>+SUM(G25+H25)</f>
        <v>110</v>
      </c>
      <c r="F25" s="106">
        <f>IF(D25&gt;0,E25/D25*100,"-")</f>
        <v>0.10646019840309703</v>
      </c>
      <c r="G25" s="87">
        <v>110</v>
      </c>
      <c r="H25" s="87">
        <v>0</v>
      </c>
      <c r="I25" s="87">
        <f>+SUM(K25,+M25,O25+P25)</f>
        <v>103215</v>
      </c>
      <c r="J25" s="88">
        <f>IF(D25&gt;0,I25/D25*100,"-")</f>
        <v>99.893539801596901</v>
      </c>
      <c r="K25" s="87">
        <v>103109</v>
      </c>
      <c r="L25" s="88">
        <f>IF(D25&gt;0,K25/D25*100,"-")</f>
        <v>99.790950883135736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106</v>
      </c>
      <c r="Q25" s="87">
        <v>100</v>
      </c>
      <c r="R25" s="87">
        <v>6</v>
      </c>
      <c r="S25" s="87">
        <v>0</v>
      </c>
      <c r="T25" s="88">
        <f>IF(D25&gt;0,P25/D25*100,"-")</f>
        <v>0.10258891846116622</v>
      </c>
      <c r="U25" s="87">
        <v>1259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14</v>
      </c>
      <c r="B26" s="86" t="s">
        <v>298</v>
      </c>
      <c r="C26" s="85" t="s">
        <v>299</v>
      </c>
      <c r="D26" s="87">
        <f>+SUM(E26,+I26)</f>
        <v>96732</v>
      </c>
      <c r="E26" s="87">
        <f>+SUM(G26+H26)</f>
        <v>737</v>
      </c>
      <c r="F26" s="106">
        <f>IF(D26&gt;0,E26/D26*100,"-")</f>
        <v>0.76189885456725803</v>
      </c>
      <c r="G26" s="87">
        <v>702</v>
      </c>
      <c r="H26" s="87">
        <v>35</v>
      </c>
      <c r="I26" s="87">
        <f>+SUM(K26,+M26,O26+P26)</f>
        <v>95995</v>
      </c>
      <c r="J26" s="88">
        <f>IF(D26&gt;0,I26/D26*100,"-")</f>
        <v>99.238101145432751</v>
      </c>
      <c r="K26" s="87">
        <v>94597</v>
      </c>
      <c r="L26" s="88">
        <f>IF(D26&gt;0,K26/D26*100,"-")</f>
        <v>97.792871025100283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1398</v>
      </c>
      <c r="Q26" s="87">
        <v>42</v>
      </c>
      <c r="R26" s="87">
        <v>1356</v>
      </c>
      <c r="S26" s="87">
        <v>0</v>
      </c>
      <c r="T26" s="88">
        <f>IF(D26&gt;0,P26/D26*100,"-")</f>
        <v>1.4452301203324649</v>
      </c>
      <c r="U26" s="87">
        <v>1052</v>
      </c>
      <c r="V26" s="85"/>
      <c r="W26" s="85" t="s">
        <v>263</v>
      </c>
      <c r="X26" s="85"/>
      <c r="Y26" s="85"/>
      <c r="Z26" s="85"/>
      <c r="AA26" s="85" t="s">
        <v>263</v>
      </c>
      <c r="AB26" s="85"/>
      <c r="AC26" s="85"/>
      <c r="AD26" s="184" t="s">
        <v>262</v>
      </c>
    </row>
    <row r="27" spans="1:30" ht="13.5" customHeight="1">
      <c r="A27" s="85" t="s">
        <v>14</v>
      </c>
      <c r="B27" s="86" t="s">
        <v>300</v>
      </c>
      <c r="C27" s="85" t="s">
        <v>301</v>
      </c>
      <c r="D27" s="87">
        <f>+SUM(E27,+I27)</f>
        <v>71543</v>
      </c>
      <c r="E27" s="87">
        <f>+SUM(G27+H27)</f>
        <v>166</v>
      </c>
      <c r="F27" s="106">
        <f>IF(D27&gt;0,E27/D27*100,"-")</f>
        <v>0.23202829067833333</v>
      </c>
      <c r="G27" s="87">
        <v>166</v>
      </c>
      <c r="H27" s="87">
        <v>0</v>
      </c>
      <c r="I27" s="87">
        <f>+SUM(K27,+M27,O27+P27)</f>
        <v>71377</v>
      </c>
      <c r="J27" s="88">
        <f>IF(D27&gt;0,I27/D27*100,"-")</f>
        <v>99.767971709321671</v>
      </c>
      <c r="K27" s="87">
        <v>70919</v>
      </c>
      <c r="L27" s="88">
        <f>IF(D27&gt;0,K27/D27*100,"-")</f>
        <v>99.127797268775424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458</v>
      </c>
      <c r="Q27" s="87">
        <v>349</v>
      </c>
      <c r="R27" s="87">
        <v>109</v>
      </c>
      <c r="S27" s="87">
        <v>0</v>
      </c>
      <c r="T27" s="88">
        <f>IF(D27&gt;0,P27/D27*100,"-")</f>
        <v>0.64017444054624495</v>
      </c>
      <c r="U27" s="87">
        <v>643</v>
      </c>
      <c r="V27" s="85"/>
      <c r="W27" s="85" t="s">
        <v>263</v>
      </c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14</v>
      </c>
      <c r="B28" s="86" t="s">
        <v>302</v>
      </c>
      <c r="C28" s="85" t="s">
        <v>303</v>
      </c>
      <c r="D28" s="87">
        <f>+SUM(E28,+I28)</f>
        <v>59249</v>
      </c>
      <c r="E28" s="87">
        <f>+SUM(G28+H28)</f>
        <v>2081</v>
      </c>
      <c r="F28" s="106">
        <f>IF(D28&gt;0,E28/D28*100,"-")</f>
        <v>3.5122955661698931</v>
      </c>
      <c r="G28" s="87">
        <v>2081</v>
      </c>
      <c r="H28" s="87">
        <v>0</v>
      </c>
      <c r="I28" s="87">
        <f>+SUM(K28,+M28,O28+P28)</f>
        <v>57168</v>
      </c>
      <c r="J28" s="88">
        <f>IF(D28&gt;0,I28/D28*100,"-")</f>
        <v>96.487704433830103</v>
      </c>
      <c r="K28" s="87">
        <v>47628</v>
      </c>
      <c r="L28" s="88">
        <f>IF(D28&gt;0,K28/D28*100,"-")</f>
        <v>80.386166855136793</v>
      </c>
      <c r="M28" s="87">
        <v>0</v>
      </c>
      <c r="N28" s="88">
        <f>IF(D28&gt;0,M28/D28*100,"-")</f>
        <v>0</v>
      </c>
      <c r="O28" s="87">
        <v>3232</v>
      </c>
      <c r="P28" s="87">
        <f>SUM(Q28:S28)</f>
        <v>6308</v>
      </c>
      <c r="Q28" s="87">
        <v>243</v>
      </c>
      <c r="R28" s="87">
        <v>6065</v>
      </c>
      <c r="S28" s="87">
        <v>0</v>
      </c>
      <c r="T28" s="88">
        <f>IF(D28&gt;0,P28/D28*100,"-")</f>
        <v>10.646593191446268</v>
      </c>
      <c r="U28" s="87">
        <v>1301</v>
      </c>
      <c r="V28" s="85"/>
      <c r="W28" s="85" t="s">
        <v>263</v>
      </c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14</v>
      </c>
      <c r="B29" s="86" t="s">
        <v>304</v>
      </c>
      <c r="C29" s="85" t="s">
        <v>305</v>
      </c>
      <c r="D29" s="87">
        <f>+SUM(E29,+I29)</f>
        <v>69129</v>
      </c>
      <c r="E29" s="87">
        <f>+SUM(G29+H29)</f>
        <v>1892</v>
      </c>
      <c r="F29" s="106">
        <f>IF(D29&gt;0,E29/D29*100,"-")</f>
        <v>2.7369121497490196</v>
      </c>
      <c r="G29" s="87">
        <v>1892</v>
      </c>
      <c r="H29" s="87">
        <v>0</v>
      </c>
      <c r="I29" s="87">
        <f>+SUM(K29,+M29,O29+P29)</f>
        <v>67237</v>
      </c>
      <c r="J29" s="88">
        <f>IF(D29&gt;0,I29/D29*100,"-")</f>
        <v>97.263087850250983</v>
      </c>
      <c r="K29" s="87">
        <v>64038</v>
      </c>
      <c r="L29" s="88">
        <f>IF(D29&gt;0,K29/D29*100,"-")</f>
        <v>92.635507529401551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3199</v>
      </c>
      <c r="Q29" s="87">
        <v>915</v>
      </c>
      <c r="R29" s="87">
        <v>2284</v>
      </c>
      <c r="S29" s="87">
        <v>0</v>
      </c>
      <c r="T29" s="88">
        <f>IF(D29&gt;0,P29/D29*100,"-")</f>
        <v>4.6275803208494271</v>
      </c>
      <c r="U29" s="87">
        <v>659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14</v>
      </c>
      <c r="B30" s="86" t="s">
        <v>306</v>
      </c>
      <c r="C30" s="85" t="s">
        <v>307</v>
      </c>
      <c r="D30" s="87">
        <f>+SUM(E30,+I30)</f>
        <v>27457</v>
      </c>
      <c r="E30" s="87">
        <f>+SUM(G30+H30)</f>
        <v>3504</v>
      </c>
      <c r="F30" s="106">
        <f>IF(D30&gt;0,E30/D30*100,"-")</f>
        <v>12.761772954073642</v>
      </c>
      <c r="G30" s="87">
        <v>3504</v>
      </c>
      <c r="H30" s="87">
        <v>0</v>
      </c>
      <c r="I30" s="87">
        <f>+SUM(K30,+M30,O30+P30)</f>
        <v>23953</v>
      </c>
      <c r="J30" s="88">
        <f>IF(D30&gt;0,I30/D30*100,"-")</f>
        <v>87.238227045926351</v>
      </c>
      <c r="K30" s="87">
        <v>21632</v>
      </c>
      <c r="L30" s="88">
        <f>IF(D30&gt;0,K30/D30*100,"-")</f>
        <v>78.785009287249153</v>
      </c>
      <c r="M30" s="87">
        <v>0</v>
      </c>
      <c r="N30" s="88">
        <f>IF(D30&gt;0,M30/D30*100,"-")</f>
        <v>0</v>
      </c>
      <c r="O30" s="87">
        <v>323</v>
      </c>
      <c r="P30" s="87">
        <f>SUM(Q30:S30)</f>
        <v>1998</v>
      </c>
      <c r="Q30" s="87">
        <v>122</v>
      </c>
      <c r="R30" s="87">
        <v>1876</v>
      </c>
      <c r="S30" s="87">
        <v>0</v>
      </c>
      <c r="T30" s="88">
        <f>IF(D30&gt;0,P30/D30*100,"-")</f>
        <v>7.2768328659358268</v>
      </c>
      <c r="U30" s="87">
        <v>452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14</v>
      </c>
      <c r="B31" s="86" t="s">
        <v>308</v>
      </c>
      <c r="C31" s="85" t="s">
        <v>309</v>
      </c>
      <c r="D31" s="87">
        <f>+SUM(E31,+I31)</f>
        <v>25910</v>
      </c>
      <c r="E31" s="87">
        <f>+SUM(G31+H31)</f>
        <v>10591</v>
      </c>
      <c r="F31" s="106">
        <f>IF(D31&gt;0,E31/D31*100,"-")</f>
        <v>40.876109610189118</v>
      </c>
      <c r="G31" s="87">
        <v>10567</v>
      </c>
      <c r="H31" s="87">
        <v>24</v>
      </c>
      <c r="I31" s="87">
        <f>+SUM(K31,+M31,O31+P31)</f>
        <v>15319</v>
      </c>
      <c r="J31" s="88">
        <f>IF(D31&gt;0,I31/D31*100,"-")</f>
        <v>59.123890389810882</v>
      </c>
      <c r="K31" s="87">
        <v>4172</v>
      </c>
      <c r="L31" s="88">
        <f>IF(D31&gt;0,K31/D31*100,"-")</f>
        <v>16.101891161713624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11147</v>
      </c>
      <c r="Q31" s="87">
        <v>527</v>
      </c>
      <c r="R31" s="87">
        <v>10620</v>
      </c>
      <c r="S31" s="87">
        <v>0</v>
      </c>
      <c r="T31" s="88">
        <f>IF(D31&gt;0,P31/D31*100,"-")</f>
        <v>43.021999228097258</v>
      </c>
      <c r="U31" s="87">
        <v>908</v>
      </c>
      <c r="V31" s="85"/>
      <c r="W31" s="85" t="s">
        <v>263</v>
      </c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14</v>
      </c>
      <c r="B32" s="86" t="s">
        <v>310</v>
      </c>
      <c r="C32" s="85" t="s">
        <v>311</v>
      </c>
      <c r="D32" s="87">
        <f>+SUM(E32,+I32)</f>
        <v>33862</v>
      </c>
      <c r="E32" s="87">
        <f>+SUM(G32+H32)</f>
        <v>16618</v>
      </c>
      <c r="F32" s="106">
        <f>IF(D32&gt;0,E32/D32*100,"-")</f>
        <v>49.075660031894159</v>
      </c>
      <c r="G32" s="87">
        <v>16618</v>
      </c>
      <c r="H32" s="87">
        <v>0</v>
      </c>
      <c r="I32" s="87">
        <f>+SUM(K32,+M32,O32+P32)</f>
        <v>17244</v>
      </c>
      <c r="J32" s="88">
        <f>IF(D32&gt;0,I32/D32*100,"-")</f>
        <v>50.924339968105834</v>
      </c>
      <c r="K32" s="87">
        <v>0</v>
      </c>
      <c r="L32" s="88">
        <f>IF(D32&gt;0,K32/D32*100,"-")</f>
        <v>0</v>
      </c>
      <c r="M32" s="87">
        <v>453</v>
      </c>
      <c r="N32" s="88">
        <f>IF(D32&gt;0,M32/D32*100,"-")</f>
        <v>1.3377827653416809</v>
      </c>
      <c r="O32" s="87">
        <v>0</v>
      </c>
      <c r="P32" s="87">
        <f>SUM(Q32:S32)</f>
        <v>16791</v>
      </c>
      <c r="Q32" s="87">
        <v>495</v>
      </c>
      <c r="R32" s="87">
        <v>16296</v>
      </c>
      <c r="S32" s="87">
        <v>0</v>
      </c>
      <c r="T32" s="88">
        <f>IF(D32&gt;0,P32/D32*100,"-")</f>
        <v>49.586557202764162</v>
      </c>
      <c r="U32" s="87">
        <v>398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14</v>
      </c>
      <c r="B33" s="86" t="s">
        <v>312</v>
      </c>
      <c r="C33" s="85" t="s">
        <v>313</v>
      </c>
      <c r="D33" s="87">
        <f>+SUM(E33,+I33)</f>
        <v>50129</v>
      </c>
      <c r="E33" s="87">
        <f>+SUM(G33+H33)</f>
        <v>7578</v>
      </c>
      <c r="F33" s="106">
        <f>IF(D33&gt;0,E33/D33*100,"-")</f>
        <v>15.11699814478645</v>
      </c>
      <c r="G33" s="87">
        <v>7578</v>
      </c>
      <c r="H33" s="87">
        <v>0</v>
      </c>
      <c r="I33" s="87">
        <f>+SUM(K33,+M33,O33+P33)</f>
        <v>42551</v>
      </c>
      <c r="J33" s="88">
        <f>IF(D33&gt;0,I33/D33*100,"-")</f>
        <v>84.88300185521355</v>
      </c>
      <c r="K33" s="87">
        <v>24712</v>
      </c>
      <c r="L33" s="88">
        <f>IF(D33&gt;0,K33/D33*100,"-")</f>
        <v>49.296814219314165</v>
      </c>
      <c r="M33" s="87">
        <v>0</v>
      </c>
      <c r="N33" s="88">
        <f>IF(D33&gt;0,M33/D33*100,"-")</f>
        <v>0</v>
      </c>
      <c r="O33" s="87">
        <v>6240</v>
      </c>
      <c r="P33" s="87">
        <f>SUM(Q33:S33)</f>
        <v>11599</v>
      </c>
      <c r="Q33" s="87">
        <v>1160</v>
      </c>
      <c r="R33" s="87">
        <v>10439</v>
      </c>
      <c r="S33" s="87">
        <v>0</v>
      </c>
      <c r="T33" s="88">
        <f>IF(D33&gt;0,P33/D33*100,"-")</f>
        <v>23.138303177801273</v>
      </c>
      <c r="U33" s="87">
        <v>1162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14</v>
      </c>
      <c r="B34" s="86" t="s">
        <v>314</v>
      </c>
      <c r="C34" s="85" t="s">
        <v>315</v>
      </c>
      <c r="D34" s="87">
        <f>+SUM(E34,+I34)</f>
        <v>34026</v>
      </c>
      <c r="E34" s="87">
        <f>+SUM(G34+H34)</f>
        <v>8337</v>
      </c>
      <c r="F34" s="106">
        <f>IF(D34&gt;0,E34/D34*100,"-")</f>
        <v>24.501851525304179</v>
      </c>
      <c r="G34" s="87">
        <v>8337</v>
      </c>
      <c r="H34" s="87">
        <v>0</v>
      </c>
      <c r="I34" s="87">
        <f>+SUM(K34,+M34,O34+P34)</f>
        <v>25689</v>
      </c>
      <c r="J34" s="88">
        <f>IF(D34&gt;0,I34/D34*100,"-")</f>
        <v>75.498148474695824</v>
      </c>
      <c r="K34" s="87">
        <v>3564</v>
      </c>
      <c r="L34" s="88">
        <f>IF(D34&gt;0,K34/D34*100,"-")</f>
        <v>10.474343149356374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22125</v>
      </c>
      <c r="Q34" s="87">
        <v>1872</v>
      </c>
      <c r="R34" s="87">
        <v>20253</v>
      </c>
      <c r="S34" s="87">
        <v>0</v>
      </c>
      <c r="T34" s="88">
        <f>IF(D34&gt;0,P34/D34*100,"-")</f>
        <v>65.023805325339453</v>
      </c>
      <c r="U34" s="87">
        <v>396</v>
      </c>
      <c r="V34" s="85" t="s">
        <v>263</v>
      </c>
      <c r="W34" s="85"/>
      <c r="X34" s="85"/>
      <c r="Y34" s="85"/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14</v>
      </c>
      <c r="B35" s="86" t="s">
        <v>316</v>
      </c>
      <c r="C35" s="85" t="s">
        <v>317</v>
      </c>
      <c r="D35" s="87">
        <f>+SUM(E35,+I35)</f>
        <v>104021</v>
      </c>
      <c r="E35" s="87">
        <f>+SUM(G35+H35)</f>
        <v>9191</v>
      </c>
      <c r="F35" s="106">
        <f>IF(D35&gt;0,E35/D35*100,"-")</f>
        <v>8.8357158650657084</v>
      </c>
      <c r="G35" s="87">
        <v>9191</v>
      </c>
      <c r="H35" s="87">
        <v>0</v>
      </c>
      <c r="I35" s="87">
        <f>+SUM(K35,+M35,O35+P35)</f>
        <v>94830</v>
      </c>
      <c r="J35" s="88">
        <f>IF(D35&gt;0,I35/D35*100,"-")</f>
        <v>91.164284134934292</v>
      </c>
      <c r="K35" s="87">
        <v>69992</v>
      </c>
      <c r="L35" s="88">
        <f>IF(D35&gt;0,K35/D35*100,"-")</f>
        <v>67.286413320387226</v>
      </c>
      <c r="M35" s="87">
        <v>0</v>
      </c>
      <c r="N35" s="88">
        <f>IF(D35&gt;0,M35/D35*100,"-")</f>
        <v>0</v>
      </c>
      <c r="O35" s="87">
        <v>3843</v>
      </c>
      <c r="P35" s="87">
        <f>SUM(Q35:S35)</f>
        <v>20995</v>
      </c>
      <c r="Q35" s="87">
        <v>450</v>
      </c>
      <c r="R35" s="87">
        <v>20319</v>
      </c>
      <c r="S35" s="87">
        <v>226</v>
      </c>
      <c r="T35" s="88">
        <f>IF(D35&gt;0,P35/D35*100,"-")</f>
        <v>20.18342450082195</v>
      </c>
      <c r="U35" s="87">
        <v>1929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14</v>
      </c>
      <c r="B36" s="86" t="s">
        <v>318</v>
      </c>
      <c r="C36" s="85" t="s">
        <v>319</v>
      </c>
      <c r="D36" s="87">
        <f>+SUM(E36,+I36)</f>
        <v>49497</v>
      </c>
      <c r="E36" s="87">
        <f>+SUM(G36+H36)</f>
        <v>520</v>
      </c>
      <c r="F36" s="106">
        <f>IF(D36&gt;0,E36/D36*100,"-")</f>
        <v>1.0505687213366466</v>
      </c>
      <c r="G36" s="87">
        <v>520</v>
      </c>
      <c r="H36" s="87">
        <v>0</v>
      </c>
      <c r="I36" s="87">
        <f>+SUM(K36,+M36,O36+P36)</f>
        <v>48977</v>
      </c>
      <c r="J36" s="88">
        <f>IF(D36&gt;0,I36/D36*100,"-")</f>
        <v>98.949431278663354</v>
      </c>
      <c r="K36" s="87">
        <v>48299</v>
      </c>
      <c r="L36" s="88">
        <f>IF(D36&gt;0,K36/D36*100,"-")</f>
        <v>97.579651291997493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678</v>
      </c>
      <c r="Q36" s="87">
        <v>42</v>
      </c>
      <c r="R36" s="87">
        <v>636</v>
      </c>
      <c r="S36" s="87">
        <v>0</v>
      </c>
      <c r="T36" s="88">
        <f>IF(D36&gt;0,P36/D36*100,"-")</f>
        <v>1.3697799866658584</v>
      </c>
      <c r="U36" s="87">
        <v>462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14</v>
      </c>
      <c r="B37" s="86" t="s">
        <v>320</v>
      </c>
      <c r="C37" s="85" t="s">
        <v>321</v>
      </c>
      <c r="D37" s="87">
        <f>+SUM(E37,+I37)</f>
        <v>36884</v>
      </c>
      <c r="E37" s="87">
        <f>+SUM(G37+H37)</f>
        <v>1483</v>
      </c>
      <c r="F37" s="106">
        <f>IF(D37&gt;0,E37/D37*100,"-")</f>
        <v>4.0207135885478795</v>
      </c>
      <c r="G37" s="87">
        <v>1483</v>
      </c>
      <c r="H37" s="87">
        <v>0</v>
      </c>
      <c r="I37" s="87">
        <f>+SUM(K37,+M37,O37+P37)</f>
        <v>35401</v>
      </c>
      <c r="J37" s="88">
        <f>IF(D37&gt;0,I37/D37*100,"-")</f>
        <v>95.979286411452122</v>
      </c>
      <c r="K37" s="87">
        <v>32650</v>
      </c>
      <c r="L37" s="88">
        <f>IF(D37&gt;0,K37/D37*100,"-")</f>
        <v>88.520767812601676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2751</v>
      </c>
      <c r="Q37" s="87">
        <v>135</v>
      </c>
      <c r="R37" s="87">
        <v>2616</v>
      </c>
      <c r="S37" s="87">
        <v>0</v>
      </c>
      <c r="T37" s="88">
        <f>IF(D37&gt;0,P37/D37*100,"-")</f>
        <v>7.4585185988504499</v>
      </c>
      <c r="U37" s="87">
        <v>672</v>
      </c>
      <c r="V37" s="85"/>
      <c r="W37" s="85" t="s">
        <v>263</v>
      </c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14</v>
      </c>
      <c r="B38" s="86" t="s">
        <v>322</v>
      </c>
      <c r="C38" s="85" t="s">
        <v>323</v>
      </c>
      <c r="D38" s="87">
        <f>+SUM(E38,+I38)</f>
        <v>31219</v>
      </c>
      <c r="E38" s="87">
        <f>+SUM(G38+H38)</f>
        <v>963</v>
      </c>
      <c r="F38" s="106">
        <f>IF(D38&gt;0,E38/D38*100,"-")</f>
        <v>3.0846599827028411</v>
      </c>
      <c r="G38" s="87">
        <v>963</v>
      </c>
      <c r="H38" s="87">
        <v>0</v>
      </c>
      <c r="I38" s="87">
        <f>+SUM(K38,+M38,O38+P38)</f>
        <v>30256</v>
      </c>
      <c r="J38" s="88">
        <f>IF(D38&gt;0,I38/D38*100,"-")</f>
        <v>96.915340017297154</v>
      </c>
      <c r="K38" s="87">
        <v>29291</v>
      </c>
      <c r="L38" s="88">
        <f>IF(D38&gt;0,K38/D38*100,"-")</f>
        <v>93.824273679490062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965</v>
      </c>
      <c r="Q38" s="87">
        <v>73</v>
      </c>
      <c r="R38" s="87">
        <v>892</v>
      </c>
      <c r="S38" s="87">
        <v>0</v>
      </c>
      <c r="T38" s="88">
        <f>IF(D38&gt;0,P38/D38*100,"-")</f>
        <v>3.0910663378071046</v>
      </c>
      <c r="U38" s="87">
        <v>337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14</v>
      </c>
      <c r="B39" s="86" t="s">
        <v>324</v>
      </c>
      <c r="C39" s="85" t="s">
        <v>325</v>
      </c>
      <c r="D39" s="87">
        <f>+SUM(E39,+I39)</f>
        <v>46342</v>
      </c>
      <c r="E39" s="87">
        <f>+SUM(G39+H39)</f>
        <v>887</v>
      </c>
      <c r="F39" s="106">
        <f>IF(D39&gt;0,E39/D39*100,"-")</f>
        <v>1.9140304691208838</v>
      </c>
      <c r="G39" s="87">
        <v>887</v>
      </c>
      <c r="H39" s="87">
        <v>0</v>
      </c>
      <c r="I39" s="87">
        <f>+SUM(K39,+M39,O39+P39)</f>
        <v>45455</v>
      </c>
      <c r="J39" s="88">
        <f>IF(D39&gt;0,I39/D39*100,"-")</f>
        <v>98.085969530879112</v>
      </c>
      <c r="K39" s="87">
        <v>44870</v>
      </c>
      <c r="L39" s="88">
        <f>IF(D39&gt;0,K39/D39*100,"-")</f>
        <v>96.823615726554749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585</v>
      </c>
      <c r="Q39" s="87">
        <v>422</v>
      </c>
      <c r="R39" s="87">
        <v>163</v>
      </c>
      <c r="S39" s="87">
        <v>0</v>
      </c>
      <c r="T39" s="88">
        <f>IF(D39&gt;0,P39/D39*100,"-")</f>
        <v>1.2623538043243709</v>
      </c>
      <c r="U39" s="87">
        <v>869</v>
      </c>
      <c r="V39" s="85"/>
      <c r="W39" s="85" t="s">
        <v>263</v>
      </c>
      <c r="X39" s="85"/>
      <c r="Y39" s="85"/>
      <c r="Z39" s="85"/>
      <c r="AA39" s="85" t="s">
        <v>263</v>
      </c>
      <c r="AB39" s="85"/>
      <c r="AC39" s="85"/>
      <c r="AD39" s="184" t="s">
        <v>262</v>
      </c>
    </row>
    <row r="40" spans="1:30" ht="13.5" customHeight="1">
      <c r="A40" s="85" t="s">
        <v>14</v>
      </c>
      <c r="B40" s="86" t="s">
        <v>326</v>
      </c>
      <c r="C40" s="85" t="s">
        <v>327</v>
      </c>
      <c r="D40" s="87">
        <f>+SUM(E40,+I40)</f>
        <v>29261</v>
      </c>
      <c r="E40" s="87">
        <f>+SUM(G40+H40)</f>
        <v>3130</v>
      </c>
      <c r="F40" s="106">
        <f>IF(D40&gt;0,E40/D40*100,"-")</f>
        <v>10.69683196063019</v>
      </c>
      <c r="G40" s="87">
        <v>3130</v>
      </c>
      <c r="H40" s="87">
        <v>0</v>
      </c>
      <c r="I40" s="87">
        <f>+SUM(K40,+M40,O40+P40)</f>
        <v>26131</v>
      </c>
      <c r="J40" s="88">
        <f>IF(D40&gt;0,I40/D40*100,"-")</f>
        <v>89.303168039369808</v>
      </c>
      <c r="K40" s="87">
        <v>23445</v>
      </c>
      <c r="L40" s="88">
        <f>IF(D40&gt;0,K40/D40*100,"-")</f>
        <v>80.123714158777886</v>
      </c>
      <c r="M40" s="87">
        <v>0</v>
      </c>
      <c r="N40" s="88">
        <f>IF(D40&gt;0,M40/D40*100,"-")</f>
        <v>0</v>
      </c>
      <c r="O40" s="87">
        <v>695</v>
      </c>
      <c r="P40" s="87">
        <f>SUM(Q40:S40)</f>
        <v>1991</v>
      </c>
      <c r="Q40" s="87">
        <v>0</v>
      </c>
      <c r="R40" s="87">
        <v>1991</v>
      </c>
      <c r="S40" s="87">
        <v>0</v>
      </c>
      <c r="T40" s="88">
        <f>IF(D40&gt;0,P40/D40*100,"-")</f>
        <v>6.8042787327842529</v>
      </c>
      <c r="U40" s="87">
        <v>438</v>
      </c>
      <c r="V40" s="85"/>
      <c r="W40" s="85" t="s">
        <v>263</v>
      </c>
      <c r="X40" s="85"/>
      <c r="Y40" s="85"/>
      <c r="Z40" s="85"/>
      <c r="AA40" s="85" t="s">
        <v>263</v>
      </c>
      <c r="AB40" s="85"/>
      <c r="AC40" s="85"/>
      <c r="AD40" s="184" t="s">
        <v>262</v>
      </c>
    </row>
    <row r="41" spans="1:30" ht="13.5" customHeight="1">
      <c r="A41" s="85" t="s">
        <v>14</v>
      </c>
      <c r="B41" s="86" t="s">
        <v>328</v>
      </c>
      <c r="C41" s="85" t="s">
        <v>329</v>
      </c>
      <c r="D41" s="87">
        <f>+SUM(E41,+I41)</f>
        <v>32925</v>
      </c>
      <c r="E41" s="87">
        <f>+SUM(G41+H41)</f>
        <v>394</v>
      </c>
      <c r="F41" s="106">
        <f>IF(D41&gt;0,E41/D41*100,"-")</f>
        <v>1.19665907365224</v>
      </c>
      <c r="G41" s="87">
        <v>394</v>
      </c>
      <c r="H41" s="87">
        <v>0</v>
      </c>
      <c r="I41" s="87">
        <f>+SUM(K41,+M41,O41+P41)</f>
        <v>32531</v>
      </c>
      <c r="J41" s="88">
        <f>IF(D41&gt;0,I41/D41*100,"-")</f>
        <v>98.803340926347758</v>
      </c>
      <c r="K41" s="87">
        <v>28004</v>
      </c>
      <c r="L41" s="88">
        <f>IF(D41&gt;0,K41/D41*100,"-")</f>
        <v>85.053910402429764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4527</v>
      </c>
      <c r="Q41" s="87">
        <v>26</v>
      </c>
      <c r="R41" s="87">
        <v>4501</v>
      </c>
      <c r="S41" s="87">
        <v>0</v>
      </c>
      <c r="T41" s="88">
        <f>IF(D41&gt;0,P41/D41*100,"-")</f>
        <v>13.749430523917997</v>
      </c>
      <c r="U41" s="87">
        <v>560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14</v>
      </c>
      <c r="B42" s="86" t="s">
        <v>330</v>
      </c>
      <c r="C42" s="85" t="s">
        <v>331</v>
      </c>
      <c r="D42" s="87">
        <f>+SUM(E42,+I42)</f>
        <v>9370</v>
      </c>
      <c r="E42" s="87">
        <f>+SUM(G42+H42)</f>
        <v>312</v>
      </c>
      <c r="F42" s="106">
        <f>IF(D42&gt;0,E42/D42*100,"-")</f>
        <v>3.3297758804695836</v>
      </c>
      <c r="G42" s="87">
        <v>305</v>
      </c>
      <c r="H42" s="87">
        <v>7</v>
      </c>
      <c r="I42" s="87">
        <f>+SUM(K42,+M42,O42+P42)</f>
        <v>9058</v>
      </c>
      <c r="J42" s="88">
        <f>IF(D42&gt;0,I42/D42*100,"-")</f>
        <v>96.670224119530417</v>
      </c>
      <c r="K42" s="87">
        <v>8868</v>
      </c>
      <c r="L42" s="88">
        <f>IF(D42&gt;0,K42/D42*100,"-")</f>
        <v>94.642475987193166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190</v>
      </c>
      <c r="Q42" s="87">
        <v>116</v>
      </c>
      <c r="R42" s="87">
        <v>74</v>
      </c>
      <c r="S42" s="87">
        <v>0</v>
      </c>
      <c r="T42" s="88">
        <f>IF(D42&gt;0,P42/D42*100,"-")</f>
        <v>2.0277481323372464</v>
      </c>
      <c r="U42" s="87">
        <v>310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14</v>
      </c>
      <c r="B43" s="86" t="s">
        <v>332</v>
      </c>
      <c r="C43" s="85" t="s">
        <v>333</v>
      </c>
      <c r="D43" s="87">
        <f>+SUM(E43,+I43)</f>
        <v>48848</v>
      </c>
      <c r="E43" s="87">
        <f>+SUM(G43+H43)</f>
        <v>1405</v>
      </c>
      <c r="F43" s="106">
        <f>IF(D43&gt;0,E43/D43*100,"-")</f>
        <v>2.8762692433671799</v>
      </c>
      <c r="G43" s="87">
        <v>1405</v>
      </c>
      <c r="H43" s="87">
        <v>0</v>
      </c>
      <c r="I43" s="87">
        <f>+SUM(K43,+M43,O43+P43)</f>
        <v>47443</v>
      </c>
      <c r="J43" s="88">
        <f>IF(D43&gt;0,I43/D43*100,"-")</f>
        <v>97.123730756632824</v>
      </c>
      <c r="K43" s="87">
        <v>46392</v>
      </c>
      <c r="L43" s="88">
        <f>IF(D43&gt;0,K43/D43*100,"-")</f>
        <v>94.972158532590896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1051</v>
      </c>
      <c r="Q43" s="87">
        <v>105</v>
      </c>
      <c r="R43" s="87">
        <v>946</v>
      </c>
      <c r="S43" s="87">
        <v>0</v>
      </c>
      <c r="T43" s="88">
        <f>IF(D43&gt;0,P43/D43*100,"-")</f>
        <v>2.1515722240419257</v>
      </c>
      <c r="U43" s="87">
        <v>1014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14</v>
      </c>
      <c r="B44" s="86" t="s">
        <v>334</v>
      </c>
      <c r="C44" s="85" t="s">
        <v>335</v>
      </c>
      <c r="D44" s="87">
        <f>+SUM(E44,+I44)</f>
        <v>12788</v>
      </c>
      <c r="E44" s="87">
        <f>+SUM(G44+H44)</f>
        <v>44</v>
      </c>
      <c r="F44" s="106">
        <f>IF(D44&gt;0,E44/D44*100,"-")</f>
        <v>0.3440725680325305</v>
      </c>
      <c r="G44" s="87">
        <v>44</v>
      </c>
      <c r="H44" s="87">
        <v>0</v>
      </c>
      <c r="I44" s="87">
        <f>+SUM(K44,+M44,O44+P44)</f>
        <v>12744</v>
      </c>
      <c r="J44" s="88">
        <f>IF(D44&gt;0,I44/D44*100,"-")</f>
        <v>99.65592743196747</v>
      </c>
      <c r="K44" s="87">
        <v>12712</v>
      </c>
      <c r="L44" s="88">
        <f>IF(D44&gt;0,K44/D44*100,"-")</f>
        <v>99.405692837034721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32</v>
      </c>
      <c r="Q44" s="87">
        <v>32</v>
      </c>
      <c r="R44" s="87">
        <v>0</v>
      </c>
      <c r="S44" s="87">
        <v>0</v>
      </c>
      <c r="T44" s="88">
        <f>IF(D44&gt;0,P44/D44*100,"-")</f>
        <v>0.25023459493274947</v>
      </c>
      <c r="U44" s="87">
        <v>123</v>
      </c>
      <c r="V44" s="85" t="s">
        <v>263</v>
      </c>
      <c r="W44" s="85"/>
      <c r="X44" s="85"/>
      <c r="Y44" s="85"/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14</v>
      </c>
      <c r="B45" s="86" t="s">
        <v>336</v>
      </c>
      <c r="C45" s="85" t="s">
        <v>337</v>
      </c>
      <c r="D45" s="87">
        <f>+SUM(E45,+I45)</f>
        <v>27569</v>
      </c>
      <c r="E45" s="87">
        <f>+SUM(G45+H45)</f>
        <v>1637</v>
      </c>
      <c r="F45" s="106">
        <f>IF(D45&gt;0,E45/D45*100,"-")</f>
        <v>5.9378287206645144</v>
      </c>
      <c r="G45" s="87">
        <v>1633</v>
      </c>
      <c r="H45" s="87">
        <v>4</v>
      </c>
      <c r="I45" s="87">
        <f>+SUM(K45,+M45,O45+P45)</f>
        <v>25932</v>
      </c>
      <c r="J45" s="88">
        <f>IF(D45&gt;0,I45/D45*100,"-")</f>
        <v>94.062171279335487</v>
      </c>
      <c r="K45" s="87">
        <v>24515</v>
      </c>
      <c r="L45" s="88">
        <f>IF(D45&gt;0,K45/D45*100,"-")</f>
        <v>88.922340309768217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1417</v>
      </c>
      <c r="Q45" s="87">
        <v>335</v>
      </c>
      <c r="R45" s="87">
        <v>1082</v>
      </c>
      <c r="S45" s="87">
        <v>0</v>
      </c>
      <c r="T45" s="88">
        <f>IF(D45&gt;0,P45/D45*100,"-")</f>
        <v>5.1398309695672673</v>
      </c>
      <c r="U45" s="87">
        <v>481</v>
      </c>
      <c r="V45" s="85" t="s">
        <v>263</v>
      </c>
      <c r="W45" s="85"/>
      <c r="X45" s="85"/>
      <c r="Y45" s="85"/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14</v>
      </c>
      <c r="B46" s="86" t="s">
        <v>338</v>
      </c>
      <c r="C46" s="85" t="s">
        <v>339</v>
      </c>
      <c r="D46" s="87">
        <f>+SUM(E46,+I46)</f>
        <v>31463</v>
      </c>
      <c r="E46" s="87">
        <f>+SUM(G46+H46)</f>
        <v>1038</v>
      </c>
      <c r="F46" s="106">
        <f>IF(D46&gt;0,E46/D46*100,"-")</f>
        <v>3.2991132441280233</v>
      </c>
      <c r="G46" s="87">
        <v>1038</v>
      </c>
      <c r="H46" s="87">
        <v>0</v>
      </c>
      <c r="I46" s="87">
        <f>+SUM(K46,+M46,O46+P46)</f>
        <v>30425</v>
      </c>
      <c r="J46" s="88">
        <f>IF(D46&gt;0,I46/D46*100,"-")</f>
        <v>96.700886755871977</v>
      </c>
      <c r="K46" s="87">
        <v>29638</v>
      </c>
      <c r="L46" s="88">
        <f>IF(D46&gt;0,K46/D46*100,"-")</f>
        <v>94.199535962877036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787</v>
      </c>
      <c r="Q46" s="87">
        <v>106</v>
      </c>
      <c r="R46" s="87">
        <v>681</v>
      </c>
      <c r="S46" s="87">
        <v>0</v>
      </c>
      <c r="T46" s="88">
        <f>IF(D46&gt;0,P46/D46*100,"-")</f>
        <v>2.5013507929949466</v>
      </c>
      <c r="U46" s="87">
        <v>311</v>
      </c>
      <c r="V46" s="85" t="s">
        <v>263</v>
      </c>
      <c r="W46" s="85"/>
      <c r="X46" s="85"/>
      <c r="Y46" s="85"/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14</v>
      </c>
      <c r="B47" s="86" t="s">
        <v>340</v>
      </c>
      <c r="C47" s="85" t="s">
        <v>341</v>
      </c>
      <c r="D47" s="87">
        <f>+SUM(E47,+I47)</f>
        <v>18870</v>
      </c>
      <c r="E47" s="87">
        <f>+SUM(G47+H47)</f>
        <v>599</v>
      </c>
      <c r="F47" s="106">
        <f>IF(D47&gt;0,E47/D47*100,"-")</f>
        <v>3.1743508214096452</v>
      </c>
      <c r="G47" s="87">
        <v>597</v>
      </c>
      <c r="H47" s="87">
        <v>2</v>
      </c>
      <c r="I47" s="87">
        <f>+SUM(K47,+M47,O47+P47)</f>
        <v>18271</v>
      </c>
      <c r="J47" s="88">
        <f>IF(D47&gt;0,I47/D47*100,"-")</f>
        <v>96.825649178590353</v>
      </c>
      <c r="K47" s="87">
        <v>15189</v>
      </c>
      <c r="L47" s="88">
        <f>IF(D47&gt;0,K47/D47*100,"-")</f>
        <v>80.492845786963429</v>
      </c>
      <c r="M47" s="87">
        <v>0</v>
      </c>
      <c r="N47" s="88">
        <f>IF(D47&gt;0,M47/D47*100,"-")</f>
        <v>0</v>
      </c>
      <c r="O47" s="87">
        <v>1521</v>
      </c>
      <c r="P47" s="87">
        <f>SUM(Q47:S47)</f>
        <v>1561</v>
      </c>
      <c r="Q47" s="87">
        <v>121</v>
      </c>
      <c r="R47" s="87">
        <v>1380</v>
      </c>
      <c r="S47" s="87">
        <v>60</v>
      </c>
      <c r="T47" s="88">
        <f>IF(D47&gt;0,P47/D47*100,"-")</f>
        <v>8.2723900370959189</v>
      </c>
      <c r="U47" s="87">
        <v>289</v>
      </c>
      <c r="V47" s="85" t="s">
        <v>263</v>
      </c>
      <c r="W47" s="85"/>
      <c r="X47" s="85"/>
      <c r="Y47" s="85"/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14</v>
      </c>
      <c r="B48" s="86" t="s">
        <v>342</v>
      </c>
      <c r="C48" s="85" t="s">
        <v>343</v>
      </c>
      <c r="D48" s="87">
        <f>+SUM(E48,+I48)</f>
        <v>6905</v>
      </c>
      <c r="E48" s="87">
        <f>+SUM(G48+H48)</f>
        <v>3705</v>
      </c>
      <c r="F48" s="106">
        <f>IF(D48&gt;0,E48/D48*100,"-")</f>
        <v>53.656770456191161</v>
      </c>
      <c r="G48" s="87">
        <v>3695</v>
      </c>
      <c r="H48" s="87">
        <v>10</v>
      </c>
      <c r="I48" s="87">
        <f>+SUM(K48,+M48,O48+P48)</f>
        <v>3200</v>
      </c>
      <c r="J48" s="88">
        <f>IF(D48&gt;0,I48/D48*100,"-")</f>
        <v>46.343229543808832</v>
      </c>
      <c r="K48" s="87">
        <v>797</v>
      </c>
      <c r="L48" s="88">
        <f>IF(D48&gt;0,K48/D48*100,"-")</f>
        <v>11.542360608254889</v>
      </c>
      <c r="M48" s="87">
        <v>0</v>
      </c>
      <c r="N48" s="88">
        <f>IF(D48&gt;0,M48/D48*100,"-")</f>
        <v>0</v>
      </c>
      <c r="O48" s="87">
        <v>426</v>
      </c>
      <c r="P48" s="87">
        <f>SUM(Q48:S48)</f>
        <v>1977</v>
      </c>
      <c r="Q48" s="87">
        <v>80</v>
      </c>
      <c r="R48" s="87">
        <v>1897</v>
      </c>
      <c r="S48" s="87">
        <v>0</v>
      </c>
      <c r="T48" s="88">
        <f>IF(D48&gt;0,P48/D48*100,"-")</f>
        <v>28.631426502534396</v>
      </c>
      <c r="U48" s="87">
        <v>246</v>
      </c>
      <c r="V48" s="85" t="s">
        <v>263</v>
      </c>
      <c r="W48" s="85"/>
      <c r="X48" s="85"/>
      <c r="Y48" s="85"/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14</v>
      </c>
      <c r="B49" s="86" t="s">
        <v>344</v>
      </c>
      <c r="C49" s="85" t="s">
        <v>345</v>
      </c>
      <c r="D49" s="87">
        <f>+SUM(E49,+I49)</f>
        <v>14840</v>
      </c>
      <c r="E49" s="87">
        <f>+SUM(G49+H49)</f>
        <v>5701</v>
      </c>
      <c r="F49" s="106">
        <f>IF(D49&gt;0,E49/D49*100,"-")</f>
        <v>38.416442048517517</v>
      </c>
      <c r="G49" s="87">
        <v>5701</v>
      </c>
      <c r="H49" s="87">
        <v>0</v>
      </c>
      <c r="I49" s="87">
        <f>+SUM(K49,+M49,O49+P49)</f>
        <v>9139</v>
      </c>
      <c r="J49" s="88">
        <f>IF(D49&gt;0,I49/D49*100,"-")</f>
        <v>61.583557951482483</v>
      </c>
      <c r="K49" s="87">
        <v>6375</v>
      </c>
      <c r="L49" s="88">
        <f>IF(D49&gt;0,K49/D49*100,"-")</f>
        <v>42.958221024258755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2764</v>
      </c>
      <c r="Q49" s="87">
        <v>145</v>
      </c>
      <c r="R49" s="87">
        <v>2619</v>
      </c>
      <c r="S49" s="87">
        <v>0</v>
      </c>
      <c r="T49" s="88">
        <f>IF(D49&gt;0,P49/D49*100,"-")</f>
        <v>18.625336927223721</v>
      </c>
      <c r="U49" s="87">
        <v>281</v>
      </c>
      <c r="V49" s="85" t="s">
        <v>263</v>
      </c>
      <c r="W49" s="85"/>
      <c r="X49" s="85"/>
      <c r="Y49" s="85"/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14</v>
      </c>
      <c r="B50" s="86" t="s">
        <v>346</v>
      </c>
      <c r="C50" s="85" t="s">
        <v>347</v>
      </c>
      <c r="D50" s="87">
        <f>+SUM(E50,+I50)</f>
        <v>12755</v>
      </c>
      <c r="E50" s="87">
        <f>+SUM(G50+H50)</f>
        <v>6409</v>
      </c>
      <c r="F50" s="106">
        <f>IF(D50&gt;0,E50/D50*100,"-")</f>
        <v>50.246961975695804</v>
      </c>
      <c r="G50" s="87">
        <v>6409</v>
      </c>
      <c r="H50" s="87">
        <v>0</v>
      </c>
      <c r="I50" s="87">
        <f>+SUM(K50,+M50,O50+P50)</f>
        <v>6346</v>
      </c>
      <c r="J50" s="88">
        <f>IF(D50&gt;0,I50/D50*100,"-")</f>
        <v>49.753038024304196</v>
      </c>
      <c r="K50" s="87">
        <v>0</v>
      </c>
      <c r="L50" s="88">
        <f>IF(D50&gt;0,K50/D50*100,"-")</f>
        <v>0</v>
      </c>
      <c r="M50" s="87">
        <v>434</v>
      </c>
      <c r="N50" s="88">
        <f>IF(D50&gt;0,M50/D50*100,"-")</f>
        <v>3.4025872206977654</v>
      </c>
      <c r="O50" s="87">
        <v>0</v>
      </c>
      <c r="P50" s="87">
        <f>SUM(Q50:S50)</f>
        <v>5912</v>
      </c>
      <c r="Q50" s="87">
        <v>145</v>
      </c>
      <c r="R50" s="87">
        <v>5767</v>
      </c>
      <c r="S50" s="87">
        <v>0</v>
      </c>
      <c r="T50" s="88">
        <f>IF(D50&gt;0,P50/D50*100,"-")</f>
        <v>46.350450803606428</v>
      </c>
      <c r="U50" s="87">
        <v>177</v>
      </c>
      <c r="V50" s="85"/>
      <c r="W50" s="85"/>
      <c r="X50" s="85"/>
      <c r="Y50" s="85" t="s">
        <v>263</v>
      </c>
      <c r="Z50" s="85"/>
      <c r="AA50" s="85"/>
      <c r="AB50" s="85"/>
      <c r="AC50" s="85" t="s">
        <v>263</v>
      </c>
      <c r="AD50" s="184" t="s">
        <v>262</v>
      </c>
    </row>
    <row r="51" spans="1:30" ht="13.5" customHeight="1">
      <c r="A51" s="85" t="s">
        <v>14</v>
      </c>
      <c r="B51" s="86" t="s">
        <v>348</v>
      </c>
      <c r="C51" s="85" t="s">
        <v>349</v>
      </c>
      <c r="D51" s="87">
        <f>+SUM(E51,+I51)</f>
        <v>30759</v>
      </c>
      <c r="E51" s="87">
        <f>+SUM(G51+H51)</f>
        <v>2194</v>
      </c>
      <c r="F51" s="106">
        <f>IF(D51&gt;0,E51/D51*100,"-")</f>
        <v>7.1328716798335439</v>
      </c>
      <c r="G51" s="87">
        <v>2194</v>
      </c>
      <c r="H51" s="87">
        <v>0</v>
      </c>
      <c r="I51" s="87">
        <f>+SUM(K51,+M51,O51+P51)</f>
        <v>28565</v>
      </c>
      <c r="J51" s="88">
        <f>IF(D51&gt;0,I51/D51*100,"-")</f>
        <v>92.867128320166458</v>
      </c>
      <c r="K51" s="87">
        <v>24358</v>
      </c>
      <c r="L51" s="88">
        <f>IF(D51&gt;0,K51/D51*100,"-")</f>
        <v>79.189830618680716</v>
      </c>
      <c r="M51" s="87">
        <v>0</v>
      </c>
      <c r="N51" s="88">
        <f>IF(D51&gt;0,M51/D51*100,"-")</f>
        <v>0</v>
      </c>
      <c r="O51" s="87">
        <v>0</v>
      </c>
      <c r="P51" s="87">
        <f>SUM(Q51:S51)</f>
        <v>4207</v>
      </c>
      <c r="Q51" s="87">
        <v>306</v>
      </c>
      <c r="R51" s="87">
        <v>1439</v>
      </c>
      <c r="S51" s="87">
        <v>2462</v>
      </c>
      <c r="T51" s="88">
        <f>IF(D51&gt;0,P51/D51*100,"-")</f>
        <v>13.677297701485744</v>
      </c>
      <c r="U51" s="87">
        <v>438</v>
      </c>
      <c r="V51" s="85" t="s">
        <v>263</v>
      </c>
      <c r="W51" s="85"/>
      <c r="X51" s="85"/>
      <c r="Y51" s="85"/>
      <c r="Z51" s="85"/>
      <c r="AA51" s="85" t="s">
        <v>263</v>
      </c>
      <c r="AB51" s="85"/>
      <c r="AC51" s="85"/>
      <c r="AD51" s="184" t="s">
        <v>262</v>
      </c>
    </row>
    <row r="52" spans="1:30" ht="13.5" customHeight="1">
      <c r="A52" s="85" t="s">
        <v>14</v>
      </c>
      <c r="B52" s="86" t="s">
        <v>350</v>
      </c>
      <c r="C52" s="85" t="s">
        <v>351</v>
      </c>
      <c r="D52" s="87">
        <f>+SUM(E52,+I52)</f>
        <v>1775</v>
      </c>
      <c r="E52" s="87">
        <f>+SUM(G52+H52)</f>
        <v>383</v>
      </c>
      <c r="F52" s="106">
        <f>IF(D52&gt;0,E52/D52*100,"-")</f>
        <v>21.577464788732396</v>
      </c>
      <c r="G52" s="87">
        <v>365</v>
      </c>
      <c r="H52" s="87">
        <v>18</v>
      </c>
      <c r="I52" s="87">
        <f>+SUM(K52,+M52,O52+P52)</f>
        <v>1392</v>
      </c>
      <c r="J52" s="88">
        <f>IF(D52&gt;0,I52/D52*100,"-")</f>
        <v>78.422535211267615</v>
      </c>
      <c r="K52" s="87">
        <v>0</v>
      </c>
      <c r="L52" s="88">
        <f>IF(D52&gt;0,K52/D52*100,"-")</f>
        <v>0</v>
      </c>
      <c r="M52" s="87">
        <v>0</v>
      </c>
      <c r="N52" s="88">
        <f>IF(D52&gt;0,M52/D52*100,"-")</f>
        <v>0</v>
      </c>
      <c r="O52" s="87">
        <v>0</v>
      </c>
      <c r="P52" s="87">
        <f>SUM(Q52:S52)</f>
        <v>1392</v>
      </c>
      <c r="Q52" s="87">
        <v>49</v>
      </c>
      <c r="R52" s="87">
        <v>1343</v>
      </c>
      <c r="S52" s="87">
        <v>0</v>
      </c>
      <c r="T52" s="88">
        <f>IF(D52&gt;0,P52/D52*100,"-")</f>
        <v>78.422535211267615</v>
      </c>
      <c r="U52" s="87">
        <v>19</v>
      </c>
      <c r="V52" s="85" t="s">
        <v>263</v>
      </c>
      <c r="W52" s="85"/>
      <c r="X52" s="85"/>
      <c r="Y52" s="85"/>
      <c r="Z52" s="85" t="s">
        <v>263</v>
      </c>
      <c r="AA52" s="85"/>
      <c r="AB52" s="85"/>
      <c r="AC52" s="85"/>
      <c r="AD52" s="184" t="s">
        <v>262</v>
      </c>
    </row>
    <row r="53" spans="1:30" ht="13.5" customHeight="1">
      <c r="A53" s="85" t="s">
        <v>14</v>
      </c>
      <c r="B53" s="86" t="s">
        <v>352</v>
      </c>
      <c r="C53" s="85" t="s">
        <v>353</v>
      </c>
      <c r="D53" s="87">
        <f>+SUM(E53,+I53)</f>
        <v>16033</v>
      </c>
      <c r="E53" s="87">
        <f>+SUM(G53+H53)</f>
        <v>265</v>
      </c>
      <c r="F53" s="106">
        <f>IF(D53&gt;0,E53/D53*100,"-")</f>
        <v>1.6528410154057256</v>
      </c>
      <c r="G53" s="87">
        <v>265</v>
      </c>
      <c r="H53" s="87">
        <v>0</v>
      </c>
      <c r="I53" s="87">
        <f>+SUM(K53,+M53,O53+P53)</f>
        <v>15768</v>
      </c>
      <c r="J53" s="88">
        <f>IF(D53&gt;0,I53/D53*100,"-")</f>
        <v>98.347158984594273</v>
      </c>
      <c r="K53" s="87">
        <v>13626</v>
      </c>
      <c r="L53" s="88">
        <f>IF(D53&gt;0,K53/D53*100,"-")</f>
        <v>84.987213871390253</v>
      </c>
      <c r="M53" s="87">
        <v>0</v>
      </c>
      <c r="N53" s="88">
        <f>IF(D53&gt;0,M53/D53*100,"-")</f>
        <v>0</v>
      </c>
      <c r="O53" s="87">
        <v>1240</v>
      </c>
      <c r="P53" s="87">
        <f>SUM(Q53:S53)</f>
        <v>902</v>
      </c>
      <c r="Q53" s="87">
        <v>180</v>
      </c>
      <c r="R53" s="87">
        <v>722</v>
      </c>
      <c r="S53" s="87">
        <v>0</v>
      </c>
      <c r="T53" s="88">
        <f>IF(D53&gt;0,P53/D53*100,"-")</f>
        <v>5.6258965882866585</v>
      </c>
      <c r="U53" s="87">
        <v>598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14</v>
      </c>
      <c r="B54" s="86" t="s">
        <v>354</v>
      </c>
      <c r="C54" s="85" t="s">
        <v>355</v>
      </c>
      <c r="D54" s="87">
        <f>+SUM(E54,+I54)</f>
        <v>13663</v>
      </c>
      <c r="E54" s="87">
        <f>+SUM(G54+H54)</f>
        <v>70</v>
      </c>
      <c r="F54" s="106">
        <f>IF(D54&gt;0,E54/D54*100,"-")</f>
        <v>0.51233257703286239</v>
      </c>
      <c r="G54" s="87">
        <v>70</v>
      </c>
      <c r="H54" s="87">
        <v>0</v>
      </c>
      <c r="I54" s="87">
        <f>+SUM(K54,+M54,O54+P54)</f>
        <v>13593</v>
      </c>
      <c r="J54" s="88">
        <f>IF(D54&gt;0,I54/D54*100,"-")</f>
        <v>99.487667422967135</v>
      </c>
      <c r="K54" s="87">
        <v>0</v>
      </c>
      <c r="L54" s="88">
        <f>IF(D54&gt;0,K54/D54*100,"-")</f>
        <v>0</v>
      </c>
      <c r="M54" s="87">
        <v>0</v>
      </c>
      <c r="N54" s="88">
        <f>IF(D54&gt;0,M54/D54*100,"-")</f>
        <v>0</v>
      </c>
      <c r="O54" s="87">
        <v>0</v>
      </c>
      <c r="P54" s="87">
        <f>SUM(Q54:S54)</f>
        <v>13593</v>
      </c>
      <c r="Q54" s="87">
        <v>1867</v>
      </c>
      <c r="R54" s="87">
        <v>11726</v>
      </c>
      <c r="S54" s="87">
        <v>0</v>
      </c>
      <c r="T54" s="88">
        <f>IF(D54&gt;0,P54/D54*100,"-")</f>
        <v>99.487667422967135</v>
      </c>
      <c r="U54" s="87">
        <v>201</v>
      </c>
      <c r="V54" s="85"/>
      <c r="W54" s="85"/>
      <c r="X54" s="85"/>
      <c r="Y54" s="85" t="s">
        <v>263</v>
      </c>
      <c r="Z54" s="85"/>
      <c r="AA54" s="85"/>
      <c r="AB54" s="85"/>
      <c r="AC54" s="85" t="s">
        <v>263</v>
      </c>
      <c r="AD54" s="184" t="s">
        <v>262</v>
      </c>
    </row>
    <row r="55" spans="1:30" ht="13.5" customHeight="1">
      <c r="A55" s="85" t="s">
        <v>14</v>
      </c>
      <c r="B55" s="86" t="s">
        <v>356</v>
      </c>
      <c r="C55" s="85" t="s">
        <v>357</v>
      </c>
      <c r="D55" s="87">
        <f>+SUM(E55,+I55)</f>
        <v>19137</v>
      </c>
      <c r="E55" s="87">
        <f>+SUM(G55+H55)</f>
        <v>1685</v>
      </c>
      <c r="F55" s="106">
        <f>IF(D55&gt;0,E55/D55*100,"-")</f>
        <v>8.804932852589225</v>
      </c>
      <c r="G55" s="87">
        <v>1675</v>
      </c>
      <c r="H55" s="87">
        <v>10</v>
      </c>
      <c r="I55" s="87">
        <f>+SUM(K55,+M55,O55+P55)</f>
        <v>17452</v>
      </c>
      <c r="J55" s="88">
        <f>IF(D55&gt;0,I55/D55*100,"-")</f>
        <v>91.195067147410782</v>
      </c>
      <c r="K55" s="87">
        <v>6918</v>
      </c>
      <c r="L55" s="88">
        <f>IF(D55&gt;0,K55/D55*100,"-")</f>
        <v>36.149866750274342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10534</v>
      </c>
      <c r="Q55" s="87">
        <v>0</v>
      </c>
      <c r="R55" s="87">
        <v>9668</v>
      </c>
      <c r="S55" s="87">
        <v>866</v>
      </c>
      <c r="T55" s="88">
        <f>IF(D55&gt;0,P55/D55*100,"-")</f>
        <v>55.045200397136441</v>
      </c>
      <c r="U55" s="87">
        <v>459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14</v>
      </c>
      <c r="B56" s="86" t="s">
        <v>358</v>
      </c>
      <c r="C56" s="85" t="s">
        <v>359</v>
      </c>
      <c r="D56" s="87">
        <f>+SUM(E56,+I56)</f>
        <v>9995</v>
      </c>
      <c r="E56" s="87">
        <f>+SUM(G56+H56)</f>
        <v>1980</v>
      </c>
      <c r="F56" s="106">
        <f>IF(D56&gt;0,E56/D56*100,"-")</f>
        <v>19.809904952476238</v>
      </c>
      <c r="G56" s="87">
        <v>1977</v>
      </c>
      <c r="H56" s="87">
        <v>3</v>
      </c>
      <c r="I56" s="87">
        <f>+SUM(K56,+M56,O56+P56)</f>
        <v>8015</v>
      </c>
      <c r="J56" s="88">
        <f>IF(D56&gt;0,I56/D56*100,"-")</f>
        <v>80.190095047523755</v>
      </c>
      <c r="K56" s="87">
        <v>0</v>
      </c>
      <c r="L56" s="88">
        <f>IF(D56&gt;0,K56/D56*100,"-")</f>
        <v>0</v>
      </c>
      <c r="M56" s="87">
        <v>0</v>
      </c>
      <c r="N56" s="88">
        <f>IF(D56&gt;0,M56/D56*100,"-")</f>
        <v>0</v>
      </c>
      <c r="O56" s="87">
        <v>0</v>
      </c>
      <c r="P56" s="87">
        <f>SUM(Q56:S56)</f>
        <v>8015</v>
      </c>
      <c r="Q56" s="87">
        <v>392</v>
      </c>
      <c r="R56" s="87">
        <v>7623</v>
      </c>
      <c r="S56" s="87">
        <v>0</v>
      </c>
      <c r="T56" s="88">
        <f>IF(D56&gt;0,P56/D56*100,"-")</f>
        <v>80.190095047523755</v>
      </c>
      <c r="U56" s="87">
        <v>70</v>
      </c>
      <c r="V56" s="85" t="s">
        <v>263</v>
      </c>
      <c r="W56" s="85"/>
      <c r="X56" s="85"/>
      <c r="Y56" s="85"/>
      <c r="Z56" s="85" t="s">
        <v>263</v>
      </c>
      <c r="AA56" s="85"/>
      <c r="AB56" s="85"/>
      <c r="AC56" s="85"/>
      <c r="AD56" s="184" t="s">
        <v>262</v>
      </c>
    </row>
    <row r="57" spans="1:30" ht="13.5" customHeight="1">
      <c r="A57" s="85" t="s">
        <v>14</v>
      </c>
      <c r="B57" s="86" t="s">
        <v>360</v>
      </c>
      <c r="C57" s="85" t="s">
        <v>361</v>
      </c>
      <c r="D57" s="87">
        <f>+SUM(E57,+I57)</f>
        <v>8360</v>
      </c>
      <c r="E57" s="87">
        <f>+SUM(G57+H57)</f>
        <v>3589</v>
      </c>
      <c r="F57" s="106">
        <f>IF(D57&gt;0,E57/D57*100,"-")</f>
        <v>42.930622009569383</v>
      </c>
      <c r="G57" s="87">
        <v>3579</v>
      </c>
      <c r="H57" s="87">
        <v>10</v>
      </c>
      <c r="I57" s="87">
        <f>+SUM(K57,+M57,O57+P57)</f>
        <v>4771</v>
      </c>
      <c r="J57" s="88">
        <f>IF(D57&gt;0,I57/D57*100,"-")</f>
        <v>57.069377990430624</v>
      </c>
      <c r="K57" s="87">
        <v>0</v>
      </c>
      <c r="L57" s="88">
        <f>IF(D57&gt;0,K57/D57*100,"-")</f>
        <v>0</v>
      </c>
      <c r="M57" s="87">
        <v>0</v>
      </c>
      <c r="N57" s="88">
        <f>IF(D57&gt;0,M57/D57*100,"-")</f>
        <v>0</v>
      </c>
      <c r="O57" s="87">
        <v>0</v>
      </c>
      <c r="P57" s="87">
        <f>SUM(Q57:S57)</f>
        <v>4771</v>
      </c>
      <c r="Q57" s="87">
        <v>785</v>
      </c>
      <c r="R57" s="87">
        <v>3986</v>
      </c>
      <c r="S57" s="87">
        <v>0</v>
      </c>
      <c r="T57" s="88">
        <f>IF(D57&gt;0,P57/D57*100,"-")</f>
        <v>57.069377990430624</v>
      </c>
      <c r="U57" s="87">
        <v>28</v>
      </c>
      <c r="V57" s="85" t="s">
        <v>263</v>
      </c>
      <c r="W57" s="85"/>
      <c r="X57" s="85"/>
      <c r="Y57" s="85"/>
      <c r="Z57" s="85" t="s">
        <v>263</v>
      </c>
      <c r="AA57" s="85"/>
      <c r="AB57" s="85"/>
      <c r="AC57" s="85"/>
      <c r="AD57" s="184" t="s">
        <v>262</v>
      </c>
    </row>
    <row r="58" spans="1:30" ht="13.5" customHeight="1">
      <c r="A58" s="85" t="s">
        <v>14</v>
      </c>
      <c r="B58" s="86" t="s">
        <v>362</v>
      </c>
      <c r="C58" s="85" t="s">
        <v>363</v>
      </c>
      <c r="D58" s="87">
        <f>+SUM(E58,+I58)</f>
        <v>8217</v>
      </c>
      <c r="E58" s="87">
        <f>+SUM(G58+H58)</f>
        <v>2833</v>
      </c>
      <c r="F58" s="106">
        <f>IF(D58&gt;0,E58/D58*100,"-")</f>
        <v>34.477303152001952</v>
      </c>
      <c r="G58" s="87">
        <v>2833</v>
      </c>
      <c r="H58" s="87">
        <v>0</v>
      </c>
      <c r="I58" s="87">
        <f>+SUM(K58,+M58,O58+P58)</f>
        <v>5384</v>
      </c>
      <c r="J58" s="88">
        <f>IF(D58&gt;0,I58/D58*100,"-")</f>
        <v>65.522696847998048</v>
      </c>
      <c r="K58" s="87">
        <v>0</v>
      </c>
      <c r="L58" s="88">
        <f>IF(D58&gt;0,K58/D58*100,"-")</f>
        <v>0</v>
      </c>
      <c r="M58" s="87">
        <v>208</v>
      </c>
      <c r="N58" s="88">
        <f>IF(D58&gt;0,M58/D58*100,"-")</f>
        <v>2.5313374710965073</v>
      </c>
      <c r="O58" s="87">
        <v>0</v>
      </c>
      <c r="P58" s="87">
        <f>SUM(Q58:S58)</f>
        <v>5176</v>
      </c>
      <c r="Q58" s="87">
        <v>1421</v>
      </c>
      <c r="R58" s="87">
        <v>3755</v>
      </c>
      <c r="S58" s="87">
        <v>0</v>
      </c>
      <c r="T58" s="88">
        <f>IF(D58&gt;0,P58/D58*100,"-")</f>
        <v>62.991359376901542</v>
      </c>
      <c r="U58" s="87">
        <v>109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14</v>
      </c>
      <c r="B59" s="86" t="s">
        <v>364</v>
      </c>
      <c r="C59" s="85" t="s">
        <v>365</v>
      </c>
      <c r="D59" s="87">
        <f>+SUM(E59,+I59)</f>
        <v>14714</v>
      </c>
      <c r="E59" s="87">
        <f>+SUM(G59+H59)</f>
        <v>8729</v>
      </c>
      <c r="F59" s="106">
        <f>IF(D59&gt;0,E59/D59*100,"-")</f>
        <v>59.324452901998093</v>
      </c>
      <c r="G59" s="87">
        <v>8729</v>
      </c>
      <c r="H59" s="87">
        <v>0</v>
      </c>
      <c r="I59" s="87">
        <f>+SUM(K59,+M59,O59+P59)</f>
        <v>5985</v>
      </c>
      <c r="J59" s="88">
        <f>IF(D59&gt;0,I59/D59*100,"-")</f>
        <v>40.6755470980019</v>
      </c>
      <c r="K59" s="87">
        <v>0</v>
      </c>
      <c r="L59" s="88">
        <f>IF(D59&gt;0,K59/D59*100,"-")</f>
        <v>0</v>
      </c>
      <c r="M59" s="87">
        <v>0</v>
      </c>
      <c r="N59" s="88">
        <f>IF(D59&gt;0,M59/D59*100,"-")</f>
        <v>0</v>
      </c>
      <c r="O59" s="87">
        <v>0</v>
      </c>
      <c r="P59" s="87">
        <f>SUM(Q59:S59)</f>
        <v>5985</v>
      </c>
      <c r="Q59" s="87">
        <v>1911</v>
      </c>
      <c r="R59" s="87">
        <v>4074</v>
      </c>
      <c r="S59" s="87">
        <v>0</v>
      </c>
      <c r="T59" s="88">
        <f>IF(D59&gt;0,P59/D59*100,"-")</f>
        <v>40.6755470980019</v>
      </c>
      <c r="U59" s="87">
        <v>145</v>
      </c>
      <c r="V59" s="85" t="s">
        <v>263</v>
      </c>
      <c r="W59" s="85"/>
      <c r="X59" s="85"/>
      <c r="Y59" s="85"/>
      <c r="Z59" s="85"/>
      <c r="AA59" s="85" t="s">
        <v>263</v>
      </c>
      <c r="AB59" s="85"/>
      <c r="AC59" s="85"/>
      <c r="AD59" s="184" t="s">
        <v>262</v>
      </c>
    </row>
    <row r="60" spans="1:30" ht="13.5" customHeight="1">
      <c r="A60" s="85" t="s">
        <v>14</v>
      </c>
      <c r="B60" s="86" t="s">
        <v>366</v>
      </c>
      <c r="C60" s="85" t="s">
        <v>367</v>
      </c>
      <c r="D60" s="87">
        <f>+SUM(E60,+I60)</f>
        <v>5007</v>
      </c>
      <c r="E60" s="87">
        <f>+SUM(G60+H60)</f>
        <v>2453</v>
      </c>
      <c r="F60" s="106">
        <f>IF(D60&gt;0,E60/D60*100,"-")</f>
        <v>48.991412023167562</v>
      </c>
      <c r="G60" s="87">
        <v>2453</v>
      </c>
      <c r="H60" s="87">
        <v>0</v>
      </c>
      <c r="I60" s="87">
        <f>+SUM(K60,+M60,O60+P60)</f>
        <v>2554</v>
      </c>
      <c r="J60" s="88">
        <f>IF(D60&gt;0,I60/D60*100,"-")</f>
        <v>51.00858797683243</v>
      </c>
      <c r="K60" s="87">
        <v>0</v>
      </c>
      <c r="L60" s="88">
        <f>IF(D60&gt;0,K60/D60*100,"-")</f>
        <v>0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2554</v>
      </c>
      <c r="Q60" s="87">
        <v>0</v>
      </c>
      <c r="R60" s="87">
        <v>2554</v>
      </c>
      <c r="S60" s="87">
        <v>0</v>
      </c>
      <c r="T60" s="88">
        <f>IF(D60&gt;0,P60/D60*100,"-")</f>
        <v>51.00858797683243</v>
      </c>
      <c r="U60" s="87">
        <v>24</v>
      </c>
      <c r="V60" s="85" t="s">
        <v>263</v>
      </c>
      <c r="W60" s="85"/>
      <c r="X60" s="85"/>
      <c r="Y60" s="85"/>
      <c r="Z60" s="85" t="s">
        <v>263</v>
      </c>
      <c r="AA60" s="85"/>
      <c r="AB60" s="85"/>
      <c r="AC60" s="85"/>
      <c r="AD60" s="184" t="s">
        <v>262</v>
      </c>
    </row>
    <row r="61" spans="1:30" ht="13.5" customHeight="1">
      <c r="A61" s="85" t="s">
        <v>14</v>
      </c>
      <c r="B61" s="86" t="s">
        <v>368</v>
      </c>
      <c r="C61" s="85" t="s">
        <v>369</v>
      </c>
      <c r="D61" s="87">
        <f>+SUM(E61,+I61)</f>
        <v>2839</v>
      </c>
      <c r="E61" s="87">
        <f>+SUM(G61+H61)</f>
        <v>793</v>
      </c>
      <c r="F61" s="106">
        <f>IF(D61&gt;0,E61/D61*100,"-")</f>
        <v>27.932370553011626</v>
      </c>
      <c r="G61" s="87">
        <v>793</v>
      </c>
      <c r="H61" s="87">
        <v>0</v>
      </c>
      <c r="I61" s="87">
        <f>+SUM(K61,+M61,O61+P61)</f>
        <v>2046</v>
      </c>
      <c r="J61" s="88">
        <f>IF(D61&gt;0,I61/D61*100,"-")</f>
        <v>72.067629446988377</v>
      </c>
      <c r="K61" s="87">
        <v>0</v>
      </c>
      <c r="L61" s="88">
        <f>IF(D61&gt;0,K61/D61*100,"-")</f>
        <v>0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2046</v>
      </c>
      <c r="Q61" s="87">
        <v>0</v>
      </c>
      <c r="R61" s="87">
        <v>1907</v>
      </c>
      <c r="S61" s="87">
        <v>139</v>
      </c>
      <c r="T61" s="88">
        <f>IF(D61&gt;0,P61/D61*100,"-")</f>
        <v>72.067629446988377</v>
      </c>
      <c r="U61" s="87">
        <v>6</v>
      </c>
      <c r="V61" s="85" t="s">
        <v>263</v>
      </c>
      <c r="W61" s="85"/>
      <c r="X61" s="85"/>
      <c r="Y61" s="85"/>
      <c r="Z61" s="85" t="s">
        <v>263</v>
      </c>
      <c r="AA61" s="85"/>
      <c r="AB61" s="85"/>
      <c r="AC61" s="85"/>
      <c r="AD61" s="184" t="s">
        <v>262</v>
      </c>
    </row>
    <row r="62" spans="1:30" ht="13.5" customHeight="1">
      <c r="A62" s="85" t="s">
        <v>14</v>
      </c>
      <c r="B62" s="86" t="s">
        <v>370</v>
      </c>
      <c r="C62" s="85" t="s">
        <v>371</v>
      </c>
      <c r="D62" s="87">
        <f>+SUM(E62,+I62)</f>
        <v>20794</v>
      </c>
      <c r="E62" s="87">
        <f>+SUM(G62+H62)</f>
        <v>8486</v>
      </c>
      <c r="F62" s="106">
        <f>IF(D62&gt;0,E62/D62*100,"-")</f>
        <v>40.809848994902374</v>
      </c>
      <c r="G62" s="87">
        <v>8486</v>
      </c>
      <c r="H62" s="87">
        <v>0</v>
      </c>
      <c r="I62" s="87">
        <f>+SUM(K62,+M62,O62+P62)</f>
        <v>12308</v>
      </c>
      <c r="J62" s="88">
        <f>IF(D62&gt;0,I62/D62*100,"-")</f>
        <v>59.190151005097626</v>
      </c>
      <c r="K62" s="87">
        <v>0</v>
      </c>
      <c r="L62" s="88">
        <f>IF(D62&gt;0,K62/D62*100,"-")</f>
        <v>0</v>
      </c>
      <c r="M62" s="87">
        <v>1487</v>
      </c>
      <c r="N62" s="88">
        <f>IF(D62&gt;0,M62/D62*100,"-")</f>
        <v>7.1511012792151583</v>
      </c>
      <c r="O62" s="87">
        <v>0</v>
      </c>
      <c r="P62" s="87">
        <f>SUM(Q62:S62)</f>
        <v>10821</v>
      </c>
      <c r="Q62" s="87">
        <v>471</v>
      </c>
      <c r="R62" s="87">
        <v>10350</v>
      </c>
      <c r="S62" s="87">
        <v>0</v>
      </c>
      <c r="T62" s="88">
        <f>IF(D62&gt;0,P62/D62*100,"-")</f>
        <v>52.039049725882471</v>
      </c>
      <c r="U62" s="87">
        <v>281</v>
      </c>
      <c r="V62" s="85" t="s">
        <v>263</v>
      </c>
      <c r="W62" s="85"/>
      <c r="X62" s="85"/>
      <c r="Y62" s="85"/>
      <c r="Z62" s="85" t="s">
        <v>263</v>
      </c>
      <c r="AA62" s="85"/>
      <c r="AB62" s="85"/>
      <c r="AC62" s="85"/>
      <c r="AD62" s="184" t="s">
        <v>262</v>
      </c>
    </row>
    <row r="63" spans="1:30" ht="13.5" customHeight="1">
      <c r="A63" s="85" t="s">
        <v>14</v>
      </c>
      <c r="B63" s="86" t="s">
        <v>372</v>
      </c>
      <c r="C63" s="85" t="s">
        <v>373</v>
      </c>
      <c r="D63" s="87">
        <f>+SUM(E63,+I63)</f>
        <v>37571</v>
      </c>
      <c r="E63" s="87">
        <f>+SUM(G63+H63)</f>
        <v>3476</v>
      </c>
      <c r="F63" s="106">
        <f>IF(D63&gt;0,E63/D63*100,"-")</f>
        <v>9.2518165606451799</v>
      </c>
      <c r="G63" s="87">
        <v>3476</v>
      </c>
      <c r="H63" s="87">
        <v>0</v>
      </c>
      <c r="I63" s="87">
        <f>+SUM(K63,+M63,O63+P63)</f>
        <v>34095</v>
      </c>
      <c r="J63" s="88">
        <f>IF(D63&gt;0,I63/D63*100,"-")</f>
        <v>90.748183439354818</v>
      </c>
      <c r="K63" s="87">
        <v>17767</v>
      </c>
      <c r="L63" s="88">
        <f>IF(D63&gt;0,K63/D63*100,"-")</f>
        <v>47.289132575656758</v>
      </c>
      <c r="M63" s="87">
        <v>0</v>
      </c>
      <c r="N63" s="88">
        <f>IF(D63&gt;0,M63/D63*100,"-")</f>
        <v>0</v>
      </c>
      <c r="O63" s="87">
        <v>645</v>
      </c>
      <c r="P63" s="87">
        <f>SUM(Q63:S63)</f>
        <v>15683</v>
      </c>
      <c r="Q63" s="87">
        <v>2243</v>
      </c>
      <c r="R63" s="87">
        <v>13440</v>
      </c>
      <c r="S63" s="87">
        <v>0</v>
      </c>
      <c r="T63" s="88">
        <f>IF(D63&gt;0,P63/D63*100,"-")</f>
        <v>41.742301242979956</v>
      </c>
      <c r="U63" s="87">
        <v>1469</v>
      </c>
      <c r="V63" s="85" t="s">
        <v>263</v>
      </c>
      <c r="W63" s="85"/>
      <c r="X63" s="85"/>
      <c r="Y63" s="85"/>
      <c r="Z63" s="85"/>
      <c r="AA63" s="85"/>
      <c r="AB63" s="85"/>
      <c r="AC63" s="85" t="s">
        <v>263</v>
      </c>
      <c r="AD63" s="184" t="s">
        <v>262</v>
      </c>
    </row>
    <row r="64" spans="1:30" ht="13.5" customHeight="1">
      <c r="A64" s="85" t="s">
        <v>14</v>
      </c>
      <c r="B64" s="86" t="s">
        <v>374</v>
      </c>
      <c r="C64" s="85" t="s">
        <v>375</v>
      </c>
      <c r="D64" s="87">
        <f>+SUM(E64,+I64)</f>
        <v>17589</v>
      </c>
      <c r="E64" s="87">
        <f>+SUM(G64+H64)</f>
        <v>2805</v>
      </c>
      <c r="F64" s="106">
        <f>IF(D64&gt;0,E64/D64*100,"-")</f>
        <v>15.947467166979362</v>
      </c>
      <c r="G64" s="87">
        <v>2765</v>
      </c>
      <c r="H64" s="87">
        <v>40</v>
      </c>
      <c r="I64" s="87">
        <f>+SUM(K64,+M64,O64+P64)</f>
        <v>14784</v>
      </c>
      <c r="J64" s="88">
        <f>IF(D64&gt;0,I64/D64*100,"-")</f>
        <v>84.052532833020649</v>
      </c>
      <c r="K64" s="87">
        <v>1437</v>
      </c>
      <c r="L64" s="88">
        <f>IF(D64&gt;0,K64/D64*100,"-")</f>
        <v>8.1698789015862179</v>
      </c>
      <c r="M64" s="87">
        <v>0</v>
      </c>
      <c r="N64" s="88">
        <f>IF(D64&gt;0,M64/D64*100,"-")</f>
        <v>0</v>
      </c>
      <c r="O64" s="87">
        <v>0</v>
      </c>
      <c r="P64" s="87">
        <f>SUM(Q64:S64)</f>
        <v>13347</v>
      </c>
      <c r="Q64" s="87">
        <v>3005</v>
      </c>
      <c r="R64" s="87">
        <v>10342</v>
      </c>
      <c r="S64" s="87">
        <v>0</v>
      </c>
      <c r="T64" s="88">
        <f>IF(D64&gt;0,P64/D64*100,"-")</f>
        <v>75.882653931434419</v>
      </c>
      <c r="U64" s="87">
        <v>182</v>
      </c>
      <c r="V64" s="85" t="s">
        <v>263</v>
      </c>
      <c r="W64" s="85"/>
      <c r="X64" s="85"/>
      <c r="Y64" s="85"/>
      <c r="Z64" s="85"/>
      <c r="AA64" s="85" t="s">
        <v>263</v>
      </c>
      <c r="AB64" s="85"/>
      <c r="AC64" s="85"/>
      <c r="AD64" s="184" t="s">
        <v>262</v>
      </c>
    </row>
    <row r="65" spans="1:30" ht="13.5" customHeight="1">
      <c r="A65" s="85" t="s">
        <v>14</v>
      </c>
      <c r="B65" s="86" t="s">
        <v>376</v>
      </c>
      <c r="C65" s="85" t="s">
        <v>377</v>
      </c>
      <c r="D65" s="87">
        <f>+SUM(E65,+I65)</f>
        <v>6542</v>
      </c>
      <c r="E65" s="87">
        <f>+SUM(G65+H65)</f>
        <v>1643</v>
      </c>
      <c r="F65" s="106">
        <f>IF(D65&gt;0,E65/D65*100,"-")</f>
        <v>25.114643839804341</v>
      </c>
      <c r="G65" s="87">
        <v>1643</v>
      </c>
      <c r="H65" s="87">
        <v>0</v>
      </c>
      <c r="I65" s="87">
        <f>+SUM(K65,+M65,O65+P65)</f>
        <v>4899</v>
      </c>
      <c r="J65" s="88">
        <f>IF(D65&gt;0,I65/D65*100,"-")</f>
        <v>74.885356160195656</v>
      </c>
      <c r="K65" s="87">
        <v>2564</v>
      </c>
      <c r="L65" s="88">
        <f>IF(D65&gt;0,K65/D65*100,"-")</f>
        <v>39.192907367777437</v>
      </c>
      <c r="M65" s="87">
        <v>0</v>
      </c>
      <c r="N65" s="88">
        <f>IF(D65&gt;0,M65/D65*100,"-")</f>
        <v>0</v>
      </c>
      <c r="O65" s="87">
        <v>0</v>
      </c>
      <c r="P65" s="87">
        <f>SUM(Q65:S65)</f>
        <v>2335</v>
      </c>
      <c r="Q65" s="87">
        <v>228</v>
      </c>
      <c r="R65" s="87">
        <v>2107</v>
      </c>
      <c r="S65" s="87">
        <v>0</v>
      </c>
      <c r="T65" s="88">
        <f>IF(D65&gt;0,P65/D65*100,"-")</f>
        <v>35.692448792418219</v>
      </c>
      <c r="U65" s="87">
        <v>109</v>
      </c>
      <c r="V65" s="85" t="s">
        <v>263</v>
      </c>
      <c r="W65" s="85"/>
      <c r="X65" s="85"/>
      <c r="Y65" s="85"/>
      <c r="Z65" s="85"/>
      <c r="AA65" s="85"/>
      <c r="AB65" s="85"/>
      <c r="AC65" s="85" t="s">
        <v>263</v>
      </c>
      <c r="AD65" s="184" t="s">
        <v>262</v>
      </c>
    </row>
    <row r="66" spans="1:30" ht="13.5" customHeight="1">
      <c r="A66" s="85" t="s">
        <v>14</v>
      </c>
      <c r="B66" s="86" t="s">
        <v>378</v>
      </c>
      <c r="C66" s="85" t="s">
        <v>379</v>
      </c>
      <c r="D66" s="87">
        <f>+SUM(E66,+I66)</f>
        <v>7157</v>
      </c>
      <c r="E66" s="87">
        <f>+SUM(G66+H66)</f>
        <v>2240</v>
      </c>
      <c r="F66" s="106">
        <f>IF(D66&gt;0,E66/D66*100,"-")</f>
        <v>31.298029900796426</v>
      </c>
      <c r="G66" s="87">
        <v>2240</v>
      </c>
      <c r="H66" s="87">
        <v>0</v>
      </c>
      <c r="I66" s="87">
        <f>+SUM(K66,+M66,O66+P66)</f>
        <v>4917</v>
      </c>
      <c r="J66" s="88">
        <f>IF(D66&gt;0,I66/D66*100,"-")</f>
        <v>68.701970099203578</v>
      </c>
      <c r="K66" s="87">
        <v>0</v>
      </c>
      <c r="L66" s="88">
        <f>IF(D66&gt;0,K66/D66*100,"-")</f>
        <v>0</v>
      </c>
      <c r="M66" s="87">
        <v>0</v>
      </c>
      <c r="N66" s="88">
        <f>IF(D66&gt;0,M66/D66*100,"-")</f>
        <v>0</v>
      </c>
      <c r="O66" s="87">
        <v>720</v>
      </c>
      <c r="P66" s="87">
        <f>SUM(Q66:S66)</f>
        <v>4197</v>
      </c>
      <c r="Q66" s="87">
        <v>66</v>
      </c>
      <c r="R66" s="87">
        <v>4131</v>
      </c>
      <c r="S66" s="87">
        <v>0</v>
      </c>
      <c r="T66" s="88">
        <f>IF(D66&gt;0,P66/D66*100,"-")</f>
        <v>58.641889059661864</v>
      </c>
      <c r="U66" s="87">
        <v>50</v>
      </c>
      <c r="V66" s="85"/>
      <c r="W66" s="85"/>
      <c r="X66" s="85"/>
      <c r="Y66" s="85" t="s">
        <v>263</v>
      </c>
      <c r="Z66" s="85"/>
      <c r="AA66" s="85"/>
      <c r="AB66" s="85"/>
      <c r="AC66" s="85" t="s">
        <v>263</v>
      </c>
      <c r="AD66" s="184" t="s">
        <v>262</v>
      </c>
    </row>
    <row r="67" spans="1:30" ht="13.5" customHeight="1">
      <c r="A67" s="85" t="s">
        <v>14</v>
      </c>
      <c r="B67" s="86" t="s">
        <v>380</v>
      </c>
      <c r="C67" s="85" t="s">
        <v>381</v>
      </c>
      <c r="D67" s="87">
        <f>+SUM(E67,+I67)</f>
        <v>16558</v>
      </c>
      <c r="E67" s="87">
        <f>+SUM(G67+H67)</f>
        <v>4345</v>
      </c>
      <c r="F67" s="106">
        <f>IF(D67&gt;0,E67/D67*100,"-")</f>
        <v>26.241091919313924</v>
      </c>
      <c r="G67" s="87">
        <v>4275</v>
      </c>
      <c r="H67" s="87">
        <v>70</v>
      </c>
      <c r="I67" s="87">
        <f>+SUM(K67,+M67,O67+P67)</f>
        <v>12213</v>
      </c>
      <c r="J67" s="88">
        <f>IF(D67&gt;0,I67/D67*100,"-")</f>
        <v>73.758908080686069</v>
      </c>
      <c r="K67" s="87">
        <v>5790</v>
      </c>
      <c r="L67" s="88">
        <f>IF(D67&gt;0,K67/D67*100,"-")</f>
        <v>34.967991303297502</v>
      </c>
      <c r="M67" s="87">
        <v>0</v>
      </c>
      <c r="N67" s="88">
        <f>IF(D67&gt;0,M67/D67*100,"-")</f>
        <v>0</v>
      </c>
      <c r="O67" s="87">
        <v>0</v>
      </c>
      <c r="P67" s="87">
        <f>SUM(Q67:S67)</f>
        <v>6423</v>
      </c>
      <c r="Q67" s="87">
        <v>128</v>
      </c>
      <c r="R67" s="87">
        <v>6295</v>
      </c>
      <c r="S67" s="87">
        <v>0</v>
      </c>
      <c r="T67" s="88">
        <f>IF(D67&gt;0,P67/D67*100,"-")</f>
        <v>38.790916777388574</v>
      </c>
      <c r="U67" s="87">
        <v>243</v>
      </c>
      <c r="V67" s="85" t="s">
        <v>263</v>
      </c>
      <c r="W67" s="85"/>
      <c r="X67" s="85"/>
      <c r="Y67" s="85"/>
      <c r="Z67" s="85" t="s">
        <v>263</v>
      </c>
      <c r="AA67" s="85"/>
      <c r="AB67" s="85"/>
      <c r="AC67" s="85"/>
      <c r="AD67" s="184" t="s">
        <v>262</v>
      </c>
    </row>
    <row r="68" spans="1:30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30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30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30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30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30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30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30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30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30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30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30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30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67">
    <sortCondition ref="A8:A67"/>
    <sortCondition ref="B8:B67"/>
    <sortCondition ref="C8:C67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福岡県</v>
      </c>
      <c r="B7" s="90" t="str">
        <f>水洗化人口等!B7</f>
        <v>40000</v>
      </c>
      <c r="C7" s="89" t="s">
        <v>198</v>
      </c>
      <c r="D7" s="91">
        <f>SUM(E7,+H7,+K7)</f>
        <v>1034646.71</v>
      </c>
      <c r="E7" s="91">
        <f>SUM(F7:G7)</f>
        <v>22940.5</v>
      </c>
      <c r="F7" s="91">
        <f>SUM(F$8:F$207)</f>
        <v>17244.5</v>
      </c>
      <c r="G7" s="91">
        <f>SUM(G$8:G$207)</f>
        <v>5696</v>
      </c>
      <c r="H7" s="91">
        <f>SUM(I7:J7)</f>
        <v>166663.51999999999</v>
      </c>
      <c r="I7" s="91">
        <f>SUM(I$8:I$207)</f>
        <v>137862.51999999999</v>
      </c>
      <c r="J7" s="91">
        <f>SUM(J$8:J$207)</f>
        <v>28801</v>
      </c>
      <c r="K7" s="91">
        <f>SUM(L7:M7)</f>
        <v>845042.69</v>
      </c>
      <c r="L7" s="91">
        <f>SUM(L$8:L$207)</f>
        <v>338734</v>
      </c>
      <c r="M7" s="91">
        <f>SUM(M$8:M$207)</f>
        <v>506308.69</v>
      </c>
      <c r="N7" s="91">
        <f>SUM(O7,+V7,+AC7)</f>
        <v>1035195.71</v>
      </c>
      <c r="O7" s="91">
        <f>SUM(P7:U7)</f>
        <v>493841.02</v>
      </c>
      <c r="P7" s="91">
        <f t="shared" ref="P7:U7" si="0">SUM(P$8:P$207)</f>
        <v>443107.02</v>
      </c>
      <c r="Q7" s="91">
        <f t="shared" si="0"/>
        <v>59</v>
      </c>
      <c r="R7" s="91">
        <f t="shared" si="0"/>
        <v>15783</v>
      </c>
      <c r="S7" s="91">
        <f t="shared" si="0"/>
        <v>34890</v>
      </c>
      <c r="T7" s="91">
        <f t="shared" si="0"/>
        <v>2</v>
      </c>
      <c r="U7" s="91">
        <f t="shared" si="0"/>
        <v>0</v>
      </c>
      <c r="V7" s="91">
        <f>SUM(W7:AB7)</f>
        <v>540805.68999999994</v>
      </c>
      <c r="W7" s="91">
        <f t="shared" ref="W7:AB7" si="1">SUM(W$8:W$207)</f>
        <v>454133.69</v>
      </c>
      <c r="X7" s="91">
        <f t="shared" si="1"/>
        <v>54</v>
      </c>
      <c r="Y7" s="91">
        <f t="shared" si="1"/>
        <v>32658</v>
      </c>
      <c r="Z7" s="91">
        <f t="shared" si="1"/>
        <v>53958</v>
      </c>
      <c r="AA7" s="91">
        <f t="shared" si="1"/>
        <v>2</v>
      </c>
      <c r="AB7" s="91">
        <f t="shared" si="1"/>
        <v>0</v>
      </c>
      <c r="AC7" s="91">
        <f>SUM(AD7:AE7)</f>
        <v>549</v>
      </c>
      <c r="AD7" s="91">
        <f>SUM(AD$8:AD$207)</f>
        <v>549</v>
      </c>
      <c r="AE7" s="91">
        <f>SUM(AE$8:AE$207)</f>
        <v>0</v>
      </c>
      <c r="AF7" s="91">
        <f>SUM(AG7:AI7)</f>
        <v>7768.24</v>
      </c>
      <c r="AG7" s="91">
        <f>SUM(AG$8:AG$207)</f>
        <v>7734.24</v>
      </c>
      <c r="AH7" s="91">
        <f>SUM(AH$8:AH$207)</f>
        <v>0</v>
      </c>
      <c r="AI7" s="91">
        <f>SUM(AI$8:AI$207)</f>
        <v>34</v>
      </c>
      <c r="AJ7" s="91">
        <f>SUM(AK7:AS7)</f>
        <v>7630.24</v>
      </c>
      <c r="AK7" s="91">
        <f t="shared" ref="AK7:AS7" si="2">SUM(AK$8:AK$207)</f>
        <v>167</v>
      </c>
      <c r="AL7" s="91">
        <f t="shared" si="2"/>
        <v>180</v>
      </c>
      <c r="AM7" s="91">
        <f t="shared" si="2"/>
        <v>4549</v>
      </c>
      <c r="AN7" s="91">
        <f t="shared" si="2"/>
        <v>801</v>
      </c>
      <c r="AO7" s="91">
        <f t="shared" si="2"/>
        <v>0</v>
      </c>
      <c r="AP7" s="91">
        <f t="shared" si="2"/>
        <v>0</v>
      </c>
      <c r="AQ7" s="91">
        <f t="shared" si="2"/>
        <v>165</v>
      </c>
      <c r="AR7" s="91">
        <f t="shared" si="2"/>
        <v>2</v>
      </c>
      <c r="AS7" s="91">
        <f t="shared" si="2"/>
        <v>1766.24</v>
      </c>
      <c r="AT7" s="91">
        <f>SUM(AU7:AY7)</f>
        <v>484</v>
      </c>
      <c r="AU7" s="91">
        <f>SUM(AU$8:AU$207)</f>
        <v>451</v>
      </c>
      <c r="AV7" s="91">
        <f>SUM(AV$8:AV$207)</f>
        <v>0</v>
      </c>
      <c r="AW7" s="91">
        <f>SUM(AW$8:AW$207)</f>
        <v>33</v>
      </c>
      <c r="AX7" s="91">
        <f>SUM(AX$8:AX$207)</f>
        <v>0</v>
      </c>
      <c r="AY7" s="91">
        <f>SUM(AY$8:AY$207)</f>
        <v>0</v>
      </c>
      <c r="AZ7" s="91">
        <f>SUM(BA7:BC7)</f>
        <v>39674</v>
      </c>
      <c r="BA7" s="91">
        <f>SUM(BA$8:BA$207)</f>
        <v>2116</v>
      </c>
      <c r="BB7" s="91">
        <f>SUM(BB$8:BB$207)</f>
        <v>0</v>
      </c>
      <c r="BC7" s="91">
        <f>SUM(BC$8:BC$207)</f>
        <v>37558</v>
      </c>
    </row>
    <row r="8" spans="1:55" ht="13.5" customHeight="1">
      <c r="A8" s="98" t="s">
        <v>14</v>
      </c>
      <c r="B8" s="96" t="s">
        <v>260</v>
      </c>
      <c r="C8" s="85" t="s">
        <v>261</v>
      </c>
      <c r="D8" s="87">
        <f>SUM(E8,+H8,+K8)</f>
        <v>34399</v>
      </c>
      <c r="E8" s="87">
        <f>SUM(F8:G8)</f>
        <v>0</v>
      </c>
      <c r="F8" s="87">
        <v>0</v>
      </c>
      <c r="G8" s="87">
        <v>0</v>
      </c>
      <c r="H8" s="87">
        <f>SUM(I8:J8)</f>
        <v>34399</v>
      </c>
      <c r="I8" s="87">
        <v>12092</v>
      </c>
      <c r="J8" s="87">
        <v>22307</v>
      </c>
      <c r="K8" s="87">
        <f>SUM(L8:M8)</f>
        <v>0</v>
      </c>
      <c r="L8" s="87">
        <v>0</v>
      </c>
      <c r="M8" s="87">
        <v>0</v>
      </c>
      <c r="N8" s="87">
        <f>SUM(O8,+V8,+AC8)</f>
        <v>34399</v>
      </c>
      <c r="O8" s="87">
        <f>SUM(P8:U8)</f>
        <v>12092</v>
      </c>
      <c r="P8" s="87">
        <v>0</v>
      </c>
      <c r="Q8" s="87">
        <v>0</v>
      </c>
      <c r="R8" s="87">
        <v>0</v>
      </c>
      <c r="S8" s="87">
        <v>12092</v>
      </c>
      <c r="T8" s="87">
        <v>0</v>
      </c>
      <c r="U8" s="87">
        <v>0</v>
      </c>
      <c r="V8" s="87">
        <f>SUM(W8:AB8)</f>
        <v>22307</v>
      </c>
      <c r="W8" s="87">
        <v>0</v>
      </c>
      <c r="X8" s="87">
        <v>0</v>
      </c>
      <c r="Y8" s="87">
        <v>0</v>
      </c>
      <c r="Z8" s="87">
        <v>22307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14</v>
      </c>
      <c r="B9" s="96" t="s">
        <v>264</v>
      </c>
      <c r="C9" s="85" t="s">
        <v>265</v>
      </c>
      <c r="D9" s="87">
        <f>SUM(E9,+H9,+K9)</f>
        <v>14390</v>
      </c>
      <c r="E9" s="87">
        <f>SUM(F9:G9)</f>
        <v>0</v>
      </c>
      <c r="F9" s="87">
        <v>0</v>
      </c>
      <c r="G9" s="87">
        <v>0</v>
      </c>
      <c r="H9" s="87">
        <f>SUM(I9:J9)</f>
        <v>7632</v>
      </c>
      <c r="I9" s="87">
        <v>7632</v>
      </c>
      <c r="J9" s="87">
        <v>0</v>
      </c>
      <c r="K9" s="87">
        <f>SUM(L9:M9)</f>
        <v>6758</v>
      </c>
      <c r="L9" s="87">
        <v>0</v>
      </c>
      <c r="M9" s="87">
        <v>6758</v>
      </c>
      <c r="N9" s="87">
        <f>SUM(O9,+V9,+AC9)</f>
        <v>14390</v>
      </c>
      <c r="O9" s="87">
        <f>SUM(P9:U9)</f>
        <v>7632</v>
      </c>
      <c r="P9" s="87">
        <v>7632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6758</v>
      </c>
      <c r="W9" s="87">
        <v>6758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376</v>
      </c>
      <c r="AG9" s="87">
        <v>376</v>
      </c>
      <c r="AH9" s="87">
        <v>0</v>
      </c>
      <c r="AI9" s="87">
        <v>0</v>
      </c>
      <c r="AJ9" s="87">
        <f>SUM(AK9:AS9)</f>
        <v>376</v>
      </c>
      <c r="AK9" s="87">
        <v>0</v>
      </c>
      <c r="AL9" s="87">
        <v>0</v>
      </c>
      <c r="AM9" s="87">
        <v>376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14</v>
      </c>
      <c r="B10" s="96" t="s">
        <v>266</v>
      </c>
      <c r="C10" s="85" t="s">
        <v>267</v>
      </c>
      <c r="D10" s="87">
        <f>SUM(E10,+H10,+K10)</f>
        <v>69012.709999999992</v>
      </c>
      <c r="E10" s="87">
        <f>SUM(F10:G10)</f>
        <v>2584.5</v>
      </c>
      <c r="F10" s="87">
        <v>2584.5</v>
      </c>
      <c r="G10" s="87">
        <v>0</v>
      </c>
      <c r="H10" s="87">
        <f>SUM(I10:J10)</f>
        <v>41867.519999999997</v>
      </c>
      <c r="I10" s="87">
        <v>41867.519999999997</v>
      </c>
      <c r="J10" s="87">
        <v>0</v>
      </c>
      <c r="K10" s="87">
        <f>SUM(L10:M10)</f>
        <v>24560.689999999995</v>
      </c>
      <c r="L10" s="87">
        <v>0</v>
      </c>
      <c r="M10" s="87">
        <v>24560.689999999995</v>
      </c>
      <c r="N10" s="87">
        <f>SUM(O10,+V10,+AC10)</f>
        <v>69012.709999999992</v>
      </c>
      <c r="O10" s="87">
        <f>SUM(P10:U10)</f>
        <v>44452.020000000004</v>
      </c>
      <c r="P10" s="87">
        <v>44452.020000000004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24560.689999999995</v>
      </c>
      <c r="W10" s="87">
        <v>24560.689999999995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560.24</v>
      </c>
      <c r="AG10" s="87">
        <v>560.24</v>
      </c>
      <c r="AH10" s="87">
        <v>0</v>
      </c>
      <c r="AI10" s="87">
        <v>0</v>
      </c>
      <c r="AJ10" s="87">
        <f>SUM(AK10:AS10)</f>
        <v>560.24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560.24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143</v>
      </c>
      <c r="BA10" s="87">
        <v>143</v>
      </c>
      <c r="BB10" s="87">
        <v>0</v>
      </c>
      <c r="BC10" s="87">
        <v>0</v>
      </c>
    </row>
    <row r="11" spans="1:55" ht="13.5" customHeight="1">
      <c r="A11" s="98" t="s">
        <v>14</v>
      </c>
      <c r="B11" s="96" t="s">
        <v>268</v>
      </c>
      <c r="C11" s="85" t="s">
        <v>269</v>
      </c>
      <c r="D11" s="87">
        <f>SUM(E11,+H11,+K11)</f>
        <v>49014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49014</v>
      </c>
      <c r="L11" s="87">
        <v>14682</v>
      </c>
      <c r="M11" s="87">
        <v>34332</v>
      </c>
      <c r="N11" s="87">
        <f>SUM(O11,+V11,+AC11)</f>
        <v>49014</v>
      </c>
      <c r="O11" s="87">
        <f>SUM(P11:U11)</f>
        <v>14682</v>
      </c>
      <c r="P11" s="87">
        <v>4685</v>
      </c>
      <c r="Q11" s="87">
        <v>0</v>
      </c>
      <c r="R11" s="87">
        <v>0</v>
      </c>
      <c r="S11" s="87">
        <v>9997</v>
      </c>
      <c r="T11" s="87">
        <v>0</v>
      </c>
      <c r="U11" s="87">
        <v>0</v>
      </c>
      <c r="V11" s="87">
        <f>SUM(W11:AB11)</f>
        <v>34332</v>
      </c>
      <c r="W11" s="87">
        <v>10329</v>
      </c>
      <c r="X11" s="87">
        <v>0</v>
      </c>
      <c r="Y11" s="87">
        <v>0</v>
      </c>
      <c r="Z11" s="87">
        <v>24003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97</v>
      </c>
      <c r="AG11" s="87">
        <v>97</v>
      </c>
      <c r="AH11" s="87">
        <v>0</v>
      </c>
      <c r="AI11" s="87">
        <v>0</v>
      </c>
      <c r="AJ11" s="87">
        <f>SUM(AK11:AS11)</f>
        <v>97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48</v>
      </c>
      <c r="AR11" s="87">
        <v>0</v>
      </c>
      <c r="AS11" s="87">
        <v>49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14</v>
      </c>
      <c r="B12" s="96" t="s">
        <v>270</v>
      </c>
      <c r="C12" s="85" t="s">
        <v>271</v>
      </c>
      <c r="D12" s="87">
        <f>SUM(E12,+H12,+K12)</f>
        <v>48802</v>
      </c>
      <c r="E12" s="87">
        <f>SUM(F12:G12)</f>
        <v>0</v>
      </c>
      <c r="F12" s="87">
        <v>0</v>
      </c>
      <c r="G12" s="87">
        <v>0</v>
      </c>
      <c r="H12" s="87">
        <f>SUM(I12:J12)</f>
        <v>34857</v>
      </c>
      <c r="I12" s="87">
        <v>34857</v>
      </c>
      <c r="J12" s="87">
        <v>0</v>
      </c>
      <c r="K12" s="87">
        <f>SUM(L12:M12)</f>
        <v>13945</v>
      </c>
      <c r="L12" s="87">
        <v>0</v>
      </c>
      <c r="M12" s="87">
        <v>13945</v>
      </c>
      <c r="N12" s="87">
        <f>SUM(O12,+V12,+AC12)</f>
        <v>48838</v>
      </c>
      <c r="O12" s="87">
        <f>SUM(P12:U12)</f>
        <v>34857</v>
      </c>
      <c r="P12" s="87">
        <v>34857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13945</v>
      </c>
      <c r="W12" s="87">
        <v>13945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36</v>
      </c>
      <c r="AD12" s="87">
        <v>36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1014</v>
      </c>
      <c r="BA12" s="87">
        <v>1014</v>
      </c>
      <c r="BB12" s="87">
        <v>0</v>
      </c>
      <c r="BC12" s="87">
        <v>0</v>
      </c>
    </row>
    <row r="13" spans="1:55" ht="13.5" customHeight="1">
      <c r="A13" s="98" t="s">
        <v>14</v>
      </c>
      <c r="B13" s="96" t="s">
        <v>272</v>
      </c>
      <c r="C13" s="85" t="s">
        <v>273</v>
      </c>
      <c r="D13" s="87">
        <f>SUM(E13,+H13,+K13)</f>
        <v>101660</v>
      </c>
      <c r="E13" s="87">
        <f>SUM(F13:G13)</f>
        <v>4648</v>
      </c>
      <c r="F13" s="87">
        <v>4648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97012</v>
      </c>
      <c r="L13" s="87">
        <v>53301</v>
      </c>
      <c r="M13" s="87">
        <v>43711</v>
      </c>
      <c r="N13" s="87">
        <f>SUM(O13,+V13,+AC13)</f>
        <v>101660</v>
      </c>
      <c r="O13" s="87">
        <f>SUM(P13:U13)</f>
        <v>57949</v>
      </c>
      <c r="P13" s="87">
        <v>57949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43711</v>
      </c>
      <c r="W13" s="87">
        <v>43711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2190</v>
      </c>
      <c r="AG13" s="87">
        <v>2190</v>
      </c>
      <c r="AH13" s="87">
        <v>0</v>
      </c>
      <c r="AI13" s="87">
        <v>0</v>
      </c>
      <c r="AJ13" s="87">
        <f>SUM(AK13:AS13)</f>
        <v>2190</v>
      </c>
      <c r="AK13" s="87">
        <v>0</v>
      </c>
      <c r="AL13" s="87">
        <v>0</v>
      </c>
      <c r="AM13" s="87">
        <v>2188</v>
      </c>
      <c r="AN13" s="87">
        <v>0</v>
      </c>
      <c r="AO13" s="87">
        <v>0</v>
      </c>
      <c r="AP13" s="87">
        <v>0</v>
      </c>
      <c r="AQ13" s="87">
        <v>0</v>
      </c>
      <c r="AR13" s="87">
        <v>2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92</v>
      </c>
      <c r="BA13" s="87">
        <v>92</v>
      </c>
      <c r="BB13" s="87">
        <v>0</v>
      </c>
      <c r="BC13" s="87">
        <v>0</v>
      </c>
    </row>
    <row r="14" spans="1:55" ht="13.5" customHeight="1">
      <c r="A14" s="98" t="s">
        <v>14</v>
      </c>
      <c r="B14" s="96" t="s">
        <v>274</v>
      </c>
      <c r="C14" s="85" t="s">
        <v>275</v>
      </c>
      <c r="D14" s="87">
        <f>SUM(E14,+H14,+K14)</f>
        <v>45431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45431</v>
      </c>
      <c r="L14" s="87">
        <v>15141</v>
      </c>
      <c r="M14" s="87">
        <v>30290</v>
      </c>
      <c r="N14" s="87">
        <f>SUM(O14,+V14,+AC14)</f>
        <v>45431</v>
      </c>
      <c r="O14" s="87">
        <f>SUM(P14:U14)</f>
        <v>15141</v>
      </c>
      <c r="P14" s="87">
        <v>15141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30290</v>
      </c>
      <c r="W14" s="87">
        <v>30290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801</v>
      </c>
      <c r="AG14" s="87">
        <v>801</v>
      </c>
      <c r="AH14" s="87">
        <v>0</v>
      </c>
      <c r="AI14" s="87">
        <v>0</v>
      </c>
      <c r="AJ14" s="87">
        <f>SUM(AK14:AS14)</f>
        <v>801</v>
      </c>
      <c r="AK14" s="87">
        <v>0</v>
      </c>
      <c r="AL14" s="87">
        <v>0</v>
      </c>
      <c r="AM14" s="87">
        <v>0</v>
      </c>
      <c r="AN14" s="87">
        <v>801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55</v>
      </c>
      <c r="BA14" s="87">
        <v>55</v>
      </c>
      <c r="BB14" s="87">
        <v>0</v>
      </c>
      <c r="BC14" s="87">
        <v>0</v>
      </c>
    </row>
    <row r="15" spans="1:55" ht="13.5" customHeight="1">
      <c r="A15" s="98" t="s">
        <v>14</v>
      </c>
      <c r="B15" s="96" t="s">
        <v>276</v>
      </c>
      <c r="C15" s="85" t="s">
        <v>277</v>
      </c>
      <c r="D15" s="87">
        <f>SUM(E15,+H15,+K15)</f>
        <v>48331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48331</v>
      </c>
      <c r="L15" s="87">
        <v>14590</v>
      </c>
      <c r="M15" s="87">
        <v>33741</v>
      </c>
      <c r="N15" s="87">
        <f>SUM(O15,+V15,+AC15)</f>
        <v>48331</v>
      </c>
      <c r="O15" s="87">
        <f>SUM(P15:U15)</f>
        <v>14590</v>
      </c>
      <c r="P15" s="87">
        <v>14590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33741</v>
      </c>
      <c r="W15" s="87">
        <v>33741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221</v>
      </c>
      <c r="AK15" s="87">
        <v>49</v>
      </c>
      <c r="AL15" s="87">
        <v>172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221</v>
      </c>
      <c r="BA15" s="87">
        <v>221</v>
      </c>
      <c r="BB15" s="87">
        <v>0</v>
      </c>
      <c r="BC15" s="87">
        <v>0</v>
      </c>
    </row>
    <row r="16" spans="1:55" ht="13.5" customHeight="1">
      <c r="A16" s="98" t="s">
        <v>14</v>
      </c>
      <c r="B16" s="96" t="s">
        <v>278</v>
      </c>
      <c r="C16" s="85" t="s">
        <v>279</v>
      </c>
      <c r="D16" s="87">
        <f>SUM(E16,+H16,+K16)</f>
        <v>43658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43658</v>
      </c>
      <c r="L16" s="87">
        <v>14549</v>
      </c>
      <c r="M16" s="87">
        <v>29109</v>
      </c>
      <c r="N16" s="87">
        <f>SUM(O16,+V16,+AC16)</f>
        <v>43659</v>
      </c>
      <c r="O16" s="87">
        <f>SUM(P16:U16)</f>
        <v>14549</v>
      </c>
      <c r="P16" s="87">
        <v>14549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29109</v>
      </c>
      <c r="W16" s="87">
        <v>29109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1</v>
      </c>
      <c r="AD16" s="87">
        <v>1</v>
      </c>
      <c r="AE16" s="87">
        <v>0</v>
      </c>
      <c r="AF16" s="87">
        <f>SUM(AG16:AI16)</f>
        <v>87</v>
      </c>
      <c r="AG16" s="87">
        <v>87</v>
      </c>
      <c r="AH16" s="87">
        <v>0</v>
      </c>
      <c r="AI16" s="87">
        <v>0</v>
      </c>
      <c r="AJ16" s="87">
        <f>SUM(AK16:AS16)</f>
        <v>87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87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163</v>
      </c>
      <c r="BA16" s="87">
        <v>163</v>
      </c>
      <c r="BB16" s="87">
        <v>0</v>
      </c>
      <c r="BC16" s="87">
        <v>0</v>
      </c>
    </row>
    <row r="17" spans="1:55" ht="13.5" customHeight="1">
      <c r="A17" s="98" t="s">
        <v>14</v>
      </c>
      <c r="B17" s="96" t="s">
        <v>280</v>
      </c>
      <c r="C17" s="85" t="s">
        <v>281</v>
      </c>
      <c r="D17" s="87">
        <f>SUM(E17,+H17,+K17)</f>
        <v>27985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27985</v>
      </c>
      <c r="L17" s="87">
        <v>7837</v>
      </c>
      <c r="M17" s="87">
        <v>20148</v>
      </c>
      <c r="N17" s="87">
        <f>SUM(O17,+V17,+AC17)</f>
        <v>27985</v>
      </c>
      <c r="O17" s="87">
        <f>SUM(P17:U17)</f>
        <v>7837</v>
      </c>
      <c r="P17" s="87">
        <v>7837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20148</v>
      </c>
      <c r="W17" s="87">
        <v>20148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110</v>
      </c>
      <c r="AG17" s="87">
        <v>110</v>
      </c>
      <c r="AH17" s="87">
        <v>0</v>
      </c>
      <c r="AI17" s="87">
        <v>0</v>
      </c>
      <c r="AJ17" s="87">
        <f>SUM(AK17:AS17)</f>
        <v>110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110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14</v>
      </c>
      <c r="B18" s="96" t="s">
        <v>282</v>
      </c>
      <c r="C18" s="85" t="s">
        <v>283</v>
      </c>
      <c r="D18" s="87">
        <f>SUM(E18,+H18,+K18)</f>
        <v>26186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26186</v>
      </c>
      <c r="L18" s="87">
        <v>9947</v>
      </c>
      <c r="M18" s="87">
        <v>16239</v>
      </c>
      <c r="N18" s="87">
        <f>SUM(O18,+V18,+AC18)</f>
        <v>26186</v>
      </c>
      <c r="O18" s="87">
        <f>SUM(P18:U18)</f>
        <v>9947</v>
      </c>
      <c r="P18" s="87">
        <v>9947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16239</v>
      </c>
      <c r="W18" s="87">
        <v>16239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93</v>
      </c>
      <c r="BA18" s="87">
        <v>93</v>
      </c>
      <c r="BB18" s="87">
        <v>0</v>
      </c>
      <c r="BC18" s="87">
        <v>0</v>
      </c>
    </row>
    <row r="19" spans="1:55" ht="13.5" customHeight="1">
      <c r="A19" s="98" t="s">
        <v>14</v>
      </c>
      <c r="B19" s="96" t="s">
        <v>284</v>
      </c>
      <c r="C19" s="85" t="s">
        <v>285</v>
      </c>
      <c r="D19" s="87">
        <f>SUM(E19,+H19,+K19)</f>
        <v>49652</v>
      </c>
      <c r="E19" s="87">
        <f>SUM(F19:G19)</f>
        <v>2385</v>
      </c>
      <c r="F19" s="87">
        <v>2325</v>
      </c>
      <c r="G19" s="87">
        <v>60</v>
      </c>
      <c r="H19" s="87">
        <f>SUM(I19:J19)</f>
        <v>29005</v>
      </c>
      <c r="I19" s="87">
        <v>29005</v>
      </c>
      <c r="J19" s="87">
        <v>0</v>
      </c>
      <c r="K19" s="87">
        <f>SUM(L19:M19)</f>
        <v>18262</v>
      </c>
      <c r="L19" s="87">
        <v>0</v>
      </c>
      <c r="M19" s="87">
        <v>18262</v>
      </c>
      <c r="N19" s="87">
        <f>SUM(O19,+V19,+AC19)</f>
        <v>49652</v>
      </c>
      <c r="O19" s="87">
        <f>SUM(P19:U19)</f>
        <v>31330</v>
      </c>
      <c r="P19" s="87">
        <v>31330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18322</v>
      </c>
      <c r="W19" s="87">
        <v>18322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110</v>
      </c>
      <c r="AG19" s="87">
        <v>110</v>
      </c>
      <c r="AH19" s="87">
        <v>0</v>
      </c>
      <c r="AI19" s="87">
        <v>0</v>
      </c>
      <c r="AJ19" s="87">
        <f>SUM(AK19:AS19)</f>
        <v>77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77</v>
      </c>
      <c r="AR19" s="87">
        <v>0</v>
      </c>
      <c r="AS19" s="87">
        <v>0</v>
      </c>
      <c r="AT19" s="87">
        <f>SUM(AU19:AY19)</f>
        <v>33</v>
      </c>
      <c r="AU19" s="87">
        <v>33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14</v>
      </c>
      <c r="B20" s="96" t="s">
        <v>286</v>
      </c>
      <c r="C20" s="85" t="s">
        <v>287</v>
      </c>
      <c r="D20" s="87">
        <f>SUM(E20,+H20,+K20)</f>
        <v>15310</v>
      </c>
      <c r="E20" s="87">
        <f>SUM(F20:G20)</f>
        <v>22</v>
      </c>
      <c r="F20" s="87">
        <v>22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15288</v>
      </c>
      <c r="L20" s="87">
        <v>10167</v>
      </c>
      <c r="M20" s="87">
        <v>5121</v>
      </c>
      <c r="N20" s="87">
        <f>SUM(O20,+V20,+AC20)</f>
        <v>15314</v>
      </c>
      <c r="O20" s="87">
        <f>SUM(P20:U20)</f>
        <v>10189</v>
      </c>
      <c r="P20" s="87">
        <v>0</v>
      </c>
      <c r="Q20" s="87">
        <v>0</v>
      </c>
      <c r="R20" s="87">
        <v>0</v>
      </c>
      <c r="S20" s="87">
        <v>10189</v>
      </c>
      <c r="T20" s="87">
        <v>0</v>
      </c>
      <c r="U20" s="87">
        <v>0</v>
      </c>
      <c r="V20" s="87">
        <f>SUM(W20:AB20)</f>
        <v>5121</v>
      </c>
      <c r="W20" s="87">
        <v>0</v>
      </c>
      <c r="X20" s="87">
        <v>0</v>
      </c>
      <c r="Y20" s="87">
        <v>0</v>
      </c>
      <c r="Z20" s="87">
        <v>5121</v>
      </c>
      <c r="AA20" s="87">
        <v>0</v>
      </c>
      <c r="AB20" s="87">
        <v>0</v>
      </c>
      <c r="AC20" s="87">
        <f>SUM(AD20:AE20)</f>
        <v>4</v>
      </c>
      <c r="AD20" s="87">
        <v>4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14</v>
      </c>
      <c r="B21" s="96" t="s">
        <v>288</v>
      </c>
      <c r="C21" s="85" t="s">
        <v>289</v>
      </c>
      <c r="D21" s="87">
        <f>SUM(E21,+H21,+K21)</f>
        <v>8934</v>
      </c>
      <c r="E21" s="87">
        <f>SUM(F21:G21)</f>
        <v>0</v>
      </c>
      <c r="F21" s="87">
        <v>0</v>
      </c>
      <c r="G21" s="87">
        <v>0</v>
      </c>
      <c r="H21" s="87">
        <f>SUM(I21:J21)</f>
        <v>6340</v>
      </c>
      <c r="I21" s="87">
        <v>6340</v>
      </c>
      <c r="J21" s="87">
        <v>0</v>
      </c>
      <c r="K21" s="87">
        <f>SUM(L21:M21)</f>
        <v>2594</v>
      </c>
      <c r="L21" s="87">
        <v>0</v>
      </c>
      <c r="M21" s="87">
        <v>2594</v>
      </c>
      <c r="N21" s="87">
        <f>SUM(O21,+V21,+AC21)</f>
        <v>8934</v>
      </c>
      <c r="O21" s="87">
        <f>SUM(P21:U21)</f>
        <v>6340</v>
      </c>
      <c r="P21" s="87">
        <v>6340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2594</v>
      </c>
      <c r="W21" s="87">
        <v>2594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260</v>
      </c>
      <c r="AG21" s="87">
        <v>260</v>
      </c>
      <c r="AH21" s="87">
        <v>0</v>
      </c>
      <c r="AI21" s="87">
        <v>0</v>
      </c>
      <c r="AJ21" s="87">
        <f>SUM(AK21:AS21)</f>
        <v>260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260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14</v>
      </c>
      <c r="B22" s="96" t="s">
        <v>290</v>
      </c>
      <c r="C22" s="85" t="s">
        <v>291</v>
      </c>
      <c r="D22" s="87">
        <f>SUM(E22,+H22,+K22)</f>
        <v>6374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6374</v>
      </c>
      <c r="L22" s="87">
        <v>1980</v>
      </c>
      <c r="M22" s="87">
        <v>4394</v>
      </c>
      <c r="N22" s="87">
        <f>SUM(O22,+V22,+AC22)</f>
        <v>6374</v>
      </c>
      <c r="O22" s="87">
        <f>SUM(P22:U22)</f>
        <v>1980</v>
      </c>
      <c r="P22" s="87">
        <v>1980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4394</v>
      </c>
      <c r="W22" s="87">
        <v>4394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22</v>
      </c>
      <c r="AG22" s="87">
        <v>22</v>
      </c>
      <c r="AH22" s="87">
        <v>0</v>
      </c>
      <c r="AI22" s="87">
        <v>0</v>
      </c>
      <c r="AJ22" s="87">
        <f>SUM(AK22:AS22)</f>
        <v>22</v>
      </c>
      <c r="AK22" s="87">
        <v>5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17</v>
      </c>
      <c r="AR22" s="87">
        <v>0</v>
      </c>
      <c r="AS22" s="87">
        <v>0</v>
      </c>
      <c r="AT22" s="87">
        <f>SUM(AU22:AY22)</f>
        <v>5</v>
      </c>
      <c r="AU22" s="87">
        <v>5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14</v>
      </c>
      <c r="B23" s="96" t="s">
        <v>292</v>
      </c>
      <c r="C23" s="85" t="s">
        <v>293</v>
      </c>
      <c r="D23" s="87">
        <f>SUM(E23,+H23,+K23)</f>
        <v>7652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7652</v>
      </c>
      <c r="L23" s="87">
        <v>1143</v>
      </c>
      <c r="M23" s="87">
        <v>6509</v>
      </c>
      <c r="N23" s="87">
        <f>SUM(O23,+V23,+AC23)</f>
        <v>7652</v>
      </c>
      <c r="O23" s="87">
        <f>SUM(P23:U23)</f>
        <v>1143</v>
      </c>
      <c r="P23" s="87">
        <v>1143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6509</v>
      </c>
      <c r="W23" s="87">
        <v>6509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6</v>
      </c>
      <c r="AG23" s="87">
        <v>6</v>
      </c>
      <c r="AH23" s="87">
        <v>0</v>
      </c>
      <c r="AI23" s="87">
        <v>0</v>
      </c>
      <c r="AJ23" s="87">
        <f>SUM(AK23:AS23)</f>
        <v>6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6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14</v>
      </c>
      <c r="B24" s="96" t="s">
        <v>294</v>
      </c>
      <c r="C24" s="85" t="s">
        <v>295</v>
      </c>
      <c r="D24" s="87">
        <f>SUM(E24,+H24,+K24)</f>
        <v>578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578</v>
      </c>
      <c r="L24" s="87">
        <v>258</v>
      </c>
      <c r="M24" s="87">
        <v>320</v>
      </c>
      <c r="N24" s="87">
        <f>SUM(O24,+V24,+AC24)</f>
        <v>578</v>
      </c>
      <c r="O24" s="87">
        <f>SUM(P24:U24)</f>
        <v>258</v>
      </c>
      <c r="P24" s="87">
        <v>0</v>
      </c>
      <c r="Q24" s="87">
        <v>0</v>
      </c>
      <c r="R24" s="87">
        <v>0</v>
      </c>
      <c r="S24" s="87">
        <v>258</v>
      </c>
      <c r="T24" s="87">
        <v>0</v>
      </c>
      <c r="U24" s="87">
        <v>0</v>
      </c>
      <c r="V24" s="87">
        <f>SUM(W24:AB24)</f>
        <v>320</v>
      </c>
      <c r="W24" s="87">
        <v>0</v>
      </c>
      <c r="X24" s="87">
        <v>0</v>
      </c>
      <c r="Y24" s="87">
        <v>0</v>
      </c>
      <c r="Z24" s="87">
        <v>320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14</v>
      </c>
      <c r="B25" s="96" t="s">
        <v>296</v>
      </c>
      <c r="C25" s="85" t="s">
        <v>297</v>
      </c>
      <c r="D25" s="87">
        <f>SUM(E25,+H25,+K25)</f>
        <v>638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638</v>
      </c>
      <c r="L25" s="87">
        <v>421</v>
      </c>
      <c r="M25" s="87">
        <v>217</v>
      </c>
      <c r="N25" s="87">
        <f>SUM(O25,+V25,+AC25)</f>
        <v>638</v>
      </c>
      <c r="O25" s="87">
        <f>SUM(P25:U25)</f>
        <v>421</v>
      </c>
      <c r="P25" s="87">
        <v>0</v>
      </c>
      <c r="Q25" s="87">
        <v>0</v>
      </c>
      <c r="R25" s="87">
        <v>0</v>
      </c>
      <c r="S25" s="87">
        <v>421</v>
      </c>
      <c r="T25" s="87">
        <v>0</v>
      </c>
      <c r="U25" s="87">
        <v>0</v>
      </c>
      <c r="V25" s="87">
        <f>SUM(W25:AB25)</f>
        <v>217</v>
      </c>
      <c r="W25" s="87">
        <v>0</v>
      </c>
      <c r="X25" s="87">
        <v>0</v>
      </c>
      <c r="Y25" s="87">
        <v>0</v>
      </c>
      <c r="Z25" s="87">
        <v>217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14</v>
      </c>
      <c r="B26" s="96" t="s">
        <v>298</v>
      </c>
      <c r="C26" s="85" t="s">
        <v>299</v>
      </c>
      <c r="D26" s="87">
        <f>SUM(E26,+H26,+K26)</f>
        <v>3507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3507</v>
      </c>
      <c r="L26" s="87">
        <v>1400</v>
      </c>
      <c r="M26" s="87">
        <v>2107</v>
      </c>
      <c r="N26" s="87">
        <f>SUM(O26,+V26,+AC26)</f>
        <v>3697</v>
      </c>
      <c r="O26" s="87">
        <f>SUM(P26:U26)</f>
        <v>1400</v>
      </c>
      <c r="P26" s="87">
        <v>1400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2107</v>
      </c>
      <c r="W26" s="87">
        <v>2107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190</v>
      </c>
      <c r="AD26" s="87">
        <v>190</v>
      </c>
      <c r="AE26" s="87">
        <v>0</v>
      </c>
      <c r="AF26" s="87">
        <f>SUM(AG26:AI26)</f>
        <v>2</v>
      </c>
      <c r="AG26" s="87">
        <v>2</v>
      </c>
      <c r="AH26" s="87">
        <v>0</v>
      </c>
      <c r="AI26" s="87">
        <v>0</v>
      </c>
      <c r="AJ26" s="87">
        <f>SUM(AK26:AS26)</f>
        <v>2</v>
      </c>
      <c r="AK26" s="87">
        <v>0</v>
      </c>
      <c r="AL26" s="87">
        <v>0</v>
      </c>
      <c r="AM26" s="87">
        <v>2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14</v>
      </c>
      <c r="B27" s="96" t="s">
        <v>300</v>
      </c>
      <c r="C27" s="85" t="s">
        <v>301</v>
      </c>
      <c r="D27" s="87">
        <f>SUM(E27,+H27,+K27)</f>
        <v>1284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1284</v>
      </c>
      <c r="L27" s="87">
        <v>408</v>
      </c>
      <c r="M27" s="87">
        <v>876</v>
      </c>
      <c r="N27" s="87">
        <f>SUM(O27,+V27,+AC27)</f>
        <v>1284</v>
      </c>
      <c r="O27" s="87">
        <f>SUM(P27:U27)</f>
        <v>408</v>
      </c>
      <c r="P27" s="87">
        <v>408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876</v>
      </c>
      <c r="W27" s="87">
        <v>876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4</v>
      </c>
      <c r="AG27" s="87">
        <v>4</v>
      </c>
      <c r="AH27" s="87">
        <v>0</v>
      </c>
      <c r="AI27" s="87">
        <v>0</v>
      </c>
      <c r="AJ27" s="87">
        <f>SUM(AK27:AS27)</f>
        <v>4</v>
      </c>
      <c r="AK27" s="87">
        <v>1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3</v>
      </c>
      <c r="AR27" s="87">
        <v>0</v>
      </c>
      <c r="AS27" s="87">
        <v>0</v>
      </c>
      <c r="AT27" s="87">
        <f>SUM(AU27:AY27)</f>
        <v>1</v>
      </c>
      <c r="AU27" s="87">
        <v>1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14</v>
      </c>
      <c r="B28" s="96" t="s">
        <v>302</v>
      </c>
      <c r="C28" s="85" t="s">
        <v>303</v>
      </c>
      <c r="D28" s="87">
        <f>SUM(E28,+H28,+K28)</f>
        <v>17173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17173</v>
      </c>
      <c r="L28" s="87">
        <v>6616</v>
      </c>
      <c r="M28" s="87">
        <v>10557</v>
      </c>
      <c r="N28" s="87">
        <f>SUM(O28,+V28,+AC28)</f>
        <v>17173</v>
      </c>
      <c r="O28" s="87">
        <f>SUM(P28:U28)</f>
        <v>6616</v>
      </c>
      <c r="P28" s="87">
        <v>6616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10557</v>
      </c>
      <c r="W28" s="87">
        <v>10557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299</v>
      </c>
      <c r="AG28" s="87">
        <v>299</v>
      </c>
      <c r="AH28" s="87">
        <v>0</v>
      </c>
      <c r="AI28" s="87">
        <v>0</v>
      </c>
      <c r="AJ28" s="87">
        <f>SUM(AK28:AS28)</f>
        <v>299</v>
      </c>
      <c r="AK28" s="87">
        <v>0</v>
      </c>
      <c r="AL28" s="87">
        <v>0</v>
      </c>
      <c r="AM28" s="87">
        <v>299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14</v>
      </c>
      <c r="B29" s="96" t="s">
        <v>304</v>
      </c>
      <c r="C29" s="85" t="s">
        <v>305</v>
      </c>
      <c r="D29" s="87">
        <f>SUM(E29,+H29,+K29)</f>
        <v>6416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6416</v>
      </c>
      <c r="L29" s="87">
        <v>2872</v>
      </c>
      <c r="M29" s="87">
        <v>3544</v>
      </c>
      <c r="N29" s="87">
        <f>SUM(O29,+V29,+AC29)</f>
        <v>6416</v>
      </c>
      <c r="O29" s="87">
        <f>SUM(P29:U29)</f>
        <v>2872</v>
      </c>
      <c r="P29" s="87">
        <v>2872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3544</v>
      </c>
      <c r="W29" s="87">
        <v>3544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</v>
      </c>
      <c r="AG29" s="87">
        <v>5</v>
      </c>
      <c r="AH29" s="87">
        <v>0</v>
      </c>
      <c r="AI29" s="87">
        <v>0</v>
      </c>
      <c r="AJ29" s="87">
        <f>SUM(AK29:AS29)</f>
        <v>5</v>
      </c>
      <c r="AK29" s="87">
        <v>0</v>
      </c>
      <c r="AL29" s="87">
        <v>0</v>
      </c>
      <c r="AM29" s="87">
        <v>5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14</v>
      </c>
      <c r="B30" s="96" t="s">
        <v>306</v>
      </c>
      <c r="C30" s="85" t="s">
        <v>307</v>
      </c>
      <c r="D30" s="87">
        <f>SUM(E30,+H30,+K30)</f>
        <v>6292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6292</v>
      </c>
      <c r="L30" s="87">
        <v>2784</v>
      </c>
      <c r="M30" s="87">
        <v>3508</v>
      </c>
      <c r="N30" s="87">
        <f>SUM(O30,+V30,+AC30)</f>
        <v>6292</v>
      </c>
      <c r="O30" s="87">
        <f>SUM(P30:U30)</f>
        <v>2784</v>
      </c>
      <c r="P30" s="87">
        <v>2784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3508</v>
      </c>
      <c r="W30" s="87">
        <v>3508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31</v>
      </c>
      <c r="AG30" s="87">
        <v>31</v>
      </c>
      <c r="AH30" s="87">
        <v>0</v>
      </c>
      <c r="AI30" s="87">
        <v>0</v>
      </c>
      <c r="AJ30" s="87">
        <f>SUM(AK30:AS30)</f>
        <v>31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31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22</v>
      </c>
      <c r="BA30" s="87">
        <v>22</v>
      </c>
      <c r="BB30" s="87">
        <v>0</v>
      </c>
      <c r="BC30" s="87">
        <v>0</v>
      </c>
    </row>
    <row r="31" spans="1:55" ht="13.5" customHeight="1">
      <c r="A31" s="98" t="s">
        <v>14</v>
      </c>
      <c r="B31" s="96" t="s">
        <v>308</v>
      </c>
      <c r="C31" s="85" t="s">
        <v>309</v>
      </c>
      <c r="D31" s="87">
        <f>SUM(E31,+H31,+K31)</f>
        <v>31316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31316</v>
      </c>
      <c r="L31" s="87">
        <v>17924</v>
      </c>
      <c r="M31" s="87">
        <v>13392</v>
      </c>
      <c r="N31" s="87">
        <f>SUM(O31,+V31,+AC31)</f>
        <v>31349</v>
      </c>
      <c r="O31" s="87">
        <f>SUM(P31:U31)</f>
        <v>17924</v>
      </c>
      <c r="P31" s="87">
        <v>17924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13392</v>
      </c>
      <c r="W31" s="87">
        <v>13392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33</v>
      </c>
      <c r="AD31" s="87">
        <v>33</v>
      </c>
      <c r="AE31" s="87">
        <v>0</v>
      </c>
      <c r="AF31" s="87">
        <f>SUM(AG31:AI31)</f>
        <v>59</v>
      </c>
      <c r="AG31" s="87">
        <v>59</v>
      </c>
      <c r="AH31" s="87">
        <v>0</v>
      </c>
      <c r="AI31" s="87">
        <v>0</v>
      </c>
      <c r="AJ31" s="87">
        <f>SUM(AK31:AS31)</f>
        <v>59</v>
      </c>
      <c r="AK31" s="87">
        <v>59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59</v>
      </c>
      <c r="AU31" s="87">
        <v>59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14</v>
      </c>
      <c r="B32" s="96" t="s">
        <v>310</v>
      </c>
      <c r="C32" s="85" t="s">
        <v>311</v>
      </c>
      <c r="D32" s="87">
        <f>SUM(E32,+H32,+K32)</f>
        <v>39708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39708</v>
      </c>
      <c r="L32" s="87">
        <v>25700</v>
      </c>
      <c r="M32" s="87">
        <v>14008</v>
      </c>
      <c r="N32" s="87">
        <f>SUM(O32,+V32,+AC32)</f>
        <v>39708</v>
      </c>
      <c r="O32" s="87">
        <f>SUM(P32:U32)</f>
        <v>25700</v>
      </c>
      <c r="P32" s="87">
        <v>25700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14008</v>
      </c>
      <c r="W32" s="87">
        <v>14008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64</v>
      </c>
      <c r="AG32" s="87">
        <v>64</v>
      </c>
      <c r="AH32" s="87">
        <v>0</v>
      </c>
      <c r="AI32" s="87">
        <v>0</v>
      </c>
      <c r="AJ32" s="87">
        <f>SUM(AK32:AS32)</f>
        <v>15</v>
      </c>
      <c r="AK32" s="87">
        <v>0</v>
      </c>
      <c r="AL32" s="87">
        <v>0</v>
      </c>
      <c r="AM32" s="87">
        <v>15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49</v>
      </c>
      <c r="AU32" s="87">
        <v>49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72</v>
      </c>
      <c r="BA32" s="87">
        <v>72</v>
      </c>
      <c r="BB32" s="87">
        <v>0</v>
      </c>
      <c r="BC32" s="87">
        <v>0</v>
      </c>
    </row>
    <row r="33" spans="1:55" ht="13.5" customHeight="1">
      <c r="A33" s="98" t="s">
        <v>14</v>
      </c>
      <c r="B33" s="96" t="s">
        <v>312</v>
      </c>
      <c r="C33" s="85" t="s">
        <v>313</v>
      </c>
      <c r="D33" s="87">
        <f>SUM(E33,+H33,+K33)</f>
        <v>21155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21155</v>
      </c>
      <c r="L33" s="87">
        <v>6224</v>
      </c>
      <c r="M33" s="87">
        <v>14931</v>
      </c>
      <c r="N33" s="87">
        <f>SUM(O33,+V33,+AC33)</f>
        <v>21155</v>
      </c>
      <c r="O33" s="87">
        <f>SUM(P33:U33)</f>
        <v>6224</v>
      </c>
      <c r="P33" s="87">
        <v>6224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14931</v>
      </c>
      <c r="W33" s="87">
        <v>14931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7</v>
      </c>
      <c r="AG33" s="87">
        <v>7</v>
      </c>
      <c r="AH33" s="87">
        <v>0</v>
      </c>
      <c r="AI33" s="87">
        <v>0</v>
      </c>
      <c r="AJ33" s="87">
        <f>SUM(AK33:AS33)</f>
        <v>7</v>
      </c>
      <c r="AK33" s="87">
        <v>0</v>
      </c>
      <c r="AL33" s="87">
        <v>0</v>
      </c>
      <c r="AM33" s="87">
        <v>7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131</v>
      </c>
      <c r="BA33" s="87">
        <v>131</v>
      </c>
      <c r="BB33" s="87">
        <v>0</v>
      </c>
      <c r="BC33" s="87">
        <v>0</v>
      </c>
    </row>
    <row r="34" spans="1:55" ht="13.5" customHeight="1">
      <c r="A34" s="98" t="s">
        <v>14</v>
      </c>
      <c r="B34" s="96" t="s">
        <v>314</v>
      </c>
      <c r="C34" s="85" t="s">
        <v>315</v>
      </c>
      <c r="D34" s="87">
        <f>SUM(E34,+H34,+K34)</f>
        <v>37585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37585</v>
      </c>
      <c r="L34" s="87">
        <v>14028</v>
      </c>
      <c r="M34" s="87">
        <v>23557</v>
      </c>
      <c r="N34" s="87">
        <f>SUM(O34,+V34,+AC34)</f>
        <v>37585</v>
      </c>
      <c r="O34" s="87">
        <f>SUM(P34:U34)</f>
        <v>14028</v>
      </c>
      <c r="P34" s="87">
        <v>0</v>
      </c>
      <c r="Q34" s="87">
        <v>0</v>
      </c>
      <c r="R34" s="87">
        <v>14028</v>
      </c>
      <c r="S34" s="87">
        <v>0</v>
      </c>
      <c r="T34" s="87">
        <v>0</v>
      </c>
      <c r="U34" s="87">
        <v>0</v>
      </c>
      <c r="V34" s="87">
        <f>SUM(W34:AB34)</f>
        <v>23557</v>
      </c>
      <c r="W34" s="87">
        <v>0</v>
      </c>
      <c r="X34" s="87">
        <v>0</v>
      </c>
      <c r="Y34" s="87">
        <v>23557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27</v>
      </c>
      <c r="AG34" s="87">
        <v>0</v>
      </c>
      <c r="AH34" s="87">
        <v>0</v>
      </c>
      <c r="AI34" s="87">
        <v>27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37558</v>
      </c>
      <c r="BA34" s="87">
        <v>0</v>
      </c>
      <c r="BB34" s="87">
        <v>0</v>
      </c>
      <c r="BC34" s="87">
        <v>37558</v>
      </c>
    </row>
    <row r="35" spans="1:55" ht="13.5" customHeight="1">
      <c r="A35" s="98" t="s">
        <v>14</v>
      </c>
      <c r="B35" s="96" t="s">
        <v>316</v>
      </c>
      <c r="C35" s="85" t="s">
        <v>317</v>
      </c>
      <c r="D35" s="87">
        <f>SUM(E35,+H35,+K35)</f>
        <v>30254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30254</v>
      </c>
      <c r="L35" s="87">
        <v>13584</v>
      </c>
      <c r="M35" s="87">
        <v>16670</v>
      </c>
      <c r="N35" s="87">
        <f>SUM(O35,+V35,+AC35)</f>
        <v>30254</v>
      </c>
      <c r="O35" s="87">
        <f>SUM(P35:U35)</f>
        <v>13584</v>
      </c>
      <c r="P35" s="87">
        <v>13584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16670</v>
      </c>
      <c r="W35" s="87">
        <v>16670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800</v>
      </c>
      <c r="AG35" s="87">
        <v>800</v>
      </c>
      <c r="AH35" s="87">
        <v>0</v>
      </c>
      <c r="AI35" s="87">
        <v>0</v>
      </c>
      <c r="AJ35" s="87">
        <f>SUM(AK35:AS35)</f>
        <v>800</v>
      </c>
      <c r="AK35" s="87">
        <v>0</v>
      </c>
      <c r="AL35" s="87">
        <v>0</v>
      </c>
      <c r="AM35" s="87">
        <v>800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33</v>
      </c>
      <c r="AU35" s="87">
        <v>0</v>
      </c>
      <c r="AV35" s="87">
        <v>0</v>
      </c>
      <c r="AW35" s="87">
        <v>33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14</v>
      </c>
      <c r="B36" s="96" t="s">
        <v>318</v>
      </c>
      <c r="C36" s="85" t="s">
        <v>319</v>
      </c>
      <c r="D36" s="87">
        <f>SUM(E36,+H36,+K36)</f>
        <v>1941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1941</v>
      </c>
      <c r="L36" s="87">
        <v>1076</v>
      </c>
      <c r="M36" s="87">
        <v>865</v>
      </c>
      <c r="N36" s="87">
        <f>SUM(O36,+V36,+AC36)</f>
        <v>1941</v>
      </c>
      <c r="O36" s="87">
        <f>SUM(P36:U36)</f>
        <v>1076</v>
      </c>
      <c r="P36" s="87">
        <v>0</v>
      </c>
      <c r="Q36" s="87">
        <v>0</v>
      </c>
      <c r="R36" s="87">
        <v>0</v>
      </c>
      <c r="S36" s="87">
        <v>1076</v>
      </c>
      <c r="T36" s="87">
        <v>0</v>
      </c>
      <c r="U36" s="87">
        <v>0</v>
      </c>
      <c r="V36" s="87">
        <f>SUM(W36:AB36)</f>
        <v>865</v>
      </c>
      <c r="W36" s="87">
        <v>0</v>
      </c>
      <c r="X36" s="87">
        <v>0</v>
      </c>
      <c r="Y36" s="87">
        <v>0</v>
      </c>
      <c r="Z36" s="87">
        <v>865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14</v>
      </c>
      <c r="B37" s="96" t="s">
        <v>320</v>
      </c>
      <c r="C37" s="85" t="s">
        <v>321</v>
      </c>
      <c r="D37" s="87">
        <f>SUM(E37,+H37,+K37)</f>
        <v>3893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3893</v>
      </c>
      <c r="L37" s="87">
        <v>2100</v>
      </c>
      <c r="M37" s="87">
        <v>1793</v>
      </c>
      <c r="N37" s="87">
        <f>SUM(O37,+V37,+AC37)</f>
        <v>3893</v>
      </c>
      <c r="O37" s="87">
        <f>SUM(P37:U37)</f>
        <v>2100</v>
      </c>
      <c r="P37" s="87">
        <v>2100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1793</v>
      </c>
      <c r="W37" s="87">
        <v>1793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120</v>
      </c>
      <c r="AG37" s="87">
        <v>120</v>
      </c>
      <c r="AH37" s="87">
        <v>0</v>
      </c>
      <c r="AI37" s="87">
        <v>0</v>
      </c>
      <c r="AJ37" s="87">
        <f>SUM(AK37:AS37)</f>
        <v>120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120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14</v>
      </c>
      <c r="B38" s="96" t="s">
        <v>322</v>
      </c>
      <c r="C38" s="85" t="s">
        <v>323</v>
      </c>
      <c r="D38" s="87">
        <f>SUM(E38,+H38,+K38)</f>
        <v>3191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3191</v>
      </c>
      <c r="L38" s="87">
        <v>1525</v>
      </c>
      <c r="M38" s="87">
        <v>1666</v>
      </c>
      <c r="N38" s="87">
        <f>SUM(O38,+V38,+AC38)</f>
        <v>3191</v>
      </c>
      <c r="O38" s="87">
        <f>SUM(P38:U38)</f>
        <v>1525</v>
      </c>
      <c r="P38" s="87">
        <v>1525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1666</v>
      </c>
      <c r="W38" s="87">
        <v>1666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14</v>
      </c>
      <c r="B39" s="96" t="s">
        <v>324</v>
      </c>
      <c r="C39" s="85" t="s">
        <v>325</v>
      </c>
      <c r="D39" s="87">
        <f>SUM(E39,+H39,+K39)</f>
        <v>1592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1592</v>
      </c>
      <c r="L39" s="87">
        <v>787</v>
      </c>
      <c r="M39" s="87">
        <v>805</v>
      </c>
      <c r="N39" s="87">
        <f>SUM(O39,+V39,+AC39)</f>
        <v>1592</v>
      </c>
      <c r="O39" s="87">
        <f>SUM(P39:U39)</f>
        <v>787</v>
      </c>
      <c r="P39" s="87">
        <v>787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805</v>
      </c>
      <c r="W39" s="87">
        <v>805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49</v>
      </c>
      <c r="AG39" s="87">
        <v>49</v>
      </c>
      <c r="AH39" s="87">
        <v>0</v>
      </c>
      <c r="AI39" s="87">
        <v>0</v>
      </c>
      <c r="AJ39" s="87">
        <f>SUM(AK39:AS39)</f>
        <v>49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49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14</v>
      </c>
      <c r="B40" s="96" t="s">
        <v>326</v>
      </c>
      <c r="C40" s="85" t="s">
        <v>327</v>
      </c>
      <c r="D40" s="87">
        <f>SUM(E40,+H40,+K40)</f>
        <v>4906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4906</v>
      </c>
      <c r="L40" s="87">
        <v>2755</v>
      </c>
      <c r="M40" s="87">
        <v>2151</v>
      </c>
      <c r="N40" s="87">
        <f>SUM(O40,+V40,+AC40)</f>
        <v>4906</v>
      </c>
      <c r="O40" s="87">
        <f>SUM(P40:U40)</f>
        <v>2755</v>
      </c>
      <c r="P40" s="87">
        <v>2755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2151</v>
      </c>
      <c r="W40" s="87">
        <v>2151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4</v>
      </c>
      <c r="AG40" s="87">
        <v>4</v>
      </c>
      <c r="AH40" s="87">
        <v>0</v>
      </c>
      <c r="AI40" s="87">
        <v>0</v>
      </c>
      <c r="AJ40" s="87">
        <f>SUM(AK40:AS40)</f>
        <v>4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4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14</v>
      </c>
      <c r="B41" s="96" t="s">
        <v>328</v>
      </c>
      <c r="C41" s="85" t="s">
        <v>329</v>
      </c>
      <c r="D41" s="87">
        <f>SUM(E41,+H41,+K41)</f>
        <v>3570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3570</v>
      </c>
      <c r="L41" s="87">
        <v>1009</v>
      </c>
      <c r="M41" s="87">
        <v>2561</v>
      </c>
      <c r="N41" s="87">
        <f>SUM(O41,+V41,+AC41)</f>
        <v>3570</v>
      </c>
      <c r="O41" s="87">
        <f>SUM(P41:U41)</f>
        <v>1009</v>
      </c>
      <c r="P41" s="87">
        <v>1009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2561</v>
      </c>
      <c r="W41" s="87">
        <v>2561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14</v>
      </c>
      <c r="B42" s="96" t="s">
        <v>330</v>
      </c>
      <c r="C42" s="85" t="s">
        <v>331</v>
      </c>
      <c r="D42" s="87">
        <f>SUM(E42,+H42,+K42)</f>
        <v>1982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1982</v>
      </c>
      <c r="L42" s="87">
        <v>857</v>
      </c>
      <c r="M42" s="87">
        <v>1125</v>
      </c>
      <c r="N42" s="87">
        <f>SUM(O42,+V42,+AC42)</f>
        <v>1984</v>
      </c>
      <c r="O42" s="87">
        <f>SUM(P42:U42)</f>
        <v>857</v>
      </c>
      <c r="P42" s="87">
        <v>0</v>
      </c>
      <c r="Q42" s="87">
        <v>0</v>
      </c>
      <c r="R42" s="87">
        <v>0</v>
      </c>
      <c r="S42" s="87">
        <v>857</v>
      </c>
      <c r="T42" s="87">
        <v>0</v>
      </c>
      <c r="U42" s="87">
        <v>0</v>
      </c>
      <c r="V42" s="87">
        <f>SUM(W42:AB42)</f>
        <v>1125</v>
      </c>
      <c r="W42" s="87">
        <v>0</v>
      </c>
      <c r="X42" s="87">
        <v>0</v>
      </c>
      <c r="Y42" s="87">
        <v>0</v>
      </c>
      <c r="Z42" s="87">
        <v>1125</v>
      </c>
      <c r="AA42" s="87">
        <v>0</v>
      </c>
      <c r="AB42" s="87">
        <v>0</v>
      </c>
      <c r="AC42" s="87">
        <f>SUM(AD42:AE42)</f>
        <v>2</v>
      </c>
      <c r="AD42" s="87">
        <v>2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14</v>
      </c>
      <c r="B43" s="96" t="s">
        <v>332</v>
      </c>
      <c r="C43" s="85" t="s">
        <v>333</v>
      </c>
      <c r="D43" s="87">
        <f>SUM(E43,+H43,+K43)</f>
        <v>1433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1433</v>
      </c>
      <c r="L43" s="87">
        <v>743</v>
      </c>
      <c r="M43" s="87">
        <v>690</v>
      </c>
      <c r="N43" s="87">
        <f>SUM(O43,+V43,+AC43)</f>
        <v>1433</v>
      </c>
      <c r="O43" s="87">
        <f>SUM(P43:U43)</f>
        <v>743</v>
      </c>
      <c r="P43" s="87">
        <v>743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690</v>
      </c>
      <c r="W43" s="87">
        <v>690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0</v>
      </c>
      <c r="AG43" s="87">
        <v>0</v>
      </c>
      <c r="AH43" s="87">
        <v>0</v>
      </c>
      <c r="AI43" s="87">
        <v>0</v>
      </c>
      <c r="AJ43" s="87">
        <f>SUM(AK43:AS43)</f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14</v>
      </c>
      <c r="B44" s="96" t="s">
        <v>334</v>
      </c>
      <c r="C44" s="85" t="s">
        <v>335</v>
      </c>
      <c r="D44" s="87">
        <f>SUM(E44,+H44,+K44)</f>
        <v>149</v>
      </c>
      <c r="E44" s="87">
        <f>SUM(F44:G44)</f>
        <v>0</v>
      </c>
      <c r="F44" s="87">
        <v>0</v>
      </c>
      <c r="G44" s="87">
        <v>0</v>
      </c>
      <c r="H44" s="87">
        <f>SUM(I44:J44)</f>
        <v>66</v>
      </c>
      <c r="I44" s="87">
        <v>66</v>
      </c>
      <c r="J44" s="87">
        <v>0</v>
      </c>
      <c r="K44" s="87">
        <f>SUM(L44:M44)</f>
        <v>83</v>
      </c>
      <c r="L44" s="87">
        <v>14</v>
      </c>
      <c r="M44" s="87">
        <v>69</v>
      </c>
      <c r="N44" s="87">
        <f>SUM(O44,+V44,+AC44)</f>
        <v>149</v>
      </c>
      <c r="O44" s="87">
        <f>SUM(P44:U44)</f>
        <v>80</v>
      </c>
      <c r="P44" s="87">
        <v>80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69</v>
      </c>
      <c r="W44" s="87">
        <v>69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4</v>
      </c>
      <c r="AG44" s="87">
        <v>4</v>
      </c>
      <c r="AH44" s="87">
        <v>0</v>
      </c>
      <c r="AI44" s="87">
        <v>0</v>
      </c>
      <c r="AJ44" s="87">
        <f>SUM(AK44:AS44)</f>
        <v>4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4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14</v>
      </c>
      <c r="B45" s="96" t="s">
        <v>336</v>
      </c>
      <c r="C45" s="85" t="s">
        <v>337</v>
      </c>
      <c r="D45" s="87">
        <f>SUM(E45,+H45,+K45)</f>
        <v>4764</v>
      </c>
      <c r="E45" s="87">
        <f>SUM(F45:G45)</f>
        <v>0</v>
      </c>
      <c r="F45" s="87">
        <v>0</v>
      </c>
      <c r="G45" s="87">
        <v>0</v>
      </c>
      <c r="H45" s="87">
        <f>SUM(I45:J45)</f>
        <v>2569</v>
      </c>
      <c r="I45" s="87">
        <v>2569</v>
      </c>
      <c r="J45" s="87">
        <v>0</v>
      </c>
      <c r="K45" s="87">
        <f>SUM(L45:M45)</f>
        <v>2195</v>
      </c>
      <c r="L45" s="87">
        <v>0</v>
      </c>
      <c r="M45" s="87">
        <v>2195</v>
      </c>
      <c r="N45" s="87">
        <f>SUM(O45,+V45,+AC45)</f>
        <v>4766</v>
      </c>
      <c r="O45" s="87">
        <f>SUM(P45:U45)</f>
        <v>2569</v>
      </c>
      <c r="P45" s="87">
        <v>2569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2195</v>
      </c>
      <c r="W45" s="87">
        <v>2195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2</v>
      </c>
      <c r="AD45" s="87">
        <v>2</v>
      </c>
      <c r="AE45" s="87">
        <v>0</v>
      </c>
      <c r="AF45" s="87">
        <f>SUM(AG45:AI45)</f>
        <v>139</v>
      </c>
      <c r="AG45" s="87">
        <v>139</v>
      </c>
      <c r="AH45" s="87">
        <v>0</v>
      </c>
      <c r="AI45" s="87">
        <v>0</v>
      </c>
      <c r="AJ45" s="87">
        <f>SUM(AK45:AS45)</f>
        <v>139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139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14</v>
      </c>
      <c r="B46" s="96" t="s">
        <v>338</v>
      </c>
      <c r="C46" s="85" t="s">
        <v>339</v>
      </c>
      <c r="D46" s="87">
        <f>SUM(E46,+H46,+K46)</f>
        <v>3172</v>
      </c>
      <c r="E46" s="87">
        <f>SUM(F46:G46)</f>
        <v>0</v>
      </c>
      <c r="F46" s="87">
        <v>0</v>
      </c>
      <c r="G46" s="87">
        <v>0</v>
      </c>
      <c r="H46" s="87">
        <f>SUM(I46:J46)</f>
        <v>1993</v>
      </c>
      <c r="I46" s="87">
        <v>1993</v>
      </c>
      <c r="J46" s="87">
        <v>0</v>
      </c>
      <c r="K46" s="87">
        <f>SUM(L46:M46)</f>
        <v>1179</v>
      </c>
      <c r="L46" s="87">
        <v>3</v>
      </c>
      <c r="M46" s="87">
        <v>1176</v>
      </c>
      <c r="N46" s="87">
        <f>SUM(O46,+V46,+AC46)</f>
        <v>3172</v>
      </c>
      <c r="O46" s="87">
        <f>SUM(P46:U46)</f>
        <v>1996</v>
      </c>
      <c r="P46" s="87">
        <v>1996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1176</v>
      </c>
      <c r="W46" s="87">
        <v>1176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93</v>
      </c>
      <c r="AG46" s="87">
        <v>93</v>
      </c>
      <c r="AH46" s="87">
        <v>0</v>
      </c>
      <c r="AI46" s="87">
        <v>0</v>
      </c>
      <c r="AJ46" s="87">
        <f>SUM(AK46:AS46)</f>
        <v>93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93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14</v>
      </c>
      <c r="B47" s="96" t="s">
        <v>340</v>
      </c>
      <c r="C47" s="85" t="s">
        <v>341</v>
      </c>
      <c r="D47" s="87">
        <f>SUM(E47,+H47,+K47)</f>
        <v>5160</v>
      </c>
      <c r="E47" s="87">
        <f>SUM(F47:G47)</f>
        <v>0</v>
      </c>
      <c r="F47" s="87">
        <v>0</v>
      </c>
      <c r="G47" s="87">
        <v>0</v>
      </c>
      <c r="H47" s="87">
        <f>SUM(I47:J47)</f>
        <v>1441</v>
      </c>
      <c r="I47" s="87">
        <v>1441</v>
      </c>
      <c r="J47" s="87">
        <v>0</v>
      </c>
      <c r="K47" s="87">
        <f>SUM(L47:M47)</f>
        <v>3719</v>
      </c>
      <c r="L47" s="87">
        <v>0</v>
      </c>
      <c r="M47" s="87">
        <v>3719</v>
      </c>
      <c r="N47" s="87">
        <f>SUM(O47,+V47,+AC47)</f>
        <v>5161</v>
      </c>
      <c r="O47" s="87">
        <f>SUM(P47:U47)</f>
        <v>1441</v>
      </c>
      <c r="P47" s="87">
        <v>1441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3719</v>
      </c>
      <c r="W47" s="87">
        <v>3719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1</v>
      </c>
      <c r="AD47" s="87">
        <v>1</v>
      </c>
      <c r="AE47" s="87">
        <v>0</v>
      </c>
      <c r="AF47" s="87">
        <f>SUM(AG47:AI47)</f>
        <v>150</v>
      </c>
      <c r="AG47" s="87">
        <v>150</v>
      </c>
      <c r="AH47" s="87">
        <v>0</v>
      </c>
      <c r="AI47" s="87">
        <v>0</v>
      </c>
      <c r="AJ47" s="87">
        <f>SUM(AK47:AS47)</f>
        <v>150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150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14</v>
      </c>
      <c r="B48" s="96" t="s">
        <v>342</v>
      </c>
      <c r="C48" s="85" t="s">
        <v>343</v>
      </c>
      <c r="D48" s="87">
        <f>SUM(E48,+H48,+K48)</f>
        <v>9689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9689</v>
      </c>
      <c r="L48" s="87">
        <v>5767</v>
      </c>
      <c r="M48" s="87">
        <v>3922</v>
      </c>
      <c r="N48" s="87">
        <f>SUM(O48,+V48,+AC48)</f>
        <v>9705</v>
      </c>
      <c r="O48" s="87">
        <f>SUM(P48:U48)</f>
        <v>5767</v>
      </c>
      <c r="P48" s="87">
        <v>5767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3922</v>
      </c>
      <c r="W48" s="87">
        <v>3922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16</v>
      </c>
      <c r="AD48" s="87">
        <v>16</v>
      </c>
      <c r="AE48" s="87">
        <v>0</v>
      </c>
      <c r="AF48" s="87">
        <f>SUM(AG48:AI48)</f>
        <v>0</v>
      </c>
      <c r="AG48" s="87">
        <v>0</v>
      </c>
      <c r="AH48" s="87">
        <v>0</v>
      </c>
      <c r="AI48" s="87">
        <v>0</v>
      </c>
      <c r="AJ48" s="87">
        <f>SUM(AK48:AS48)</f>
        <v>0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14</v>
      </c>
      <c r="B49" s="96" t="s">
        <v>344</v>
      </c>
      <c r="C49" s="85" t="s">
        <v>345</v>
      </c>
      <c r="D49" s="87">
        <f>SUM(E49,+H49,+K49)</f>
        <v>13433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13433</v>
      </c>
      <c r="L49" s="87">
        <v>9481</v>
      </c>
      <c r="M49" s="87">
        <v>3952</v>
      </c>
      <c r="N49" s="87">
        <f>SUM(O49,+V49,+AC49)</f>
        <v>13433</v>
      </c>
      <c r="O49" s="87">
        <f>SUM(P49:U49)</f>
        <v>9481</v>
      </c>
      <c r="P49" s="87">
        <v>9481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3952</v>
      </c>
      <c r="W49" s="87">
        <v>3952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43</v>
      </c>
      <c r="AG49" s="87">
        <v>43</v>
      </c>
      <c r="AH49" s="87">
        <v>0</v>
      </c>
      <c r="AI49" s="87">
        <v>0</v>
      </c>
      <c r="AJ49" s="87">
        <f>SUM(AK49:AS49)</f>
        <v>57</v>
      </c>
      <c r="AK49" s="87">
        <v>14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43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14</v>
      </c>
      <c r="B50" s="96" t="s">
        <v>346</v>
      </c>
      <c r="C50" s="85" t="s">
        <v>347</v>
      </c>
      <c r="D50" s="87">
        <f>SUM(E50,+H50,+K50)</f>
        <v>14678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14678</v>
      </c>
      <c r="L50" s="87">
        <v>8879</v>
      </c>
      <c r="M50" s="87">
        <v>5799</v>
      </c>
      <c r="N50" s="87">
        <f>SUM(O50,+V50,+AC50)</f>
        <v>14678</v>
      </c>
      <c r="O50" s="87">
        <f>SUM(P50:U50)</f>
        <v>8879</v>
      </c>
      <c r="P50" s="87">
        <v>8879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5799</v>
      </c>
      <c r="W50" s="87">
        <v>5799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390</v>
      </c>
      <c r="AG50" s="87">
        <v>390</v>
      </c>
      <c r="AH50" s="87">
        <v>0</v>
      </c>
      <c r="AI50" s="87">
        <v>0</v>
      </c>
      <c r="AJ50" s="87">
        <f>SUM(AK50:AS50)</f>
        <v>390</v>
      </c>
      <c r="AK50" s="87">
        <v>0</v>
      </c>
      <c r="AL50" s="87">
        <v>0</v>
      </c>
      <c r="AM50" s="87">
        <v>390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7</v>
      </c>
      <c r="BA50" s="87">
        <v>7</v>
      </c>
      <c r="BB50" s="87">
        <v>0</v>
      </c>
      <c r="BC50" s="87">
        <v>0</v>
      </c>
    </row>
    <row r="51" spans="1:55" ht="13.5" customHeight="1">
      <c r="A51" s="98" t="s">
        <v>14</v>
      </c>
      <c r="B51" s="96" t="s">
        <v>348</v>
      </c>
      <c r="C51" s="85" t="s">
        <v>349</v>
      </c>
      <c r="D51" s="87">
        <f>SUM(E51,+H51,+K51)</f>
        <v>4381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4381</v>
      </c>
      <c r="L51" s="87">
        <v>1412</v>
      </c>
      <c r="M51" s="87">
        <v>2969</v>
      </c>
      <c r="N51" s="87">
        <f>SUM(O51,+V51,+AC51)</f>
        <v>4381</v>
      </c>
      <c r="O51" s="87">
        <f>SUM(P51:U51)</f>
        <v>1412</v>
      </c>
      <c r="P51" s="87">
        <v>1412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2969</v>
      </c>
      <c r="W51" s="87">
        <v>2969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15</v>
      </c>
      <c r="AG51" s="87">
        <v>15</v>
      </c>
      <c r="AH51" s="87">
        <v>0</v>
      </c>
      <c r="AI51" s="87">
        <v>0</v>
      </c>
      <c r="AJ51" s="87">
        <f>SUM(AK51:AS51)</f>
        <v>15</v>
      </c>
      <c r="AK51" s="87">
        <v>3</v>
      </c>
      <c r="AL51" s="87">
        <v>0</v>
      </c>
      <c r="AM51" s="87">
        <v>0</v>
      </c>
      <c r="AN51" s="87">
        <v>0</v>
      </c>
      <c r="AO51" s="87">
        <v>0</v>
      </c>
      <c r="AP51" s="87">
        <v>0</v>
      </c>
      <c r="AQ51" s="87">
        <v>12</v>
      </c>
      <c r="AR51" s="87">
        <v>0</v>
      </c>
      <c r="AS51" s="87">
        <v>0</v>
      </c>
      <c r="AT51" s="87">
        <f>SUM(AU51:AY51)</f>
        <v>3</v>
      </c>
      <c r="AU51" s="87">
        <v>3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12</v>
      </c>
      <c r="BA51" s="87">
        <v>12</v>
      </c>
      <c r="BB51" s="87">
        <v>0</v>
      </c>
      <c r="BC51" s="87">
        <v>0</v>
      </c>
    </row>
    <row r="52" spans="1:55" ht="13.5" customHeight="1">
      <c r="A52" s="98" t="s">
        <v>14</v>
      </c>
      <c r="B52" s="96" t="s">
        <v>350</v>
      </c>
      <c r="C52" s="85" t="s">
        <v>351</v>
      </c>
      <c r="D52" s="87">
        <f>SUM(E52,+H52,+K52)</f>
        <v>2326</v>
      </c>
      <c r="E52" s="87">
        <f>SUM(F52:G52)</f>
        <v>0</v>
      </c>
      <c r="F52" s="87">
        <v>0</v>
      </c>
      <c r="G52" s="87">
        <v>0</v>
      </c>
      <c r="H52" s="87">
        <f>SUM(I52:J52)</f>
        <v>0</v>
      </c>
      <c r="I52" s="87">
        <v>0</v>
      </c>
      <c r="J52" s="87">
        <v>0</v>
      </c>
      <c r="K52" s="87">
        <f>SUM(L52:M52)</f>
        <v>2326</v>
      </c>
      <c r="L52" s="87">
        <v>579</v>
      </c>
      <c r="M52" s="87">
        <v>1747</v>
      </c>
      <c r="N52" s="87">
        <f>SUM(O52,+V52,+AC52)</f>
        <v>2342</v>
      </c>
      <c r="O52" s="87">
        <f>SUM(P52:U52)</f>
        <v>579</v>
      </c>
      <c r="P52" s="87">
        <v>579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1747</v>
      </c>
      <c r="W52" s="87">
        <v>1747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16</v>
      </c>
      <c r="AD52" s="87">
        <v>16</v>
      </c>
      <c r="AE52" s="87">
        <v>0</v>
      </c>
      <c r="AF52" s="87">
        <f>SUM(AG52:AI52)</f>
        <v>0</v>
      </c>
      <c r="AG52" s="87">
        <v>0</v>
      </c>
      <c r="AH52" s="87">
        <v>0</v>
      </c>
      <c r="AI52" s="87">
        <v>0</v>
      </c>
      <c r="AJ52" s="87">
        <f>SUM(AK52:AS52)</f>
        <v>0</v>
      </c>
      <c r="AK52" s="87">
        <v>0</v>
      </c>
      <c r="AL52" s="87">
        <v>0</v>
      </c>
      <c r="AM52" s="87">
        <v>0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14</v>
      </c>
      <c r="B53" s="96" t="s">
        <v>352</v>
      </c>
      <c r="C53" s="85" t="s">
        <v>353</v>
      </c>
      <c r="D53" s="87">
        <f>SUM(E53,+H53,+K53)</f>
        <v>1738</v>
      </c>
      <c r="E53" s="87">
        <f>SUM(F53:G53)</f>
        <v>0</v>
      </c>
      <c r="F53" s="87">
        <v>0</v>
      </c>
      <c r="G53" s="87">
        <v>0</v>
      </c>
      <c r="H53" s="87">
        <f>SUM(I53:J53)</f>
        <v>0</v>
      </c>
      <c r="I53" s="87">
        <v>0</v>
      </c>
      <c r="J53" s="87">
        <v>0</v>
      </c>
      <c r="K53" s="87">
        <f>SUM(L53:M53)</f>
        <v>1738</v>
      </c>
      <c r="L53" s="87">
        <v>616</v>
      </c>
      <c r="M53" s="87">
        <v>1122</v>
      </c>
      <c r="N53" s="87">
        <f>SUM(O53,+V53,+AC53)</f>
        <v>1738</v>
      </c>
      <c r="O53" s="87">
        <f>SUM(P53:U53)</f>
        <v>616</v>
      </c>
      <c r="P53" s="87">
        <v>616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1122</v>
      </c>
      <c r="W53" s="87">
        <v>1122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6</v>
      </c>
      <c r="AG53" s="87">
        <v>6</v>
      </c>
      <c r="AH53" s="87">
        <v>0</v>
      </c>
      <c r="AI53" s="87">
        <v>0</v>
      </c>
      <c r="AJ53" s="87">
        <f>SUM(AK53:AS53)</f>
        <v>5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5</v>
      </c>
      <c r="AR53" s="87">
        <v>0</v>
      </c>
      <c r="AS53" s="87">
        <v>0</v>
      </c>
      <c r="AT53" s="87">
        <f>SUM(AU53:AY53)</f>
        <v>1</v>
      </c>
      <c r="AU53" s="87">
        <v>1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14</v>
      </c>
      <c r="B54" s="96" t="s">
        <v>354</v>
      </c>
      <c r="C54" s="85" t="s">
        <v>355</v>
      </c>
      <c r="D54" s="87">
        <f>SUM(E54,+H54,+K54)</f>
        <v>10856</v>
      </c>
      <c r="E54" s="87">
        <f>SUM(F54:G54)</f>
        <v>0</v>
      </c>
      <c r="F54" s="87">
        <v>0</v>
      </c>
      <c r="G54" s="87">
        <v>0</v>
      </c>
      <c r="H54" s="87">
        <f>SUM(I54:J54)</f>
        <v>0</v>
      </c>
      <c r="I54" s="87">
        <v>0</v>
      </c>
      <c r="J54" s="87">
        <v>0</v>
      </c>
      <c r="K54" s="87">
        <f>SUM(L54:M54)</f>
        <v>10856</v>
      </c>
      <c r="L54" s="87">
        <v>1755</v>
      </c>
      <c r="M54" s="87">
        <v>9101</v>
      </c>
      <c r="N54" s="87">
        <f>SUM(O54,+V54,+AC54)</f>
        <v>10856</v>
      </c>
      <c r="O54" s="87">
        <f>SUM(P54:U54)</f>
        <v>1755</v>
      </c>
      <c r="P54" s="87">
        <v>0</v>
      </c>
      <c r="Q54" s="87">
        <v>0</v>
      </c>
      <c r="R54" s="87">
        <v>1755</v>
      </c>
      <c r="S54" s="87">
        <v>0</v>
      </c>
      <c r="T54" s="87">
        <v>0</v>
      </c>
      <c r="U54" s="87">
        <v>0</v>
      </c>
      <c r="V54" s="87">
        <f>SUM(W54:AB54)</f>
        <v>9101</v>
      </c>
      <c r="W54" s="87">
        <v>0</v>
      </c>
      <c r="X54" s="87">
        <v>0</v>
      </c>
      <c r="Y54" s="87">
        <v>9101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7</v>
      </c>
      <c r="AG54" s="87">
        <v>0</v>
      </c>
      <c r="AH54" s="87">
        <v>0</v>
      </c>
      <c r="AI54" s="87">
        <v>7</v>
      </c>
      <c r="AJ54" s="87">
        <f>SUM(AK54:AS54)</f>
        <v>0</v>
      </c>
      <c r="AK54" s="87">
        <v>0</v>
      </c>
      <c r="AL54" s="87">
        <v>0</v>
      </c>
      <c r="AM54" s="87">
        <v>0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14</v>
      </c>
      <c r="B55" s="96" t="s">
        <v>356</v>
      </c>
      <c r="C55" s="85" t="s">
        <v>357</v>
      </c>
      <c r="D55" s="87">
        <f>SUM(E55,+H55,+K55)</f>
        <v>10865</v>
      </c>
      <c r="E55" s="87">
        <f>SUM(F55:G55)</f>
        <v>0</v>
      </c>
      <c r="F55" s="87">
        <v>0</v>
      </c>
      <c r="G55" s="87">
        <v>0</v>
      </c>
      <c r="H55" s="87">
        <f>SUM(I55:J55)</f>
        <v>0</v>
      </c>
      <c r="I55" s="87">
        <v>0</v>
      </c>
      <c r="J55" s="87">
        <v>0</v>
      </c>
      <c r="K55" s="87">
        <f>SUM(L55:M55)</f>
        <v>10865</v>
      </c>
      <c r="L55" s="87">
        <v>3456</v>
      </c>
      <c r="M55" s="87">
        <v>7409</v>
      </c>
      <c r="N55" s="87">
        <f>SUM(O55,+V55,+AC55)</f>
        <v>10886</v>
      </c>
      <c r="O55" s="87">
        <f>SUM(P55:U55)</f>
        <v>3456</v>
      </c>
      <c r="P55" s="87">
        <v>3456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7409</v>
      </c>
      <c r="W55" s="87">
        <v>7409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21</v>
      </c>
      <c r="AD55" s="87">
        <v>21</v>
      </c>
      <c r="AE55" s="87">
        <v>0</v>
      </c>
      <c r="AF55" s="87">
        <f>SUM(AG55:AI55)</f>
        <v>7</v>
      </c>
      <c r="AG55" s="87">
        <v>7</v>
      </c>
      <c r="AH55" s="87">
        <v>0</v>
      </c>
      <c r="AI55" s="87">
        <v>0</v>
      </c>
      <c r="AJ55" s="87">
        <f>SUM(AK55:AS55)</f>
        <v>0</v>
      </c>
      <c r="AK55" s="87">
        <v>0</v>
      </c>
      <c r="AL55" s="87">
        <v>0</v>
      </c>
      <c r="AM55" s="87">
        <v>0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7</v>
      </c>
      <c r="AU55" s="87">
        <v>7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41</v>
      </c>
      <c r="BA55" s="87">
        <v>41</v>
      </c>
      <c r="BB55" s="87">
        <v>0</v>
      </c>
      <c r="BC55" s="87">
        <v>0</v>
      </c>
    </row>
    <row r="56" spans="1:55" ht="13.5" customHeight="1">
      <c r="A56" s="98" t="s">
        <v>14</v>
      </c>
      <c r="B56" s="96" t="s">
        <v>358</v>
      </c>
      <c r="C56" s="85" t="s">
        <v>359</v>
      </c>
      <c r="D56" s="87">
        <f>SUM(E56,+H56,+K56)</f>
        <v>10824</v>
      </c>
      <c r="E56" s="87">
        <f>SUM(F56:G56)</f>
        <v>0</v>
      </c>
      <c r="F56" s="87">
        <v>0</v>
      </c>
      <c r="G56" s="87">
        <v>0</v>
      </c>
      <c r="H56" s="87">
        <f>SUM(I56:J56)</f>
        <v>6494</v>
      </c>
      <c r="I56" s="87">
        <v>0</v>
      </c>
      <c r="J56" s="87">
        <v>6494</v>
      </c>
      <c r="K56" s="87">
        <f>SUM(L56:M56)</f>
        <v>4330</v>
      </c>
      <c r="L56" s="87">
        <v>4140</v>
      </c>
      <c r="M56" s="87">
        <v>190</v>
      </c>
      <c r="N56" s="87">
        <f>SUM(O56,+V56,+AC56)</f>
        <v>10827</v>
      </c>
      <c r="O56" s="87">
        <f>SUM(P56:U56)</f>
        <v>4140</v>
      </c>
      <c r="P56" s="87">
        <v>4140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6684</v>
      </c>
      <c r="W56" s="87">
        <v>6684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3</v>
      </c>
      <c r="AD56" s="87">
        <v>3</v>
      </c>
      <c r="AE56" s="87">
        <v>0</v>
      </c>
      <c r="AF56" s="87">
        <f>SUM(AG56:AI56)</f>
        <v>189</v>
      </c>
      <c r="AG56" s="87">
        <v>189</v>
      </c>
      <c r="AH56" s="87">
        <v>0</v>
      </c>
      <c r="AI56" s="87">
        <v>0</v>
      </c>
      <c r="AJ56" s="87">
        <f>SUM(AK56:AS56)</f>
        <v>189</v>
      </c>
      <c r="AK56" s="87">
        <v>0</v>
      </c>
      <c r="AL56" s="87">
        <v>0</v>
      </c>
      <c r="AM56" s="87">
        <v>189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0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5</v>
      </c>
      <c r="BA56" s="87">
        <v>5</v>
      </c>
      <c r="BB56" s="87">
        <v>0</v>
      </c>
      <c r="BC56" s="87">
        <v>0</v>
      </c>
    </row>
    <row r="57" spans="1:55" ht="13.5" customHeight="1">
      <c r="A57" s="98" t="s">
        <v>14</v>
      </c>
      <c r="B57" s="96" t="s">
        <v>360</v>
      </c>
      <c r="C57" s="85" t="s">
        <v>361</v>
      </c>
      <c r="D57" s="87">
        <f>SUM(E57,+H57,+K57)</f>
        <v>9794</v>
      </c>
      <c r="E57" s="87">
        <f>SUM(F57:G57)</f>
        <v>0</v>
      </c>
      <c r="F57" s="87">
        <v>0</v>
      </c>
      <c r="G57" s="87">
        <v>0</v>
      </c>
      <c r="H57" s="87">
        <f>SUM(I57:J57)</f>
        <v>0</v>
      </c>
      <c r="I57" s="87">
        <v>0</v>
      </c>
      <c r="J57" s="87">
        <v>0</v>
      </c>
      <c r="K57" s="87">
        <f>SUM(L57:M57)</f>
        <v>9794</v>
      </c>
      <c r="L57" s="87">
        <v>4296</v>
      </c>
      <c r="M57" s="87">
        <v>5498</v>
      </c>
      <c r="N57" s="87">
        <f>SUM(O57,+V57,+AC57)</f>
        <v>9799</v>
      </c>
      <c r="O57" s="87">
        <f>SUM(P57:U57)</f>
        <v>4296</v>
      </c>
      <c r="P57" s="87">
        <v>4296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5498</v>
      </c>
      <c r="W57" s="87">
        <v>5498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5</v>
      </c>
      <c r="AD57" s="87">
        <v>5</v>
      </c>
      <c r="AE57" s="87">
        <v>0</v>
      </c>
      <c r="AF57" s="87">
        <f>SUM(AG57:AI57)</f>
        <v>159</v>
      </c>
      <c r="AG57" s="87">
        <v>159</v>
      </c>
      <c r="AH57" s="87">
        <v>0</v>
      </c>
      <c r="AI57" s="87">
        <v>0</v>
      </c>
      <c r="AJ57" s="87">
        <f>SUM(AK57:AS57)</f>
        <v>159</v>
      </c>
      <c r="AK57" s="87">
        <v>0</v>
      </c>
      <c r="AL57" s="87">
        <v>0</v>
      </c>
      <c r="AM57" s="87">
        <v>159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>
      <c r="A58" s="98" t="s">
        <v>14</v>
      </c>
      <c r="B58" s="96" t="s">
        <v>362</v>
      </c>
      <c r="C58" s="85" t="s">
        <v>363</v>
      </c>
      <c r="D58" s="87">
        <f>SUM(E58,+H58,+K58)</f>
        <v>8146</v>
      </c>
      <c r="E58" s="87">
        <f>SUM(F58:G58)</f>
        <v>0</v>
      </c>
      <c r="F58" s="87">
        <v>0</v>
      </c>
      <c r="G58" s="87">
        <v>0</v>
      </c>
      <c r="H58" s="87">
        <f>SUM(I58:J58)</f>
        <v>0</v>
      </c>
      <c r="I58" s="87">
        <v>0</v>
      </c>
      <c r="J58" s="87">
        <v>0</v>
      </c>
      <c r="K58" s="87">
        <f>SUM(L58:M58)</f>
        <v>8146</v>
      </c>
      <c r="L58" s="87">
        <v>4184</v>
      </c>
      <c r="M58" s="87">
        <v>3962</v>
      </c>
      <c r="N58" s="87">
        <f>SUM(O58,+V58,+AC58)</f>
        <v>8146</v>
      </c>
      <c r="O58" s="87">
        <f>SUM(P58:U58)</f>
        <v>4184</v>
      </c>
      <c r="P58" s="87">
        <v>4123</v>
      </c>
      <c r="Q58" s="87">
        <v>59</v>
      </c>
      <c r="R58" s="87">
        <v>0</v>
      </c>
      <c r="S58" s="87">
        <v>0</v>
      </c>
      <c r="T58" s="87">
        <v>2</v>
      </c>
      <c r="U58" s="87">
        <v>0</v>
      </c>
      <c r="V58" s="87">
        <f>SUM(W58:AB58)</f>
        <v>3962</v>
      </c>
      <c r="W58" s="87">
        <v>3906</v>
      </c>
      <c r="X58" s="87">
        <v>54</v>
      </c>
      <c r="Y58" s="87">
        <v>0</v>
      </c>
      <c r="Z58" s="87">
        <v>0</v>
      </c>
      <c r="AA58" s="87">
        <v>2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0</v>
      </c>
      <c r="AG58" s="87">
        <v>0</v>
      </c>
      <c r="AH58" s="87">
        <v>0</v>
      </c>
      <c r="AI58" s="87">
        <v>0</v>
      </c>
      <c r="AJ58" s="87">
        <f>SUM(AK58:AS58)</f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>
      <c r="A59" s="98" t="s">
        <v>14</v>
      </c>
      <c r="B59" s="96" t="s">
        <v>364</v>
      </c>
      <c r="C59" s="85" t="s">
        <v>365</v>
      </c>
      <c r="D59" s="87">
        <f>SUM(E59,+H59,+K59)</f>
        <v>16638</v>
      </c>
      <c r="E59" s="87">
        <f>SUM(F59:G59)</f>
        <v>0</v>
      </c>
      <c r="F59" s="87">
        <v>0</v>
      </c>
      <c r="G59" s="87">
        <v>0</v>
      </c>
      <c r="H59" s="87">
        <f>SUM(I59:J59)</f>
        <v>0</v>
      </c>
      <c r="I59" s="87">
        <v>0</v>
      </c>
      <c r="J59" s="87">
        <v>0</v>
      </c>
      <c r="K59" s="87">
        <f>SUM(L59:M59)</f>
        <v>16638</v>
      </c>
      <c r="L59" s="87">
        <v>8881</v>
      </c>
      <c r="M59" s="87">
        <v>7757</v>
      </c>
      <c r="N59" s="87">
        <f>SUM(O59,+V59,+AC59)</f>
        <v>16638</v>
      </c>
      <c r="O59" s="87">
        <f>SUM(P59:U59)</f>
        <v>8881</v>
      </c>
      <c r="P59" s="87">
        <v>8881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7757</v>
      </c>
      <c r="W59" s="87">
        <v>7757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293</v>
      </c>
      <c r="AG59" s="87">
        <v>293</v>
      </c>
      <c r="AH59" s="87">
        <v>0</v>
      </c>
      <c r="AI59" s="87">
        <v>0</v>
      </c>
      <c r="AJ59" s="87">
        <f>SUM(AK59:AS59)</f>
        <v>8</v>
      </c>
      <c r="AK59" s="87">
        <v>0</v>
      </c>
      <c r="AL59" s="87">
        <v>8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0</v>
      </c>
      <c r="AT59" s="87">
        <f>SUM(AU59:AY59)</f>
        <v>293</v>
      </c>
      <c r="AU59" s="87">
        <v>293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8</v>
      </c>
      <c r="BA59" s="87">
        <v>8</v>
      </c>
      <c r="BB59" s="87">
        <v>0</v>
      </c>
      <c r="BC59" s="87">
        <v>0</v>
      </c>
    </row>
    <row r="60" spans="1:55" ht="13.5" customHeight="1">
      <c r="A60" s="98" t="s">
        <v>14</v>
      </c>
      <c r="B60" s="96" t="s">
        <v>366</v>
      </c>
      <c r="C60" s="85" t="s">
        <v>367</v>
      </c>
      <c r="D60" s="87">
        <f>SUM(E60,+H60,+K60)</f>
        <v>6787</v>
      </c>
      <c r="E60" s="87">
        <f>SUM(F60:G60)</f>
        <v>0</v>
      </c>
      <c r="F60" s="87">
        <v>0</v>
      </c>
      <c r="G60" s="87">
        <v>0</v>
      </c>
      <c r="H60" s="87">
        <f>SUM(I60:J60)</f>
        <v>0</v>
      </c>
      <c r="I60" s="87">
        <v>0</v>
      </c>
      <c r="J60" s="87">
        <v>0</v>
      </c>
      <c r="K60" s="87">
        <f>SUM(L60:M60)</f>
        <v>6787</v>
      </c>
      <c r="L60" s="87">
        <v>2446</v>
      </c>
      <c r="M60" s="87">
        <v>4341</v>
      </c>
      <c r="N60" s="87">
        <f>SUM(O60,+V60,+AC60)</f>
        <v>6787</v>
      </c>
      <c r="O60" s="87">
        <f>SUM(P60:U60)</f>
        <v>2446</v>
      </c>
      <c r="P60" s="87">
        <v>2446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4341</v>
      </c>
      <c r="W60" s="87">
        <v>4341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0</v>
      </c>
      <c r="AD60" s="87">
        <v>0</v>
      </c>
      <c r="AE60" s="87">
        <v>0</v>
      </c>
      <c r="AF60" s="87">
        <f>SUM(AG60:AI60)</f>
        <v>122</v>
      </c>
      <c r="AG60" s="87">
        <v>122</v>
      </c>
      <c r="AH60" s="87">
        <v>0</v>
      </c>
      <c r="AI60" s="87">
        <v>0</v>
      </c>
      <c r="AJ60" s="87">
        <f>SUM(AK60:AS60)</f>
        <v>122</v>
      </c>
      <c r="AK60" s="87">
        <v>0</v>
      </c>
      <c r="AL60" s="87">
        <v>0</v>
      </c>
      <c r="AM60" s="87">
        <v>119</v>
      </c>
      <c r="AN60" s="87">
        <v>0</v>
      </c>
      <c r="AO60" s="87">
        <v>0</v>
      </c>
      <c r="AP60" s="87">
        <v>0</v>
      </c>
      <c r="AQ60" s="87">
        <v>3</v>
      </c>
      <c r="AR60" s="87">
        <v>0</v>
      </c>
      <c r="AS60" s="87">
        <v>0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14</v>
      </c>
      <c r="B61" s="96" t="s">
        <v>368</v>
      </c>
      <c r="C61" s="85" t="s">
        <v>369</v>
      </c>
      <c r="D61" s="87">
        <f>SUM(E61,+H61,+K61)</f>
        <v>3138</v>
      </c>
      <c r="E61" s="87">
        <f>SUM(F61:G61)</f>
        <v>0</v>
      </c>
      <c r="F61" s="87">
        <v>0</v>
      </c>
      <c r="G61" s="87">
        <v>0</v>
      </c>
      <c r="H61" s="87">
        <f>SUM(I61:J61)</f>
        <v>0</v>
      </c>
      <c r="I61" s="87">
        <v>0</v>
      </c>
      <c r="J61" s="87">
        <v>0</v>
      </c>
      <c r="K61" s="87">
        <f>SUM(L61:M61)</f>
        <v>3138</v>
      </c>
      <c r="L61" s="87">
        <v>1376</v>
      </c>
      <c r="M61" s="87">
        <v>1762</v>
      </c>
      <c r="N61" s="87">
        <f>SUM(O61,+V61,+AC61)</f>
        <v>3138</v>
      </c>
      <c r="O61" s="87">
        <f>SUM(P61:U61)</f>
        <v>1376</v>
      </c>
      <c r="P61" s="87">
        <v>1376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1762</v>
      </c>
      <c r="W61" s="87">
        <v>1762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55</v>
      </c>
      <c r="AG61" s="87">
        <v>55</v>
      </c>
      <c r="AH61" s="87">
        <v>0</v>
      </c>
      <c r="AI61" s="87">
        <v>0</v>
      </c>
      <c r="AJ61" s="87">
        <f>SUM(AK61:AS61)</f>
        <v>55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87">
        <v>55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1</v>
      </c>
      <c r="BA61" s="87">
        <v>1</v>
      </c>
      <c r="BB61" s="87">
        <v>0</v>
      </c>
      <c r="BC61" s="87">
        <v>0</v>
      </c>
    </row>
    <row r="62" spans="1:55" ht="13.5" customHeight="1">
      <c r="A62" s="98" t="s">
        <v>14</v>
      </c>
      <c r="B62" s="96" t="s">
        <v>370</v>
      </c>
      <c r="C62" s="85" t="s">
        <v>371</v>
      </c>
      <c r="D62" s="87">
        <f>SUM(E62,+H62,+K62)</f>
        <v>19929</v>
      </c>
      <c r="E62" s="87">
        <f>SUM(F62:G62)</f>
        <v>0</v>
      </c>
      <c r="F62" s="87">
        <v>0</v>
      </c>
      <c r="G62" s="87">
        <v>0</v>
      </c>
      <c r="H62" s="87">
        <f>SUM(I62:J62)</f>
        <v>0</v>
      </c>
      <c r="I62" s="87">
        <v>0</v>
      </c>
      <c r="J62" s="87">
        <v>0</v>
      </c>
      <c r="K62" s="87">
        <f>SUM(L62:M62)</f>
        <v>19929</v>
      </c>
      <c r="L62" s="87">
        <v>11916</v>
      </c>
      <c r="M62" s="87">
        <v>8013</v>
      </c>
      <c r="N62" s="87">
        <f>SUM(O62,+V62,+AC62)</f>
        <v>19929</v>
      </c>
      <c r="O62" s="87">
        <f>SUM(P62:U62)</f>
        <v>11916</v>
      </c>
      <c r="P62" s="87">
        <v>11916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8013</v>
      </c>
      <c r="W62" s="87">
        <v>8013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0</v>
      </c>
      <c r="AD62" s="87">
        <v>0</v>
      </c>
      <c r="AE62" s="87">
        <v>0</v>
      </c>
      <c r="AF62" s="87">
        <f>SUM(AG62:AI62)</f>
        <v>0</v>
      </c>
      <c r="AG62" s="87">
        <v>0</v>
      </c>
      <c r="AH62" s="87">
        <v>0</v>
      </c>
      <c r="AI62" s="87">
        <v>0</v>
      </c>
      <c r="AJ62" s="87">
        <f>SUM(AK62:AS62)</f>
        <v>0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0</v>
      </c>
      <c r="AT62" s="87">
        <f>SUM(AU62:AY62)</f>
        <v>0</v>
      </c>
      <c r="AU62" s="87">
        <v>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0</v>
      </c>
      <c r="BA62" s="87">
        <v>0</v>
      </c>
      <c r="BB62" s="87">
        <v>0</v>
      </c>
      <c r="BC62" s="87">
        <v>0</v>
      </c>
    </row>
    <row r="63" spans="1:55" ht="13.5" customHeight="1">
      <c r="A63" s="98" t="s">
        <v>14</v>
      </c>
      <c r="B63" s="96" t="s">
        <v>372</v>
      </c>
      <c r="C63" s="85" t="s">
        <v>373</v>
      </c>
      <c r="D63" s="87">
        <f>SUM(E63,+H63,+K63)</f>
        <v>25025</v>
      </c>
      <c r="E63" s="87">
        <f>SUM(F63:G63)</f>
        <v>0</v>
      </c>
      <c r="F63" s="87">
        <v>0</v>
      </c>
      <c r="G63" s="87">
        <v>0</v>
      </c>
      <c r="H63" s="87">
        <f>SUM(I63:J63)</f>
        <v>0</v>
      </c>
      <c r="I63" s="87">
        <v>0</v>
      </c>
      <c r="J63" s="87">
        <v>0</v>
      </c>
      <c r="K63" s="87">
        <f>SUM(L63:M63)</f>
        <v>25025</v>
      </c>
      <c r="L63" s="87">
        <v>8914</v>
      </c>
      <c r="M63" s="87">
        <v>16111</v>
      </c>
      <c r="N63" s="87">
        <f>SUM(O63,+V63,+AC63)</f>
        <v>25025</v>
      </c>
      <c r="O63" s="87">
        <f>SUM(P63:U63)</f>
        <v>8914</v>
      </c>
      <c r="P63" s="87">
        <v>8914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16111</v>
      </c>
      <c r="W63" s="87">
        <v>16111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0</v>
      </c>
      <c r="AD63" s="87">
        <v>0</v>
      </c>
      <c r="AE63" s="87">
        <v>0</v>
      </c>
      <c r="AF63" s="87">
        <f>SUM(AG63:AI63)</f>
        <v>0</v>
      </c>
      <c r="AG63" s="87">
        <v>0</v>
      </c>
      <c r="AH63" s="87">
        <v>0</v>
      </c>
      <c r="AI63" s="87">
        <v>0</v>
      </c>
      <c r="AJ63" s="87">
        <f>SUM(AK63:AS63)</f>
        <v>36</v>
      </c>
      <c r="AK63" s="87">
        <v>36</v>
      </c>
      <c r="AL63" s="87">
        <v>0</v>
      </c>
      <c r="AM63" s="87">
        <v>0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0</v>
      </c>
      <c r="AT63" s="87">
        <f>SUM(AU63:AY63)</f>
        <v>0</v>
      </c>
      <c r="AU63" s="87">
        <v>0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36</v>
      </c>
      <c r="BA63" s="87">
        <v>36</v>
      </c>
      <c r="BB63" s="87">
        <v>0</v>
      </c>
      <c r="BC63" s="87">
        <v>0</v>
      </c>
    </row>
    <row r="64" spans="1:55" ht="13.5" customHeight="1">
      <c r="A64" s="98" t="s">
        <v>14</v>
      </c>
      <c r="B64" s="96" t="s">
        <v>374</v>
      </c>
      <c r="C64" s="85" t="s">
        <v>375</v>
      </c>
      <c r="D64" s="87">
        <f>SUM(E64,+H64,+K64)</f>
        <v>15170</v>
      </c>
      <c r="E64" s="87">
        <f>SUM(F64:G64)</f>
        <v>0</v>
      </c>
      <c r="F64" s="87">
        <v>0</v>
      </c>
      <c r="G64" s="87">
        <v>0</v>
      </c>
      <c r="H64" s="87">
        <f>SUM(I64:J64)</f>
        <v>0</v>
      </c>
      <c r="I64" s="87">
        <v>0</v>
      </c>
      <c r="J64" s="87">
        <v>0</v>
      </c>
      <c r="K64" s="87">
        <f>SUM(L64:M64)</f>
        <v>15170</v>
      </c>
      <c r="L64" s="87">
        <v>9982</v>
      </c>
      <c r="M64" s="87">
        <v>5188</v>
      </c>
      <c r="N64" s="87">
        <f>SUM(O64,+V64,+AC64)</f>
        <v>15312</v>
      </c>
      <c r="O64" s="87">
        <f>SUM(P64:U64)</f>
        <v>9982</v>
      </c>
      <c r="P64" s="87">
        <v>9982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f>SUM(W64:AB64)</f>
        <v>5188</v>
      </c>
      <c r="W64" s="87">
        <v>5188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f>SUM(AD64:AE64)</f>
        <v>142</v>
      </c>
      <c r="AD64" s="87">
        <v>142</v>
      </c>
      <c r="AE64" s="87">
        <v>0</v>
      </c>
      <c r="AF64" s="87">
        <f>SUM(AG64:AI64)</f>
        <v>0</v>
      </c>
      <c r="AG64" s="87">
        <v>0</v>
      </c>
      <c r="AH64" s="87">
        <v>0</v>
      </c>
      <c r="AI64" s="87">
        <v>0</v>
      </c>
      <c r="AJ64" s="87">
        <f>SUM(AK64:AS64)</f>
        <v>0</v>
      </c>
      <c r="AK64" s="87">
        <v>0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0</v>
      </c>
      <c r="AT64" s="87">
        <f>SUM(AU64:AY64)</f>
        <v>0</v>
      </c>
      <c r="AU64" s="87">
        <v>0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>
      <c r="A65" s="98" t="s">
        <v>14</v>
      </c>
      <c r="B65" s="96" t="s">
        <v>376</v>
      </c>
      <c r="C65" s="85" t="s">
        <v>377</v>
      </c>
      <c r="D65" s="87">
        <f>SUM(E65,+H65,+K65)</f>
        <v>3144</v>
      </c>
      <c r="E65" s="87">
        <f>SUM(F65:G65)</f>
        <v>0</v>
      </c>
      <c r="F65" s="87">
        <v>0</v>
      </c>
      <c r="G65" s="87">
        <v>0</v>
      </c>
      <c r="H65" s="87">
        <f>SUM(I65:J65)</f>
        <v>0</v>
      </c>
      <c r="I65" s="87">
        <v>0</v>
      </c>
      <c r="J65" s="87">
        <v>0</v>
      </c>
      <c r="K65" s="87">
        <f>SUM(L65:M65)</f>
        <v>3144</v>
      </c>
      <c r="L65" s="87">
        <v>1822</v>
      </c>
      <c r="M65" s="87">
        <v>1322</v>
      </c>
      <c r="N65" s="87">
        <f>SUM(O65,+V65,+AC65)</f>
        <v>3144</v>
      </c>
      <c r="O65" s="87">
        <f>SUM(P65:U65)</f>
        <v>1822</v>
      </c>
      <c r="P65" s="87">
        <v>1822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1322</v>
      </c>
      <c r="W65" s="87">
        <v>1322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0</v>
      </c>
      <c r="AG65" s="87">
        <v>0</v>
      </c>
      <c r="AH65" s="87">
        <v>0</v>
      </c>
      <c r="AI65" s="87">
        <v>0</v>
      </c>
      <c r="AJ65" s="87">
        <f>SUM(AK65:AS65)</f>
        <v>0</v>
      </c>
      <c r="AK65" s="87">
        <v>0</v>
      </c>
      <c r="AL65" s="87">
        <v>0</v>
      </c>
      <c r="AM65" s="87">
        <v>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0</v>
      </c>
      <c r="AT65" s="87">
        <f>SUM(AU65:AY65)</f>
        <v>0</v>
      </c>
      <c r="AU65" s="87">
        <v>0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>
      <c r="A66" s="98" t="s">
        <v>14</v>
      </c>
      <c r="B66" s="96" t="s">
        <v>378</v>
      </c>
      <c r="C66" s="85" t="s">
        <v>379</v>
      </c>
      <c r="D66" s="87">
        <f>SUM(E66,+H66,+K66)</f>
        <v>6335</v>
      </c>
      <c r="E66" s="87">
        <f>SUM(F66:G66)</f>
        <v>0</v>
      </c>
      <c r="F66" s="87">
        <v>0</v>
      </c>
      <c r="G66" s="87">
        <v>0</v>
      </c>
      <c r="H66" s="87">
        <f>SUM(I66:J66)</f>
        <v>0</v>
      </c>
      <c r="I66" s="87">
        <v>0</v>
      </c>
      <c r="J66" s="87">
        <v>0</v>
      </c>
      <c r="K66" s="87">
        <f>SUM(L66:M66)</f>
        <v>6335</v>
      </c>
      <c r="L66" s="87">
        <v>2407</v>
      </c>
      <c r="M66" s="87">
        <v>3928</v>
      </c>
      <c r="N66" s="87">
        <f>SUM(O66,+V66,+AC66)</f>
        <v>6335</v>
      </c>
      <c r="O66" s="87">
        <f>SUM(P66:U66)</f>
        <v>2407</v>
      </c>
      <c r="P66" s="87">
        <v>2407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f>SUM(W66:AB66)</f>
        <v>3928</v>
      </c>
      <c r="W66" s="87">
        <v>3928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0</v>
      </c>
      <c r="AG66" s="87">
        <v>0</v>
      </c>
      <c r="AH66" s="87">
        <v>0</v>
      </c>
      <c r="AI66" s="87">
        <v>0</v>
      </c>
      <c r="AJ66" s="87">
        <f>SUM(AK66:AS66)</f>
        <v>0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0</v>
      </c>
      <c r="AT66" s="87">
        <f>SUM(AU66:AY66)</f>
        <v>0</v>
      </c>
      <c r="AU66" s="87">
        <v>0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>
      <c r="A67" s="98" t="s">
        <v>14</v>
      </c>
      <c r="B67" s="96" t="s">
        <v>380</v>
      </c>
      <c r="C67" s="85" t="s">
        <v>381</v>
      </c>
      <c r="D67" s="87">
        <f>SUM(E67,+H67,+K67)</f>
        <v>13301</v>
      </c>
      <c r="E67" s="87">
        <f>SUM(F67:G67)</f>
        <v>13301</v>
      </c>
      <c r="F67" s="87">
        <v>7665</v>
      </c>
      <c r="G67" s="87">
        <v>5636</v>
      </c>
      <c r="H67" s="87">
        <f>SUM(I67:J67)</f>
        <v>0</v>
      </c>
      <c r="I67" s="87">
        <v>0</v>
      </c>
      <c r="J67" s="87">
        <v>0</v>
      </c>
      <c r="K67" s="87">
        <f>SUM(L67:M67)</f>
        <v>0</v>
      </c>
      <c r="L67" s="87">
        <v>0</v>
      </c>
      <c r="M67" s="87">
        <v>0</v>
      </c>
      <c r="N67" s="87">
        <f>SUM(O67,+V67,+AC67)</f>
        <v>13378</v>
      </c>
      <c r="O67" s="87">
        <f>SUM(P67:U67)</f>
        <v>7665</v>
      </c>
      <c r="P67" s="87">
        <v>7665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f>SUM(W67:AB67)</f>
        <v>5636</v>
      </c>
      <c r="W67" s="87">
        <v>5636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f>SUM(AD67:AE67)</f>
        <v>77</v>
      </c>
      <c r="AD67" s="87">
        <v>77</v>
      </c>
      <c r="AE67" s="87">
        <v>0</v>
      </c>
      <c r="AF67" s="87">
        <f>SUM(AG67:AI67)</f>
        <v>6</v>
      </c>
      <c r="AG67" s="87">
        <v>6</v>
      </c>
      <c r="AH67" s="87">
        <v>0</v>
      </c>
      <c r="AI67" s="87">
        <v>0</v>
      </c>
      <c r="AJ67" s="87">
        <f>SUM(AK67:AS67)</f>
        <v>6</v>
      </c>
      <c r="AK67" s="87">
        <v>0</v>
      </c>
      <c r="AL67" s="87">
        <v>0</v>
      </c>
      <c r="AM67" s="87">
        <v>0</v>
      </c>
      <c r="AN67" s="87">
        <v>0</v>
      </c>
      <c r="AO67" s="87">
        <v>0</v>
      </c>
      <c r="AP67" s="87">
        <v>0</v>
      </c>
      <c r="AQ67" s="87">
        <v>0</v>
      </c>
      <c r="AR67" s="87">
        <v>0</v>
      </c>
      <c r="AS67" s="87">
        <v>6</v>
      </c>
      <c r="AT67" s="87">
        <f>SUM(AU67:AY67)</f>
        <v>0</v>
      </c>
      <c r="AU67" s="87">
        <v>0</v>
      </c>
      <c r="AV67" s="87">
        <v>0</v>
      </c>
      <c r="AW67" s="87">
        <v>0</v>
      </c>
      <c r="AX67" s="87">
        <v>0</v>
      </c>
      <c r="AY67" s="87">
        <v>0</v>
      </c>
      <c r="AZ67" s="87">
        <f>SUM(BA67:BC67)</f>
        <v>0</v>
      </c>
      <c r="BA67" s="87">
        <v>0</v>
      </c>
      <c r="BB67" s="87">
        <v>0</v>
      </c>
      <c r="BC67" s="87">
        <v>0</v>
      </c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67">
    <sortCondition ref="A8:A67"/>
    <sortCondition ref="B8:B67"/>
    <sortCondition ref="C8:C67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6" man="1"/>
    <brk id="31" min="1" max="66" man="1"/>
    <brk id="45" min="1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40000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40100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40130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40202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40203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40204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40205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40206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40207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40210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40211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40212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40213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40214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40215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40216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40217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40218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40219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40220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40221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40223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40224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40225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40226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40227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40228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40229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40230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40231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40341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40342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40343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40344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40345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40348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40349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40381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40382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40383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40384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40401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40402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40421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40447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40448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40503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40522</v>
      </c>
      <c r="AG54" s="2">
        <v>54</v>
      </c>
    </row>
    <row r="55" spans="27:36">
      <c r="AD55" s="2"/>
      <c r="AF55" s="2" t="str">
        <f>+水洗化人口等!B55</f>
        <v>40544</v>
      </c>
      <c r="AG55" s="2">
        <v>55</v>
      </c>
    </row>
    <row r="56" spans="27:36">
      <c r="AF56" s="2" t="str">
        <f>+水洗化人口等!B56</f>
        <v>40601</v>
      </c>
      <c r="AG56" s="2">
        <v>56</v>
      </c>
    </row>
    <row r="57" spans="27:36">
      <c r="AF57" s="2" t="str">
        <f>+水洗化人口等!B57</f>
        <v>40602</v>
      </c>
      <c r="AG57" s="2">
        <v>57</v>
      </c>
    </row>
    <row r="58" spans="27:36">
      <c r="AF58" s="2" t="str">
        <f>+水洗化人口等!B58</f>
        <v>40604</v>
      </c>
      <c r="AG58" s="2">
        <v>58</v>
      </c>
    </row>
    <row r="59" spans="27:36">
      <c r="AF59" s="2" t="str">
        <f>+水洗化人口等!B59</f>
        <v>40605</v>
      </c>
      <c r="AG59" s="2">
        <v>59</v>
      </c>
    </row>
    <row r="60" spans="27:36">
      <c r="AF60" s="2" t="str">
        <f>+水洗化人口等!B60</f>
        <v>40608</v>
      </c>
      <c r="AG60" s="2">
        <v>60</v>
      </c>
    </row>
    <row r="61" spans="27:36">
      <c r="AF61" s="2" t="str">
        <f>+水洗化人口等!B61</f>
        <v>40609</v>
      </c>
      <c r="AG61" s="2">
        <v>61</v>
      </c>
    </row>
    <row r="62" spans="27:36">
      <c r="AF62" s="2" t="str">
        <f>+水洗化人口等!B62</f>
        <v>40610</v>
      </c>
      <c r="AG62" s="2">
        <v>62</v>
      </c>
    </row>
    <row r="63" spans="27:36">
      <c r="AF63" s="2" t="str">
        <f>+水洗化人口等!B63</f>
        <v>40621</v>
      </c>
      <c r="AG63" s="2">
        <v>63</v>
      </c>
    </row>
    <row r="64" spans="27:36">
      <c r="AF64" s="2" t="str">
        <f>+水洗化人口等!B64</f>
        <v>40625</v>
      </c>
      <c r="AG64" s="2">
        <v>64</v>
      </c>
    </row>
    <row r="65" spans="32:33">
      <c r="AF65" s="2" t="str">
        <f>+水洗化人口等!B65</f>
        <v>40642</v>
      </c>
      <c r="AG65" s="2">
        <v>65</v>
      </c>
    </row>
    <row r="66" spans="32:33">
      <c r="AF66" s="2" t="str">
        <f>+水洗化人口等!B66</f>
        <v>40646</v>
      </c>
      <c r="AG66" s="2">
        <v>66</v>
      </c>
    </row>
    <row r="67" spans="32:33">
      <c r="AF67" s="2" t="str">
        <f>+水洗化人口等!B67</f>
        <v>40647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AA6B44-D735-4379-A634-EECAF9C0766B}"/>
</file>

<file path=customXml/itemProps2.xml><?xml version="1.0" encoding="utf-8"?>
<ds:datastoreItem xmlns:ds="http://schemas.openxmlformats.org/officeDocument/2006/customXml" ds:itemID="{8A6788E5-2928-417D-98A3-AD178CF7A498}"/>
</file>

<file path=customXml/itemProps3.xml><?xml version="1.0" encoding="utf-8"?>
<ds:datastoreItem xmlns:ds="http://schemas.openxmlformats.org/officeDocument/2006/customXml" ds:itemID="{F658A694-4FF7-4866-B15E-52F9CE6760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2026-01-22T02:10:14Z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