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9高知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水洗化人口等!$A$6:$AD$40</definedName>
    <definedName name="_xlnm.Print_Area" localSheetId="2">し尿集計結果!$A$1:$M$37</definedName>
    <definedName name="_xlnm.Print_Area" localSheetId="1">し尿処理状況!$2:$41</definedName>
    <definedName name="_xlnm.Print_Area" localSheetId="0">水洗化人口等!$2:$41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C8" i="2"/>
  <c r="AC9" i="2"/>
  <c r="AC10" i="2"/>
  <c r="AC11" i="2"/>
  <c r="AC12" i="2"/>
  <c r="AC13" i="2"/>
  <c r="AC14" i="2"/>
  <c r="N14" i="2" s="1"/>
  <c r="AC15" i="2"/>
  <c r="AC16" i="2"/>
  <c r="AC17" i="2"/>
  <c r="AC18" i="2"/>
  <c r="AC19" i="2"/>
  <c r="AC20" i="2"/>
  <c r="N20" i="2" s="1"/>
  <c r="AC21" i="2"/>
  <c r="AC22" i="2"/>
  <c r="AC23" i="2"/>
  <c r="AC24" i="2"/>
  <c r="AC25" i="2"/>
  <c r="AC26" i="2"/>
  <c r="N26" i="2" s="1"/>
  <c r="AC27" i="2"/>
  <c r="AC28" i="2"/>
  <c r="AC29" i="2"/>
  <c r="AC30" i="2"/>
  <c r="AC31" i="2"/>
  <c r="AC32" i="2"/>
  <c r="N32" i="2" s="1"/>
  <c r="AC33" i="2"/>
  <c r="AC34" i="2"/>
  <c r="AC35" i="2"/>
  <c r="AC36" i="2"/>
  <c r="AC37" i="2"/>
  <c r="AC38" i="2"/>
  <c r="N38" i="2" s="1"/>
  <c r="AC39" i="2"/>
  <c r="AC40" i="2"/>
  <c r="AC41" i="2"/>
  <c r="V8" i="2"/>
  <c r="V9" i="2"/>
  <c r="N9" i="2" s="1"/>
  <c r="V10" i="2"/>
  <c r="N10" i="2" s="1"/>
  <c r="V11" i="2"/>
  <c r="V12" i="2"/>
  <c r="V13" i="2"/>
  <c r="V14" i="2"/>
  <c r="V15" i="2"/>
  <c r="N15" i="2" s="1"/>
  <c r="V16" i="2"/>
  <c r="N16" i="2" s="1"/>
  <c r="V17" i="2"/>
  <c r="V18" i="2"/>
  <c r="V19" i="2"/>
  <c r="V20" i="2"/>
  <c r="V21" i="2"/>
  <c r="N21" i="2" s="1"/>
  <c r="V22" i="2"/>
  <c r="N22" i="2" s="1"/>
  <c r="V23" i="2"/>
  <c r="V24" i="2"/>
  <c r="V25" i="2"/>
  <c r="V26" i="2"/>
  <c r="V27" i="2"/>
  <c r="N27" i="2" s="1"/>
  <c r="V28" i="2"/>
  <c r="N28" i="2" s="1"/>
  <c r="V29" i="2"/>
  <c r="V30" i="2"/>
  <c r="V31" i="2"/>
  <c r="V32" i="2"/>
  <c r="V33" i="2"/>
  <c r="N33" i="2" s="1"/>
  <c r="V34" i="2"/>
  <c r="N34" i="2" s="1"/>
  <c r="V35" i="2"/>
  <c r="V36" i="2"/>
  <c r="V37" i="2"/>
  <c r="V38" i="2"/>
  <c r="V39" i="2"/>
  <c r="N39" i="2" s="1"/>
  <c r="V40" i="2"/>
  <c r="N40" i="2" s="1"/>
  <c r="V41" i="2"/>
  <c r="O8" i="2"/>
  <c r="O9" i="2"/>
  <c r="O10" i="2"/>
  <c r="O11" i="2"/>
  <c r="N11" i="2" s="1"/>
  <c r="O12" i="2"/>
  <c r="N12" i="2" s="1"/>
  <c r="O13" i="2"/>
  <c r="O14" i="2"/>
  <c r="O15" i="2"/>
  <c r="O16" i="2"/>
  <c r="O17" i="2"/>
  <c r="N17" i="2" s="1"/>
  <c r="O18" i="2"/>
  <c r="N18" i="2" s="1"/>
  <c r="O19" i="2"/>
  <c r="O20" i="2"/>
  <c r="O21" i="2"/>
  <c r="O22" i="2"/>
  <c r="O23" i="2"/>
  <c r="N23" i="2" s="1"/>
  <c r="O24" i="2"/>
  <c r="O25" i="2"/>
  <c r="O26" i="2"/>
  <c r="O27" i="2"/>
  <c r="O28" i="2"/>
  <c r="O29" i="2"/>
  <c r="N29" i="2" s="1"/>
  <c r="O30" i="2"/>
  <c r="N30" i="2" s="1"/>
  <c r="O31" i="2"/>
  <c r="O32" i="2"/>
  <c r="O33" i="2"/>
  <c r="O34" i="2"/>
  <c r="O35" i="2"/>
  <c r="N35" i="2" s="1"/>
  <c r="O36" i="2"/>
  <c r="O37" i="2"/>
  <c r="O38" i="2"/>
  <c r="O39" i="2"/>
  <c r="O40" i="2"/>
  <c r="O41" i="2"/>
  <c r="N41" i="2" s="1"/>
  <c r="N8" i="2"/>
  <c r="N13" i="2"/>
  <c r="N19" i="2"/>
  <c r="N24" i="2"/>
  <c r="N25" i="2"/>
  <c r="N31" i="2"/>
  <c r="N36" i="2"/>
  <c r="N37" i="2"/>
  <c r="K8" i="2"/>
  <c r="K9" i="2"/>
  <c r="K10" i="2"/>
  <c r="K11" i="2"/>
  <c r="K12" i="2"/>
  <c r="K13" i="2"/>
  <c r="K14" i="2"/>
  <c r="K15" i="2"/>
  <c r="D15" i="2" s="1"/>
  <c r="K16" i="2"/>
  <c r="K17" i="2"/>
  <c r="K18" i="2"/>
  <c r="K19" i="2"/>
  <c r="K20" i="2"/>
  <c r="K21" i="2"/>
  <c r="K22" i="2"/>
  <c r="K23" i="2"/>
  <c r="K24" i="2"/>
  <c r="K25" i="2"/>
  <c r="K26" i="2"/>
  <c r="K27" i="2"/>
  <c r="D27" i="2" s="1"/>
  <c r="K28" i="2"/>
  <c r="K29" i="2"/>
  <c r="K30" i="2"/>
  <c r="K31" i="2"/>
  <c r="K32" i="2"/>
  <c r="K33" i="2"/>
  <c r="K34" i="2"/>
  <c r="K35" i="2"/>
  <c r="K36" i="2"/>
  <c r="K37" i="2"/>
  <c r="K38" i="2"/>
  <c r="K39" i="2"/>
  <c r="D39" i="2" s="1"/>
  <c r="K40" i="2"/>
  <c r="K41" i="2"/>
  <c r="H8" i="2"/>
  <c r="H9" i="2"/>
  <c r="H10" i="2"/>
  <c r="H11" i="2"/>
  <c r="D11" i="2" s="1"/>
  <c r="H12" i="2"/>
  <c r="D12" i="2" s="1"/>
  <c r="H13" i="2"/>
  <c r="H14" i="2"/>
  <c r="H15" i="2"/>
  <c r="H16" i="2"/>
  <c r="D16" i="2" s="1"/>
  <c r="H17" i="2"/>
  <c r="D17" i="2" s="1"/>
  <c r="H18" i="2"/>
  <c r="D18" i="2" s="1"/>
  <c r="H19" i="2"/>
  <c r="H20" i="2"/>
  <c r="H21" i="2"/>
  <c r="H22" i="2"/>
  <c r="H23" i="2"/>
  <c r="D23" i="2" s="1"/>
  <c r="H24" i="2"/>
  <c r="D24" i="2" s="1"/>
  <c r="H25" i="2"/>
  <c r="H26" i="2"/>
  <c r="H27" i="2"/>
  <c r="H28" i="2"/>
  <c r="D28" i="2" s="1"/>
  <c r="H29" i="2"/>
  <c r="D29" i="2" s="1"/>
  <c r="H30" i="2"/>
  <c r="D30" i="2" s="1"/>
  <c r="H31" i="2"/>
  <c r="H32" i="2"/>
  <c r="H33" i="2"/>
  <c r="H34" i="2"/>
  <c r="H35" i="2"/>
  <c r="D35" i="2" s="1"/>
  <c r="H36" i="2"/>
  <c r="D36" i="2" s="1"/>
  <c r="H37" i="2"/>
  <c r="H38" i="2"/>
  <c r="H39" i="2"/>
  <c r="H40" i="2"/>
  <c r="D40" i="2" s="1"/>
  <c r="H41" i="2"/>
  <c r="D41" i="2" s="1"/>
  <c r="E8" i="2"/>
  <c r="D8" i="2" s="1"/>
  <c r="E9" i="2"/>
  <c r="E10" i="2"/>
  <c r="E11" i="2"/>
  <c r="E12" i="2"/>
  <c r="E13" i="2"/>
  <c r="D13" i="2" s="1"/>
  <c r="E14" i="2"/>
  <c r="E15" i="2"/>
  <c r="E16" i="2"/>
  <c r="E17" i="2"/>
  <c r="E18" i="2"/>
  <c r="E19" i="2"/>
  <c r="D19" i="2" s="1"/>
  <c r="E20" i="2"/>
  <c r="D20" i="2" s="1"/>
  <c r="E21" i="2"/>
  <c r="E22" i="2"/>
  <c r="E23" i="2"/>
  <c r="E24" i="2"/>
  <c r="E25" i="2"/>
  <c r="D25" i="2" s="1"/>
  <c r="E26" i="2"/>
  <c r="E27" i="2"/>
  <c r="E28" i="2"/>
  <c r="E29" i="2"/>
  <c r="E30" i="2"/>
  <c r="E31" i="2"/>
  <c r="D31" i="2" s="1"/>
  <c r="E32" i="2"/>
  <c r="D32" i="2" s="1"/>
  <c r="E33" i="2"/>
  <c r="E34" i="2"/>
  <c r="E35" i="2"/>
  <c r="E36" i="2"/>
  <c r="E37" i="2"/>
  <c r="D37" i="2" s="1"/>
  <c r="E38" i="2"/>
  <c r="E39" i="2"/>
  <c r="E40" i="2"/>
  <c r="E41" i="2"/>
  <c r="D9" i="2"/>
  <c r="D10" i="2"/>
  <c r="D14" i="2"/>
  <c r="D21" i="2"/>
  <c r="D22" i="2"/>
  <c r="D26" i="2"/>
  <c r="D33" i="2"/>
  <c r="D34" i="2"/>
  <c r="D38" i="2"/>
  <c r="T23" i="1"/>
  <c r="T41" i="1"/>
  <c r="P8" i="1"/>
  <c r="P9" i="1"/>
  <c r="P10" i="1"/>
  <c r="P11" i="1"/>
  <c r="I11" i="1" s="1"/>
  <c r="D11" i="1" s="1"/>
  <c r="N11" i="1" s="1"/>
  <c r="P12" i="1"/>
  <c r="I12" i="1" s="1"/>
  <c r="D12" i="1" s="1"/>
  <c r="N12" i="1" s="1"/>
  <c r="P13" i="1"/>
  <c r="I13" i="1" s="1"/>
  <c r="D13" i="1" s="1"/>
  <c r="P14" i="1"/>
  <c r="P15" i="1"/>
  <c r="P16" i="1"/>
  <c r="P17" i="1"/>
  <c r="I17" i="1" s="1"/>
  <c r="D17" i="1" s="1"/>
  <c r="N17" i="1" s="1"/>
  <c r="P18" i="1"/>
  <c r="I18" i="1" s="1"/>
  <c r="D18" i="1" s="1"/>
  <c r="N18" i="1" s="1"/>
  <c r="P19" i="1"/>
  <c r="I19" i="1" s="1"/>
  <c r="D19" i="1" s="1"/>
  <c r="P20" i="1"/>
  <c r="P21" i="1"/>
  <c r="P22" i="1"/>
  <c r="P23" i="1"/>
  <c r="I23" i="1" s="1"/>
  <c r="D23" i="1" s="1"/>
  <c r="N23" i="1" s="1"/>
  <c r="P24" i="1"/>
  <c r="I24" i="1" s="1"/>
  <c r="D24" i="1" s="1"/>
  <c r="P25" i="1"/>
  <c r="P26" i="1"/>
  <c r="P27" i="1"/>
  <c r="P28" i="1"/>
  <c r="P29" i="1"/>
  <c r="I29" i="1" s="1"/>
  <c r="D29" i="1" s="1"/>
  <c r="N29" i="1" s="1"/>
  <c r="P30" i="1"/>
  <c r="I30" i="1" s="1"/>
  <c r="D30" i="1" s="1"/>
  <c r="P31" i="1"/>
  <c r="I31" i="1" s="1"/>
  <c r="D31" i="1" s="1"/>
  <c r="P32" i="1"/>
  <c r="P33" i="1"/>
  <c r="P34" i="1"/>
  <c r="P35" i="1"/>
  <c r="I35" i="1" s="1"/>
  <c r="D35" i="1" s="1"/>
  <c r="N35" i="1" s="1"/>
  <c r="P36" i="1"/>
  <c r="I36" i="1" s="1"/>
  <c r="P37" i="1"/>
  <c r="I37" i="1" s="1"/>
  <c r="D37" i="1" s="1"/>
  <c r="P38" i="1"/>
  <c r="P39" i="1"/>
  <c r="P40" i="1"/>
  <c r="P41" i="1"/>
  <c r="I41" i="1" s="1"/>
  <c r="D41" i="1" s="1"/>
  <c r="N41" i="1" s="1"/>
  <c r="N9" i="1"/>
  <c r="N16" i="1"/>
  <c r="N27" i="1"/>
  <c r="L11" i="1"/>
  <c r="L17" i="1"/>
  <c r="L18" i="1"/>
  <c r="L29" i="1"/>
  <c r="L35" i="1"/>
  <c r="J11" i="1"/>
  <c r="J12" i="1"/>
  <c r="J23" i="1"/>
  <c r="J29" i="1"/>
  <c r="J41" i="1"/>
  <c r="I8" i="1"/>
  <c r="I9" i="1"/>
  <c r="I10" i="1"/>
  <c r="I14" i="1"/>
  <c r="D14" i="1" s="1"/>
  <c r="I15" i="1"/>
  <c r="D15" i="1" s="1"/>
  <c r="I16" i="1"/>
  <c r="I20" i="1"/>
  <c r="I21" i="1"/>
  <c r="I22" i="1"/>
  <c r="D22" i="1" s="1"/>
  <c r="I25" i="1"/>
  <c r="D25" i="1" s="1"/>
  <c r="I26" i="1"/>
  <c r="I27" i="1"/>
  <c r="I28" i="1"/>
  <c r="I32" i="1"/>
  <c r="D32" i="1" s="1"/>
  <c r="I33" i="1"/>
  <c r="D33" i="1" s="1"/>
  <c r="I34" i="1"/>
  <c r="I38" i="1"/>
  <c r="D38" i="1" s="1"/>
  <c r="I39" i="1"/>
  <c r="D39" i="1" s="1"/>
  <c r="I40" i="1"/>
  <c r="D40" i="1" s="1"/>
  <c r="F9" i="1"/>
  <c r="F16" i="1"/>
  <c r="F17" i="1"/>
  <c r="F23" i="1"/>
  <c r="F27" i="1"/>
  <c r="F35" i="1"/>
  <c r="F41" i="1"/>
  <c r="E8" i="1"/>
  <c r="D8" i="1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D26" i="1" s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D9" i="1"/>
  <c r="D10" i="1"/>
  <c r="J10" i="1" s="1"/>
  <c r="D16" i="1"/>
  <c r="J16" i="1" s="1"/>
  <c r="D20" i="1"/>
  <c r="N20" i="1" s="1"/>
  <c r="D21" i="1"/>
  <c r="J21" i="1" s="1"/>
  <c r="D27" i="1"/>
  <c r="J27" i="1" s="1"/>
  <c r="D28" i="1"/>
  <c r="J28" i="1" s="1"/>
  <c r="D34" i="1"/>
  <c r="J34" i="1" s="1"/>
  <c r="D36" i="1"/>
  <c r="N36" i="1" s="1"/>
  <c r="T31" i="1" l="1"/>
  <c r="L31" i="1"/>
  <c r="F31" i="1"/>
  <c r="N31" i="1"/>
  <c r="J31" i="1"/>
  <c r="T13" i="1"/>
  <c r="L13" i="1"/>
  <c r="F13" i="1"/>
  <c r="J13" i="1"/>
  <c r="N13" i="1"/>
  <c r="J39" i="1"/>
  <c r="F39" i="1"/>
  <c r="L39" i="1"/>
  <c r="N39" i="1"/>
  <c r="T39" i="1"/>
  <c r="N24" i="1"/>
  <c r="F24" i="1"/>
  <c r="T24" i="1"/>
  <c r="J24" i="1"/>
  <c r="L24" i="1"/>
  <c r="F38" i="1"/>
  <c r="T38" i="1"/>
  <c r="L38" i="1"/>
  <c r="N38" i="1"/>
  <c r="J38" i="1"/>
  <c r="T32" i="1"/>
  <c r="L32" i="1"/>
  <c r="F32" i="1"/>
  <c r="J32" i="1"/>
  <c r="N32" i="1"/>
  <c r="J40" i="1"/>
  <c r="T40" i="1"/>
  <c r="L40" i="1"/>
  <c r="N40" i="1"/>
  <c r="F40" i="1"/>
  <c r="T37" i="1"/>
  <c r="L37" i="1"/>
  <c r="F37" i="1"/>
  <c r="N37" i="1"/>
  <c r="J37" i="1"/>
  <c r="T19" i="1"/>
  <c r="L19" i="1"/>
  <c r="F19" i="1"/>
  <c r="N19" i="1"/>
  <c r="J19" i="1"/>
  <c r="N30" i="1"/>
  <c r="F30" i="1"/>
  <c r="J30" i="1"/>
  <c r="T30" i="1"/>
  <c r="L30" i="1"/>
  <c r="J15" i="1"/>
  <c r="N15" i="1"/>
  <c r="F15" i="1"/>
  <c r="T15" i="1"/>
  <c r="L15" i="1"/>
  <c r="T25" i="1"/>
  <c r="L25" i="1"/>
  <c r="F25" i="1"/>
  <c r="J25" i="1"/>
  <c r="N25" i="1"/>
  <c r="L14" i="1"/>
  <c r="T14" i="1"/>
  <c r="F14" i="1"/>
  <c r="J14" i="1"/>
  <c r="N14" i="1"/>
  <c r="T26" i="1"/>
  <c r="L26" i="1"/>
  <c r="F26" i="1"/>
  <c r="N26" i="1"/>
  <c r="J26" i="1"/>
  <c r="T8" i="1"/>
  <c r="L8" i="1"/>
  <c r="F8" i="1"/>
  <c r="J8" i="1"/>
  <c r="N8" i="1"/>
  <c r="J33" i="1"/>
  <c r="T33" i="1"/>
  <c r="L33" i="1"/>
  <c r="N33" i="1"/>
  <c r="F33" i="1"/>
  <c r="J22" i="1"/>
  <c r="T22" i="1"/>
  <c r="L22" i="1"/>
  <c r="N22" i="1"/>
  <c r="F22" i="1"/>
  <c r="F34" i="1"/>
  <c r="T21" i="1"/>
  <c r="F12" i="1"/>
  <c r="J36" i="1"/>
  <c r="J18" i="1"/>
  <c r="L34" i="1"/>
  <c r="L16" i="1"/>
  <c r="T36" i="1"/>
  <c r="T28" i="1"/>
  <c r="T18" i="1"/>
  <c r="T10" i="1"/>
  <c r="F29" i="1"/>
  <c r="F21" i="1"/>
  <c r="F11" i="1"/>
  <c r="J35" i="1"/>
  <c r="J17" i="1"/>
  <c r="L41" i="1"/>
  <c r="L23" i="1"/>
  <c r="N21" i="1"/>
  <c r="T35" i="1"/>
  <c r="T27" i="1"/>
  <c r="T17" i="1"/>
  <c r="F36" i="1"/>
  <c r="F28" i="1"/>
  <c r="F18" i="1"/>
  <c r="F10" i="1"/>
  <c r="L12" i="1"/>
  <c r="N28" i="1"/>
  <c r="N10" i="1"/>
  <c r="T34" i="1"/>
  <c r="T16" i="1"/>
  <c r="T12" i="1"/>
  <c r="F20" i="1"/>
  <c r="T20" i="1"/>
  <c r="L20" i="1"/>
  <c r="L36" i="1"/>
  <c r="L10" i="1"/>
  <c r="J20" i="1"/>
  <c r="L28" i="1"/>
  <c r="N34" i="1"/>
  <c r="L21" i="1"/>
  <c r="T9" i="1"/>
  <c r="J9" i="1"/>
  <c r="L27" i="1"/>
  <c r="L9" i="1"/>
  <c r="T29" i="1"/>
  <c r="T11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<sst xmlns="http://schemas.openxmlformats.org/spreadsheetml/2006/main" count="800" uniqueCount="330">
  <si>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</si>
  <si>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</si>
  <si>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</si>
  <si>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</si>
  <si>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</si>
  <si>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</si>
  <si>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</si>
  <si>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</si>
  <si>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</si>
  <si>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</si>
  <si>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</si>
  <si>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</si>
  <si>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</si>
  <si>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</si>
  <si>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</si>
  <si>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</si>
  <si>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</si>
  <si>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</si>
  <si>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</si>
  <si>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</si>
  <si>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</si>
  <si>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</si>
  <si>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</si>
  <si>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</si>
  <si>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</si>
  <si>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</si>
  <si>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</si>
  <si>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</si>
  <si>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</si>
  <si>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</si>
  <si>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</si>
  <si>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</si>
  <si>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</si>
  <si>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</si>
  <si>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</si>
  <si>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</si>
  <si>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</si>
  <si>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</si>
  <si>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</si>
  <si>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</si>
  <si>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</si>
  <si>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</si>
  <si>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</si>
  <si>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</si>
  <si>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</si>
  <si>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</si>
  <si>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</si>
  <si>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</si>
  <si>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</si>
  <si>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</si>
  <si>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</si>
  <si>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</si>
  <si>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</si>
  <si>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</si>
  <si>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</si>
  <si>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</si>
  <si>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</si>
  <si>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</si>
  <si>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</si>
  <si>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</si>
  <si>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</si>
  <si>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</si>
  <si>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</si>
  <si>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</si>
  <si>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</si>
  <si>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</si>
  <si>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</si>
  <si>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</si>
  <si>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</si>
  <si>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</si>
  <si>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</si>
  <si>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</si>
  <si>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</si>
  <si>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</si>
  <si>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</si>
  <si>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</si>
  <si>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</si>
  <si>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</si>
  <si>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</si>
  <si>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</si>
  <si>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</si>
  <si>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</si>
  <si>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</si>
  <si>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</si>
  <si>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</si>
  <si>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</si>
  <si>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</si>
  <si>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</si>
  <si>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</si>
  <si>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</si>
  <si>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</si>
  <si>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</si>
  <si>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</si>
  <si>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</si>
  <si>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</si>
  <si>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</si>
  <si>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</si>
  <si>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</si>
  <si>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</si>
  <si>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</si>
  <si>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</si>
  <si>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</si>
  <si>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</si>
  <si>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</si>
  <si>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</si>
  <si>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</si>
  <si>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</si>
  <si>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</si>
  <si>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</si>
  <si>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</si>
  <si>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</si>
  <si>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</si>
  <si>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</si>
  <si>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</si>
  <si>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</si>
  <si>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</si>
  <si>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</si>
  <si>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</si>
  <si>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</si>
  <si>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</si>
  <si>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</si>
  <si>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</si>
  <si>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</si>
  <si>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</si>
  <si>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</si>
  <si>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</si>
  <si>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</si>
  <si>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</si>
  <si>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</si>
  <si>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</si>
  <si>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</si>
  <si>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</si>
  <si>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</si>
  <si>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</si>
  <si>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</si>
  <si>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</si>
  <si>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</si>
  <si>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</si>
  <si>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</si>
  <si>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</si>
  <si>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</si>
  <si>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</si>
  <si>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</si>
  <si>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</si>
  <si>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</si>
  <si>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</si>
  <si>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</si>
  <si>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</si>
  <si>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</si>
  <si>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</si>
  <si>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</si>
  <si>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</si>
  <si>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</si>
  <si>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</si>
  <si>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</si>
  <si>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</si>
  <si>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</si>
  <si>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</si>
  <si>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</si>
  <si>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</si>
  <si>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</si>
  <si>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</si>
  <si>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</si>
  <si>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</si>
  <si>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</si>
  <si>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</si>
  <si>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</si>
  <si>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</si>
  <si>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</si>
  <si>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</si>
  <si>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</si>
  <si>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</si>
  <si>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</si>
  <si>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</si>
  <si>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</si>
  <si>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</si>
  <si>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</si>
  <si>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</si>
  <si>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</si>
  <si>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</si>
  <si>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</si>
  <si>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</si>
  <si>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</si>
  <si>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</si>
  <si>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</si>
  <si>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</si>
  <si>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</si>
  <si>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</si>
  <si>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</si>
  <si>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</si>
  <si>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</si>
  <si>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</si>
  <si>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</si>
  <si>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</si>
  <si>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</si>
  <si>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</si>
  <si>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</si>
  <si>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</si>
  <si>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</si>
  <si>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</si>
  <si>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</si>
  <si>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</si>
  <si>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</si>
  <si>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</si>
  <si>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</si>
  <si>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</si>
  <si>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</si>
  <si>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</si>
  <si>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</si>
  <si>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</si>
  <si>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</si>
  <si>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</si>
  <si>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</si>
  <si>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</si>
  <si>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</si>
  <si>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</si>
  <si>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</si>
  <si>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</si>
  <si>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</si>
  <si>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</si>
  <si>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</si>
  <si>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</si>
  <si>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</si>
  <si>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</si>
  <si>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</si>
  <si>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</si>
  <si>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</si>
  <si>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</si>
  <si>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</si>
  <si>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</si>
  <si>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</si>
  <si>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</si>
  <si>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</si>
  <si>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</si>
  <si>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</si>
  <si>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</si>
  <si>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</si>
  <si>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</si>
  <si>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</si>
  <si>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</si>
  <si>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</si>
  <si>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</si>
  <si>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</si>
  <si>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</si>
  <si>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</si>
  <si>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</si>
  <si>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</si>
  <si>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</si>
  <si>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</si>
  <si>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</si>
  <si>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</si>
  <si>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</si>
  <si>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</si>
  <si>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</si>
  <si>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</si>
  <si>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</si>
  <si>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</si>
  <si>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39000</t>
  </si>
  <si>
    <t>水洗化人口等（令和6年度実績）</t>
    <phoneticPr fontId="3"/>
  </si>
  <si>
    <t>し尿処理の状況（令和6年度実績）</t>
    <phoneticPr fontId="3"/>
  </si>
  <si>
    <t>39201</t>
  </si>
  <si>
    <t>高知市</t>
  </si>
  <si>
    <t/>
  </si>
  <si>
    <t>○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</si>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</sst>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15</v>
      </c>
      <c r="B7" s="108" t="s">
        <v>257</v>
      </c>
      <c r="C7" s="92" t="s">
        <v>198</v>
      </c>
      <c r="D7" s="93">
        <f>+SUM(E7,+I7)</f>
        <v>665928</v>
      </c>
      <c r="E7" s="93">
        <f>+SUM(G7+H7)</f>
        <v>81088</v>
      </c>
      <c r="F7" s="94">
        <f>IF(D7&gt;0,E7/D7*100,"-")</f>
        <v>12.17669177448613</v>
      </c>
      <c r="G7" s="93">
        <f>SUM(G$8:G$207)</f>
        <v>80472</v>
      </c>
      <c r="H7" s="93">
        <f>SUM(H$8:H$207)</f>
        <v>616</v>
      </c>
      <c r="I7" s="93">
        <f>+SUM(K7,+M7,O7+P7)</f>
        <v>584840</v>
      </c>
      <c r="J7" s="94">
        <f>IF(D7&gt;0,I7/D7*100,"-")</f>
        <v>87.82330822551387</v>
      </c>
      <c r="K7" s="93">
        <f>SUM(K$8:K$207)</f>
        <v>238361</v>
      </c>
      <c r="L7" s="94">
        <f>IF(D7&gt;0,K7/D7*100,"-")</f>
        <v>35.793809540971395</v>
      </c>
      <c r="M7" s="93">
        <f>SUM(M$8:M$207)</f>
        <v>1426</v>
      </c>
      <c r="N7" s="94">
        <f>IF(D7&gt;0,M7/D7*100,"-")</f>
        <v>0.2141372640886102</v>
      </c>
      <c r="O7" s="91">
        <f>SUM(O$8:O$207)</f>
        <v>15007</v>
      </c>
      <c r="P7" s="93">
        <f>SUM(Q7:S7)</f>
        <v>330046</v>
      </c>
      <c r="Q7" s="93">
        <f>SUM(Q$8:Q$207)</f>
        <v>81362</v>
      </c>
      <c r="R7" s="93">
        <f>SUM(R$8:R$207)</f>
        <v>231898</v>
      </c>
      <c r="S7" s="93">
        <f>SUM(S$8:S$207)</f>
        <v>16786</v>
      </c>
      <c r="T7" s="94">
        <f>IF(D7&gt;0,P7/D7*100,"-")</f>
        <v>49.561814490455426</v>
      </c>
      <c r="U7" s="93">
        <f>SUM(U$8:U$207)</f>
        <v>6365</v>
      </c>
      <c r="V7" s="95">
        <f t="shared" ref="V7:AC7" si="0">COUNTIF(V$8:V$207,"○")</f>
        <v>27</v>
      </c>
      <c r="W7" s="95">
        <f t="shared" si="0"/>
        <v>0</v>
      </c>
      <c r="X7" s="95">
        <f t="shared" si="0"/>
        <v>0</v>
      </c>
      <c r="Y7" s="95">
        <f t="shared" si="0"/>
        <v>7</v>
      </c>
      <c r="Z7" s="95">
        <f t="shared" si="0"/>
        <v>27</v>
      </c>
      <c r="AA7" s="95">
        <f t="shared" si="0"/>
        <v>0</v>
      </c>
      <c r="AB7" s="95">
        <f t="shared" si="0"/>
        <v>0</v>
      </c>
      <c r="AC7" s="95">
        <f t="shared" si="0"/>
        <v>7</v>
      </c>
    </row>
    <row r="8" spans="1:31" ht="13.5" customHeight="1">
      <c r="A8" s="85" t="s">
        <v>15</v>
      </c>
      <c r="B8" s="86" t="s">
        <v>260</v>
      </c>
      <c r="C8" s="85" t="s">
        <v>261</v>
      </c>
      <c r="D8" s="87">
        <f>+SUM(E8,+I8)</f>
        <v>313008</v>
      </c>
      <c r="E8" s="87">
        <f>+SUM(G8+H8)</f>
        <v>17379</v>
      </c>
      <c r="F8" s="106">
        <f>IF(D8&gt;0,E8/D8*100,"-")</f>
        <v>5.5522542554822882</v>
      </c>
      <c r="G8" s="87">
        <v>17122</v>
      </c>
      <c r="H8" s="87">
        <v>257</v>
      </c>
      <c r="I8" s="87">
        <f>+SUM(K8,+M8,O8+P8)</f>
        <v>295629</v>
      </c>
      <c r="J8" s="88">
        <f>IF(D8&gt;0,I8/D8*100,"-")</f>
        <v>94.447745744517704</v>
      </c>
      <c r="K8" s="87">
        <v>179080</v>
      </c>
      <c r="L8" s="88">
        <f>IF(D8&gt;0,K8/D8*100,"-")</f>
        <v>57.212595205234372</v>
      </c>
      <c r="M8" s="87">
        <v>1426</v>
      </c>
      <c r="N8" s="88">
        <f>IF(D8&gt;0,M8/D8*100,"-")</f>
        <v>0.45557941011092368</v>
      </c>
      <c r="O8" s="87">
        <v>3111</v>
      </c>
      <c r="P8" s="87">
        <f>SUM(Q8:S8)</f>
        <v>112012</v>
      </c>
      <c r="Q8" s="87">
        <v>51809</v>
      </c>
      <c r="R8" s="87">
        <v>48357</v>
      </c>
      <c r="S8" s="87">
        <v>11846</v>
      </c>
      <c r="T8" s="88">
        <f>IF(D8&gt;0,P8/D8*100,"-")</f>
        <v>35.785666820017383</v>
      </c>
      <c r="U8" s="87">
        <v>2280</v>
      </c>
      <c r="V8" s="85"/>
      <c r="W8" s="85"/>
      <c r="X8" s="85"/>
      <c r="Y8" s="85" t="s">
        <v>263</v>
      </c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15</v>
      </c>
      <c r="B9" s="86" t="s">
        <v>264</v>
      </c>
      <c r="C9" s="85" t="s">
        <v>265</v>
      </c>
      <c r="D9" s="87">
        <f>+SUM(E9,+I9)</f>
        <v>11093</v>
      </c>
      <c r="E9" s="87">
        <f>+SUM(G9+H9)</f>
        <v>2174</v>
      </c>
      <c r="F9" s="106">
        <f>IF(D9&gt;0,E9/D9*100,"-")</f>
        <v>19.597944649779141</v>
      </c>
      <c r="G9" s="87">
        <v>2174</v>
      </c>
      <c r="H9" s="87">
        <v>0</v>
      </c>
      <c r="I9" s="87">
        <f>+SUM(K9,+M9,O9+P9)</f>
        <v>8919</v>
      </c>
      <c r="J9" s="88">
        <f>IF(D9&gt;0,I9/D9*100,"-")</f>
        <v>80.402055350220863</v>
      </c>
      <c r="K9" s="87">
        <v>0</v>
      </c>
      <c r="L9" s="88">
        <f>IF(D9&gt;0,K9/D9*100,"-")</f>
        <v>0</v>
      </c>
      <c r="M9" s="87">
        <v>0</v>
      </c>
      <c r="N9" s="88">
        <f>IF(D9&gt;0,M9/D9*100,"-")</f>
        <v>0</v>
      </c>
      <c r="O9" s="87">
        <v>0</v>
      </c>
      <c r="P9" s="87">
        <f>SUM(Q9:S9)</f>
        <v>8919</v>
      </c>
      <c r="Q9" s="87">
        <v>0</v>
      </c>
      <c r="R9" s="87">
        <v>4879</v>
      </c>
      <c r="S9" s="87">
        <v>4040</v>
      </c>
      <c r="T9" s="88">
        <f>IF(D9&gt;0,P9/D9*100,"-")</f>
        <v>80.402055350220863</v>
      </c>
      <c r="U9" s="87">
        <v>89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15</v>
      </c>
      <c r="B10" s="86" t="s">
        <v>266</v>
      </c>
      <c r="C10" s="85" t="s">
        <v>267</v>
      </c>
      <c r="D10" s="87">
        <f>+SUM(E10,+I10)</f>
        <v>15648</v>
      </c>
      <c r="E10" s="87">
        <f>+SUM(G10+H10)</f>
        <v>4799</v>
      </c>
      <c r="F10" s="106">
        <f>IF(D10&gt;0,E10/D10*100,"-")</f>
        <v>30.668456032719838</v>
      </c>
      <c r="G10" s="87">
        <v>4799</v>
      </c>
      <c r="H10" s="87">
        <v>0</v>
      </c>
      <c r="I10" s="87">
        <f>+SUM(K10,+M10,O10+P10)</f>
        <v>10849</v>
      </c>
      <c r="J10" s="88">
        <f>IF(D10&gt;0,I10/D10*100,"-")</f>
        <v>69.331543967280169</v>
      </c>
      <c r="K10" s="87">
        <v>3475</v>
      </c>
      <c r="L10" s="88">
        <f>IF(D10&gt;0,K10/D10*100,"-")</f>
        <v>22.207310838445807</v>
      </c>
      <c r="M10" s="87">
        <v>0</v>
      </c>
      <c r="N10" s="88">
        <f>IF(D10&gt;0,M10/D10*100,"-")</f>
        <v>0</v>
      </c>
      <c r="O10" s="87">
        <v>506</v>
      </c>
      <c r="P10" s="87">
        <f>SUM(Q10:S10)</f>
        <v>6868</v>
      </c>
      <c r="Q10" s="87">
        <v>592</v>
      </c>
      <c r="R10" s="87">
        <v>6276</v>
      </c>
      <c r="S10" s="87">
        <v>0</v>
      </c>
      <c r="T10" s="88">
        <f>IF(D10&gt;0,P10/D10*100,"-")</f>
        <v>43.890593047034763</v>
      </c>
      <c r="U10" s="87">
        <v>131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15</v>
      </c>
      <c r="B11" s="86" t="s">
        <v>268</v>
      </c>
      <c r="C11" s="85" t="s">
        <v>269</v>
      </c>
      <c r="D11" s="87">
        <f>+SUM(E11,+I11)</f>
        <v>45968</v>
      </c>
      <c r="E11" s="87">
        <f>+SUM(G11+H11)</f>
        <v>6165</v>
      </c>
      <c r="F11" s="106">
        <f>IF(D11&gt;0,E11/D11*100,"-")</f>
        <v>13.411503654716325</v>
      </c>
      <c r="G11" s="87">
        <v>6114</v>
      </c>
      <c r="H11" s="87">
        <v>51</v>
      </c>
      <c r="I11" s="87">
        <f>+SUM(K11,+M11,O11+P11)</f>
        <v>39803</v>
      </c>
      <c r="J11" s="88">
        <f>IF(D11&gt;0,I11/D11*100,"-")</f>
        <v>86.588496345283673</v>
      </c>
      <c r="K11" s="87">
        <v>15720</v>
      </c>
      <c r="L11" s="88">
        <f>IF(D11&gt;0,K11/D11*100,"-")</f>
        <v>34.197702749738951</v>
      </c>
      <c r="M11" s="87">
        <v>0</v>
      </c>
      <c r="N11" s="88">
        <f>IF(D11&gt;0,M11/D11*100,"-")</f>
        <v>0</v>
      </c>
      <c r="O11" s="87">
        <v>2616</v>
      </c>
      <c r="P11" s="87">
        <f>SUM(Q11:S11)</f>
        <v>21467</v>
      </c>
      <c r="Q11" s="87">
        <v>1918</v>
      </c>
      <c r="R11" s="87">
        <v>19549</v>
      </c>
      <c r="S11" s="87">
        <v>0</v>
      </c>
      <c r="T11" s="88">
        <f>IF(D11&gt;0,P11/D11*100,"-")</f>
        <v>46.699878176122525</v>
      </c>
      <c r="U11" s="87">
        <v>519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15</v>
      </c>
      <c r="B12" s="86" t="s">
        <v>270</v>
      </c>
      <c r="C12" s="85" t="s">
        <v>271</v>
      </c>
      <c r="D12" s="87">
        <f>+SUM(E12,+I12)</f>
        <v>25737</v>
      </c>
      <c r="E12" s="87">
        <f>+SUM(G12+H12)</f>
        <v>562</v>
      </c>
      <c r="F12" s="106">
        <f>IF(D12&gt;0,E12/D12*100,"-")</f>
        <v>2.1836266853168591</v>
      </c>
      <c r="G12" s="87">
        <v>562</v>
      </c>
      <c r="H12" s="87">
        <v>0</v>
      </c>
      <c r="I12" s="87">
        <f>+SUM(K12,+M12,O12+P12)</f>
        <v>25175</v>
      </c>
      <c r="J12" s="88">
        <f>IF(D12&gt;0,I12/D12*100,"-")</f>
        <v>97.816373314683133</v>
      </c>
      <c r="K12" s="87">
        <v>0</v>
      </c>
      <c r="L12" s="88">
        <f>IF(D12&gt;0,K12/D12*100,"-")</f>
        <v>0</v>
      </c>
      <c r="M12" s="87">
        <v>0</v>
      </c>
      <c r="N12" s="88">
        <f>IF(D12&gt;0,M12/D12*100,"-")</f>
        <v>0</v>
      </c>
      <c r="O12" s="87">
        <v>175</v>
      </c>
      <c r="P12" s="87">
        <f>SUM(Q12:S12)</f>
        <v>25000</v>
      </c>
      <c r="Q12" s="87">
        <v>4215</v>
      </c>
      <c r="R12" s="87">
        <v>20767</v>
      </c>
      <c r="S12" s="87">
        <v>18</v>
      </c>
      <c r="T12" s="88">
        <f>IF(D12&gt;0,P12/D12*100,"-")</f>
        <v>97.136418385981273</v>
      </c>
      <c r="U12" s="87">
        <v>476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15</v>
      </c>
      <c r="B13" s="86" t="s">
        <v>272</v>
      </c>
      <c r="C13" s="85" t="s">
        <v>273</v>
      </c>
      <c r="D13" s="87">
        <f>+SUM(E13,+I13)</f>
        <v>19361</v>
      </c>
      <c r="E13" s="87">
        <f>+SUM(G13+H13)</f>
        <v>2547</v>
      </c>
      <c r="F13" s="106">
        <f>IF(D13&gt;0,E13/D13*100,"-")</f>
        <v>13.155312225608181</v>
      </c>
      <c r="G13" s="87">
        <v>2547</v>
      </c>
      <c r="H13" s="87">
        <v>0</v>
      </c>
      <c r="I13" s="87">
        <f>+SUM(K13,+M13,O13+P13)</f>
        <v>16814</v>
      </c>
      <c r="J13" s="88">
        <f>IF(D13&gt;0,I13/D13*100,"-")</f>
        <v>86.844687774391815</v>
      </c>
      <c r="K13" s="87">
        <v>1191</v>
      </c>
      <c r="L13" s="88">
        <f>IF(D13&gt;0,K13/D13*100,"-")</f>
        <v>6.1515417592066521</v>
      </c>
      <c r="M13" s="87">
        <v>0</v>
      </c>
      <c r="N13" s="88">
        <f>IF(D13&gt;0,M13/D13*100,"-")</f>
        <v>0</v>
      </c>
      <c r="O13" s="87">
        <v>155</v>
      </c>
      <c r="P13" s="87">
        <f>SUM(Q13:S13)</f>
        <v>15468</v>
      </c>
      <c r="Q13" s="87">
        <v>7228</v>
      </c>
      <c r="R13" s="87">
        <v>8240</v>
      </c>
      <c r="S13" s="87">
        <v>0</v>
      </c>
      <c r="T13" s="88">
        <f>IF(D13&gt;0,P13/D13*100,"-")</f>
        <v>79.892567532668764</v>
      </c>
      <c r="U13" s="87">
        <v>490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15</v>
      </c>
      <c r="B14" s="86" t="s">
        <v>274</v>
      </c>
      <c r="C14" s="85" t="s">
        <v>275</v>
      </c>
      <c r="D14" s="87">
        <f>+SUM(E14,+I14)</f>
        <v>18463</v>
      </c>
      <c r="E14" s="87">
        <f>+SUM(G14+H14)</f>
        <v>2715</v>
      </c>
      <c r="F14" s="106">
        <f>IF(D14&gt;0,E14/D14*100,"-")</f>
        <v>14.705085847370416</v>
      </c>
      <c r="G14" s="87">
        <v>2715</v>
      </c>
      <c r="H14" s="87">
        <v>0</v>
      </c>
      <c r="I14" s="87">
        <f>+SUM(K14,+M14,O14+P14)</f>
        <v>15748</v>
      </c>
      <c r="J14" s="88">
        <f>IF(D14&gt;0,I14/D14*100,"-")</f>
        <v>85.294914152629588</v>
      </c>
      <c r="K14" s="87">
        <v>2610</v>
      </c>
      <c r="L14" s="88">
        <f>IF(D14&gt;0,K14/D14*100,"-")</f>
        <v>14.136380869847804</v>
      </c>
      <c r="M14" s="87">
        <v>0</v>
      </c>
      <c r="N14" s="88">
        <f>IF(D14&gt;0,M14/D14*100,"-")</f>
        <v>0</v>
      </c>
      <c r="O14" s="87">
        <v>413</v>
      </c>
      <c r="P14" s="87">
        <f>SUM(Q14:S14)</f>
        <v>12725</v>
      </c>
      <c r="Q14" s="87">
        <v>4216</v>
      </c>
      <c r="R14" s="87">
        <v>8509</v>
      </c>
      <c r="S14" s="87">
        <v>0</v>
      </c>
      <c r="T14" s="88">
        <f>IF(D14&gt;0,P14/D14*100,"-")</f>
        <v>68.921627037859494</v>
      </c>
      <c r="U14" s="87">
        <v>141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15</v>
      </c>
      <c r="B15" s="86" t="s">
        <v>276</v>
      </c>
      <c r="C15" s="85" t="s">
        <v>277</v>
      </c>
      <c r="D15" s="87">
        <f>+SUM(E15,+I15)</f>
        <v>11418</v>
      </c>
      <c r="E15" s="87">
        <f>+SUM(G15+H15)</f>
        <v>827</v>
      </c>
      <c r="F15" s="106">
        <f>IF(D15&gt;0,E15/D15*100,"-")</f>
        <v>7.2429497284988615</v>
      </c>
      <c r="G15" s="87">
        <v>827</v>
      </c>
      <c r="H15" s="87">
        <v>0</v>
      </c>
      <c r="I15" s="87">
        <f>+SUM(K15,+M15,O15+P15)</f>
        <v>10591</v>
      </c>
      <c r="J15" s="88">
        <f>IF(D15&gt;0,I15/D15*100,"-")</f>
        <v>92.757050271501143</v>
      </c>
      <c r="K15" s="87">
        <v>0</v>
      </c>
      <c r="L15" s="88">
        <f>IF(D15&gt;0,K15/D15*100,"-")</f>
        <v>0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10591</v>
      </c>
      <c r="Q15" s="87">
        <v>2313</v>
      </c>
      <c r="R15" s="87">
        <v>8278</v>
      </c>
      <c r="S15" s="87">
        <v>0</v>
      </c>
      <c r="T15" s="88">
        <f>IF(D15&gt;0,P15/D15*100,"-")</f>
        <v>92.757050271501143</v>
      </c>
      <c r="U15" s="87">
        <v>141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15</v>
      </c>
      <c r="B16" s="86" t="s">
        <v>278</v>
      </c>
      <c r="C16" s="85" t="s">
        <v>279</v>
      </c>
      <c r="D16" s="87">
        <f>+SUM(E16,+I16)</f>
        <v>31369</v>
      </c>
      <c r="E16" s="87">
        <f>+SUM(G16+H16)</f>
        <v>2498</v>
      </c>
      <c r="F16" s="106">
        <f>IF(D16&gt;0,E16/D16*100,"-")</f>
        <v>7.9632758455800312</v>
      </c>
      <c r="G16" s="87">
        <v>2498</v>
      </c>
      <c r="H16" s="87">
        <v>0</v>
      </c>
      <c r="I16" s="87">
        <f>+SUM(K16,+M16,O16+P16)</f>
        <v>28871</v>
      </c>
      <c r="J16" s="88">
        <f>IF(D16&gt;0,I16/D16*100,"-")</f>
        <v>92.036724154419971</v>
      </c>
      <c r="K16" s="87">
        <v>7662</v>
      </c>
      <c r="L16" s="88">
        <f>IF(D16&gt;0,K16/D16*100,"-")</f>
        <v>24.425388122031304</v>
      </c>
      <c r="M16" s="87">
        <v>0</v>
      </c>
      <c r="N16" s="88">
        <f>IF(D16&gt;0,M16/D16*100,"-")</f>
        <v>0</v>
      </c>
      <c r="O16" s="87">
        <v>539</v>
      </c>
      <c r="P16" s="87">
        <f>SUM(Q16:S16)</f>
        <v>20670</v>
      </c>
      <c r="Q16" s="87">
        <v>1232</v>
      </c>
      <c r="R16" s="87">
        <v>19438</v>
      </c>
      <c r="S16" s="87">
        <v>0</v>
      </c>
      <c r="T16" s="88">
        <f>IF(D16&gt;0,P16/D16*100,"-")</f>
        <v>65.893079154579354</v>
      </c>
      <c r="U16" s="87">
        <v>139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15</v>
      </c>
      <c r="B17" s="86" t="s">
        <v>280</v>
      </c>
      <c r="C17" s="85" t="s">
        <v>281</v>
      </c>
      <c r="D17" s="87">
        <f>+SUM(E17,+I17)</f>
        <v>32623</v>
      </c>
      <c r="E17" s="87">
        <f>+SUM(G17+H17)</f>
        <v>4594</v>
      </c>
      <c r="F17" s="106">
        <f>IF(D17&gt;0,E17/D17*100,"-")</f>
        <v>14.082089323483432</v>
      </c>
      <c r="G17" s="87">
        <v>4590</v>
      </c>
      <c r="H17" s="87">
        <v>4</v>
      </c>
      <c r="I17" s="87">
        <f>+SUM(K17,+M17,O17+P17)</f>
        <v>28029</v>
      </c>
      <c r="J17" s="88">
        <f>IF(D17&gt;0,I17/D17*100,"-")</f>
        <v>85.91791067651657</v>
      </c>
      <c r="K17" s="87">
        <v>6274</v>
      </c>
      <c r="L17" s="88">
        <f>IF(D17&gt;0,K17/D17*100,"-")</f>
        <v>19.23183030377341</v>
      </c>
      <c r="M17" s="87">
        <v>0</v>
      </c>
      <c r="N17" s="88">
        <f>IF(D17&gt;0,M17/D17*100,"-")</f>
        <v>0</v>
      </c>
      <c r="O17" s="87">
        <v>3220</v>
      </c>
      <c r="P17" s="87">
        <f>SUM(Q17:S17)</f>
        <v>18535</v>
      </c>
      <c r="Q17" s="87">
        <v>1159</v>
      </c>
      <c r="R17" s="87">
        <v>17376</v>
      </c>
      <c r="S17" s="87">
        <v>0</v>
      </c>
      <c r="T17" s="88">
        <f>IF(D17&gt;0,P17/D17*100,"-")</f>
        <v>56.815743493854029</v>
      </c>
      <c r="U17" s="87">
        <v>478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15</v>
      </c>
      <c r="B18" s="86" t="s">
        <v>282</v>
      </c>
      <c r="C18" s="85" t="s">
        <v>283</v>
      </c>
      <c r="D18" s="87">
        <f>+SUM(E18,+I18)</f>
        <v>24713</v>
      </c>
      <c r="E18" s="87">
        <f>+SUM(G18+H18)</f>
        <v>10047</v>
      </c>
      <c r="F18" s="106">
        <f>IF(D18&gt;0,E18/D18*100,"-")</f>
        <v>40.654716141302153</v>
      </c>
      <c r="G18" s="87">
        <v>9767</v>
      </c>
      <c r="H18" s="87">
        <v>280</v>
      </c>
      <c r="I18" s="87">
        <f>+SUM(K18,+M18,O18+P18)</f>
        <v>14666</v>
      </c>
      <c r="J18" s="88">
        <f>IF(D18&gt;0,I18/D18*100,"-")</f>
        <v>59.345283858697847</v>
      </c>
      <c r="K18" s="87">
        <v>9510</v>
      </c>
      <c r="L18" s="88">
        <f>IF(D18&gt;0,K18/D18*100,"-")</f>
        <v>38.481770727956942</v>
      </c>
      <c r="M18" s="87">
        <v>0</v>
      </c>
      <c r="N18" s="88">
        <f>IF(D18&gt;0,M18/D18*100,"-")</f>
        <v>0</v>
      </c>
      <c r="O18" s="87">
        <v>91</v>
      </c>
      <c r="P18" s="87">
        <f>SUM(Q18:S18)</f>
        <v>5065</v>
      </c>
      <c r="Q18" s="87">
        <v>231</v>
      </c>
      <c r="R18" s="87">
        <v>4834</v>
      </c>
      <c r="S18" s="87">
        <v>0</v>
      </c>
      <c r="T18" s="88">
        <f>IF(D18&gt;0,P18/D18*100,"-")</f>
        <v>20.495285881924495</v>
      </c>
      <c r="U18" s="87">
        <v>453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15</v>
      </c>
      <c r="B19" s="86" t="s">
        <v>284</v>
      </c>
      <c r="C19" s="85" t="s">
        <v>285</v>
      </c>
      <c r="D19" s="87">
        <f>+SUM(E19,+I19)</f>
        <v>2093</v>
      </c>
      <c r="E19" s="87">
        <f>+SUM(G19+H19)</f>
        <v>359</v>
      </c>
      <c r="F19" s="106">
        <f>IF(D19&gt;0,E19/D19*100,"-")</f>
        <v>17.152412804586717</v>
      </c>
      <c r="G19" s="87">
        <v>338</v>
      </c>
      <c r="H19" s="87">
        <v>21</v>
      </c>
      <c r="I19" s="87">
        <f>+SUM(K19,+M19,O19+P19)</f>
        <v>1734</v>
      </c>
      <c r="J19" s="88">
        <f>IF(D19&gt;0,I19/D19*100,"-")</f>
        <v>82.847587195413283</v>
      </c>
      <c r="K19" s="87">
        <v>1160</v>
      </c>
      <c r="L19" s="88">
        <f>IF(D19&gt;0,K19/D19*100,"-")</f>
        <v>55.422838031533686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574</v>
      </c>
      <c r="Q19" s="87">
        <v>243</v>
      </c>
      <c r="R19" s="87">
        <v>291</v>
      </c>
      <c r="S19" s="87">
        <v>40</v>
      </c>
      <c r="T19" s="88">
        <f>IF(D19&gt;0,P19/D19*100,"-")</f>
        <v>27.424749163879596</v>
      </c>
      <c r="U19" s="87">
        <v>18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15</v>
      </c>
      <c r="B20" s="86" t="s">
        <v>286</v>
      </c>
      <c r="C20" s="85" t="s">
        <v>287</v>
      </c>
      <c r="D20" s="87">
        <f>+SUM(E20,+I20)</f>
        <v>2862</v>
      </c>
      <c r="E20" s="87">
        <f>+SUM(G20+H20)</f>
        <v>1104</v>
      </c>
      <c r="F20" s="106">
        <f>IF(D20&gt;0,E20/D20*100,"-")</f>
        <v>38.574423480083858</v>
      </c>
      <c r="G20" s="87">
        <v>1104</v>
      </c>
      <c r="H20" s="87">
        <v>0</v>
      </c>
      <c r="I20" s="87">
        <f>+SUM(K20,+M20,O20+P20)</f>
        <v>1758</v>
      </c>
      <c r="J20" s="88">
        <f>IF(D20&gt;0,I20/D20*100,"-")</f>
        <v>61.425576519916149</v>
      </c>
      <c r="K20" s="87">
        <v>0</v>
      </c>
      <c r="L20" s="88">
        <f>IF(D20&gt;0,K20/D20*100,"-")</f>
        <v>0</v>
      </c>
      <c r="M20" s="87">
        <v>0</v>
      </c>
      <c r="N20" s="88">
        <f>IF(D20&gt;0,M20/D20*100,"-")</f>
        <v>0</v>
      </c>
      <c r="O20" s="87">
        <v>178</v>
      </c>
      <c r="P20" s="87">
        <f>SUM(Q20:S20)</f>
        <v>1580</v>
      </c>
      <c r="Q20" s="87">
        <v>0</v>
      </c>
      <c r="R20" s="87">
        <v>1580</v>
      </c>
      <c r="S20" s="87">
        <v>0</v>
      </c>
      <c r="T20" s="88">
        <f>IF(D20&gt;0,P20/D20*100,"-")</f>
        <v>55.206149545772185</v>
      </c>
      <c r="U20" s="87">
        <v>32</v>
      </c>
      <c r="V20" s="85"/>
      <c r="W20" s="85"/>
      <c r="X20" s="85"/>
      <c r="Y20" s="85" t="s">
        <v>263</v>
      </c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15</v>
      </c>
      <c r="B21" s="86" t="s">
        <v>288</v>
      </c>
      <c r="C21" s="85" t="s">
        <v>289</v>
      </c>
      <c r="D21" s="87">
        <f>+SUM(E21,+I21)</f>
        <v>2473</v>
      </c>
      <c r="E21" s="87">
        <f>+SUM(G21+H21)</f>
        <v>148</v>
      </c>
      <c r="F21" s="106">
        <f>IF(D21&gt;0,E21/D21*100,"-")</f>
        <v>5.9846340477153248</v>
      </c>
      <c r="G21" s="87">
        <v>148</v>
      </c>
      <c r="H21" s="87">
        <v>0</v>
      </c>
      <c r="I21" s="87">
        <f>+SUM(K21,+M21,O21+P21)</f>
        <v>2325</v>
      </c>
      <c r="J21" s="88">
        <f>IF(D21&gt;0,I21/D21*100,"-")</f>
        <v>94.015365952284682</v>
      </c>
      <c r="K21" s="87">
        <v>0</v>
      </c>
      <c r="L21" s="88">
        <f>IF(D21&gt;0,K21/D21*100,"-")</f>
        <v>0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2325</v>
      </c>
      <c r="Q21" s="87">
        <v>636</v>
      </c>
      <c r="R21" s="87">
        <v>1689</v>
      </c>
      <c r="S21" s="87">
        <v>0</v>
      </c>
      <c r="T21" s="88">
        <f>IF(D21&gt;0,P21/D21*100,"-")</f>
        <v>94.015365952284682</v>
      </c>
      <c r="U21" s="87">
        <v>0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15</v>
      </c>
      <c r="B22" s="86" t="s">
        <v>290</v>
      </c>
      <c r="C22" s="85" t="s">
        <v>291</v>
      </c>
      <c r="D22" s="87">
        <f>+SUM(E22,+I22)</f>
        <v>2298</v>
      </c>
      <c r="E22" s="87">
        <f>+SUM(G22+H22)</f>
        <v>1296</v>
      </c>
      <c r="F22" s="106">
        <f>IF(D22&gt;0,E22/D22*100,"-")</f>
        <v>56.396866840731072</v>
      </c>
      <c r="G22" s="87">
        <v>1293</v>
      </c>
      <c r="H22" s="87">
        <v>3</v>
      </c>
      <c r="I22" s="87">
        <f>+SUM(K22,+M22,O22+P22)</f>
        <v>1002</v>
      </c>
      <c r="J22" s="88">
        <f>IF(D22&gt;0,I22/D22*100,"-")</f>
        <v>43.603133159268928</v>
      </c>
      <c r="K22" s="87">
        <v>0</v>
      </c>
      <c r="L22" s="88">
        <f>IF(D22&gt;0,K22/D22*100,"-")</f>
        <v>0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1002</v>
      </c>
      <c r="Q22" s="87">
        <v>275</v>
      </c>
      <c r="R22" s="87">
        <v>727</v>
      </c>
      <c r="S22" s="87">
        <v>0</v>
      </c>
      <c r="T22" s="88">
        <f>IF(D22&gt;0,P22/D22*100,"-")</f>
        <v>43.603133159268928</v>
      </c>
      <c r="U22" s="87">
        <v>12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15</v>
      </c>
      <c r="B23" s="86" t="s">
        <v>292</v>
      </c>
      <c r="C23" s="85" t="s">
        <v>293</v>
      </c>
      <c r="D23" s="87">
        <f>+SUM(E23,+I23)</f>
        <v>1168</v>
      </c>
      <c r="E23" s="87">
        <f>+SUM(G23+H23)</f>
        <v>402</v>
      </c>
      <c r="F23" s="106">
        <f>IF(D23&gt;0,E23/D23*100,"-")</f>
        <v>34.417808219178085</v>
      </c>
      <c r="G23" s="87">
        <v>402</v>
      </c>
      <c r="H23" s="87">
        <v>0</v>
      </c>
      <c r="I23" s="87">
        <f>+SUM(K23,+M23,O23+P23)</f>
        <v>766</v>
      </c>
      <c r="J23" s="88">
        <f>IF(D23&gt;0,I23/D23*100,"-")</f>
        <v>65.582191780821915</v>
      </c>
      <c r="K23" s="87">
        <v>0</v>
      </c>
      <c r="L23" s="88">
        <f>IF(D23&gt;0,K23/D23*100,"-")</f>
        <v>0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766</v>
      </c>
      <c r="Q23" s="87">
        <v>13</v>
      </c>
      <c r="R23" s="87">
        <v>753</v>
      </c>
      <c r="S23" s="87">
        <v>0</v>
      </c>
      <c r="T23" s="88">
        <f>IF(D23&gt;0,P23/D23*100,"-")</f>
        <v>65.582191780821915</v>
      </c>
      <c r="U23" s="87">
        <v>15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15</v>
      </c>
      <c r="B24" s="86" t="s">
        <v>294</v>
      </c>
      <c r="C24" s="85" t="s">
        <v>295</v>
      </c>
      <c r="D24" s="87">
        <f>+SUM(E24,+I24)</f>
        <v>754</v>
      </c>
      <c r="E24" s="87">
        <f>+SUM(G24+H24)</f>
        <v>157</v>
      </c>
      <c r="F24" s="106">
        <f>IF(D24&gt;0,E24/D24*100,"-")</f>
        <v>20.822281167108752</v>
      </c>
      <c r="G24" s="87">
        <v>157</v>
      </c>
      <c r="H24" s="87">
        <v>0</v>
      </c>
      <c r="I24" s="87">
        <f>+SUM(K24,+M24,O24+P24)</f>
        <v>597</v>
      </c>
      <c r="J24" s="88">
        <f>IF(D24&gt;0,I24/D24*100,"-")</f>
        <v>79.177718832891244</v>
      </c>
      <c r="K24" s="87">
        <v>0</v>
      </c>
      <c r="L24" s="88">
        <f>IF(D24&gt;0,K24/D24*100,"-")</f>
        <v>0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597</v>
      </c>
      <c r="Q24" s="87">
        <v>0</v>
      </c>
      <c r="R24" s="87">
        <v>597</v>
      </c>
      <c r="S24" s="87">
        <v>0</v>
      </c>
      <c r="T24" s="88">
        <f>IF(D24&gt;0,P24/D24*100,"-")</f>
        <v>79.177718832891244</v>
      </c>
      <c r="U24" s="87">
        <v>12</v>
      </c>
      <c r="V24" s="85"/>
      <c r="W24" s="85"/>
      <c r="X24" s="85"/>
      <c r="Y24" s="85" t="s">
        <v>263</v>
      </c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15</v>
      </c>
      <c r="B25" s="86" t="s">
        <v>296</v>
      </c>
      <c r="C25" s="85" t="s">
        <v>297</v>
      </c>
      <c r="D25" s="87">
        <f>+SUM(E25,+I25)</f>
        <v>3547</v>
      </c>
      <c r="E25" s="87">
        <f>+SUM(G25+H25)</f>
        <v>688</v>
      </c>
      <c r="F25" s="106">
        <f>IF(D25&gt;0,E25/D25*100,"-")</f>
        <v>19.396673244995771</v>
      </c>
      <c r="G25" s="87">
        <v>688</v>
      </c>
      <c r="H25" s="87">
        <v>0</v>
      </c>
      <c r="I25" s="87">
        <f>+SUM(K25,+M25,O25+P25)</f>
        <v>2859</v>
      </c>
      <c r="J25" s="88">
        <f>IF(D25&gt;0,I25/D25*100,"-")</f>
        <v>80.603326755004232</v>
      </c>
      <c r="K25" s="87">
        <v>2598</v>
      </c>
      <c r="L25" s="88">
        <f>IF(D25&gt;0,K25/D25*100,"-")</f>
        <v>73.244995771074144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261</v>
      </c>
      <c r="Q25" s="87">
        <v>10</v>
      </c>
      <c r="R25" s="87">
        <v>251</v>
      </c>
      <c r="S25" s="87">
        <v>0</v>
      </c>
      <c r="T25" s="88">
        <f>IF(D25&gt;0,P25/D25*100,"-")</f>
        <v>7.3583309839300819</v>
      </c>
      <c r="U25" s="87">
        <v>146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15</v>
      </c>
      <c r="B26" s="86" t="s">
        <v>298</v>
      </c>
      <c r="C26" s="85" t="s">
        <v>299</v>
      </c>
      <c r="D26" s="87">
        <f>+SUM(E26,+I26)</f>
        <v>3151</v>
      </c>
      <c r="E26" s="87">
        <f>+SUM(G26+H26)</f>
        <v>1282</v>
      </c>
      <c r="F26" s="106">
        <f>IF(D26&gt;0,E26/D26*100,"-")</f>
        <v>40.685496667724529</v>
      </c>
      <c r="G26" s="87">
        <v>1282</v>
      </c>
      <c r="H26" s="87">
        <v>0</v>
      </c>
      <c r="I26" s="87">
        <f>+SUM(K26,+M26,O26+P26)</f>
        <v>1869</v>
      </c>
      <c r="J26" s="88">
        <f>IF(D26&gt;0,I26/D26*100,"-")</f>
        <v>59.314503332275471</v>
      </c>
      <c r="K26" s="87">
        <v>0</v>
      </c>
      <c r="L26" s="88">
        <f>IF(D26&gt;0,K26/D26*100,"-")</f>
        <v>0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1869</v>
      </c>
      <c r="Q26" s="87">
        <v>128</v>
      </c>
      <c r="R26" s="87">
        <v>1741</v>
      </c>
      <c r="S26" s="87">
        <v>0</v>
      </c>
      <c r="T26" s="88">
        <f>IF(D26&gt;0,P26/D26*100,"-")</f>
        <v>59.314503332275471</v>
      </c>
      <c r="U26" s="87">
        <v>41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15</v>
      </c>
      <c r="B27" s="86" t="s">
        <v>300</v>
      </c>
      <c r="C27" s="85" t="s">
        <v>301</v>
      </c>
      <c r="D27" s="87">
        <f>+SUM(E27,+I27)</f>
        <v>2999</v>
      </c>
      <c r="E27" s="87">
        <f>+SUM(G27+H27)</f>
        <v>1110</v>
      </c>
      <c r="F27" s="106">
        <f>IF(D27&gt;0,E27/D27*100,"-")</f>
        <v>37.012337445815277</v>
      </c>
      <c r="G27" s="87">
        <v>1110</v>
      </c>
      <c r="H27" s="87">
        <v>0</v>
      </c>
      <c r="I27" s="87">
        <f>+SUM(K27,+M27,O27+P27)</f>
        <v>1889</v>
      </c>
      <c r="J27" s="88">
        <f>IF(D27&gt;0,I27/D27*100,"-")</f>
        <v>62.98766255418473</v>
      </c>
      <c r="K27" s="87">
        <v>0</v>
      </c>
      <c r="L27" s="88">
        <f>IF(D27&gt;0,K27/D27*100,"-")</f>
        <v>0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1889</v>
      </c>
      <c r="Q27" s="87">
        <v>471</v>
      </c>
      <c r="R27" s="87">
        <v>1418</v>
      </c>
      <c r="S27" s="87">
        <v>0</v>
      </c>
      <c r="T27" s="88">
        <f>IF(D27&gt;0,P27/D27*100,"-")</f>
        <v>62.98766255418473</v>
      </c>
      <c r="U27" s="87">
        <v>49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15</v>
      </c>
      <c r="B28" s="86" t="s">
        <v>302</v>
      </c>
      <c r="C28" s="85" t="s">
        <v>303</v>
      </c>
      <c r="D28" s="87">
        <f>+SUM(E28,+I28)</f>
        <v>3497</v>
      </c>
      <c r="E28" s="87">
        <f>+SUM(G28+H28)</f>
        <v>958</v>
      </c>
      <c r="F28" s="106">
        <f>IF(D28&gt;0,E28/D28*100,"-")</f>
        <v>27.394909922790962</v>
      </c>
      <c r="G28" s="87">
        <v>958</v>
      </c>
      <c r="H28" s="87">
        <v>0</v>
      </c>
      <c r="I28" s="87">
        <f>+SUM(K28,+M28,O28+P28)</f>
        <v>2539</v>
      </c>
      <c r="J28" s="88">
        <f>IF(D28&gt;0,I28/D28*100,"-")</f>
        <v>72.605090077209027</v>
      </c>
      <c r="K28" s="87">
        <v>1582</v>
      </c>
      <c r="L28" s="88">
        <f>IF(D28&gt;0,K28/D28*100,"-")</f>
        <v>45.238776093794684</v>
      </c>
      <c r="M28" s="87">
        <v>0</v>
      </c>
      <c r="N28" s="88">
        <f>IF(D28&gt;0,M28/D28*100,"-")</f>
        <v>0</v>
      </c>
      <c r="O28" s="87">
        <v>414</v>
      </c>
      <c r="P28" s="87">
        <f>SUM(Q28:S28)</f>
        <v>543</v>
      </c>
      <c r="Q28" s="87">
        <v>0</v>
      </c>
      <c r="R28" s="87">
        <v>543</v>
      </c>
      <c r="S28" s="87">
        <v>0</v>
      </c>
      <c r="T28" s="88">
        <f>IF(D28&gt;0,P28/D28*100,"-")</f>
        <v>15.527595081498427</v>
      </c>
      <c r="U28" s="87">
        <v>44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15</v>
      </c>
      <c r="B29" s="86" t="s">
        <v>304</v>
      </c>
      <c r="C29" s="85" t="s">
        <v>305</v>
      </c>
      <c r="D29" s="87">
        <f>+SUM(E29,+I29)</f>
        <v>351</v>
      </c>
      <c r="E29" s="87">
        <f>+SUM(G29+H29)</f>
        <v>94</v>
      </c>
      <c r="F29" s="106">
        <f>IF(D29&gt;0,E29/D29*100,"-")</f>
        <v>26.780626780626783</v>
      </c>
      <c r="G29" s="87">
        <v>94</v>
      </c>
      <c r="H29" s="87">
        <v>0</v>
      </c>
      <c r="I29" s="87">
        <f>+SUM(K29,+M29,O29+P29)</f>
        <v>257</v>
      </c>
      <c r="J29" s="88">
        <f>IF(D29&gt;0,I29/D29*100,"-")</f>
        <v>73.219373219373225</v>
      </c>
      <c r="K29" s="87">
        <v>0</v>
      </c>
      <c r="L29" s="88">
        <f>IF(D29&gt;0,K29/D29*100,"-")</f>
        <v>0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257</v>
      </c>
      <c r="Q29" s="87">
        <v>0</v>
      </c>
      <c r="R29" s="87">
        <v>242</v>
      </c>
      <c r="S29" s="87">
        <v>15</v>
      </c>
      <c r="T29" s="88">
        <f>IF(D29&gt;0,P29/D29*100,"-")</f>
        <v>73.219373219373225</v>
      </c>
      <c r="U29" s="87">
        <v>5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15</v>
      </c>
      <c r="B30" s="86" t="s">
        <v>306</v>
      </c>
      <c r="C30" s="85" t="s">
        <v>307</v>
      </c>
      <c r="D30" s="87">
        <f>+SUM(E30,+I30)</f>
        <v>20905</v>
      </c>
      <c r="E30" s="87">
        <f>+SUM(G30+H30)</f>
        <v>540</v>
      </c>
      <c r="F30" s="106">
        <f>IF(D30&gt;0,E30/D30*100,"-")</f>
        <v>2.5831140875388665</v>
      </c>
      <c r="G30" s="87">
        <v>540</v>
      </c>
      <c r="H30" s="87">
        <v>0</v>
      </c>
      <c r="I30" s="87">
        <f>+SUM(K30,+M30,O30+P30)</f>
        <v>20365</v>
      </c>
      <c r="J30" s="88">
        <f>IF(D30&gt;0,I30/D30*100,"-")</f>
        <v>97.41688591246114</v>
      </c>
      <c r="K30" s="87">
        <v>3878</v>
      </c>
      <c r="L30" s="88">
        <f>IF(D30&gt;0,K30/D30*100,"-")</f>
        <v>18.550585984214301</v>
      </c>
      <c r="M30" s="87">
        <v>0</v>
      </c>
      <c r="N30" s="88">
        <f>IF(D30&gt;0,M30/D30*100,"-")</f>
        <v>0</v>
      </c>
      <c r="O30" s="87">
        <v>545</v>
      </c>
      <c r="P30" s="87">
        <f>SUM(Q30:S30)</f>
        <v>15942</v>
      </c>
      <c r="Q30" s="87">
        <v>1388</v>
      </c>
      <c r="R30" s="87">
        <v>14554</v>
      </c>
      <c r="S30" s="87">
        <v>0</v>
      </c>
      <c r="T30" s="88">
        <f>IF(D30&gt;0,P30/D30*100,"-")</f>
        <v>76.259268117675191</v>
      </c>
      <c r="U30" s="87">
        <v>47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15</v>
      </c>
      <c r="B31" s="86" t="s">
        <v>308</v>
      </c>
      <c r="C31" s="85" t="s">
        <v>309</v>
      </c>
      <c r="D31" s="87">
        <f>+SUM(E31,+I31)</f>
        <v>4506</v>
      </c>
      <c r="E31" s="87">
        <f>+SUM(G31+H31)</f>
        <v>744</v>
      </c>
      <c r="F31" s="106">
        <f>IF(D31&gt;0,E31/D31*100,"-")</f>
        <v>16.511318242343542</v>
      </c>
      <c r="G31" s="87">
        <v>744</v>
      </c>
      <c r="H31" s="87">
        <v>0</v>
      </c>
      <c r="I31" s="87">
        <f>+SUM(K31,+M31,O31+P31)</f>
        <v>3762</v>
      </c>
      <c r="J31" s="88">
        <f>IF(D31&gt;0,I31/D31*100,"-")</f>
        <v>83.488681757656451</v>
      </c>
      <c r="K31" s="87">
        <v>0</v>
      </c>
      <c r="L31" s="88">
        <f>IF(D31&gt;0,K31/D31*100,"-")</f>
        <v>0</v>
      </c>
      <c r="M31" s="87">
        <v>0</v>
      </c>
      <c r="N31" s="88">
        <f>IF(D31&gt;0,M31/D31*100,"-")</f>
        <v>0</v>
      </c>
      <c r="O31" s="87">
        <v>606</v>
      </c>
      <c r="P31" s="87">
        <f>SUM(Q31:S31)</f>
        <v>3156</v>
      </c>
      <c r="Q31" s="87">
        <v>0</v>
      </c>
      <c r="R31" s="87">
        <v>2329</v>
      </c>
      <c r="S31" s="87">
        <v>827</v>
      </c>
      <c r="T31" s="88">
        <f>IF(D31&gt;0,P31/D31*100,"-")</f>
        <v>70.039946737683096</v>
      </c>
      <c r="U31" s="87">
        <v>48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15</v>
      </c>
      <c r="B32" s="86" t="s">
        <v>310</v>
      </c>
      <c r="C32" s="85" t="s">
        <v>311</v>
      </c>
      <c r="D32" s="87">
        <f>+SUM(E32,+I32)</f>
        <v>5794</v>
      </c>
      <c r="E32" s="87">
        <f>+SUM(G32+H32)</f>
        <v>2266</v>
      </c>
      <c r="F32" s="106">
        <f>IF(D32&gt;0,E32/D32*100,"-")</f>
        <v>39.109423541594751</v>
      </c>
      <c r="G32" s="87">
        <v>2266</v>
      </c>
      <c r="H32" s="87">
        <v>0</v>
      </c>
      <c r="I32" s="87">
        <f>+SUM(K32,+M32,O32+P32)</f>
        <v>3528</v>
      </c>
      <c r="J32" s="88">
        <f>IF(D32&gt;0,I32/D32*100,"-")</f>
        <v>60.890576458405242</v>
      </c>
      <c r="K32" s="87">
        <v>0</v>
      </c>
      <c r="L32" s="88">
        <f>IF(D32&gt;0,K32/D32*100,"-")</f>
        <v>0</v>
      </c>
      <c r="M32" s="87">
        <v>0</v>
      </c>
      <c r="N32" s="88">
        <f>IF(D32&gt;0,M32/D32*100,"-")</f>
        <v>0</v>
      </c>
      <c r="O32" s="87">
        <v>572</v>
      </c>
      <c r="P32" s="87">
        <f>SUM(Q32:S32)</f>
        <v>2956</v>
      </c>
      <c r="Q32" s="87">
        <v>191</v>
      </c>
      <c r="R32" s="87">
        <v>2765</v>
      </c>
      <c r="S32" s="87">
        <v>0</v>
      </c>
      <c r="T32" s="88">
        <f>IF(D32&gt;0,P32/D32*100,"-")</f>
        <v>51.018294787711426</v>
      </c>
      <c r="U32" s="87">
        <v>50</v>
      </c>
      <c r="V32" s="85"/>
      <c r="W32" s="85"/>
      <c r="X32" s="85"/>
      <c r="Y32" s="85" t="s">
        <v>263</v>
      </c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15</v>
      </c>
      <c r="B33" s="86" t="s">
        <v>312</v>
      </c>
      <c r="C33" s="85" t="s">
        <v>313</v>
      </c>
      <c r="D33" s="87">
        <f>+SUM(E33,+I33)</f>
        <v>11852</v>
      </c>
      <c r="E33" s="87">
        <f>+SUM(G33+H33)</f>
        <v>3474</v>
      </c>
      <c r="F33" s="106">
        <f>IF(D33&gt;0,E33/D33*100,"-")</f>
        <v>29.311508606142421</v>
      </c>
      <c r="G33" s="87">
        <v>3474</v>
      </c>
      <c r="H33" s="87">
        <v>0</v>
      </c>
      <c r="I33" s="87">
        <f>+SUM(K33,+M33,O33+P33)</f>
        <v>8378</v>
      </c>
      <c r="J33" s="88">
        <f>IF(D33&gt;0,I33/D33*100,"-")</f>
        <v>70.688491393857575</v>
      </c>
      <c r="K33" s="87">
        <v>0</v>
      </c>
      <c r="L33" s="88">
        <f>IF(D33&gt;0,K33/D33*100,"-")</f>
        <v>0</v>
      </c>
      <c r="M33" s="87">
        <v>0</v>
      </c>
      <c r="N33" s="88">
        <f>IF(D33&gt;0,M33/D33*100,"-")</f>
        <v>0</v>
      </c>
      <c r="O33" s="87">
        <v>403</v>
      </c>
      <c r="P33" s="87">
        <f>SUM(Q33:S33)</f>
        <v>7975</v>
      </c>
      <c r="Q33" s="87">
        <v>0</v>
      </c>
      <c r="R33" s="87">
        <v>7975</v>
      </c>
      <c r="S33" s="87">
        <v>0</v>
      </c>
      <c r="T33" s="88">
        <f>IF(D33&gt;0,P33/D33*100,"-")</f>
        <v>67.288221397232533</v>
      </c>
      <c r="U33" s="87">
        <v>100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15</v>
      </c>
      <c r="B34" s="86" t="s">
        <v>314</v>
      </c>
      <c r="C34" s="85" t="s">
        <v>315</v>
      </c>
      <c r="D34" s="87">
        <f>+SUM(E34,+I34)</f>
        <v>4839</v>
      </c>
      <c r="E34" s="87">
        <f>+SUM(G34+H34)</f>
        <v>1710</v>
      </c>
      <c r="F34" s="106">
        <f>IF(D34&gt;0,E34/D34*100,"-")</f>
        <v>35.337879727216368</v>
      </c>
      <c r="G34" s="87">
        <v>1710</v>
      </c>
      <c r="H34" s="87">
        <v>0</v>
      </c>
      <c r="I34" s="87">
        <f>+SUM(K34,+M34,O34+P34)</f>
        <v>3129</v>
      </c>
      <c r="J34" s="88">
        <f>IF(D34&gt;0,I34/D34*100,"-")</f>
        <v>64.662120272783625</v>
      </c>
      <c r="K34" s="87">
        <v>1935</v>
      </c>
      <c r="L34" s="88">
        <f>IF(D34&gt;0,K34/D34*100,"-")</f>
        <v>39.987600743955362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1194</v>
      </c>
      <c r="Q34" s="87">
        <v>568</v>
      </c>
      <c r="R34" s="87">
        <v>626</v>
      </c>
      <c r="S34" s="87">
        <v>0</v>
      </c>
      <c r="T34" s="88">
        <f>IF(D34&gt;0,P34/D34*100,"-")</f>
        <v>24.67451952882827</v>
      </c>
      <c r="U34" s="87">
        <v>20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15</v>
      </c>
      <c r="B35" s="86" t="s">
        <v>316</v>
      </c>
      <c r="C35" s="85" t="s">
        <v>317</v>
      </c>
      <c r="D35" s="87">
        <f>+SUM(E35,+I35)</f>
        <v>3100</v>
      </c>
      <c r="E35" s="87">
        <f>+SUM(G35+H35)</f>
        <v>733</v>
      </c>
      <c r="F35" s="106">
        <f>IF(D35&gt;0,E35/D35*100,"-")</f>
        <v>23.64516129032258</v>
      </c>
      <c r="G35" s="87">
        <v>733</v>
      </c>
      <c r="H35" s="87">
        <v>0</v>
      </c>
      <c r="I35" s="87">
        <f>+SUM(K35,+M35,O35+P35)</f>
        <v>2367</v>
      </c>
      <c r="J35" s="88">
        <f>IF(D35&gt;0,I35/D35*100,"-")</f>
        <v>76.354838709677423</v>
      </c>
      <c r="K35" s="87">
        <v>998</v>
      </c>
      <c r="L35" s="88">
        <f>IF(D35&gt;0,K35/D35*100,"-")</f>
        <v>32.193548387096776</v>
      </c>
      <c r="M35" s="87">
        <v>0</v>
      </c>
      <c r="N35" s="88">
        <f>IF(D35&gt;0,M35/D35*100,"-")</f>
        <v>0</v>
      </c>
      <c r="O35" s="87">
        <v>299</v>
      </c>
      <c r="P35" s="87">
        <f>SUM(Q35:S35)</f>
        <v>1070</v>
      </c>
      <c r="Q35" s="87">
        <v>0</v>
      </c>
      <c r="R35" s="87">
        <v>1070</v>
      </c>
      <c r="S35" s="87">
        <v>0</v>
      </c>
      <c r="T35" s="88">
        <f>IF(D35&gt;0,P35/D35*100,"-")</f>
        <v>34.516129032258064</v>
      </c>
      <c r="U35" s="87">
        <v>18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15</v>
      </c>
      <c r="B36" s="86" t="s">
        <v>318</v>
      </c>
      <c r="C36" s="85" t="s">
        <v>319</v>
      </c>
      <c r="D36" s="87">
        <f>+SUM(E36,+I36)</f>
        <v>4684</v>
      </c>
      <c r="E36" s="87">
        <f>+SUM(G36+H36)</f>
        <v>504</v>
      </c>
      <c r="F36" s="106">
        <f>IF(D36&gt;0,E36/D36*100,"-")</f>
        <v>10.7600341588386</v>
      </c>
      <c r="G36" s="87">
        <v>504</v>
      </c>
      <c r="H36" s="87">
        <v>0</v>
      </c>
      <c r="I36" s="87">
        <f>+SUM(K36,+M36,O36+P36)</f>
        <v>4180</v>
      </c>
      <c r="J36" s="88">
        <f>IF(D36&gt;0,I36/D36*100,"-")</f>
        <v>89.239965841161393</v>
      </c>
      <c r="K36" s="87">
        <v>0</v>
      </c>
      <c r="L36" s="88">
        <f>IF(D36&gt;0,K36/D36*100,"-")</f>
        <v>0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4180</v>
      </c>
      <c r="Q36" s="87">
        <v>1219</v>
      </c>
      <c r="R36" s="87">
        <v>2961</v>
      </c>
      <c r="S36" s="87">
        <v>0</v>
      </c>
      <c r="T36" s="88">
        <f>IF(D36&gt;0,P36/D36*100,"-")</f>
        <v>89.239965841161393</v>
      </c>
      <c r="U36" s="87">
        <v>33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15</v>
      </c>
      <c r="B37" s="86" t="s">
        <v>320</v>
      </c>
      <c r="C37" s="85" t="s">
        <v>321</v>
      </c>
      <c r="D37" s="87">
        <f>+SUM(E37,+I37)</f>
        <v>5133</v>
      </c>
      <c r="E37" s="87">
        <f>+SUM(G37+H37)</f>
        <v>95</v>
      </c>
      <c r="F37" s="106">
        <f>IF(D37&gt;0,E37/D37*100,"-")</f>
        <v>1.8507695304889926</v>
      </c>
      <c r="G37" s="87">
        <v>95</v>
      </c>
      <c r="H37" s="87">
        <v>0</v>
      </c>
      <c r="I37" s="87">
        <f>+SUM(K37,+M37,O37+P37)</f>
        <v>5038</v>
      </c>
      <c r="J37" s="88">
        <f>IF(D37&gt;0,I37/D37*100,"-")</f>
        <v>98.149230469511011</v>
      </c>
      <c r="K37" s="87">
        <v>0</v>
      </c>
      <c r="L37" s="88">
        <f>IF(D37&gt;0,K37/D37*100,"-")</f>
        <v>0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5038</v>
      </c>
      <c r="Q37" s="87">
        <v>172</v>
      </c>
      <c r="R37" s="87">
        <v>4866</v>
      </c>
      <c r="S37" s="87">
        <v>0</v>
      </c>
      <c r="T37" s="88">
        <f>IF(D37&gt;0,P37/D37*100,"-")</f>
        <v>98.149230469511011</v>
      </c>
      <c r="U37" s="87">
        <v>31</v>
      </c>
      <c r="V37" s="85" t="s">
        <v>263</v>
      </c>
      <c r="W37" s="85"/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15</v>
      </c>
      <c r="B38" s="86" t="s">
        <v>322</v>
      </c>
      <c r="C38" s="85" t="s">
        <v>323</v>
      </c>
      <c r="D38" s="87">
        <f>+SUM(E38,+I38)</f>
        <v>15034</v>
      </c>
      <c r="E38" s="87">
        <f>+SUM(G38+H38)</f>
        <v>4312</v>
      </c>
      <c r="F38" s="106">
        <f>IF(D38&gt;0,E38/D38*100,"-")</f>
        <v>28.681654915524813</v>
      </c>
      <c r="G38" s="87">
        <v>4312</v>
      </c>
      <c r="H38" s="87">
        <v>0</v>
      </c>
      <c r="I38" s="87">
        <f>+SUM(K38,+M38,O38+P38)</f>
        <v>10722</v>
      </c>
      <c r="J38" s="88">
        <f>IF(D38&gt;0,I38/D38*100,"-")</f>
        <v>71.318345084475183</v>
      </c>
      <c r="K38" s="87">
        <v>688</v>
      </c>
      <c r="L38" s="88">
        <f>IF(D38&gt;0,K38/D38*100,"-")</f>
        <v>4.5762937342024745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10034</v>
      </c>
      <c r="Q38" s="87">
        <v>353</v>
      </c>
      <c r="R38" s="87">
        <v>9681</v>
      </c>
      <c r="S38" s="87">
        <v>0</v>
      </c>
      <c r="T38" s="88">
        <f>IF(D38&gt;0,P38/D38*100,"-")</f>
        <v>66.742051350272718</v>
      </c>
      <c r="U38" s="87">
        <v>127</v>
      </c>
      <c r="V38" s="85" t="s">
        <v>263</v>
      </c>
      <c r="W38" s="85"/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15</v>
      </c>
      <c r="B39" s="86" t="s">
        <v>324</v>
      </c>
      <c r="C39" s="85" t="s">
        <v>325</v>
      </c>
      <c r="D39" s="87">
        <f>+SUM(E39,+I39)</f>
        <v>4327</v>
      </c>
      <c r="E39" s="87">
        <f>+SUM(G39+H39)</f>
        <v>993</v>
      </c>
      <c r="F39" s="106">
        <f>IF(D39&gt;0,E39/D39*100,"-")</f>
        <v>22.948925352438181</v>
      </c>
      <c r="G39" s="87">
        <v>993</v>
      </c>
      <c r="H39" s="87">
        <v>0</v>
      </c>
      <c r="I39" s="87">
        <f>+SUM(K39,+M39,O39+P39)</f>
        <v>3334</v>
      </c>
      <c r="J39" s="88">
        <f>IF(D39&gt;0,I39/D39*100,"-")</f>
        <v>77.051074647561819</v>
      </c>
      <c r="K39" s="87">
        <v>0</v>
      </c>
      <c r="L39" s="88">
        <f>IF(D39&gt;0,K39/D39*100,"-")</f>
        <v>0</v>
      </c>
      <c r="M39" s="87">
        <v>0</v>
      </c>
      <c r="N39" s="88">
        <f>IF(D39&gt;0,M39/D39*100,"-")</f>
        <v>0</v>
      </c>
      <c r="O39" s="87">
        <v>142</v>
      </c>
      <c r="P39" s="87">
        <f>SUM(Q39:S39)</f>
        <v>3192</v>
      </c>
      <c r="Q39" s="87">
        <v>191</v>
      </c>
      <c r="R39" s="87">
        <v>3001</v>
      </c>
      <c r="S39" s="87">
        <v>0</v>
      </c>
      <c r="T39" s="88">
        <f>IF(D39&gt;0,P39/D39*100,"-")</f>
        <v>73.769355211462909</v>
      </c>
      <c r="U39" s="87">
        <v>28</v>
      </c>
      <c r="V39" s="85" t="s">
        <v>263</v>
      </c>
      <c r="W39" s="85"/>
      <c r="X39" s="85"/>
      <c r="Y39" s="85"/>
      <c r="Z39" s="85" t="s">
        <v>263</v>
      </c>
      <c r="AA39" s="85"/>
      <c r="AB39" s="85"/>
      <c r="AC39" s="85"/>
      <c r="AD39" s="184" t="s">
        <v>262</v>
      </c>
    </row>
    <row r="40" spans="1:30" ht="13.5" customHeight="1">
      <c r="A40" s="85" t="s">
        <v>15</v>
      </c>
      <c r="B40" s="86" t="s">
        <v>326</v>
      </c>
      <c r="C40" s="85" t="s">
        <v>327</v>
      </c>
      <c r="D40" s="87">
        <f>+SUM(E40,+I40)</f>
        <v>1340</v>
      </c>
      <c r="E40" s="87">
        <f>+SUM(G40+H40)</f>
        <v>181</v>
      </c>
      <c r="F40" s="106">
        <f>IF(D40&gt;0,E40/D40*100,"-")</f>
        <v>13.507462686567164</v>
      </c>
      <c r="G40" s="87">
        <v>181</v>
      </c>
      <c r="H40" s="87">
        <v>0</v>
      </c>
      <c r="I40" s="87">
        <f>+SUM(K40,+M40,O40+P40)</f>
        <v>1159</v>
      </c>
      <c r="J40" s="88">
        <f>IF(D40&gt;0,I40/D40*100,"-")</f>
        <v>86.492537313432834</v>
      </c>
      <c r="K40" s="87">
        <v>0</v>
      </c>
      <c r="L40" s="88">
        <f>IF(D40&gt;0,K40/D40*100,"-")</f>
        <v>0</v>
      </c>
      <c r="M40" s="87">
        <v>0</v>
      </c>
      <c r="N40" s="88">
        <f>IF(D40&gt;0,M40/D40*100,"-")</f>
        <v>0</v>
      </c>
      <c r="O40" s="87">
        <v>691</v>
      </c>
      <c r="P40" s="87">
        <f>SUM(Q40:S40)</f>
        <v>468</v>
      </c>
      <c r="Q40" s="87">
        <v>57</v>
      </c>
      <c r="R40" s="87">
        <v>411</v>
      </c>
      <c r="S40" s="87">
        <v>0</v>
      </c>
      <c r="T40" s="88">
        <f>IF(D40&gt;0,P40/D40*100,"-")</f>
        <v>34.92537313432836</v>
      </c>
      <c r="U40" s="87">
        <v>16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 t="s">
        <v>15</v>
      </c>
      <c r="B41" s="86" t="s">
        <v>328</v>
      </c>
      <c r="C41" s="85" t="s">
        <v>329</v>
      </c>
      <c r="D41" s="87">
        <f>+SUM(E41,+I41)</f>
        <v>9820</v>
      </c>
      <c r="E41" s="87">
        <f>+SUM(G41+H41)</f>
        <v>3631</v>
      </c>
      <c r="F41" s="106">
        <f>IF(D41&gt;0,E41/D41*100,"-")</f>
        <v>36.975560081466398</v>
      </c>
      <c r="G41" s="87">
        <v>3631</v>
      </c>
      <c r="H41" s="87">
        <v>0</v>
      </c>
      <c r="I41" s="87">
        <f>+SUM(K41,+M41,O41+P41)</f>
        <v>6189</v>
      </c>
      <c r="J41" s="88">
        <f>IF(D41&gt;0,I41/D41*100,"-")</f>
        <v>63.024439918533602</v>
      </c>
      <c r="K41" s="87">
        <v>0</v>
      </c>
      <c r="L41" s="88">
        <f>IF(D41&gt;0,K41/D41*100,"-")</f>
        <v>0</v>
      </c>
      <c r="M41" s="87">
        <v>0</v>
      </c>
      <c r="N41" s="88">
        <f>IF(D41&gt;0,M41/D41*100,"-")</f>
        <v>0</v>
      </c>
      <c r="O41" s="87">
        <v>331</v>
      </c>
      <c r="P41" s="87">
        <f>SUM(Q41:S41)</f>
        <v>5858</v>
      </c>
      <c r="Q41" s="87">
        <v>534</v>
      </c>
      <c r="R41" s="87">
        <v>5324</v>
      </c>
      <c r="S41" s="87">
        <v>0</v>
      </c>
      <c r="T41" s="88">
        <f>IF(D41&gt;0,P41/D41*100,"-")</f>
        <v>59.653767820773929</v>
      </c>
      <c r="U41" s="87">
        <v>136</v>
      </c>
      <c r="V41" s="85"/>
      <c r="W41" s="85"/>
      <c r="X41" s="85"/>
      <c r="Y41" s="85" t="s">
        <v>263</v>
      </c>
      <c r="Z41" s="85"/>
      <c r="AA41" s="85"/>
      <c r="AB41" s="85"/>
      <c r="AC41" s="85" t="s">
        <v>263</v>
      </c>
      <c r="AD41" s="184" t="s">
        <v>262</v>
      </c>
    </row>
    <row r="42" spans="1:30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1">
    <sortCondition ref="A8:A41"/>
    <sortCondition ref="B8:B41"/>
    <sortCondition ref="C8:C41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高知県</v>
      </c>
      <c r="B7" s="90" t="str">
        <f>水洗化人口等!B7</f>
        <v>39000</v>
      </c>
      <c r="C7" s="89" t="s">
        <v>198</v>
      </c>
      <c r="D7" s="91">
        <f>SUM(E7,+H7,+K7)</f>
        <v>326233</v>
      </c>
      <c r="E7" s="91">
        <f>SUM(F7:G7)</f>
        <v>0</v>
      </c>
      <c r="F7" s="91">
        <f>SUM(F$8:F$207)</f>
        <v>0</v>
      </c>
      <c r="G7" s="91">
        <f>SUM(G$8:G$207)</f>
        <v>0</v>
      </c>
      <c r="H7" s="91">
        <f>SUM(I7:J7)</f>
        <v>8652</v>
      </c>
      <c r="I7" s="91">
        <f>SUM(I$8:I$207)</f>
        <v>8366</v>
      </c>
      <c r="J7" s="91">
        <f>SUM(J$8:J$207)</f>
        <v>286</v>
      </c>
      <c r="K7" s="91">
        <f>SUM(L7:M7)</f>
        <v>317581</v>
      </c>
      <c r="L7" s="91">
        <f>SUM(L$8:L$207)</f>
        <v>110856</v>
      </c>
      <c r="M7" s="91">
        <f>SUM(M$8:M$207)</f>
        <v>206725</v>
      </c>
      <c r="N7" s="91">
        <f>SUM(O7,+V7,+AC7)</f>
        <v>326672</v>
      </c>
      <c r="O7" s="91">
        <f>SUM(P7:U7)</f>
        <v>119222</v>
      </c>
      <c r="P7" s="91">
        <f t="shared" ref="P7:U7" si="0">SUM(P$8:P$207)</f>
        <v>119222</v>
      </c>
      <c r="Q7" s="91">
        <f t="shared" si="0"/>
        <v>0</v>
      </c>
      <c r="R7" s="91">
        <f t="shared" si="0"/>
        <v>0</v>
      </c>
      <c r="S7" s="91">
        <f t="shared" si="0"/>
        <v>0</v>
      </c>
      <c r="T7" s="91">
        <f t="shared" si="0"/>
        <v>0</v>
      </c>
      <c r="U7" s="91">
        <f t="shared" si="0"/>
        <v>0</v>
      </c>
      <c r="V7" s="91">
        <f>SUM(W7:AB7)</f>
        <v>207011</v>
      </c>
      <c r="W7" s="91">
        <f t="shared" ref="W7:AB7" si="1">SUM(W$8:W$207)</f>
        <v>207011</v>
      </c>
      <c r="X7" s="91">
        <f t="shared" si="1"/>
        <v>0</v>
      </c>
      <c r="Y7" s="91">
        <f t="shared" si="1"/>
        <v>0</v>
      </c>
      <c r="Z7" s="91">
        <f t="shared" si="1"/>
        <v>0</v>
      </c>
      <c r="AA7" s="91">
        <f t="shared" si="1"/>
        <v>0</v>
      </c>
      <c r="AB7" s="91">
        <f t="shared" si="1"/>
        <v>0</v>
      </c>
      <c r="AC7" s="91">
        <f>SUM(AD7:AE7)</f>
        <v>439</v>
      </c>
      <c r="AD7" s="91">
        <f>SUM(AD$8:AD$207)</f>
        <v>439</v>
      </c>
      <c r="AE7" s="91">
        <f>SUM(AE$8:AE$207)</f>
        <v>0</v>
      </c>
      <c r="AF7" s="91">
        <f>SUM(AG7:AI7)</f>
        <v>4827</v>
      </c>
      <c r="AG7" s="91">
        <f>SUM(AG$8:AG$207)</f>
        <v>4827</v>
      </c>
      <c r="AH7" s="91">
        <f>SUM(AH$8:AH$207)</f>
        <v>0</v>
      </c>
      <c r="AI7" s="91">
        <f>SUM(AI$8:AI$207)</f>
        <v>0</v>
      </c>
      <c r="AJ7" s="91">
        <f>SUM(AK7:AS7)</f>
        <v>8500</v>
      </c>
      <c r="AK7" s="91">
        <f t="shared" ref="AK7:AS7" si="2">SUM(AK$8:AK$207)</f>
        <v>3802</v>
      </c>
      <c r="AL7" s="91">
        <f t="shared" si="2"/>
        <v>48</v>
      </c>
      <c r="AM7" s="91">
        <f t="shared" si="2"/>
        <v>3552</v>
      </c>
      <c r="AN7" s="91">
        <f t="shared" si="2"/>
        <v>811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8</v>
      </c>
      <c r="AS7" s="91">
        <f t="shared" si="2"/>
        <v>279</v>
      </c>
      <c r="AT7" s="91">
        <f>SUM(AU7:AY7)</f>
        <v>177</v>
      </c>
      <c r="AU7" s="91">
        <f>SUM(AU$8:AU$207)</f>
        <v>177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673</v>
      </c>
      <c r="BA7" s="91">
        <f>SUM(BA$8:BA$207)</f>
        <v>673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15</v>
      </c>
      <c r="B8" s="96" t="s">
        <v>260</v>
      </c>
      <c r="C8" s="85" t="s">
        <v>261</v>
      </c>
      <c r="D8" s="87">
        <f>SUM(E8,+H8,+K8)</f>
        <v>94033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94033</v>
      </c>
      <c r="L8" s="87">
        <v>15170</v>
      </c>
      <c r="M8" s="87">
        <v>78863</v>
      </c>
      <c r="N8" s="87">
        <f>SUM(O8,+V8,+AC8)</f>
        <v>94219</v>
      </c>
      <c r="O8" s="87">
        <f>SUM(P8:U8)</f>
        <v>15170</v>
      </c>
      <c r="P8" s="87">
        <v>15170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78863</v>
      </c>
      <c r="W8" s="87">
        <v>78863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186</v>
      </c>
      <c r="AD8" s="87">
        <v>186</v>
      </c>
      <c r="AE8" s="87">
        <v>0</v>
      </c>
      <c r="AF8" s="87">
        <f>SUM(AG8:AI8)</f>
        <v>2752</v>
      </c>
      <c r="AG8" s="87">
        <v>2752</v>
      </c>
      <c r="AH8" s="87">
        <v>0</v>
      </c>
      <c r="AI8" s="87">
        <v>0</v>
      </c>
      <c r="AJ8" s="87">
        <f>SUM(AK8:AS8)</f>
        <v>2752</v>
      </c>
      <c r="AK8" s="87">
        <v>0</v>
      </c>
      <c r="AL8" s="87">
        <v>0</v>
      </c>
      <c r="AM8" s="87">
        <v>2172</v>
      </c>
      <c r="AN8" s="87">
        <v>580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15</v>
      </c>
      <c r="B9" s="96" t="s">
        <v>264</v>
      </c>
      <c r="C9" s="85" t="s">
        <v>265</v>
      </c>
      <c r="D9" s="87">
        <f>SUM(E9,+H9,+K9)</f>
        <v>10946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10946</v>
      </c>
      <c r="L9" s="87">
        <v>5788</v>
      </c>
      <c r="M9" s="87">
        <v>5158</v>
      </c>
      <c r="N9" s="87">
        <f>SUM(O9,+V9,+AC9)</f>
        <v>10946</v>
      </c>
      <c r="O9" s="87">
        <f>SUM(P9:U9)</f>
        <v>5788</v>
      </c>
      <c r="P9" s="87">
        <v>5788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5158</v>
      </c>
      <c r="W9" s="87">
        <v>5158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21</v>
      </c>
      <c r="AG9" s="87">
        <v>21</v>
      </c>
      <c r="AH9" s="87">
        <v>0</v>
      </c>
      <c r="AI9" s="87">
        <v>0</v>
      </c>
      <c r="AJ9" s="87">
        <f>SUM(AK9:AS9)</f>
        <v>324</v>
      </c>
      <c r="AK9" s="87">
        <v>303</v>
      </c>
      <c r="AL9" s="87">
        <v>0</v>
      </c>
      <c r="AM9" s="87">
        <v>21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15</v>
      </c>
      <c r="B10" s="96" t="s">
        <v>266</v>
      </c>
      <c r="C10" s="85" t="s">
        <v>267</v>
      </c>
      <c r="D10" s="87">
        <f>SUM(E10,+H10,+K10)</f>
        <v>8202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8202</v>
      </c>
      <c r="L10" s="87">
        <v>5320</v>
      </c>
      <c r="M10" s="87">
        <v>2882</v>
      </c>
      <c r="N10" s="87">
        <f>SUM(O10,+V10,+AC10)</f>
        <v>8202</v>
      </c>
      <c r="O10" s="87">
        <f>SUM(P10:U10)</f>
        <v>5320</v>
      </c>
      <c r="P10" s="87">
        <v>5320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2882</v>
      </c>
      <c r="W10" s="87">
        <v>2882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13</v>
      </c>
      <c r="AG10" s="87">
        <v>13</v>
      </c>
      <c r="AH10" s="87">
        <v>0</v>
      </c>
      <c r="AI10" s="87">
        <v>0</v>
      </c>
      <c r="AJ10" s="87">
        <f>SUM(AK10:AS10)</f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13</v>
      </c>
      <c r="AU10" s="87">
        <v>13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6</v>
      </c>
      <c r="BA10" s="87">
        <v>6</v>
      </c>
      <c r="BB10" s="87">
        <v>0</v>
      </c>
      <c r="BC10" s="87">
        <v>0</v>
      </c>
    </row>
    <row r="11" spans="1:55" ht="13.5" customHeight="1">
      <c r="A11" s="98" t="s">
        <v>15</v>
      </c>
      <c r="B11" s="96" t="s">
        <v>268</v>
      </c>
      <c r="C11" s="85" t="s">
        <v>269</v>
      </c>
      <c r="D11" s="87">
        <f>SUM(E11,+H11,+K11)</f>
        <v>26013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26013</v>
      </c>
      <c r="L11" s="87">
        <v>10741</v>
      </c>
      <c r="M11" s="87">
        <v>15272</v>
      </c>
      <c r="N11" s="87">
        <f>SUM(O11,+V11,+AC11)</f>
        <v>26032</v>
      </c>
      <c r="O11" s="87">
        <f>SUM(P11:U11)</f>
        <v>10741</v>
      </c>
      <c r="P11" s="87">
        <v>10741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15272</v>
      </c>
      <c r="W11" s="87">
        <v>15272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19</v>
      </c>
      <c r="AD11" s="87">
        <v>19</v>
      </c>
      <c r="AE11" s="87">
        <v>0</v>
      </c>
      <c r="AF11" s="87">
        <f>SUM(AG11:AI11)</f>
        <v>41</v>
      </c>
      <c r="AG11" s="87">
        <v>41</v>
      </c>
      <c r="AH11" s="87">
        <v>0</v>
      </c>
      <c r="AI11" s="87">
        <v>0</v>
      </c>
      <c r="AJ11" s="87">
        <f>SUM(AK11:AS11)</f>
        <v>938</v>
      </c>
      <c r="AK11" s="87">
        <v>938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41</v>
      </c>
      <c r="AU11" s="87">
        <v>41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15</v>
      </c>
      <c r="B12" s="96" t="s">
        <v>270</v>
      </c>
      <c r="C12" s="85" t="s">
        <v>271</v>
      </c>
      <c r="D12" s="87">
        <f>SUM(E12,+H12,+K12)</f>
        <v>18084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18084</v>
      </c>
      <c r="L12" s="87">
        <v>4504</v>
      </c>
      <c r="M12" s="87">
        <v>13580</v>
      </c>
      <c r="N12" s="87">
        <f>SUM(O12,+V12,+AC12)</f>
        <v>18084</v>
      </c>
      <c r="O12" s="87">
        <f>SUM(P12:U12)</f>
        <v>4504</v>
      </c>
      <c r="P12" s="87">
        <v>4504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13580</v>
      </c>
      <c r="W12" s="87">
        <v>13580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22</v>
      </c>
      <c r="AG12" s="87">
        <v>22</v>
      </c>
      <c r="AH12" s="87">
        <v>0</v>
      </c>
      <c r="AI12" s="87">
        <v>0</v>
      </c>
      <c r="AJ12" s="87">
        <f>SUM(AK12:AS12)</f>
        <v>22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22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64</v>
      </c>
      <c r="BA12" s="87">
        <v>64</v>
      </c>
      <c r="BB12" s="87">
        <v>0</v>
      </c>
      <c r="BC12" s="87">
        <v>0</v>
      </c>
    </row>
    <row r="13" spans="1:55" ht="13.5" customHeight="1">
      <c r="A13" s="98" t="s">
        <v>15</v>
      </c>
      <c r="B13" s="96" t="s">
        <v>272</v>
      </c>
      <c r="C13" s="85" t="s">
        <v>273</v>
      </c>
      <c r="D13" s="87">
        <f>SUM(E13,+H13,+K13)</f>
        <v>9225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9225</v>
      </c>
      <c r="L13" s="87">
        <v>3781</v>
      </c>
      <c r="M13" s="87">
        <v>5444</v>
      </c>
      <c r="N13" s="87">
        <f>SUM(O13,+V13,+AC13)</f>
        <v>9225</v>
      </c>
      <c r="O13" s="87">
        <f>SUM(P13:U13)</f>
        <v>3781</v>
      </c>
      <c r="P13" s="87">
        <v>3781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5444</v>
      </c>
      <c r="W13" s="87">
        <v>5444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</v>
      </c>
      <c r="AG13" s="87">
        <v>1</v>
      </c>
      <c r="AH13" s="87">
        <v>0</v>
      </c>
      <c r="AI13" s="87">
        <v>0</v>
      </c>
      <c r="AJ13" s="87">
        <f>SUM(AK13:AS13)</f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1</v>
      </c>
      <c r="AU13" s="87">
        <v>1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54</v>
      </c>
      <c r="BA13" s="87">
        <v>54</v>
      </c>
      <c r="BB13" s="87">
        <v>0</v>
      </c>
      <c r="BC13" s="87">
        <v>0</v>
      </c>
    </row>
    <row r="14" spans="1:55" ht="13.5" customHeight="1">
      <c r="A14" s="98" t="s">
        <v>15</v>
      </c>
      <c r="B14" s="96" t="s">
        <v>274</v>
      </c>
      <c r="C14" s="85" t="s">
        <v>275</v>
      </c>
      <c r="D14" s="87">
        <f>SUM(E14,+H14,+K14)</f>
        <v>11973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11973</v>
      </c>
      <c r="L14" s="87">
        <v>5434</v>
      </c>
      <c r="M14" s="87">
        <v>6539</v>
      </c>
      <c r="N14" s="87">
        <f>SUM(O14,+V14,+AC14)</f>
        <v>11973</v>
      </c>
      <c r="O14" s="87">
        <f>SUM(P14:U14)</f>
        <v>5434</v>
      </c>
      <c r="P14" s="87">
        <v>5434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6539</v>
      </c>
      <c r="W14" s="87">
        <v>6539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411</v>
      </c>
      <c r="AG14" s="87">
        <v>411</v>
      </c>
      <c r="AH14" s="87">
        <v>0</v>
      </c>
      <c r="AI14" s="87">
        <v>0</v>
      </c>
      <c r="AJ14" s="87">
        <f>SUM(AK14:AS14)</f>
        <v>411</v>
      </c>
      <c r="AK14" s="87">
        <v>0</v>
      </c>
      <c r="AL14" s="87">
        <v>0</v>
      </c>
      <c r="AM14" s="87">
        <v>411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15</v>
      </c>
      <c r="B15" s="96" t="s">
        <v>276</v>
      </c>
      <c r="C15" s="85" t="s">
        <v>277</v>
      </c>
      <c r="D15" s="87">
        <f>SUM(E15,+H15,+K15)</f>
        <v>9831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9831</v>
      </c>
      <c r="L15" s="87">
        <v>7215</v>
      </c>
      <c r="M15" s="87">
        <v>2616</v>
      </c>
      <c r="N15" s="87">
        <f>SUM(O15,+V15,+AC15)</f>
        <v>9831</v>
      </c>
      <c r="O15" s="87">
        <f>SUM(P15:U15)</f>
        <v>7215</v>
      </c>
      <c r="P15" s="87">
        <v>7215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2616</v>
      </c>
      <c r="W15" s="87">
        <v>2616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238</v>
      </c>
      <c r="AG15" s="87">
        <v>238</v>
      </c>
      <c r="AH15" s="87">
        <v>0</v>
      </c>
      <c r="AI15" s="87">
        <v>0</v>
      </c>
      <c r="AJ15" s="87">
        <f>SUM(AK15:AS15)</f>
        <v>238</v>
      </c>
      <c r="AK15" s="87">
        <v>0</v>
      </c>
      <c r="AL15" s="87">
        <v>0</v>
      </c>
      <c r="AM15" s="87">
        <v>7</v>
      </c>
      <c r="AN15" s="87">
        <v>231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15</v>
      </c>
      <c r="B16" s="96" t="s">
        <v>278</v>
      </c>
      <c r="C16" s="85" t="s">
        <v>279</v>
      </c>
      <c r="D16" s="87">
        <f>SUM(E16,+H16,+K16)</f>
        <v>22335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22335</v>
      </c>
      <c r="L16" s="87">
        <v>7734</v>
      </c>
      <c r="M16" s="87">
        <v>14601</v>
      </c>
      <c r="N16" s="87">
        <f>SUM(O16,+V16,+AC16)</f>
        <v>22335</v>
      </c>
      <c r="O16" s="87">
        <f>SUM(P16:U16)</f>
        <v>7734</v>
      </c>
      <c r="P16" s="87">
        <v>7734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14601</v>
      </c>
      <c r="W16" s="87">
        <v>14601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542</v>
      </c>
      <c r="AG16" s="87">
        <v>542</v>
      </c>
      <c r="AH16" s="87">
        <v>0</v>
      </c>
      <c r="AI16" s="87">
        <v>0</v>
      </c>
      <c r="AJ16" s="87">
        <f>SUM(AK16:AS16)</f>
        <v>542</v>
      </c>
      <c r="AK16" s="87">
        <v>0</v>
      </c>
      <c r="AL16" s="87">
        <v>0</v>
      </c>
      <c r="AM16" s="87">
        <v>542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15</v>
      </c>
      <c r="B17" s="96" t="s">
        <v>280</v>
      </c>
      <c r="C17" s="85" t="s">
        <v>281</v>
      </c>
      <c r="D17" s="87">
        <f>SUM(E17,+H17,+K17)</f>
        <v>19651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19651</v>
      </c>
      <c r="L17" s="87">
        <v>5260</v>
      </c>
      <c r="M17" s="87">
        <v>14391</v>
      </c>
      <c r="N17" s="87">
        <f>SUM(O17,+V17,+AC17)</f>
        <v>19656</v>
      </c>
      <c r="O17" s="87">
        <f>SUM(P17:U17)</f>
        <v>5260</v>
      </c>
      <c r="P17" s="87">
        <v>5260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14391</v>
      </c>
      <c r="W17" s="87">
        <v>14391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5</v>
      </c>
      <c r="AD17" s="87">
        <v>5</v>
      </c>
      <c r="AE17" s="87">
        <v>0</v>
      </c>
      <c r="AF17" s="87">
        <f>SUM(AG17:AI17)</f>
        <v>70</v>
      </c>
      <c r="AG17" s="87">
        <v>70</v>
      </c>
      <c r="AH17" s="87">
        <v>0</v>
      </c>
      <c r="AI17" s="87">
        <v>0</v>
      </c>
      <c r="AJ17" s="87">
        <f>SUM(AK17:AS17)</f>
        <v>639</v>
      </c>
      <c r="AK17" s="87">
        <v>638</v>
      </c>
      <c r="AL17" s="87">
        <v>1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70</v>
      </c>
      <c r="AU17" s="87">
        <v>70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15</v>
      </c>
      <c r="B18" s="96" t="s">
        <v>282</v>
      </c>
      <c r="C18" s="85" t="s">
        <v>283</v>
      </c>
      <c r="D18" s="87">
        <f>SUM(E18,+H18,+K18)</f>
        <v>12528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12528</v>
      </c>
      <c r="L18" s="87">
        <v>7635</v>
      </c>
      <c r="M18" s="87">
        <v>4893</v>
      </c>
      <c r="N18" s="87">
        <f>SUM(O18,+V18,+AC18)</f>
        <v>12747</v>
      </c>
      <c r="O18" s="87">
        <f>SUM(P18:U18)</f>
        <v>7635</v>
      </c>
      <c r="P18" s="87">
        <v>7635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4893</v>
      </c>
      <c r="W18" s="87">
        <v>4893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219</v>
      </c>
      <c r="AD18" s="87">
        <v>219</v>
      </c>
      <c r="AE18" s="87">
        <v>0</v>
      </c>
      <c r="AF18" s="87">
        <f>SUM(AG18:AI18)</f>
        <v>45</v>
      </c>
      <c r="AG18" s="87">
        <v>45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45</v>
      </c>
      <c r="AU18" s="87">
        <v>45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15</v>
      </c>
      <c r="B19" s="96" t="s">
        <v>284</v>
      </c>
      <c r="C19" s="85" t="s">
        <v>285</v>
      </c>
      <c r="D19" s="87">
        <f>SUM(E19,+H19,+K19)</f>
        <v>699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699</v>
      </c>
      <c r="L19" s="87">
        <v>261</v>
      </c>
      <c r="M19" s="87">
        <v>438</v>
      </c>
      <c r="N19" s="87">
        <f>SUM(O19,+V19,+AC19)</f>
        <v>706</v>
      </c>
      <c r="O19" s="87">
        <f>SUM(P19:U19)</f>
        <v>261</v>
      </c>
      <c r="P19" s="87">
        <v>261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438</v>
      </c>
      <c r="W19" s="87">
        <v>438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7</v>
      </c>
      <c r="AD19" s="87">
        <v>7</v>
      </c>
      <c r="AE19" s="87">
        <v>0</v>
      </c>
      <c r="AF19" s="87">
        <f>SUM(AG19:AI19)</f>
        <v>1</v>
      </c>
      <c r="AG19" s="87">
        <v>1</v>
      </c>
      <c r="AH19" s="87">
        <v>0</v>
      </c>
      <c r="AI19" s="87">
        <v>0</v>
      </c>
      <c r="AJ19" s="87">
        <f>SUM(AK19:AS19)</f>
        <v>20</v>
      </c>
      <c r="AK19" s="87">
        <v>19</v>
      </c>
      <c r="AL19" s="87">
        <v>0</v>
      </c>
      <c r="AM19" s="87">
        <v>1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15</v>
      </c>
      <c r="B20" s="96" t="s">
        <v>286</v>
      </c>
      <c r="C20" s="85" t="s">
        <v>287</v>
      </c>
      <c r="D20" s="87">
        <f>SUM(E20,+H20,+K20)</f>
        <v>2481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2481</v>
      </c>
      <c r="L20" s="87">
        <v>1032</v>
      </c>
      <c r="M20" s="87">
        <v>1449</v>
      </c>
      <c r="N20" s="87">
        <f>SUM(O20,+V20,+AC20)</f>
        <v>2481</v>
      </c>
      <c r="O20" s="87">
        <f>SUM(P20:U20)</f>
        <v>1032</v>
      </c>
      <c r="P20" s="87">
        <v>1032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1449</v>
      </c>
      <c r="W20" s="87">
        <v>1449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4</v>
      </c>
      <c r="AG20" s="87">
        <v>4</v>
      </c>
      <c r="AH20" s="87">
        <v>0</v>
      </c>
      <c r="AI20" s="87">
        <v>0</v>
      </c>
      <c r="AJ20" s="87">
        <f>SUM(AK20:AS20)</f>
        <v>4</v>
      </c>
      <c r="AK20" s="87">
        <v>0</v>
      </c>
      <c r="AL20" s="87">
        <v>0</v>
      </c>
      <c r="AM20" s="87">
        <v>4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15</v>
      </c>
      <c r="B21" s="96" t="s">
        <v>288</v>
      </c>
      <c r="C21" s="85" t="s">
        <v>289</v>
      </c>
      <c r="D21" s="87">
        <f>SUM(E21,+H21,+K21)</f>
        <v>2342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2342</v>
      </c>
      <c r="L21" s="87">
        <v>1015</v>
      </c>
      <c r="M21" s="87">
        <v>1327</v>
      </c>
      <c r="N21" s="87">
        <f>SUM(O21,+V21,+AC21)</f>
        <v>2342</v>
      </c>
      <c r="O21" s="87">
        <f>SUM(P21:U21)</f>
        <v>1015</v>
      </c>
      <c r="P21" s="87">
        <v>1015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1327</v>
      </c>
      <c r="W21" s="87">
        <v>1327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15</v>
      </c>
      <c r="B22" s="96" t="s">
        <v>290</v>
      </c>
      <c r="C22" s="85" t="s">
        <v>291</v>
      </c>
      <c r="D22" s="87">
        <f>SUM(E22,+H22,+K22)</f>
        <v>1814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1814</v>
      </c>
      <c r="L22" s="87">
        <v>1004</v>
      </c>
      <c r="M22" s="87">
        <v>810</v>
      </c>
      <c r="N22" s="87">
        <f>SUM(O22,+V22,+AC22)</f>
        <v>1817</v>
      </c>
      <c r="O22" s="87">
        <f>SUM(P22:U22)</f>
        <v>1004</v>
      </c>
      <c r="P22" s="87">
        <v>1004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810</v>
      </c>
      <c r="W22" s="87">
        <v>810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3</v>
      </c>
      <c r="AD22" s="87">
        <v>3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1904</v>
      </c>
      <c r="AK22" s="87">
        <v>1904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15</v>
      </c>
      <c r="B23" s="96" t="s">
        <v>292</v>
      </c>
      <c r="C23" s="85" t="s">
        <v>293</v>
      </c>
      <c r="D23" s="87">
        <f>SUM(E23,+H23,+K23)</f>
        <v>1138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1138</v>
      </c>
      <c r="L23" s="87">
        <v>676</v>
      </c>
      <c r="M23" s="87">
        <v>462</v>
      </c>
      <c r="N23" s="87">
        <f>SUM(O23,+V23,+AC23)</f>
        <v>1138</v>
      </c>
      <c r="O23" s="87">
        <f>SUM(P23:U23)</f>
        <v>676</v>
      </c>
      <c r="P23" s="87">
        <v>676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462</v>
      </c>
      <c r="W23" s="87">
        <v>462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3</v>
      </c>
      <c r="AG23" s="87">
        <v>3</v>
      </c>
      <c r="AH23" s="87">
        <v>0</v>
      </c>
      <c r="AI23" s="87">
        <v>0</v>
      </c>
      <c r="AJ23" s="87">
        <f>SUM(AK23:AS23)</f>
        <v>3</v>
      </c>
      <c r="AK23" s="87">
        <v>0</v>
      </c>
      <c r="AL23" s="87">
        <v>0</v>
      </c>
      <c r="AM23" s="87">
        <v>3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15</v>
      </c>
      <c r="B24" s="96" t="s">
        <v>294</v>
      </c>
      <c r="C24" s="85" t="s">
        <v>295</v>
      </c>
      <c r="D24" s="87">
        <f>SUM(E24,+H24,+K24)</f>
        <v>690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690</v>
      </c>
      <c r="L24" s="87">
        <v>207</v>
      </c>
      <c r="M24" s="87">
        <v>483</v>
      </c>
      <c r="N24" s="87">
        <f>SUM(O24,+V24,+AC24)</f>
        <v>690</v>
      </c>
      <c r="O24" s="87">
        <f>SUM(P24:U24)</f>
        <v>207</v>
      </c>
      <c r="P24" s="87">
        <v>207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483</v>
      </c>
      <c r="W24" s="87">
        <v>483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</v>
      </c>
      <c r="AG24" s="87">
        <v>1</v>
      </c>
      <c r="AH24" s="87">
        <v>0</v>
      </c>
      <c r="AI24" s="87">
        <v>0</v>
      </c>
      <c r="AJ24" s="87">
        <f>SUM(AK24:AS24)</f>
        <v>1</v>
      </c>
      <c r="AK24" s="87">
        <v>0</v>
      </c>
      <c r="AL24" s="87">
        <v>0</v>
      </c>
      <c r="AM24" s="87">
        <v>1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15</v>
      </c>
      <c r="B25" s="96" t="s">
        <v>296</v>
      </c>
      <c r="C25" s="85" t="s">
        <v>297</v>
      </c>
      <c r="D25" s="87">
        <f>SUM(E25,+H25,+K25)</f>
        <v>781</v>
      </c>
      <c r="E25" s="87">
        <f>SUM(F25:G25)</f>
        <v>0</v>
      </c>
      <c r="F25" s="87">
        <v>0</v>
      </c>
      <c r="G25" s="87">
        <v>0</v>
      </c>
      <c r="H25" s="87">
        <f>SUM(I25:J25)</f>
        <v>781</v>
      </c>
      <c r="I25" s="87">
        <v>495</v>
      </c>
      <c r="J25" s="87">
        <v>286</v>
      </c>
      <c r="K25" s="87">
        <f>SUM(L25:M25)</f>
        <v>0</v>
      </c>
      <c r="L25" s="87">
        <v>0</v>
      </c>
      <c r="M25" s="87">
        <v>0</v>
      </c>
      <c r="N25" s="87">
        <f>SUM(O25,+V25,+AC25)</f>
        <v>781</v>
      </c>
      <c r="O25" s="87">
        <f>SUM(P25:U25)</f>
        <v>495</v>
      </c>
      <c r="P25" s="87">
        <v>495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286</v>
      </c>
      <c r="W25" s="87">
        <v>286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240</v>
      </c>
      <c r="AG25" s="87">
        <v>240</v>
      </c>
      <c r="AH25" s="87">
        <v>0</v>
      </c>
      <c r="AI25" s="87">
        <v>0</v>
      </c>
      <c r="AJ25" s="87">
        <f>SUM(AK25:AS25)</f>
        <v>240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240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15</v>
      </c>
      <c r="B26" s="96" t="s">
        <v>298</v>
      </c>
      <c r="C26" s="85" t="s">
        <v>299</v>
      </c>
      <c r="D26" s="87">
        <f>SUM(E26,+H26,+K26)</f>
        <v>3182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3182</v>
      </c>
      <c r="L26" s="87">
        <v>1821</v>
      </c>
      <c r="M26" s="87">
        <v>1361</v>
      </c>
      <c r="N26" s="87">
        <f>SUM(O26,+V26,+AC26)</f>
        <v>3182</v>
      </c>
      <c r="O26" s="87">
        <f>SUM(P26:U26)</f>
        <v>1821</v>
      </c>
      <c r="P26" s="87">
        <v>1821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1361</v>
      </c>
      <c r="W26" s="87">
        <v>1361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0</v>
      </c>
      <c r="AG26" s="87">
        <v>0</v>
      </c>
      <c r="AH26" s="87">
        <v>0</v>
      </c>
      <c r="AI26" s="87">
        <v>0</v>
      </c>
      <c r="AJ26" s="87">
        <f>SUM(AK26:AS26)</f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15</v>
      </c>
      <c r="B27" s="96" t="s">
        <v>300</v>
      </c>
      <c r="C27" s="85" t="s">
        <v>301</v>
      </c>
      <c r="D27" s="87">
        <f>SUM(E27,+H27,+K27)</f>
        <v>2470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2470</v>
      </c>
      <c r="L27" s="87">
        <v>1547</v>
      </c>
      <c r="M27" s="87">
        <v>923</v>
      </c>
      <c r="N27" s="87">
        <f>SUM(O27,+V27,+AC27)</f>
        <v>2470</v>
      </c>
      <c r="O27" s="87">
        <f>SUM(P27:U27)</f>
        <v>1547</v>
      </c>
      <c r="P27" s="87">
        <v>1547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923</v>
      </c>
      <c r="W27" s="87">
        <v>923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15</v>
      </c>
      <c r="B28" s="96" t="s">
        <v>302</v>
      </c>
      <c r="C28" s="85" t="s">
        <v>303</v>
      </c>
      <c r="D28" s="87">
        <f>SUM(E28,+H28,+K28)</f>
        <v>1639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1639</v>
      </c>
      <c r="L28" s="87">
        <v>657</v>
      </c>
      <c r="M28" s="87">
        <v>982</v>
      </c>
      <c r="N28" s="87">
        <f>SUM(O28,+V28,+AC28)</f>
        <v>1639</v>
      </c>
      <c r="O28" s="87">
        <f>SUM(P28:U28)</f>
        <v>657</v>
      </c>
      <c r="P28" s="87">
        <v>657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982</v>
      </c>
      <c r="W28" s="87">
        <v>982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0</v>
      </c>
      <c r="AG28" s="87">
        <v>0</v>
      </c>
      <c r="AH28" s="87">
        <v>0</v>
      </c>
      <c r="AI28" s="87">
        <v>0</v>
      </c>
      <c r="AJ28" s="87">
        <f>SUM(AK28:AS28)</f>
        <v>0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15</v>
      </c>
      <c r="B29" s="96" t="s">
        <v>304</v>
      </c>
      <c r="C29" s="85" t="s">
        <v>305</v>
      </c>
      <c r="D29" s="87">
        <f>SUM(E29,+H29,+K29)</f>
        <v>232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232</v>
      </c>
      <c r="L29" s="87">
        <v>44</v>
      </c>
      <c r="M29" s="87">
        <v>188</v>
      </c>
      <c r="N29" s="87">
        <f>SUM(O29,+V29,+AC29)</f>
        <v>232</v>
      </c>
      <c r="O29" s="87">
        <f>SUM(P29:U29)</f>
        <v>44</v>
      </c>
      <c r="P29" s="87">
        <v>44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188</v>
      </c>
      <c r="W29" s="87">
        <v>188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0</v>
      </c>
      <c r="AG29" s="87">
        <v>0</v>
      </c>
      <c r="AH29" s="87">
        <v>0</v>
      </c>
      <c r="AI29" s="87">
        <v>0</v>
      </c>
      <c r="AJ29" s="87">
        <f>SUM(AK29:AS29)</f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15</v>
      </c>
      <c r="B30" s="96" t="s">
        <v>306</v>
      </c>
      <c r="C30" s="85" t="s">
        <v>307</v>
      </c>
      <c r="D30" s="87">
        <f>SUM(E30,+H30,+K30)</f>
        <v>9908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9908</v>
      </c>
      <c r="L30" s="87">
        <v>3145</v>
      </c>
      <c r="M30" s="87">
        <v>6763</v>
      </c>
      <c r="N30" s="87">
        <f>SUM(O30,+V30,+AC30)</f>
        <v>9908</v>
      </c>
      <c r="O30" s="87">
        <f>SUM(P30:U30)</f>
        <v>3145</v>
      </c>
      <c r="P30" s="87">
        <v>3145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6763</v>
      </c>
      <c r="W30" s="87">
        <v>6763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17</v>
      </c>
      <c r="AG30" s="87">
        <v>17</v>
      </c>
      <c r="AH30" s="87">
        <v>0</v>
      </c>
      <c r="AI30" s="87">
        <v>0</v>
      </c>
      <c r="AJ30" s="87">
        <f>SUM(AK30:AS30)</f>
        <v>64</v>
      </c>
      <c r="AK30" s="87">
        <v>0</v>
      </c>
      <c r="AL30" s="87">
        <v>47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17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47</v>
      </c>
      <c r="BA30" s="87">
        <v>47</v>
      </c>
      <c r="BB30" s="87">
        <v>0</v>
      </c>
      <c r="BC30" s="87">
        <v>0</v>
      </c>
    </row>
    <row r="31" spans="1:55" ht="13.5" customHeight="1">
      <c r="A31" s="98" t="s">
        <v>15</v>
      </c>
      <c r="B31" s="96" t="s">
        <v>308</v>
      </c>
      <c r="C31" s="85" t="s">
        <v>309</v>
      </c>
      <c r="D31" s="87">
        <f>SUM(E31,+H31,+K31)</f>
        <v>3579</v>
      </c>
      <c r="E31" s="87">
        <f>SUM(F31:G31)</f>
        <v>0</v>
      </c>
      <c r="F31" s="87">
        <v>0</v>
      </c>
      <c r="G31" s="87">
        <v>0</v>
      </c>
      <c r="H31" s="87">
        <f>SUM(I31:J31)</f>
        <v>1618</v>
      </c>
      <c r="I31" s="87">
        <v>1618</v>
      </c>
      <c r="J31" s="87">
        <v>0</v>
      </c>
      <c r="K31" s="87">
        <f>SUM(L31:M31)</f>
        <v>1961</v>
      </c>
      <c r="L31" s="87">
        <v>0</v>
      </c>
      <c r="M31" s="87">
        <v>1961</v>
      </c>
      <c r="N31" s="87">
        <f>SUM(O31,+V31,+AC31)</f>
        <v>3579</v>
      </c>
      <c r="O31" s="87">
        <f>SUM(P31:U31)</f>
        <v>1618</v>
      </c>
      <c r="P31" s="87">
        <v>1618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1961</v>
      </c>
      <c r="W31" s="87">
        <v>1961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1</v>
      </c>
      <c r="AG31" s="87">
        <v>1</v>
      </c>
      <c r="AH31" s="87">
        <v>0</v>
      </c>
      <c r="AI31" s="87">
        <v>0</v>
      </c>
      <c r="AJ31" s="87">
        <f>SUM(AK31:AS31)</f>
        <v>1</v>
      </c>
      <c r="AK31" s="87">
        <v>0</v>
      </c>
      <c r="AL31" s="87">
        <v>0</v>
      </c>
      <c r="AM31" s="87">
        <v>1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63</v>
      </c>
      <c r="BA31" s="87">
        <v>63</v>
      </c>
      <c r="BB31" s="87">
        <v>0</v>
      </c>
      <c r="BC31" s="87">
        <v>0</v>
      </c>
    </row>
    <row r="32" spans="1:55" ht="13.5" customHeight="1">
      <c r="A32" s="98" t="s">
        <v>15</v>
      </c>
      <c r="B32" s="96" t="s">
        <v>310</v>
      </c>
      <c r="C32" s="85" t="s">
        <v>311</v>
      </c>
      <c r="D32" s="87">
        <f>SUM(E32,+H32,+K32)</f>
        <v>4124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4124</v>
      </c>
      <c r="L32" s="87">
        <v>3037</v>
      </c>
      <c r="M32" s="87">
        <v>1087</v>
      </c>
      <c r="N32" s="87">
        <f>SUM(O32,+V32,+AC32)</f>
        <v>4124</v>
      </c>
      <c r="O32" s="87">
        <f>SUM(P32:U32)</f>
        <v>3037</v>
      </c>
      <c r="P32" s="87">
        <v>3037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1087</v>
      </c>
      <c r="W32" s="87">
        <v>1087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1</v>
      </c>
      <c r="AG32" s="87">
        <v>1</v>
      </c>
      <c r="AH32" s="87">
        <v>0</v>
      </c>
      <c r="AI32" s="87">
        <v>0</v>
      </c>
      <c r="AJ32" s="87">
        <f>SUM(AK32:AS32)</f>
        <v>0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1</v>
      </c>
      <c r="AU32" s="87">
        <v>1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15</v>
      </c>
      <c r="B33" s="96" t="s">
        <v>312</v>
      </c>
      <c r="C33" s="85" t="s">
        <v>313</v>
      </c>
      <c r="D33" s="87">
        <f>SUM(E33,+H33,+K33)</f>
        <v>9424</v>
      </c>
      <c r="E33" s="87">
        <f>SUM(F33:G33)</f>
        <v>0</v>
      </c>
      <c r="F33" s="87">
        <v>0</v>
      </c>
      <c r="G33" s="87">
        <v>0</v>
      </c>
      <c r="H33" s="87">
        <f>SUM(I33:J33)</f>
        <v>4599</v>
      </c>
      <c r="I33" s="87">
        <v>4599</v>
      </c>
      <c r="J33" s="87">
        <v>0</v>
      </c>
      <c r="K33" s="87">
        <f>SUM(L33:M33)</f>
        <v>4825</v>
      </c>
      <c r="L33" s="87">
        <v>0</v>
      </c>
      <c r="M33" s="87">
        <v>4825</v>
      </c>
      <c r="N33" s="87">
        <f>SUM(O33,+V33,+AC33)</f>
        <v>9424</v>
      </c>
      <c r="O33" s="87">
        <f>SUM(P33:U33)</f>
        <v>4599</v>
      </c>
      <c r="P33" s="87">
        <v>4599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4825</v>
      </c>
      <c r="W33" s="87">
        <v>4825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2</v>
      </c>
      <c r="AG33" s="87">
        <v>2</v>
      </c>
      <c r="AH33" s="87">
        <v>0</v>
      </c>
      <c r="AI33" s="87">
        <v>0</v>
      </c>
      <c r="AJ33" s="87">
        <f>SUM(AK33:AS33)</f>
        <v>2</v>
      </c>
      <c r="AK33" s="87">
        <v>0</v>
      </c>
      <c r="AL33" s="87">
        <v>0</v>
      </c>
      <c r="AM33" s="87">
        <v>2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166</v>
      </c>
      <c r="BA33" s="87">
        <v>166</v>
      </c>
      <c r="BB33" s="87">
        <v>0</v>
      </c>
      <c r="BC33" s="87">
        <v>0</v>
      </c>
    </row>
    <row r="34" spans="1:55" ht="13.5" customHeight="1">
      <c r="A34" s="98" t="s">
        <v>15</v>
      </c>
      <c r="B34" s="96" t="s">
        <v>314</v>
      </c>
      <c r="C34" s="85" t="s">
        <v>315</v>
      </c>
      <c r="D34" s="87">
        <f>SUM(E34,+H34,+K34)</f>
        <v>2486</v>
      </c>
      <c r="E34" s="87">
        <f>SUM(F34:G34)</f>
        <v>0</v>
      </c>
      <c r="F34" s="87">
        <v>0</v>
      </c>
      <c r="G34" s="87">
        <v>0</v>
      </c>
      <c r="H34" s="87">
        <f>SUM(I34:J34)</f>
        <v>1654</v>
      </c>
      <c r="I34" s="87">
        <v>1654</v>
      </c>
      <c r="J34" s="87">
        <v>0</v>
      </c>
      <c r="K34" s="87">
        <f>SUM(L34:M34)</f>
        <v>832</v>
      </c>
      <c r="L34" s="87">
        <v>0</v>
      </c>
      <c r="M34" s="87">
        <v>832</v>
      </c>
      <c r="N34" s="87">
        <f>SUM(O34,+V34,+AC34)</f>
        <v>2486</v>
      </c>
      <c r="O34" s="87">
        <f>SUM(P34:U34)</f>
        <v>1654</v>
      </c>
      <c r="P34" s="87">
        <v>1654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832</v>
      </c>
      <c r="W34" s="87">
        <v>832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1</v>
      </c>
      <c r="AG34" s="87">
        <v>1</v>
      </c>
      <c r="AH34" s="87">
        <v>0</v>
      </c>
      <c r="AI34" s="87">
        <v>0</v>
      </c>
      <c r="AJ34" s="87">
        <f>SUM(AK34:AS34)</f>
        <v>1</v>
      </c>
      <c r="AK34" s="87">
        <v>0</v>
      </c>
      <c r="AL34" s="87">
        <v>0</v>
      </c>
      <c r="AM34" s="87">
        <v>1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44</v>
      </c>
      <c r="BA34" s="87">
        <v>44</v>
      </c>
      <c r="BB34" s="87">
        <v>0</v>
      </c>
      <c r="BC34" s="87">
        <v>0</v>
      </c>
    </row>
    <row r="35" spans="1:55" ht="13.5" customHeight="1">
      <c r="A35" s="98" t="s">
        <v>15</v>
      </c>
      <c r="B35" s="96" t="s">
        <v>316</v>
      </c>
      <c r="C35" s="85" t="s">
        <v>317</v>
      </c>
      <c r="D35" s="87">
        <f>SUM(E35,+H35,+K35)</f>
        <v>1147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1147</v>
      </c>
      <c r="L35" s="87">
        <v>580</v>
      </c>
      <c r="M35" s="87">
        <v>567</v>
      </c>
      <c r="N35" s="87">
        <f>SUM(O35,+V35,+AC35)</f>
        <v>1147</v>
      </c>
      <c r="O35" s="87">
        <f>SUM(P35:U35)</f>
        <v>580</v>
      </c>
      <c r="P35" s="87">
        <v>580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567</v>
      </c>
      <c r="W35" s="87">
        <v>567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0</v>
      </c>
      <c r="AG35" s="87">
        <v>0</v>
      </c>
      <c r="AH35" s="87">
        <v>0</v>
      </c>
      <c r="AI35" s="87">
        <v>0</v>
      </c>
      <c r="AJ35" s="87">
        <f>SUM(AK35:AS35)</f>
        <v>0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15</v>
      </c>
      <c r="B36" s="96" t="s">
        <v>318</v>
      </c>
      <c r="C36" s="85" t="s">
        <v>319</v>
      </c>
      <c r="D36" s="87">
        <f>SUM(E36,+H36,+K36)</f>
        <v>3686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3686</v>
      </c>
      <c r="L36" s="87">
        <v>1341</v>
      </c>
      <c r="M36" s="87">
        <v>2345</v>
      </c>
      <c r="N36" s="87">
        <f>SUM(O36,+V36,+AC36)</f>
        <v>3686</v>
      </c>
      <c r="O36" s="87">
        <f>SUM(P36:U36)</f>
        <v>1341</v>
      </c>
      <c r="P36" s="87">
        <v>1341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2345</v>
      </c>
      <c r="W36" s="87">
        <v>2345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6</v>
      </c>
      <c r="AG36" s="87">
        <v>6</v>
      </c>
      <c r="AH36" s="87">
        <v>0</v>
      </c>
      <c r="AI36" s="87">
        <v>0</v>
      </c>
      <c r="AJ36" s="87">
        <f>SUM(AK36:AS36)</f>
        <v>0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6</v>
      </c>
      <c r="AU36" s="87">
        <v>6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18</v>
      </c>
      <c r="BA36" s="87">
        <v>18</v>
      </c>
      <c r="BB36" s="87">
        <v>0</v>
      </c>
      <c r="BC36" s="87">
        <v>0</v>
      </c>
    </row>
    <row r="37" spans="1:55" ht="13.5" customHeight="1">
      <c r="A37" s="98" t="s">
        <v>15</v>
      </c>
      <c r="B37" s="96" t="s">
        <v>320</v>
      </c>
      <c r="C37" s="85" t="s">
        <v>321</v>
      </c>
      <c r="D37" s="87">
        <f>SUM(E37,+H37,+K37)</f>
        <v>3052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3052</v>
      </c>
      <c r="L37" s="87">
        <v>678</v>
      </c>
      <c r="M37" s="87">
        <v>2374</v>
      </c>
      <c r="N37" s="87">
        <f>SUM(O37,+V37,+AC37)</f>
        <v>3052</v>
      </c>
      <c r="O37" s="87">
        <f>SUM(P37:U37)</f>
        <v>678</v>
      </c>
      <c r="P37" s="87">
        <v>678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2374</v>
      </c>
      <c r="W37" s="87">
        <v>2374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0</v>
      </c>
      <c r="AG37" s="87">
        <v>0</v>
      </c>
      <c r="AH37" s="87">
        <v>0</v>
      </c>
      <c r="AI37" s="87">
        <v>0</v>
      </c>
      <c r="AJ37" s="87">
        <f>SUM(AK37:AS37)</f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18</v>
      </c>
      <c r="BA37" s="87">
        <v>18</v>
      </c>
      <c r="BB37" s="87">
        <v>0</v>
      </c>
      <c r="BC37" s="87">
        <v>0</v>
      </c>
    </row>
    <row r="38" spans="1:55" ht="13.5" customHeight="1">
      <c r="A38" s="98" t="s">
        <v>15</v>
      </c>
      <c r="B38" s="96" t="s">
        <v>322</v>
      </c>
      <c r="C38" s="85" t="s">
        <v>323</v>
      </c>
      <c r="D38" s="87">
        <f>SUM(E38,+H38,+K38)</f>
        <v>13404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13404</v>
      </c>
      <c r="L38" s="87">
        <v>7715</v>
      </c>
      <c r="M38" s="87">
        <v>5689</v>
      </c>
      <c r="N38" s="87">
        <f>SUM(O38,+V38,+AC38)</f>
        <v>13404</v>
      </c>
      <c r="O38" s="87">
        <f>SUM(P38:U38)</f>
        <v>7715</v>
      </c>
      <c r="P38" s="87">
        <v>7715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5689</v>
      </c>
      <c r="W38" s="87">
        <v>5689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11</v>
      </c>
      <c r="AG38" s="87">
        <v>11</v>
      </c>
      <c r="AH38" s="87">
        <v>0</v>
      </c>
      <c r="AI38" s="87">
        <v>0</v>
      </c>
      <c r="AJ38" s="87">
        <f>SUM(AK38:AS38)</f>
        <v>11</v>
      </c>
      <c r="AK38" s="87">
        <v>0</v>
      </c>
      <c r="AL38" s="87">
        <v>0</v>
      </c>
      <c r="AM38" s="87">
        <v>3</v>
      </c>
      <c r="AN38" s="87">
        <v>0</v>
      </c>
      <c r="AO38" s="87">
        <v>0</v>
      </c>
      <c r="AP38" s="87">
        <v>0</v>
      </c>
      <c r="AQ38" s="87">
        <v>0</v>
      </c>
      <c r="AR38" s="87">
        <v>8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193</v>
      </c>
      <c r="BA38" s="87">
        <v>193</v>
      </c>
      <c r="BB38" s="87">
        <v>0</v>
      </c>
      <c r="BC38" s="87">
        <v>0</v>
      </c>
    </row>
    <row r="39" spans="1:55" ht="13.5" customHeight="1">
      <c r="A39" s="98" t="s">
        <v>15</v>
      </c>
      <c r="B39" s="96" t="s">
        <v>324</v>
      </c>
      <c r="C39" s="85" t="s">
        <v>325</v>
      </c>
      <c r="D39" s="87">
        <f>SUM(E39,+H39,+K39)</f>
        <v>3292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3292</v>
      </c>
      <c r="L39" s="87">
        <v>1980</v>
      </c>
      <c r="M39" s="87">
        <v>1312</v>
      </c>
      <c r="N39" s="87">
        <f>SUM(O39,+V39,+AC39)</f>
        <v>3292</v>
      </c>
      <c r="O39" s="87">
        <f>SUM(P39:U39)</f>
        <v>1980</v>
      </c>
      <c r="P39" s="87">
        <v>1980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1312</v>
      </c>
      <c r="W39" s="87">
        <v>1312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117</v>
      </c>
      <c r="AG39" s="87">
        <v>117</v>
      </c>
      <c r="AH39" s="87">
        <v>0</v>
      </c>
      <c r="AI39" s="87">
        <v>0</v>
      </c>
      <c r="AJ39" s="87">
        <f>SUM(AK39:AS39)</f>
        <v>117</v>
      </c>
      <c r="AK39" s="87">
        <v>0</v>
      </c>
      <c r="AL39" s="87">
        <v>0</v>
      </c>
      <c r="AM39" s="87">
        <v>117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15</v>
      </c>
      <c r="B40" s="96" t="s">
        <v>326</v>
      </c>
      <c r="C40" s="85" t="s">
        <v>327</v>
      </c>
      <c r="D40" s="87">
        <f>SUM(E40,+H40,+K40)</f>
        <v>807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807</v>
      </c>
      <c r="L40" s="87">
        <v>425</v>
      </c>
      <c r="M40" s="87">
        <v>382</v>
      </c>
      <c r="N40" s="87">
        <f>SUM(O40,+V40,+AC40)</f>
        <v>807</v>
      </c>
      <c r="O40" s="87">
        <f>SUM(P40:U40)</f>
        <v>425</v>
      </c>
      <c r="P40" s="87">
        <v>425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382</v>
      </c>
      <c r="W40" s="87">
        <v>382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0</v>
      </c>
      <c r="AG40" s="87">
        <v>0</v>
      </c>
      <c r="AH40" s="87">
        <v>0</v>
      </c>
      <c r="AI40" s="87">
        <v>0</v>
      </c>
      <c r="AJ40" s="87">
        <f>SUM(AK40:AS40)</f>
        <v>0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15</v>
      </c>
      <c r="B41" s="96" t="s">
        <v>328</v>
      </c>
      <c r="C41" s="85" t="s">
        <v>329</v>
      </c>
      <c r="D41" s="87">
        <f>SUM(E41,+H41,+K41)</f>
        <v>11035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11035</v>
      </c>
      <c r="L41" s="87">
        <v>5109</v>
      </c>
      <c r="M41" s="87">
        <v>5926</v>
      </c>
      <c r="N41" s="87">
        <f>SUM(O41,+V41,+AC41)</f>
        <v>11035</v>
      </c>
      <c r="O41" s="87">
        <f>SUM(P41:U41)</f>
        <v>5109</v>
      </c>
      <c r="P41" s="87">
        <v>5109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5926</v>
      </c>
      <c r="W41" s="87">
        <v>5926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266</v>
      </c>
      <c r="AG41" s="87">
        <v>266</v>
      </c>
      <c r="AH41" s="87">
        <v>0</v>
      </c>
      <c r="AI41" s="87">
        <v>0</v>
      </c>
      <c r="AJ41" s="87">
        <f>SUM(AK41:AS41)</f>
        <v>266</v>
      </c>
      <c r="AK41" s="87">
        <v>0</v>
      </c>
      <c r="AL41" s="87">
        <v>0</v>
      </c>
      <c r="AM41" s="87">
        <v>266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1">
    <sortCondition ref="A8:A41"/>
    <sortCondition ref="B8:B41"/>
    <sortCondition ref="C8:C41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0" man="1"/>
    <brk id="31" min="1" max="40" man="1"/>
    <brk id="45" min="1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39000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39201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39202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39203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39204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39205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39206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39208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39209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39210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39211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39212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39301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39302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39303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39304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39305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39306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39307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39341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39344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39363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39364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39386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39387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39401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39402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39403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39405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39410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39411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39412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39424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39427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39428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52FAD0-3933-4215-AE42-398A99DA2E6D}"/>
</file>

<file path=customXml/itemProps2.xml><?xml version="1.0" encoding="utf-8"?>
<ds:datastoreItem xmlns:ds="http://schemas.openxmlformats.org/officeDocument/2006/customXml" ds:itemID="{F15FC74F-9443-4096-9164-2AF04CC0675D}"/>
</file>

<file path=customXml/itemProps3.xml><?xml version="1.0" encoding="utf-8"?>
<ds:datastoreItem xmlns:ds="http://schemas.openxmlformats.org/officeDocument/2006/customXml" ds:itemID="{3CC973C3-ED02-4BA9-827F-167D888EF2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2025-11-06T04:37:11Z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