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110D8D38-749A-4777-A3F6-34118083318F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ごみ処理概要!$A$6:$AR$36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ごみ処理概要!$2:$37</definedName>
    <definedName name="_xlnm.Print_Area" localSheetId="3">ごみ処理量内訳!$2:$37</definedName>
    <definedName name="_xlnm.Print_Area" localSheetId="1">ごみ搬入量内訳!$2:$37</definedName>
    <definedName name="_xlnm.Print_Area" localSheetId="2">施設区分別搬入量内訳!$2:$37</definedName>
    <definedName name="_xlnm.Print_Area" localSheetId="5">施設資源化量内訳!$2:$37</definedName>
    <definedName name="_xlnm.Print_Area" localSheetId="4">資源化量内訳!$2:$37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AJ12" i="1" s="1"/>
  <c r="FW13" i="9"/>
  <c r="FW14" i="9"/>
  <c r="FW15" i="9"/>
  <c r="FW16" i="9"/>
  <c r="D16" i="9" s="1"/>
  <c r="FW17" i="9"/>
  <c r="FW18" i="9"/>
  <c r="AJ18" i="1" s="1"/>
  <c r="FW19" i="9"/>
  <c r="FW20" i="9"/>
  <c r="FW21" i="9"/>
  <c r="FW22" i="9"/>
  <c r="FW23" i="9"/>
  <c r="FW24" i="9"/>
  <c r="AJ24" i="1" s="1"/>
  <c r="FW25" i="9"/>
  <c r="FW26" i="9"/>
  <c r="FW27" i="9"/>
  <c r="FW28" i="9"/>
  <c r="FW29" i="9"/>
  <c r="FW30" i="9"/>
  <c r="AJ30" i="1" s="1"/>
  <c r="FW31" i="9"/>
  <c r="FW32" i="9"/>
  <c r="D32" i="9" s="1"/>
  <c r="FW33" i="9"/>
  <c r="D33" i="9" s="1"/>
  <c r="BB33" i="4" s="1"/>
  <c r="FW34" i="9"/>
  <c r="FW35" i="9"/>
  <c r="FW36" i="9"/>
  <c r="AJ36" i="1" s="1"/>
  <c r="FW37" i="9"/>
  <c r="EX8" i="9"/>
  <c r="EX9" i="9"/>
  <c r="EX10" i="9"/>
  <c r="EX11" i="9"/>
  <c r="EX12" i="9"/>
  <c r="AI12" i="1" s="1"/>
  <c r="EX13" i="9"/>
  <c r="EX14" i="9"/>
  <c r="EX15" i="9"/>
  <c r="EX16" i="9"/>
  <c r="EX17" i="9"/>
  <c r="EX18" i="9"/>
  <c r="AI18" i="1" s="1"/>
  <c r="EX19" i="9"/>
  <c r="EX20" i="9"/>
  <c r="EX21" i="9"/>
  <c r="EX22" i="9"/>
  <c r="EX23" i="9"/>
  <c r="EX24" i="9"/>
  <c r="AI24" i="1" s="1"/>
  <c r="EX25" i="9"/>
  <c r="EX26" i="9"/>
  <c r="EX27" i="9"/>
  <c r="EX28" i="9"/>
  <c r="EX29" i="9"/>
  <c r="EX30" i="9"/>
  <c r="AI30" i="1" s="1"/>
  <c r="EX31" i="9"/>
  <c r="EX32" i="9"/>
  <c r="EX33" i="9"/>
  <c r="EX34" i="9"/>
  <c r="D34" i="9" s="1"/>
  <c r="EX35" i="9"/>
  <c r="EX36" i="9"/>
  <c r="AI36" i="1" s="1"/>
  <c r="EX37" i="9"/>
  <c r="DY8" i="9"/>
  <c r="DY9" i="9"/>
  <c r="DY10" i="9"/>
  <c r="DY11" i="9"/>
  <c r="DY12" i="9"/>
  <c r="AH12" i="1" s="1"/>
  <c r="DY13" i="9"/>
  <c r="DY14" i="9"/>
  <c r="DY15" i="9"/>
  <c r="DY16" i="9"/>
  <c r="DY17" i="9"/>
  <c r="DY18" i="9"/>
  <c r="AH18" i="1" s="1"/>
  <c r="DY19" i="9"/>
  <c r="DY20" i="9"/>
  <c r="DY21" i="9"/>
  <c r="DY22" i="9"/>
  <c r="DY23" i="9"/>
  <c r="DY24" i="9"/>
  <c r="AH24" i="1" s="1"/>
  <c r="DY25" i="9"/>
  <c r="DY26" i="9"/>
  <c r="DY27" i="9"/>
  <c r="DY28" i="9"/>
  <c r="DY29" i="9"/>
  <c r="DY30" i="9"/>
  <c r="AH30" i="1" s="1"/>
  <c r="DY31" i="9"/>
  <c r="DY32" i="9"/>
  <c r="DY33" i="9"/>
  <c r="DY34" i="9"/>
  <c r="DY35" i="9"/>
  <c r="DY36" i="9"/>
  <c r="AH36" i="1" s="1"/>
  <c r="DY37" i="9"/>
  <c r="CZ8" i="9"/>
  <c r="CZ9" i="9"/>
  <c r="CZ10" i="9"/>
  <c r="CZ11" i="9"/>
  <c r="CZ12" i="9"/>
  <c r="AG12" i="1" s="1"/>
  <c r="CZ13" i="9"/>
  <c r="CZ14" i="9"/>
  <c r="CZ15" i="9"/>
  <c r="CZ16" i="9"/>
  <c r="CZ17" i="9"/>
  <c r="CZ18" i="9"/>
  <c r="AG18" i="1" s="1"/>
  <c r="CZ19" i="9"/>
  <c r="CZ20" i="9"/>
  <c r="CZ21" i="9"/>
  <c r="CZ22" i="9"/>
  <c r="CZ23" i="9"/>
  <c r="CZ24" i="9"/>
  <c r="AG24" i="1" s="1"/>
  <c r="CZ25" i="9"/>
  <c r="CZ26" i="9"/>
  <c r="CZ27" i="9"/>
  <c r="CZ28" i="9"/>
  <c r="CZ29" i="9"/>
  <c r="CZ30" i="9"/>
  <c r="AG30" i="1" s="1"/>
  <c r="CZ31" i="9"/>
  <c r="CZ32" i="9"/>
  <c r="CZ33" i="9"/>
  <c r="CZ34" i="9"/>
  <c r="CZ35" i="9"/>
  <c r="CZ36" i="9"/>
  <c r="AG36" i="1" s="1"/>
  <c r="CZ37" i="9"/>
  <c r="CA8" i="9"/>
  <c r="D8" i="9" s="1"/>
  <c r="CA9" i="9"/>
  <c r="CA10" i="9"/>
  <c r="CA11" i="9"/>
  <c r="CA12" i="9"/>
  <c r="AF12" i="1" s="1"/>
  <c r="CA13" i="9"/>
  <c r="CA14" i="9"/>
  <c r="CA15" i="9"/>
  <c r="CA16" i="9"/>
  <c r="CA17" i="9"/>
  <c r="CA18" i="9"/>
  <c r="AF18" i="1" s="1"/>
  <c r="CA19" i="9"/>
  <c r="CA20" i="9"/>
  <c r="CA21" i="9"/>
  <c r="CA22" i="9"/>
  <c r="CA23" i="9"/>
  <c r="CA24" i="9"/>
  <c r="CA25" i="9"/>
  <c r="CA26" i="9"/>
  <c r="CA27" i="9"/>
  <c r="CA28" i="9"/>
  <c r="CA29" i="9"/>
  <c r="CA30" i="9"/>
  <c r="AF30" i="1" s="1"/>
  <c r="CA31" i="9"/>
  <c r="CA32" i="9"/>
  <c r="CA33" i="9"/>
  <c r="CA34" i="9"/>
  <c r="CA35" i="9"/>
  <c r="CA36" i="9"/>
  <c r="AF36" i="1" s="1"/>
  <c r="CA37" i="9"/>
  <c r="BB8" i="9"/>
  <c r="BB9" i="9"/>
  <c r="BB10" i="9"/>
  <c r="D10" i="9" s="1"/>
  <c r="BB11" i="9"/>
  <c r="BB12" i="9"/>
  <c r="AE12" i="1" s="1"/>
  <c r="BB13" i="9"/>
  <c r="BB14" i="9"/>
  <c r="BB15" i="9"/>
  <c r="BB16" i="9"/>
  <c r="BB17" i="9"/>
  <c r="BB18" i="9"/>
  <c r="AE18" i="1" s="1"/>
  <c r="BB19" i="9"/>
  <c r="BB20" i="9"/>
  <c r="BB21" i="9"/>
  <c r="BB22" i="9"/>
  <c r="BB23" i="9"/>
  <c r="BB24" i="9"/>
  <c r="AE24" i="1" s="1"/>
  <c r="BB25" i="9"/>
  <c r="BB26" i="9"/>
  <c r="D26" i="9" s="1"/>
  <c r="BB27" i="9"/>
  <c r="BB28" i="9"/>
  <c r="BB29" i="9"/>
  <c r="BB30" i="9"/>
  <c r="AE30" i="1" s="1"/>
  <c r="BB31" i="9"/>
  <c r="BB32" i="9"/>
  <c r="BB33" i="9"/>
  <c r="BB34" i="9"/>
  <c r="BB35" i="9"/>
  <c r="BB36" i="9"/>
  <c r="AE36" i="1" s="1"/>
  <c r="BB37" i="9"/>
  <c r="AC8" i="9"/>
  <c r="AC9" i="9"/>
  <c r="AC10" i="9"/>
  <c r="AC11" i="9"/>
  <c r="AC12" i="9"/>
  <c r="AC13" i="9"/>
  <c r="AC14" i="9"/>
  <c r="AC15" i="9"/>
  <c r="AC16" i="9"/>
  <c r="AC17" i="9"/>
  <c r="AC18" i="9"/>
  <c r="AD18" i="1" s="1"/>
  <c r="AC19" i="9"/>
  <c r="AC20" i="9"/>
  <c r="AC21" i="9"/>
  <c r="AC22" i="9"/>
  <c r="AC23" i="9"/>
  <c r="AC24" i="9"/>
  <c r="AD24" i="1" s="1"/>
  <c r="AC25" i="9"/>
  <c r="AC26" i="9"/>
  <c r="AC27" i="9"/>
  <c r="AC28" i="9"/>
  <c r="D28" i="9" s="1"/>
  <c r="AC29" i="9"/>
  <c r="AC30" i="9"/>
  <c r="AD30" i="1" s="1"/>
  <c r="AC31" i="9"/>
  <c r="AC32" i="9"/>
  <c r="AC33" i="9"/>
  <c r="AC34" i="9"/>
  <c r="AC35" i="9"/>
  <c r="AC36" i="9"/>
  <c r="AD36" i="1" s="1"/>
  <c r="AC37" i="9"/>
  <c r="AB8" i="9"/>
  <c r="AB9" i="9"/>
  <c r="AB10" i="9"/>
  <c r="AB11" i="9"/>
  <c r="AB12" i="9"/>
  <c r="AB13" i="9"/>
  <c r="BZ13" i="4" s="1"/>
  <c r="AB14" i="9"/>
  <c r="AB15" i="9"/>
  <c r="BZ15" i="4" s="1"/>
  <c r="AB15" i="4" s="1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BZ29" i="4" s="1"/>
  <c r="AB30" i="9"/>
  <c r="AB31" i="9"/>
  <c r="BZ31" i="4" s="1"/>
  <c r="AB31" i="4" s="1"/>
  <c r="AB32" i="9"/>
  <c r="AB33" i="9"/>
  <c r="AB34" i="9"/>
  <c r="AB35" i="9"/>
  <c r="AB36" i="9"/>
  <c r="AB37" i="9"/>
  <c r="AA8" i="9"/>
  <c r="AA9" i="9"/>
  <c r="AA10" i="9"/>
  <c r="AA11" i="9"/>
  <c r="AA12" i="9"/>
  <c r="AA13" i="9"/>
  <c r="AA14" i="9"/>
  <c r="AA15" i="9"/>
  <c r="BY15" i="4" s="1"/>
  <c r="AA16" i="9"/>
  <c r="AA17" i="9"/>
  <c r="BY17" i="4" s="1"/>
  <c r="AA17" i="4" s="1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BY31" i="4" s="1"/>
  <c r="AA32" i="9"/>
  <c r="BY32" i="4" s="1"/>
  <c r="AA33" i="9"/>
  <c r="BY33" i="4" s="1"/>
  <c r="AA33" i="4" s="1"/>
  <c r="AA34" i="9"/>
  <c r="AA35" i="9"/>
  <c r="AA36" i="9"/>
  <c r="AA37" i="9"/>
  <c r="Z8" i="9"/>
  <c r="Z9" i="9"/>
  <c r="Z10" i="9"/>
  <c r="Z11" i="9"/>
  <c r="Z12" i="9"/>
  <c r="Z13" i="9"/>
  <c r="Z14" i="9"/>
  <c r="Z15" i="9"/>
  <c r="Z16" i="9"/>
  <c r="Z17" i="9"/>
  <c r="BX17" i="4" s="1"/>
  <c r="Z18" i="9"/>
  <c r="Z19" i="9"/>
  <c r="BX19" i="4" s="1"/>
  <c r="Z19" i="4" s="1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BX33" i="4" s="1"/>
  <c r="Z34" i="9"/>
  <c r="Z35" i="9"/>
  <c r="BX35" i="4" s="1"/>
  <c r="Z35" i="4" s="1"/>
  <c r="Z36" i="9"/>
  <c r="Z37" i="9"/>
  <c r="Y8" i="9"/>
  <c r="Y9" i="9"/>
  <c r="Y10" i="9"/>
  <c r="Y11" i="9"/>
  <c r="Y12" i="9"/>
  <c r="Y13" i="9"/>
  <c r="Y14" i="9"/>
  <c r="Y15" i="9"/>
  <c r="Y16" i="9"/>
  <c r="Y17" i="9"/>
  <c r="Y18" i="9"/>
  <c r="Y19" i="9"/>
  <c r="BW19" i="4" s="1"/>
  <c r="Y20" i="9"/>
  <c r="Y21" i="9"/>
  <c r="BW21" i="4" s="1"/>
  <c r="Y21" i="4" s="1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BW35" i="4" s="1"/>
  <c r="Y36" i="9"/>
  <c r="Y37" i="9"/>
  <c r="BW37" i="4" s="1"/>
  <c r="Y37" i="4" s="1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BV21" i="4" s="1"/>
  <c r="X22" i="9"/>
  <c r="X23" i="9"/>
  <c r="BV23" i="4" s="1"/>
  <c r="X23" i="4" s="1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BV37" i="4" s="1"/>
  <c r="W8" i="9"/>
  <c r="W9" i="9"/>
  <c r="BU9" i="4" s="1"/>
  <c r="W9" i="4" s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BU23" i="4" s="1"/>
  <c r="W24" i="9"/>
  <c r="W25" i="9"/>
  <c r="BU25" i="4" s="1"/>
  <c r="W25" i="4" s="1"/>
  <c r="W26" i="9"/>
  <c r="W27" i="9"/>
  <c r="W28" i="9"/>
  <c r="W29" i="9"/>
  <c r="W30" i="9"/>
  <c r="W31" i="9"/>
  <c r="W32" i="9"/>
  <c r="W33" i="9"/>
  <c r="W34" i="9"/>
  <c r="W35" i="9"/>
  <c r="W36" i="9"/>
  <c r="W37" i="9"/>
  <c r="V8" i="9"/>
  <c r="V9" i="9"/>
  <c r="BT9" i="4" s="1"/>
  <c r="V10" i="9"/>
  <c r="BT10" i="4" s="1"/>
  <c r="V10" i="4" s="1"/>
  <c r="V11" i="9"/>
  <c r="BT11" i="4" s="1"/>
  <c r="V11" i="4" s="1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BT25" i="4" s="1"/>
  <c r="V26" i="9"/>
  <c r="V27" i="9"/>
  <c r="BT27" i="4" s="1"/>
  <c r="V27" i="4" s="1"/>
  <c r="V28" i="9"/>
  <c r="V29" i="9"/>
  <c r="V30" i="9"/>
  <c r="V31" i="9"/>
  <c r="V32" i="9"/>
  <c r="V33" i="9"/>
  <c r="V34" i="9"/>
  <c r="V35" i="9"/>
  <c r="V36" i="9"/>
  <c r="V37" i="9"/>
  <c r="U8" i="9"/>
  <c r="U9" i="9"/>
  <c r="U10" i="9"/>
  <c r="U11" i="9"/>
  <c r="BS11" i="4" s="1"/>
  <c r="U12" i="9"/>
  <c r="U13" i="9"/>
  <c r="BS13" i="4" s="1"/>
  <c r="U13" i="4" s="1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BS27" i="4" s="1"/>
  <c r="U28" i="9"/>
  <c r="U29" i="9"/>
  <c r="BS29" i="4" s="1"/>
  <c r="U29" i="4" s="1"/>
  <c r="U30" i="9"/>
  <c r="U31" i="9"/>
  <c r="U32" i="9"/>
  <c r="U33" i="9"/>
  <c r="U34" i="9"/>
  <c r="U35" i="9"/>
  <c r="U36" i="9"/>
  <c r="U37" i="9"/>
  <c r="T8" i="9"/>
  <c r="T9" i="9"/>
  <c r="T10" i="9"/>
  <c r="T11" i="9"/>
  <c r="T12" i="9"/>
  <c r="T13" i="9"/>
  <c r="BR13" i="4" s="1"/>
  <c r="T14" i="9"/>
  <c r="T15" i="9"/>
  <c r="BR15" i="4" s="1"/>
  <c r="T15" i="4" s="1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BR29" i="4" s="1"/>
  <c r="T30" i="9"/>
  <c r="T31" i="9"/>
  <c r="BR31" i="4" s="1"/>
  <c r="T31" i="4" s="1"/>
  <c r="T32" i="9"/>
  <c r="T33" i="9"/>
  <c r="T34" i="9"/>
  <c r="T35" i="9"/>
  <c r="T36" i="9"/>
  <c r="T37" i="9"/>
  <c r="S8" i="9"/>
  <c r="S9" i="9"/>
  <c r="S10" i="9"/>
  <c r="S11" i="9"/>
  <c r="S12" i="9"/>
  <c r="S13" i="9"/>
  <c r="S14" i="9"/>
  <c r="S15" i="9"/>
  <c r="BQ15" i="4" s="1"/>
  <c r="S15" i="4" s="1"/>
  <c r="S16" i="9"/>
  <c r="S17" i="9"/>
  <c r="BQ17" i="4" s="1"/>
  <c r="S17" i="4" s="1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BQ31" i="4" s="1"/>
  <c r="S31" i="4" s="1"/>
  <c r="S32" i="9"/>
  <c r="S33" i="9"/>
  <c r="BQ33" i="4" s="1"/>
  <c r="S33" i="4" s="1"/>
  <c r="S34" i="9"/>
  <c r="S35" i="9"/>
  <c r="S36" i="9"/>
  <c r="S37" i="9"/>
  <c r="R8" i="9"/>
  <c r="R9" i="9"/>
  <c r="R10" i="9"/>
  <c r="R11" i="9"/>
  <c r="R12" i="9"/>
  <c r="R13" i="9"/>
  <c r="R14" i="9"/>
  <c r="R15" i="9"/>
  <c r="R16" i="9"/>
  <c r="R17" i="9"/>
  <c r="BP17" i="4" s="1"/>
  <c r="R17" i="4" s="1"/>
  <c r="R18" i="9"/>
  <c r="BP18" i="4" s="1"/>
  <c r="R18" i="4" s="1"/>
  <c r="R19" i="9"/>
  <c r="BP19" i="4" s="1"/>
  <c r="R19" i="4" s="1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BP33" i="4" s="1"/>
  <c r="R33" i="4" s="1"/>
  <c r="R34" i="9"/>
  <c r="R35" i="9"/>
  <c r="BP35" i="4" s="1"/>
  <c r="R35" i="4" s="1"/>
  <c r="R36" i="9"/>
  <c r="R37" i="9"/>
  <c r="Q8" i="9"/>
  <c r="Q9" i="9"/>
  <c r="Q10" i="9"/>
  <c r="Q11" i="9"/>
  <c r="Q12" i="9"/>
  <c r="Q13" i="9"/>
  <c r="Q14" i="9"/>
  <c r="Q15" i="9"/>
  <c r="Q16" i="9"/>
  <c r="Q17" i="9"/>
  <c r="Q18" i="9"/>
  <c r="Q19" i="9"/>
  <c r="BO19" i="4" s="1"/>
  <c r="Q19" i="4" s="1"/>
  <c r="Q20" i="9"/>
  <c r="Q21" i="9"/>
  <c r="BO21" i="4" s="1"/>
  <c r="Q21" i="4" s="1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BO35" i="4" s="1"/>
  <c r="Q35" i="4" s="1"/>
  <c r="Q36" i="9"/>
  <c r="Q37" i="9"/>
  <c r="BO37" i="4" s="1"/>
  <c r="Q37" i="4" s="1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BN21" i="4" s="1"/>
  <c r="P21" i="4" s="1"/>
  <c r="P22" i="9"/>
  <c r="BN22" i="4" s="1"/>
  <c r="P22" i="4" s="1"/>
  <c r="P23" i="9"/>
  <c r="BN23" i="4" s="1"/>
  <c r="P23" i="4" s="1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BN37" i="4" s="1"/>
  <c r="P37" i="4" s="1"/>
  <c r="O8" i="9"/>
  <c r="O9" i="9"/>
  <c r="BM9" i="4" s="1"/>
  <c r="O9" i="4" s="1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BM23" i="4" s="1"/>
  <c r="O23" i="4" s="1"/>
  <c r="O24" i="9"/>
  <c r="O25" i="9"/>
  <c r="BM25" i="4" s="1"/>
  <c r="O25" i="4" s="1"/>
  <c r="O26" i="9"/>
  <c r="O27" i="9"/>
  <c r="O28" i="9"/>
  <c r="O29" i="9"/>
  <c r="O30" i="9"/>
  <c r="O31" i="9"/>
  <c r="O32" i="9"/>
  <c r="O33" i="9"/>
  <c r="O34" i="9"/>
  <c r="O35" i="9"/>
  <c r="O36" i="9"/>
  <c r="O37" i="9"/>
  <c r="N8" i="9"/>
  <c r="N9" i="9"/>
  <c r="BL9" i="4" s="1"/>
  <c r="N9" i="4" s="1"/>
  <c r="N10" i="9"/>
  <c r="N11" i="9"/>
  <c r="BL11" i="4" s="1"/>
  <c r="N11" i="4" s="1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BL25" i="4" s="1"/>
  <c r="N25" i="4" s="1"/>
  <c r="N26" i="9"/>
  <c r="BL26" i="4" s="1"/>
  <c r="N26" i="4" s="1"/>
  <c r="N27" i="9"/>
  <c r="BL27" i="4" s="1"/>
  <c r="N27" i="4" s="1"/>
  <c r="N28" i="9"/>
  <c r="N29" i="9"/>
  <c r="N30" i="9"/>
  <c r="N31" i="9"/>
  <c r="N32" i="9"/>
  <c r="N33" i="9"/>
  <c r="N34" i="9"/>
  <c r="N35" i="9"/>
  <c r="N36" i="9"/>
  <c r="N37" i="9"/>
  <c r="M8" i="9"/>
  <c r="M9" i="9"/>
  <c r="M10" i="9"/>
  <c r="M11" i="9"/>
  <c r="BK11" i="4" s="1"/>
  <c r="M11" i="4" s="1"/>
  <c r="M12" i="9"/>
  <c r="M13" i="9"/>
  <c r="BK13" i="4" s="1"/>
  <c r="M13" i="4" s="1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BK27" i="4" s="1"/>
  <c r="M27" i="4" s="1"/>
  <c r="M28" i="9"/>
  <c r="M29" i="9"/>
  <c r="BK29" i="4" s="1"/>
  <c r="M29" i="4" s="1"/>
  <c r="M30" i="9"/>
  <c r="M31" i="9"/>
  <c r="M32" i="9"/>
  <c r="M33" i="9"/>
  <c r="M34" i="9"/>
  <c r="M35" i="9"/>
  <c r="M36" i="9"/>
  <c r="M37" i="9"/>
  <c r="L8" i="9"/>
  <c r="L9" i="9"/>
  <c r="L10" i="9"/>
  <c r="L11" i="9"/>
  <c r="L12" i="9"/>
  <c r="L13" i="9"/>
  <c r="BJ13" i="4" s="1"/>
  <c r="L13" i="4" s="1"/>
  <c r="L14" i="9"/>
  <c r="L15" i="9"/>
  <c r="BJ15" i="4" s="1"/>
  <c r="L15" i="4" s="1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BJ29" i="4" s="1"/>
  <c r="L29" i="4" s="1"/>
  <c r="L30" i="9"/>
  <c r="BJ30" i="4" s="1"/>
  <c r="L30" i="4" s="1"/>
  <c r="L31" i="9"/>
  <c r="BJ31" i="4" s="1"/>
  <c r="L31" i="4" s="1"/>
  <c r="L32" i="9"/>
  <c r="L33" i="9"/>
  <c r="L34" i="9"/>
  <c r="L35" i="9"/>
  <c r="L36" i="9"/>
  <c r="L37" i="9"/>
  <c r="K8" i="9"/>
  <c r="BI8" i="4" s="1"/>
  <c r="K8" i="4" s="1"/>
  <c r="K9" i="9"/>
  <c r="K10" i="9"/>
  <c r="K11" i="9"/>
  <c r="K12" i="9"/>
  <c r="K13" i="9"/>
  <c r="K14" i="9"/>
  <c r="K15" i="9"/>
  <c r="BI15" i="4" s="1"/>
  <c r="K15" i="4" s="1"/>
  <c r="K16" i="9"/>
  <c r="K17" i="9"/>
  <c r="BI17" i="4" s="1"/>
  <c r="K17" i="4" s="1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BI31" i="4" s="1"/>
  <c r="K31" i="4" s="1"/>
  <c r="K32" i="9"/>
  <c r="K33" i="9"/>
  <c r="BI33" i="4" s="1"/>
  <c r="K33" i="4" s="1"/>
  <c r="K34" i="9"/>
  <c r="K35" i="9"/>
  <c r="K36" i="9"/>
  <c r="K37" i="9"/>
  <c r="J8" i="9"/>
  <c r="J9" i="9"/>
  <c r="J10" i="9"/>
  <c r="J11" i="9"/>
  <c r="J12" i="9"/>
  <c r="J13" i="9"/>
  <c r="J14" i="9"/>
  <c r="J15" i="9"/>
  <c r="J16" i="9"/>
  <c r="J17" i="9"/>
  <c r="BH17" i="4" s="1"/>
  <c r="J17" i="4" s="1"/>
  <c r="J18" i="9"/>
  <c r="J19" i="9"/>
  <c r="BH19" i="4" s="1"/>
  <c r="J19" i="4" s="1"/>
  <c r="J20" i="9"/>
  <c r="J21" i="9"/>
  <c r="J22" i="9"/>
  <c r="J23" i="9"/>
  <c r="J24" i="9"/>
  <c r="J25" i="9"/>
  <c r="J26" i="9"/>
  <c r="BH26" i="4" s="1"/>
  <c r="J26" i="4" s="1"/>
  <c r="J27" i="9"/>
  <c r="J28" i="9"/>
  <c r="J29" i="9"/>
  <c r="J30" i="9"/>
  <c r="J31" i="9"/>
  <c r="J32" i="9"/>
  <c r="J33" i="9"/>
  <c r="BH33" i="4" s="1"/>
  <c r="J33" i="4" s="1"/>
  <c r="J34" i="9"/>
  <c r="J35" i="9"/>
  <c r="BH35" i="4" s="1"/>
  <c r="J35" i="4" s="1"/>
  <c r="J36" i="9"/>
  <c r="J37" i="9"/>
  <c r="I8" i="9"/>
  <c r="I9" i="9"/>
  <c r="I10" i="9"/>
  <c r="I11" i="9"/>
  <c r="I12" i="9"/>
  <c r="I13" i="9"/>
  <c r="I14" i="9"/>
  <c r="I15" i="9"/>
  <c r="I16" i="9"/>
  <c r="I17" i="9"/>
  <c r="I18" i="9"/>
  <c r="I19" i="9"/>
  <c r="BG19" i="4" s="1"/>
  <c r="I19" i="4" s="1"/>
  <c r="I20" i="9"/>
  <c r="BG20" i="4" s="1"/>
  <c r="I21" i="9"/>
  <c r="BG21" i="4" s="1"/>
  <c r="I21" i="4" s="1"/>
  <c r="I22" i="9"/>
  <c r="I23" i="9"/>
  <c r="I24" i="9"/>
  <c r="I25" i="9"/>
  <c r="I26" i="9"/>
  <c r="I27" i="9"/>
  <c r="I28" i="9"/>
  <c r="BG28" i="4" s="1"/>
  <c r="I28" i="4" s="1"/>
  <c r="I29" i="9"/>
  <c r="I30" i="9"/>
  <c r="I31" i="9"/>
  <c r="I32" i="9"/>
  <c r="I33" i="9"/>
  <c r="I34" i="9"/>
  <c r="I35" i="9"/>
  <c r="BG35" i="4" s="1"/>
  <c r="I35" i="4" s="1"/>
  <c r="I36" i="9"/>
  <c r="I37" i="9"/>
  <c r="BG37" i="4" s="1"/>
  <c r="I37" i="4" s="1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BF21" i="4" s="1"/>
  <c r="H21" i="4" s="1"/>
  <c r="H22" i="9"/>
  <c r="H23" i="9"/>
  <c r="BF23" i="4" s="1"/>
  <c r="H23" i="4" s="1"/>
  <c r="H24" i="9"/>
  <c r="H25" i="9"/>
  <c r="H26" i="9"/>
  <c r="BF26" i="4" s="1"/>
  <c r="H26" i="4" s="1"/>
  <c r="H27" i="9"/>
  <c r="H28" i="9"/>
  <c r="H29" i="9"/>
  <c r="H30" i="9"/>
  <c r="H31" i="9"/>
  <c r="H32" i="9"/>
  <c r="H33" i="9"/>
  <c r="H34" i="9"/>
  <c r="H35" i="9"/>
  <c r="H36" i="9"/>
  <c r="H37" i="9"/>
  <c r="BF37" i="4" s="1"/>
  <c r="H37" i="4" s="1"/>
  <c r="G8" i="9"/>
  <c r="G9" i="9"/>
  <c r="BE9" i="4" s="1"/>
  <c r="G9" i="4" s="1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BE23" i="4" s="1"/>
  <c r="G23" i="4" s="1"/>
  <c r="G24" i="9"/>
  <c r="G25" i="9"/>
  <c r="BE25" i="4" s="1"/>
  <c r="G25" i="4" s="1"/>
  <c r="G26" i="9"/>
  <c r="G27" i="9"/>
  <c r="G28" i="9"/>
  <c r="G29" i="9"/>
  <c r="G30" i="9"/>
  <c r="G31" i="9"/>
  <c r="G32" i="9"/>
  <c r="G33" i="9"/>
  <c r="G34" i="9"/>
  <c r="G35" i="9"/>
  <c r="G36" i="9"/>
  <c r="G37" i="9"/>
  <c r="F8" i="9"/>
  <c r="F9" i="9"/>
  <c r="BD9" i="4" s="1"/>
  <c r="F9" i="4" s="1"/>
  <c r="F10" i="9"/>
  <c r="F11" i="9"/>
  <c r="BD11" i="4" s="1"/>
  <c r="F11" i="4" s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BD25" i="4" s="1"/>
  <c r="F25" i="4" s="1"/>
  <c r="F26" i="9"/>
  <c r="F27" i="9"/>
  <c r="BD27" i="4" s="1"/>
  <c r="F27" i="4" s="1"/>
  <c r="F28" i="9"/>
  <c r="F29" i="9"/>
  <c r="F30" i="9"/>
  <c r="F31" i="9"/>
  <c r="F32" i="9"/>
  <c r="F33" i="9"/>
  <c r="F34" i="9"/>
  <c r="F35" i="9"/>
  <c r="F36" i="9"/>
  <c r="F37" i="9"/>
  <c r="E8" i="9"/>
  <c r="E9" i="9"/>
  <c r="E10" i="9"/>
  <c r="E11" i="9"/>
  <c r="BC11" i="4" s="1"/>
  <c r="E11" i="4" s="1"/>
  <c r="E12" i="9"/>
  <c r="E13" i="9"/>
  <c r="BC13" i="4" s="1"/>
  <c r="E13" i="4" s="1"/>
  <c r="E14" i="9"/>
  <c r="E15" i="9"/>
  <c r="BC15" i="4" s="1"/>
  <c r="E16" i="9"/>
  <c r="E17" i="9"/>
  <c r="E18" i="9"/>
  <c r="E19" i="9"/>
  <c r="E20" i="9"/>
  <c r="E21" i="9"/>
  <c r="E22" i="9"/>
  <c r="E23" i="9"/>
  <c r="E24" i="9"/>
  <c r="E25" i="9"/>
  <c r="E26" i="9"/>
  <c r="E27" i="9"/>
  <c r="BC27" i="4" s="1"/>
  <c r="E27" i="4" s="1"/>
  <c r="E28" i="9"/>
  <c r="E29" i="9"/>
  <c r="BC29" i="4" s="1"/>
  <c r="E29" i="4" s="1"/>
  <c r="E30" i="9"/>
  <c r="E31" i="9"/>
  <c r="BC31" i="4" s="1"/>
  <c r="E32" i="9"/>
  <c r="E33" i="9"/>
  <c r="E34" i="9"/>
  <c r="E35" i="9"/>
  <c r="E36" i="9"/>
  <c r="BC36" i="4" s="1"/>
  <c r="E36" i="4" s="1"/>
  <c r="E37" i="9"/>
  <c r="D13" i="9"/>
  <c r="D14" i="9"/>
  <c r="D15" i="9"/>
  <c r="D17" i="9"/>
  <c r="BB17" i="4" s="1"/>
  <c r="D18" i="9"/>
  <c r="D19" i="9"/>
  <c r="BB19" i="4" s="1"/>
  <c r="D19" i="4" s="1"/>
  <c r="D20" i="9"/>
  <c r="D22" i="9"/>
  <c r="D29" i="9"/>
  <c r="D30" i="9"/>
  <c r="D31" i="9"/>
  <c r="D35" i="9"/>
  <c r="D36" i="9"/>
  <c r="BB36" i="4" s="1"/>
  <c r="CA8" i="4"/>
  <c r="CA9" i="4"/>
  <c r="CA10" i="4"/>
  <c r="CA11" i="4"/>
  <c r="CA12" i="4"/>
  <c r="J12" i="1" s="1"/>
  <c r="CA13" i="4"/>
  <c r="CA14" i="4"/>
  <c r="CA15" i="4"/>
  <c r="CA16" i="4"/>
  <c r="CA17" i="4"/>
  <c r="CA18" i="4"/>
  <c r="J18" i="1" s="1"/>
  <c r="CA19" i="4"/>
  <c r="CA20" i="4"/>
  <c r="CA21" i="4"/>
  <c r="CA22" i="4"/>
  <c r="CA23" i="4"/>
  <c r="CA24" i="4"/>
  <c r="J24" i="1" s="1"/>
  <c r="CA25" i="4"/>
  <c r="CA26" i="4"/>
  <c r="CA27" i="4"/>
  <c r="CA28" i="4"/>
  <c r="CA29" i="4"/>
  <c r="CA30" i="4"/>
  <c r="J30" i="1" s="1"/>
  <c r="CA31" i="4"/>
  <c r="CA32" i="4"/>
  <c r="D32" i="4" s="1"/>
  <c r="CA33" i="4"/>
  <c r="CA34" i="4"/>
  <c r="J34" i="1" s="1"/>
  <c r="CA35" i="4"/>
  <c r="CA36" i="4"/>
  <c r="J36" i="1" s="1"/>
  <c r="CA37" i="4"/>
  <c r="BZ8" i="4"/>
  <c r="BZ9" i="4"/>
  <c r="BZ10" i="4"/>
  <c r="BZ11" i="4"/>
  <c r="BZ12" i="4"/>
  <c r="BZ14" i="4"/>
  <c r="BZ16" i="4"/>
  <c r="BZ17" i="4"/>
  <c r="BZ18" i="4"/>
  <c r="BZ19" i="4"/>
  <c r="BZ20" i="4"/>
  <c r="AB20" i="4" s="1"/>
  <c r="BZ21" i="4"/>
  <c r="AB21" i="4" s="1"/>
  <c r="BZ22" i="4"/>
  <c r="AB22" i="4" s="1"/>
  <c r="BZ23" i="4"/>
  <c r="BZ24" i="4"/>
  <c r="BZ25" i="4"/>
  <c r="BZ26" i="4"/>
  <c r="BZ27" i="4"/>
  <c r="BZ28" i="4"/>
  <c r="BZ30" i="4"/>
  <c r="AB30" i="4" s="1"/>
  <c r="BZ32" i="4"/>
  <c r="BZ33" i="4"/>
  <c r="BZ34" i="4"/>
  <c r="AB34" i="4" s="1"/>
  <c r="BZ35" i="4"/>
  <c r="BZ36" i="4"/>
  <c r="AB36" i="4" s="1"/>
  <c r="BZ37" i="4"/>
  <c r="AB37" i="4" s="1"/>
  <c r="BY8" i="4"/>
  <c r="BY9" i="4"/>
  <c r="BY10" i="4"/>
  <c r="AA10" i="4" s="1"/>
  <c r="BY11" i="4"/>
  <c r="BY12" i="4"/>
  <c r="BY13" i="4"/>
  <c r="BY14" i="4"/>
  <c r="BY16" i="4"/>
  <c r="AA16" i="4" s="1"/>
  <c r="BY18" i="4"/>
  <c r="BY19" i="4"/>
  <c r="AA19" i="4" s="1"/>
  <c r="BY20" i="4"/>
  <c r="BY21" i="4"/>
  <c r="BY22" i="4"/>
  <c r="AA22" i="4" s="1"/>
  <c r="BY23" i="4"/>
  <c r="AA23" i="4" s="1"/>
  <c r="BY24" i="4"/>
  <c r="BY25" i="4"/>
  <c r="BY26" i="4"/>
  <c r="AA26" i="4" s="1"/>
  <c r="BY27" i="4"/>
  <c r="BY28" i="4"/>
  <c r="AA28" i="4" s="1"/>
  <c r="BY29" i="4"/>
  <c r="BY30" i="4"/>
  <c r="BY34" i="4"/>
  <c r="BY35" i="4"/>
  <c r="BY36" i="4"/>
  <c r="AA36" i="4" s="1"/>
  <c r="BY37" i="4"/>
  <c r="BX8" i="4"/>
  <c r="Z8" i="4" s="1"/>
  <c r="BX9" i="4"/>
  <c r="Z9" i="4" s="1"/>
  <c r="BX10" i="4"/>
  <c r="BX11" i="4"/>
  <c r="BX12" i="4"/>
  <c r="Z12" i="4" s="1"/>
  <c r="BX13" i="4"/>
  <c r="BX14" i="4"/>
  <c r="Z14" i="4" s="1"/>
  <c r="BX15" i="4"/>
  <c r="BX16" i="4"/>
  <c r="BX18" i="4"/>
  <c r="Z18" i="4" s="1"/>
  <c r="BX20" i="4"/>
  <c r="BX21" i="4"/>
  <c r="BX22" i="4"/>
  <c r="BX23" i="4"/>
  <c r="BX24" i="4"/>
  <c r="Z24" i="4" s="1"/>
  <c r="BX25" i="4"/>
  <c r="Z25" i="4" s="1"/>
  <c r="BX26" i="4"/>
  <c r="BX27" i="4"/>
  <c r="BX28" i="4"/>
  <c r="BX29" i="4"/>
  <c r="BX30" i="4"/>
  <c r="Z30" i="4" s="1"/>
  <c r="BX31" i="4"/>
  <c r="BX32" i="4"/>
  <c r="BX34" i="4"/>
  <c r="Z34" i="4" s="1"/>
  <c r="BX36" i="4"/>
  <c r="BX37" i="4"/>
  <c r="Z37" i="4" s="1"/>
  <c r="BW8" i="4"/>
  <c r="BW9" i="4"/>
  <c r="BW10" i="4"/>
  <c r="Y10" i="4" s="1"/>
  <c r="BW11" i="4"/>
  <c r="Y11" i="4" s="1"/>
  <c r="BW12" i="4"/>
  <c r="BW13" i="4"/>
  <c r="BW14" i="4"/>
  <c r="Y14" i="4" s="1"/>
  <c r="BW15" i="4"/>
  <c r="BW16" i="4"/>
  <c r="BW17" i="4"/>
  <c r="BW18" i="4"/>
  <c r="BW20" i="4"/>
  <c r="BW22" i="4"/>
  <c r="BW23" i="4"/>
  <c r="Y23" i="4" s="1"/>
  <c r="BW24" i="4"/>
  <c r="Y24" i="4" s="1"/>
  <c r="BW25" i="4"/>
  <c r="Y25" i="4" s="1"/>
  <c r="BW26" i="4"/>
  <c r="BW27" i="4"/>
  <c r="BW28" i="4"/>
  <c r="BW29" i="4"/>
  <c r="BW30" i="4"/>
  <c r="BW31" i="4"/>
  <c r="BW32" i="4"/>
  <c r="Y32" i="4" s="1"/>
  <c r="BW33" i="4"/>
  <c r="BW34" i="4"/>
  <c r="BW36" i="4"/>
  <c r="BV8" i="4"/>
  <c r="BV9" i="4"/>
  <c r="BV10" i="4"/>
  <c r="X10" i="4" s="1"/>
  <c r="BV11" i="4"/>
  <c r="X11" i="4" s="1"/>
  <c r="BV12" i="4"/>
  <c r="X12" i="4" s="1"/>
  <c r="BV13" i="4"/>
  <c r="X13" i="4" s="1"/>
  <c r="BV14" i="4"/>
  <c r="BV15" i="4"/>
  <c r="BV16" i="4"/>
  <c r="BV17" i="4"/>
  <c r="BV18" i="4"/>
  <c r="BV19" i="4"/>
  <c r="BV20" i="4"/>
  <c r="BV22" i="4"/>
  <c r="BV24" i="4"/>
  <c r="BV25" i="4"/>
  <c r="BV26" i="4"/>
  <c r="X26" i="4" s="1"/>
  <c r="BV27" i="4"/>
  <c r="BV28" i="4"/>
  <c r="X28" i="4" s="1"/>
  <c r="BV29" i="4"/>
  <c r="X29" i="4" s="1"/>
  <c r="BV30" i="4"/>
  <c r="BV31" i="4"/>
  <c r="X31" i="4" s="1"/>
  <c r="BV32" i="4"/>
  <c r="BV33" i="4"/>
  <c r="BV34" i="4"/>
  <c r="BV35" i="4"/>
  <c r="BV36" i="4"/>
  <c r="BU8" i="4"/>
  <c r="BU10" i="4"/>
  <c r="BU11" i="4"/>
  <c r="BU12" i="4"/>
  <c r="BU13" i="4"/>
  <c r="BU14" i="4"/>
  <c r="W14" i="4" s="1"/>
  <c r="BU15" i="4"/>
  <c r="W15" i="4" s="1"/>
  <c r="BU16" i="4"/>
  <c r="W16" i="4" s="1"/>
  <c r="BU17" i="4"/>
  <c r="W17" i="4" s="1"/>
  <c r="BU18" i="4"/>
  <c r="W18" i="4" s="1"/>
  <c r="BU19" i="4"/>
  <c r="BU20" i="4"/>
  <c r="BU21" i="4"/>
  <c r="BU22" i="4"/>
  <c r="BU24" i="4"/>
  <c r="BU26" i="4"/>
  <c r="BU27" i="4"/>
  <c r="BU28" i="4"/>
  <c r="W28" i="4" s="1"/>
  <c r="BU29" i="4"/>
  <c r="BU30" i="4"/>
  <c r="W30" i="4" s="1"/>
  <c r="BU31" i="4"/>
  <c r="W31" i="4" s="1"/>
  <c r="BU32" i="4"/>
  <c r="W32" i="4" s="1"/>
  <c r="BU33" i="4"/>
  <c r="BU34" i="4"/>
  <c r="W34" i="4" s="1"/>
  <c r="BU35" i="4"/>
  <c r="BU36" i="4"/>
  <c r="W36" i="4" s="1"/>
  <c r="BU37" i="4"/>
  <c r="BT8" i="4"/>
  <c r="BT12" i="4"/>
  <c r="BT13" i="4"/>
  <c r="BT14" i="4"/>
  <c r="BT15" i="4"/>
  <c r="BT16" i="4"/>
  <c r="V16" i="4" s="1"/>
  <c r="BT17" i="4"/>
  <c r="V17" i="4" s="1"/>
  <c r="BT18" i="4"/>
  <c r="BT19" i="4"/>
  <c r="BT20" i="4"/>
  <c r="BT21" i="4"/>
  <c r="BT22" i="4"/>
  <c r="V22" i="4" s="1"/>
  <c r="BT23" i="4"/>
  <c r="BT24" i="4"/>
  <c r="BT26" i="4"/>
  <c r="V26" i="4" s="1"/>
  <c r="BT28" i="4"/>
  <c r="BT29" i="4"/>
  <c r="BT30" i="4"/>
  <c r="V30" i="4" s="1"/>
  <c r="BT31" i="4"/>
  <c r="BT32" i="4"/>
  <c r="V32" i="4" s="1"/>
  <c r="BT33" i="4"/>
  <c r="V33" i="4" s="1"/>
  <c r="BT34" i="4"/>
  <c r="BT35" i="4"/>
  <c r="V35" i="4" s="1"/>
  <c r="BT36" i="4"/>
  <c r="BT37" i="4"/>
  <c r="BS8" i="4"/>
  <c r="BS9" i="4"/>
  <c r="BS10" i="4"/>
  <c r="BS12" i="4"/>
  <c r="U12" i="4" s="1"/>
  <c r="BS14" i="4"/>
  <c r="BS15" i="4"/>
  <c r="U15" i="4" s="1"/>
  <c r="BS16" i="4"/>
  <c r="BS17" i="4"/>
  <c r="BS18" i="4"/>
  <c r="U18" i="4" s="1"/>
  <c r="BS19" i="4"/>
  <c r="U19" i="4" s="1"/>
  <c r="BS20" i="4"/>
  <c r="BS21" i="4"/>
  <c r="U21" i="4" s="1"/>
  <c r="BS22" i="4"/>
  <c r="BS23" i="4"/>
  <c r="BS24" i="4"/>
  <c r="BS25" i="4"/>
  <c r="BS26" i="4"/>
  <c r="BS28" i="4"/>
  <c r="BS30" i="4"/>
  <c r="BS31" i="4"/>
  <c r="U31" i="4" s="1"/>
  <c r="BS32" i="4"/>
  <c r="U32" i="4" s="1"/>
  <c r="BS33" i="4"/>
  <c r="U33" i="4" s="1"/>
  <c r="BS34" i="4"/>
  <c r="BS35" i="4"/>
  <c r="BS36" i="4"/>
  <c r="BS37" i="4"/>
  <c r="BR8" i="4"/>
  <c r="T8" i="4" s="1"/>
  <c r="BR9" i="4"/>
  <c r="BR10" i="4"/>
  <c r="BR11" i="4"/>
  <c r="BR12" i="4"/>
  <c r="BR14" i="4"/>
  <c r="BR16" i="4"/>
  <c r="BR17" i="4"/>
  <c r="BR18" i="4"/>
  <c r="T18" i="4" s="1"/>
  <c r="BR19" i="4"/>
  <c r="T19" i="4" s="1"/>
  <c r="BR20" i="4"/>
  <c r="T20" i="4" s="1"/>
  <c r="BR21" i="4"/>
  <c r="T21" i="4" s="1"/>
  <c r="BR22" i="4"/>
  <c r="BR23" i="4"/>
  <c r="BR24" i="4"/>
  <c r="BR25" i="4"/>
  <c r="BR26" i="4"/>
  <c r="BR27" i="4"/>
  <c r="BR28" i="4"/>
  <c r="BR30" i="4"/>
  <c r="T30" i="4" s="1"/>
  <c r="BR32" i="4"/>
  <c r="BR33" i="4"/>
  <c r="BR34" i="4"/>
  <c r="BR35" i="4"/>
  <c r="BR36" i="4"/>
  <c r="T36" i="4" s="1"/>
  <c r="BR37" i="4"/>
  <c r="T37" i="4" s="1"/>
  <c r="BQ8" i="4"/>
  <c r="S8" i="4" s="1"/>
  <c r="BQ9" i="4"/>
  <c r="S9" i="4" s="1"/>
  <c r="BQ10" i="4"/>
  <c r="BQ11" i="4"/>
  <c r="BQ12" i="4"/>
  <c r="BQ13" i="4"/>
  <c r="BQ14" i="4"/>
  <c r="BQ16" i="4"/>
  <c r="S16" i="4" s="1"/>
  <c r="BQ18" i="4"/>
  <c r="BQ19" i="4"/>
  <c r="S19" i="4" s="1"/>
  <c r="BQ20" i="4"/>
  <c r="BQ21" i="4"/>
  <c r="BQ22" i="4"/>
  <c r="S22" i="4" s="1"/>
  <c r="BQ23" i="4"/>
  <c r="S23" i="4" s="1"/>
  <c r="BQ24" i="4"/>
  <c r="BQ25" i="4"/>
  <c r="BQ26" i="4"/>
  <c r="S26" i="4" s="1"/>
  <c r="BQ27" i="4"/>
  <c r="BQ28" i="4"/>
  <c r="BQ29" i="4"/>
  <c r="BQ30" i="4"/>
  <c r="BQ32" i="4"/>
  <c r="BQ34" i="4"/>
  <c r="BQ35" i="4"/>
  <c r="S35" i="4" s="1"/>
  <c r="BQ36" i="4"/>
  <c r="BQ37" i="4"/>
  <c r="S37" i="4" s="1"/>
  <c r="BP8" i="4"/>
  <c r="R8" i="4" s="1"/>
  <c r="BP9" i="4"/>
  <c r="BP10" i="4"/>
  <c r="BP11" i="4"/>
  <c r="BP12" i="4"/>
  <c r="BP13" i="4"/>
  <c r="BP14" i="4"/>
  <c r="BP15" i="4"/>
  <c r="BP16" i="4"/>
  <c r="BP20" i="4"/>
  <c r="BP21" i="4"/>
  <c r="BP22" i="4"/>
  <c r="BP23" i="4"/>
  <c r="BP24" i="4"/>
  <c r="R24" i="4" s="1"/>
  <c r="BP25" i="4"/>
  <c r="R25" i="4" s="1"/>
  <c r="BP26" i="4"/>
  <c r="R26" i="4" s="1"/>
  <c r="BP27" i="4"/>
  <c r="BP28" i="4"/>
  <c r="BP29" i="4"/>
  <c r="BP30" i="4"/>
  <c r="BP31" i="4"/>
  <c r="BP32" i="4"/>
  <c r="BP34" i="4"/>
  <c r="R34" i="4" s="1"/>
  <c r="BP36" i="4"/>
  <c r="BP37" i="4"/>
  <c r="BO8" i="4"/>
  <c r="BO9" i="4"/>
  <c r="BO10" i="4"/>
  <c r="Q10" i="4" s="1"/>
  <c r="BO11" i="4"/>
  <c r="Q11" i="4" s="1"/>
  <c r="BO12" i="4"/>
  <c r="Q12" i="4" s="1"/>
  <c r="BO13" i="4"/>
  <c r="BO14" i="4"/>
  <c r="Q14" i="4" s="1"/>
  <c r="BO15" i="4"/>
  <c r="BO16" i="4"/>
  <c r="BO17" i="4"/>
  <c r="BO18" i="4"/>
  <c r="BO20" i="4"/>
  <c r="Q20" i="4" s="1"/>
  <c r="BO22" i="4"/>
  <c r="BO23" i="4"/>
  <c r="Q23" i="4" s="1"/>
  <c r="BO24" i="4"/>
  <c r="BO25" i="4"/>
  <c r="BO26" i="4"/>
  <c r="Q26" i="4" s="1"/>
  <c r="BO27" i="4"/>
  <c r="Q27" i="4" s="1"/>
  <c r="BO28" i="4"/>
  <c r="BO29" i="4"/>
  <c r="BO30" i="4"/>
  <c r="BO31" i="4"/>
  <c r="BO32" i="4"/>
  <c r="Q32" i="4" s="1"/>
  <c r="BO33" i="4"/>
  <c r="BO34" i="4"/>
  <c r="BO36" i="4"/>
  <c r="BN8" i="4"/>
  <c r="BN9" i="4"/>
  <c r="BN10" i="4"/>
  <c r="P10" i="4" s="1"/>
  <c r="BN11" i="4"/>
  <c r="P11" i="4" s="1"/>
  <c r="BN12" i="4"/>
  <c r="BN13" i="4"/>
  <c r="BN14" i="4"/>
  <c r="BN15" i="4"/>
  <c r="BN16" i="4"/>
  <c r="BN17" i="4"/>
  <c r="BN18" i="4"/>
  <c r="BN19" i="4"/>
  <c r="BN20" i="4"/>
  <c r="P20" i="4" s="1"/>
  <c r="BN24" i="4"/>
  <c r="BN25" i="4"/>
  <c r="BN26" i="4"/>
  <c r="P26" i="4" s="1"/>
  <c r="BN27" i="4"/>
  <c r="BN28" i="4"/>
  <c r="P28" i="4" s="1"/>
  <c r="BN29" i="4"/>
  <c r="P29" i="4" s="1"/>
  <c r="BN30" i="4"/>
  <c r="BN31" i="4"/>
  <c r="BN32" i="4"/>
  <c r="BN33" i="4"/>
  <c r="BN34" i="4"/>
  <c r="BN35" i="4"/>
  <c r="BN36" i="4"/>
  <c r="BM8" i="4"/>
  <c r="BM10" i="4"/>
  <c r="BM11" i="4"/>
  <c r="BM12" i="4"/>
  <c r="BM13" i="4"/>
  <c r="BM14" i="4"/>
  <c r="O14" i="4" s="1"/>
  <c r="BM15" i="4"/>
  <c r="O15" i="4" s="1"/>
  <c r="BM16" i="4"/>
  <c r="O16" i="4" s="1"/>
  <c r="BM17" i="4"/>
  <c r="O17" i="4" s="1"/>
  <c r="BM18" i="4"/>
  <c r="BM19" i="4"/>
  <c r="BM20" i="4"/>
  <c r="O20" i="4" s="1"/>
  <c r="BM21" i="4"/>
  <c r="BM22" i="4"/>
  <c r="BM24" i="4"/>
  <c r="BM26" i="4"/>
  <c r="BM27" i="4"/>
  <c r="BM28" i="4"/>
  <c r="BM29" i="4"/>
  <c r="BM30" i="4"/>
  <c r="O30" i="4" s="1"/>
  <c r="BM31" i="4"/>
  <c r="O31" i="4" s="1"/>
  <c r="BM32" i="4"/>
  <c r="BM33" i="4"/>
  <c r="O33" i="4" s="1"/>
  <c r="BM34" i="4"/>
  <c r="O34" i="4" s="1"/>
  <c r="BM35" i="4"/>
  <c r="BM36" i="4"/>
  <c r="BM37" i="4"/>
  <c r="BL8" i="4"/>
  <c r="N8" i="4" s="1"/>
  <c r="BL10" i="4"/>
  <c r="BL12" i="4"/>
  <c r="BL13" i="4"/>
  <c r="N13" i="4" s="1"/>
  <c r="BL14" i="4"/>
  <c r="BL15" i="4"/>
  <c r="BL16" i="4"/>
  <c r="N16" i="4" s="1"/>
  <c r="BL17" i="4"/>
  <c r="BL18" i="4"/>
  <c r="BL19" i="4"/>
  <c r="BL20" i="4"/>
  <c r="BL21" i="4"/>
  <c r="BL22" i="4"/>
  <c r="N22" i="4" s="1"/>
  <c r="BL23" i="4"/>
  <c r="BL24" i="4"/>
  <c r="BL28" i="4"/>
  <c r="BL29" i="4"/>
  <c r="N29" i="4" s="1"/>
  <c r="BL30" i="4"/>
  <c r="BL31" i="4"/>
  <c r="BL32" i="4"/>
  <c r="N32" i="4" s="1"/>
  <c r="BL33" i="4"/>
  <c r="N33" i="4" s="1"/>
  <c r="BL34" i="4"/>
  <c r="N34" i="4" s="1"/>
  <c r="BL35" i="4"/>
  <c r="BL36" i="4"/>
  <c r="N36" i="4" s="1"/>
  <c r="BL37" i="4"/>
  <c r="BK8" i="4"/>
  <c r="BK9" i="4"/>
  <c r="BK10" i="4"/>
  <c r="BK12" i="4"/>
  <c r="BK14" i="4"/>
  <c r="BK15" i="4"/>
  <c r="BK16" i="4"/>
  <c r="M16" i="4" s="1"/>
  <c r="BK17" i="4"/>
  <c r="M17" i="4" s="1"/>
  <c r="BK18" i="4"/>
  <c r="M18" i="4" s="1"/>
  <c r="BK19" i="4"/>
  <c r="M19" i="4" s="1"/>
  <c r="BK20" i="4"/>
  <c r="BK21" i="4"/>
  <c r="BK22" i="4"/>
  <c r="BK23" i="4"/>
  <c r="BK24" i="4"/>
  <c r="M24" i="4" s="1"/>
  <c r="BK25" i="4"/>
  <c r="BK26" i="4"/>
  <c r="BK28" i="4"/>
  <c r="BK30" i="4"/>
  <c r="BK31" i="4"/>
  <c r="BK32" i="4"/>
  <c r="BK33" i="4"/>
  <c r="BK34" i="4"/>
  <c r="M34" i="4" s="1"/>
  <c r="BK35" i="4"/>
  <c r="M35" i="4" s="1"/>
  <c r="BK36" i="4"/>
  <c r="BK37" i="4"/>
  <c r="BJ8" i="4"/>
  <c r="BJ9" i="4"/>
  <c r="BJ10" i="4"/>
  <c r="BJ11" i="4"/>
  <c r="BJ12" i="4"/>
  <c r="L12" i="4" s="1"/>
  <c r="BJ14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32" i="4"/>
  <c r="BJ33" i="4"/>
  <c r="BJ34" i="4"/>
  <c r="L34" i="4" s="1"/>
  <c r="BJ35" i="4"/>
  <c r="BJ36" i="4"/>
  <c r="L36" i="4" s="1"/>
  <c r="BJ37" i="4"/>
  <c r="L37" i="4" s="1"/>
  <c r="BI9" i="4"/>
  <c r="BI10" i="4"/>
  <c r="BI11" i="4"/>
  <c r="BI12" i="4"/>
  <c r="BI13" i="4"/>
  <c r="BI14" i="4"/>
  <c r="BI16" i="4"/>
  <c r="BI18" i="4"/>
  <c r="BI19" i="4"/>
  <c r="BI20" i="4"/>
  <c r="BI21" i="4"/>
  <c r="BI22" i="4"/>
  <c r="K22" i="4" s="1"/>
  <c r="BI23" i="4"/>
  <c r="K23" i="4" s="1"/>
  <c r="BI24" i="4"/>
  <c r="BI25" i="4"/>
  <c r="K25" i="4" s="1"/>
  <c r="BI26" i="4"/>
  <c r="BI27" i="4"/>
  <c r="BI28" i="4"/>
  <c r="BI29" i="4"/>
  <c r="BI30" i="4"/>
  <c r="BI32" i="4"/>
  <c r="K32" i="4" s="1"/>
  <c r="BI34" i="4"/>
  <c r="BI35" i="4"/>
  <c r="BI36" i="4"/>
  <c r="BI37" i="4"/>
  <c r="BH8" i="4"/>
  <c r="J8" i="4" s="1"/>
  <c r="BH9" i="4"/>
  <c r="J9" i="4" s="1"/>
  <c r="BH10" i="4"/>
  <c r="J10" i="4" s="1"/>
  <c r="BH11" i="4"/>
  <c r="BH12" i="4"/>
  <c r="BH13" i="4"/>
  <c r="BH14" i="4"/>
  <c r="BH15" i="4"/>
  <c r="BH16" i="4"/>
  <c r="BH18" i="4"/>
  <c r="J18" i="4" s="1"/>
  <c r="BH20" i="4"/>
  <c r="BH21" i="4"/>
  <c r="BH22" i="4"/>
  <c r="BH23" i="4"/>
  <c r="BH24" i="4"/>
  <c r="BH25" i="4"/>
  <c r="J25" i="4" s="1"/>
  <c r="BH27" i="4"/>
  <c r="BH28" i="4"/>
  <c r="J28" i="4" s="1"/>
  <c r="BH29" i="4"/>
  <c r="BH30" i="4"/>
  <c r="BH31" i="4"/>
  <c r="BH32" i="4"/>
  <c r="BH34" i="4"/>
  <c r="J34" i="4" s="1"/>
  <c r="BH36" i="4"/>
  <c r="BH37" i="4"/>
  <c r="BG8" i="4"/>
  <c r="I8" i="4" s="1"/>
  <c r="BG9" i="4"/>
  <c r="BG10" i="4"/>
  <c r="I10" i="4" s="1"/>
  <c r="BG11" i="4"/>
  <c r="BG12" i="4"/>
  <c r="BG13" i="4"/>
  <c r="BG14" i="4"/>
  <c r="BG15" i="4"/>
  <c r="I15" i="4" s="1"/>
  <c r="BG16" i="4"/>
  <c r="BG17" i="4"/>
  <c r="BG18" i="4"/>
  <c r="BG22" i="4"/>
  <c r="BG23" i="4"/>
  <c r="BG24" i="4"/>
  <c r="I24" i="4" s="1"/>
  <c r="BG25" i="4"/>
  <c r="BG26" i="4"/>
  <c r="I26" i="4" s="1"/>
  <c r="BG27" i="4"/>
  <c r="I27" i="4" s="1"/>
  <c r="BG29" i="4"/>
  <c r="BG30" i="4"/>
  <c r="BG31" i="4"/>
  <c r="BG32" i="4"/>
  <c r="I32" i="4" s="1"/>
  <c r="BG33" i="4"/>
  <c r="BG34" i="4"/>
  <c r="I34" i="4" s="1"/>
  <c r="BG36" i="4"/>
  <c r="BF8" i="4"/>
  <c r="BF9" i="4"/>
  <c r="BF10" i="4"/>
  <c r="H10" i="4" s="1"/>
  <c r="BF11" i="4"/>
  <c r="H11" i="4" s="1"/>
  <c r="BF12" i="4"/>
  <c r="H12" i="4" s="1"/>
  <c r="BF13" i="4"/>
  <c r="H13" i="4" s="1"/>
  <c r="BF14" i="4"/>
  <c r="BF15" i="4"/>
  <c r="BF16" i="4"/>
  <c r="BF17" i="4"/>
  <c r="BF18" i="4"/>
  <c r="BF19" i="4"/>
  <c r="BF20" i="4"/>
  <c r="BF22" i="4"/>
  <c r="BF24" i="4"/>
  <c r="BF25" i="4"/>
  <c r="BF27" i="4"/>
  <c r="H27" i="4" s="1"/>
  <c r="BF28" i="4"/>
  <c r="H28" i="4" s="1"/>
  <c r="BF29" i="4"/>
  <c r="H29" i="4" s="1"/>
  <c r="BF30" i="4"/>
  <c r="BF31" i="4"/>
  <c r="H31" i="4" s="1"/>
  <c r="BF32" i="4"/>
  <c r="BF33" i="4"/>
  <c r="BF34" i="4"/>
  <c r="BF35" i="4"/>
  <c r="BF36" i="4"/>
  <c r="BE8" i="4"/>
  <c r="BE10" i="4"/>
  <c r="BE11" i="4"/>
  <c r="BE12" i="4"/>
  <c r="BE13" i="4"/>
  <c r="BE14" i="4"/>
  <c r="G14" i="4" s="1"/>
  <c r="BE15" i="4"/>
  <c r="G15" i="4" s="1"/>
  <c r="BE16" i="4"/>
  <c r="G16" i="4" s="1"/>
  <c r="BE17" i="4"/>
  <c r="G17" i="4" s="1"/>
  <c r="BE18" i="4"/>
  <c r="G18" i="4" s="1"/>
  <c r="BE19" i="4"/>
  <c r="BE20" i="4"/>
  <c r="G20" i="4" s="1"/>
  <c r="BE21" i="4"/>
  <c r="BE22" i="4"/>
  <c r="BE24" i="4"/>
  <c r="BE26" i="4"/>
  <c r="BE27" i="4"/>
  <c r="BE28" i="4"/>
  <c r="BE29" i="4"/>
  <c r="BE30" i="4"/>
  <c r="G30" i="4" s="1"/>
  <c r="BE31" i="4"/>
  <c r="G31" i="4" s="1"/>
  <c r="BE32" i="4"/>
  <c r="G32" i="4" s="1"/>
  <c r="BE33" i="4"/>
  <c r="G33" i="4" s="1"/>
  <c r="BE34" i="4"/>
  <c r="G34" i="4" s="1"/>
  <c r="BE35" i="4"/>
  <c r="BE36" i="4"/>
  <c r="G36" i="4" s="1"/>
  <c r="BE37" i="4"/>
  <c r="BD8" i="4"/>
  <c r="BD10" i="4"/>
  <c r="BD12" i="4"/>
  <c r="BD13" i="4"/>
  <c r="BD14" i="4"/>
  <c r="BD15" i="4"/>
  <c r="BD16" i="4"/>
  <c r="F16" i="4" s="1"/>
  <c r="BD17" i="4"/>
  <c r="F17" i="4" s="1"/>
  <c r="BD18" i="4"/>
  <c r="BD19" i="4"/>
  <c r="BD20" i="4"/>
  <c r="BD21" i="4"/>
  <c r="BD22" i="4"/>
  <c r="F22" i="4" s="1"/>
  <c r="BD23" i="4"/>
  <c r="BD24" i="4"/>
  <c r="BD26" i="4"/>
  <c r="BD28" i="4"/>
  <c r="BD29" i="4"/>
  <c r="BD30" i="4"/>
  <c r="F30" i="4" s="1"/>
  <c r="BD31" i="4"/>
  <c r="BD32" i="4"/>
  <c r="F32" i="4" s="1"/>
  <c r="BD33" i="4"/>
  <c r="F33" i="4" s="1"/>
  <c r="BD34" i="4"/>
  <c r="BD35" i="4"/>
  <c r="BD36" i="4"/>
  <c r="F36" i="4" s="1"/>
  <c r="BD37" i="4"/>
  <c r="BC8" i="4"/>
  <c r="E8" i="4" s="1"/>
  <c r="BC9" i="4"/>
  <c r="BC10" i="4"/>
  <c r="BC12" i="4"/>
  <c r="BC14" i="4"/>
  <c r="BC16" i="4"/>
  <c r="E16" i="4" s="1"/>
  <c r="BC17" i="4"/>
  <c r="BC18" i="4"/>
  <c r="E18" i="4" s="1"/>
  <c r="BC19" i="4"/>
  <c r="E19" i="4" s="1"/>
  <c r="BC20" i="4"/>
  <c r="E20" i="4" s="1"/>
  <c r="BC21" i="4"/>
  <c r="E21" i="4" s="1"/>
  <c r="BC22" i="4"/>
  <c r="BC23" i="4"/>
  <c r="BC24" i="4"/>
  <c r="BC25" i="4"/>
  <c r="BC26" i="4"/>
  <c r="BC28" i="4"/>
  <c r="BC30" i="4"/>
  <c r="BC32" i="4"/>
  <c r="BC33" i="4"/>
  <c r="E33" i="4" s="1"/>
  <c r="BC34" i="4"/>
  <c r="E34" i="4" s="1"/>
  <c r="BC35" i="4"/>
  <c r="E35" i="4" s="1"/>
  <c r="BC37" i="4"/>
  <c r="E37" i="4" s="1"/>
  <c r="BB8" i="4"/>
  <c r="BB10" i="4"/>
  <c r="BB13" i="4"/>
  <c r="D13" i="4" s="1"/>
  <c r="BB14" i="4"/>
  <c r="BB15" i="4"/>
  <c r="BB16" i="4"/>
  <c r="BB18" i="4"/>
  <c r="BB20" i="4"/>
  <c r="BB22" i="4"/>
  <c r="D22" i="4" s="1"/>
  <c r="BB26" i="4"/>
  <c r="D26" i="4" s="1"/>
  <c r="BB28" i="4"/>
  <c r="D28" i="4" s="1"/>
  <c r="BB29" i="4"/>
  <c r="D29" i="4" s="1"/>
  <c r="BB30" i="4"/>
  <c r="BB31" i="4"/>
  <c r="BB32" i="4"/>
  <c r="BB34" i="4"/>
  <c r="D34" i="4" s="1"/>
  <c r="BB35" i="4"/>
  <c r="AC8" i="4"/>
  <c r="AC9" i="4"/>
  <c r="O9" i="3" s="1"/>
  <c r="AC10" i="4"/>
  <c r="D10" i="4" s="1"/>
  <c r="AC11" i="4"/>
  <c r="AC12" i="4"/>
  <c r="AA12" i="1" s="1"/>
  <c r="AC13" i="4"/>
  <c r="AC14" i="4"/>
  <c r="D14" i="4" s="1"/>
  <c r="AC15" i="4"/>
  <c r="O15" i="3" s="1"/>
  <c r="D15" i="3" s="1"/>
  <c r="AC16" i="4"/>
  <c r="AC17" i="4"/>
  <c r="O17" i="3" s="1"/>
  <c r="AC18" i="4"/>
  <c r="AA18" i="1" s="1"/>
  <c r="AC19" i="4"/>
  <c r="AC20" i="4"/>
  <c r="D20" i="4" s="1"/>
  <c r="AC21" i="4"/>
  <c r="AC22" i="4"/>
  <c r="AC23" i="4"/>
  <c r="AC24" i="4"/>
  <c r="AA24" i="1" s="1"/>
  <c r="AC25" i="4"/>
  <c r="O25" i="3" s="1"/>
  <c r="AC26" i="4"/>
  <c r="AC27" i="4"/>
  <c r="AC28" i="4"/>
  <c r="AC29" i="4"/>
  <c r="AC30" i="4"/>
  <c r="AA30" i="1" s="1"/>
  <c r="AC31" i="4"/>
  <c r="O31" i="3" s="1"/>
  <c r="D31" i="3" s="1"/>
  <c r="AC32" i="4"/>
  <c r="O32" i="3" s="1"/>
  <c r="D32" i="3" s="1"/>
  <c r="AC33" i="4"/>
  <c r="O33" i="3" s="1"/>
  <c r="AC34" i="4"/>
  <c r="AC35" i="4"/>
  <c r="AC36" i="4"/>
  <c r="AA36" i="1" s="1"/>
  <c r="AC37" i="4"/>
  <c r="AB8" i="4"/>
  <c r="AB9" i="4"/>
  <c r="AB10" i="4"/>
  <c r="AB11" i="4"/>
  <c r="AB12" i="4"/>
  <c r="AB13" i="4"/>
  <c r="AB14" i="4"/>
  <c r="AB16" i="4"/>
  <c r="AB17" i="4"/>
  <c r="AB18" i="4"/>
  <c r="AB19" i="4"/>
  <c r="AB23" i="4"/>
  <c r="AB24" i="4"/>
  <c r="AB25" i="4"/>
  <c r="AB26" i="4"/>
  <c r="AB27" i="4"/>
  <c r="AB28" i="4"/>
  <c r="AB29" i="4"/>
  <c r="AB32" i="4"/>
  <c r="AB33" i="4"/>
  <c r="AB35" i="4"/>
  <c r="AA8" i="4"/>
  <c r="AA9" i="4"/>
  <c r="AA11" i="4"/>
  <c r="AA12" i="4"/>
  <c r="AA13" i="4"/>
  <c r="AA14" i="4"/>
  <c r="AA15" i="4"/>
  <c r="AA18" i="4"/>
  <c r="AA20" i="4"/>
  <c r="AA21" i="4"/>
  <c r="AA24" i="4"/>
  <c r="AA25" i="4"/>
  <c r="AA27" i="4"/>
  <c r="AA29" i="4"/>
  <c r="AA30" i="4"/>
  <c r="AA31" i="4"/>
  <c r="AA32" i="4"/>
  <c r="AA34" i="4"/>
  <c r="AA35" i="4"/>
  <c r="AA37" i="4"/>
  <c r="Z10" i="4"/>
  <c r="Z11" i="4"/>
  <c r="Z13" i="4"/>
  <c r="Z15" i="4"/>
  <c r="Z16" i="4"/>
  <c r="Z17" i="4"/>
  <c r="Z20" i="4"/>
  <c r="Z21" i="4"/>
  <c r="Z22" i="4"/>
  <c r="Z23" i="4"/>
  <c r="Z26" i="4"/>
  <c r="Z27" i="4"/>
  <c r="Z28" i="4"/>
  <c r="Z29" i="4"/>
  <c r="Z31" i="4"/>
  <c r="Z32" i="4"/>
  <c r="Z33" i="4"/>
  <c r="Z36" i="4"/>
  <c r="Y8" i="4"/>
  <c r="Y9" i="4"/>
  <c r="Y12" i="4"/>
  <c r="Y13" i="4"/>
  <c r="Y15" i="4"/>
  <c r="Y16" i="4"/>
  <c r="Y17" i="4"/>
  <c r="Y18" i="4"/>
  <c r="Y19" i="4"/>
  <c r="Y20" i="4"/>
  <c r="Y22" i="4"/>
  <c r="Y26" i="4"/>
  <c r="Y27" i="4"/>
  <c r="Y28" i="4"/>
  <c r="Y29" i="4"/>
  <c r="Y30" i="4"/>
  <c r="Y31" i="4"/>
  <c r="Y33" i="4"/>
  <c r="Y34" i="4"/>
  <c r="Y35" i="4"/>
  <c r="Y36" i="4"/>
  <c r="X8" i="4"/>
  <c r="X9" i="4"/>
  <c r="X14" i="4"/>
  <c r="X15" i="4"/>
  <c r="X16" i="4"/>
  <c r="X17" i="4"/>
  <c r="X18" i="4"/>
  <c r="X19" i="4"/>
  <c r="X20" i="4"/>
  <c r="X21" i="4"/>
  <c r="X22" i="4"/>
  <c r="X24" i="4"/>
  <c r="X25" i="4"/>
  <c r="X27" i="4"/>
  <c r="X30" i="4"/>
  <c r="X32" i="4"/>
  <c r="X33" i="4"/>
  <c r="X34" i="4"/>
  <c r="X35" i="4"/>
  <c r="X36" i="4"/>
  <c r="X37" i="4"/>
  <c r="W8" i="4"/>
  <c r="W10" i="4"/>
  <c r="W11" i="4"/>
  <c r="W12" i="4"/>
  <c r="W13" i="4"/>
  <c r="W19" i="4"/>
  <c r="W20" i="4"/>
  <c r="W21" i="4"/>
  <c r="W22" i="4"/>
  <c r="W23" i="4"/>
  <c r="W24" i="4"/>
  <c r="W26" i="4"/>
  <c r="W27" i="4"/>
  <c r="W29" i="4"/>
  <c r="W33" i="4"/>
  <c r="W35" i="4"/>
  <c r="W37" i="4"/>
  <c r="V8" i="4"/>
  <c r="V9" i="4"/>
  <c r="V12" i="4"/>
  <c r="V13" i="4"/>
  <c r="V14" i="4"/>
  <c r="V15" i="4"/>
  <c r="V18" i="4"/>
  <c r="V19" i="4"/>
  <c r="V20" i="4"/>
  <c r="V21" i="4"/>
  <c r="V23" i="4"/>
  <c r="V24" i="4"/>
  <c r="V25" i="4"/>
  <c r="V28" i="4"/>
  <c r="V29" i="4"/>
  <c r="V31" i="4"/>
  <c r="V34" i="4"/>
  <c r="V36" i="4"/>
  <c r="V37" i="4"/>
  <c r="U8" i="4"/>
  <c r="U9" i="4"/>
  <c r="U10" i="4"/>
  <c r="U11" i="4"/>
  <c r="U14" i="4"/>
  <c r="U16" i="4"/>
  <c r="U17" i="4"/>
  <c r="U20" i="4"/>
  <c r="U22" i="4"/>
  <c r="U23" i="4"/>
  <c r="U24" i="4"/>
  <c r="U25" i="4"/>
  <c r="U26" i="4"/>
  <c r="U27" i="4"/>
  <c r="U28" i="4"/>
  <c r="U30" i="4"/>
  <c r="U34" i="4"/>
  <c r="U35" i="4"/>
  <c r="U36" i="4"/>
  <c r="U37" i="4"/>
  <c r="T9" i="4"/>
  <c r="T10" i="4"/>
  <c r="T11" i="4"/>
  <c r="T12" i="4"/>
  <c r="T13" i="4"/>
  <c r="T14" i="4"/>
  <c r="T16" i="4"/>
  <c r="T17" i="4"/>
  <c r="T22" i="4"/>
  <c r="T23" i="4"/>
  <c r="T24" i="4"/>
  <c r="T25" i="4"/>
  <c r="T26" i="4"/>
  <c r="T27" i="4"/>
  <c r="T28" i="4"/>
  <c r="T29" i="4"/>
  <c r="T32" i="4"/>
  <c r="T33" i="4"/>
  <c r="T34" i="4"/>
  <c r="T35" i="4"/>
  <c r="S10" i="4"/>
  <c r="S11" i="4"/>
  <c r="S12" i="4"/>
  <c r="S13" i="4"/>
  <c r="S14" i="4"/>
  <c r="S18" i="4"/>
  <c r="S20" i="4"/>
  <c r="S21" i="4"/>
  <c r="S24" i="4"/>
  <c r="S25" i="4"/>
  <c r="S27" i="4"/>
  <c r="S28" i="4"/>
  <c r="S29" i="4"/>
  <c r="S30" i="4"/>
  <c r="S32" i="4"/>
  <c r="S34" i="4"/>
  <c r="S36" i="4"/>
  <c r="R9" i="4"/>
  <c r="R10" i="4"/>
  <c r="R11" i="4"/>
  <c r="R12" i="4"/>
  <c r="R13" i="4"/>
  <c r="R14" i="4"/>
  <c r="R15" i="4"/>
  <c r="R16" i="4"/>
  <c r="R20" i="4"/>
  <c r="R21" i="4"/>
  <c r="R22" i="4"/>
  <c r="R23" i="4"/>
  <c r="R27" i="4"/>
  <c r="R28" i="4"/>
  <c r="R29" i="4"/>
  <c r="R30" i="4"/>
  <c r="R31" i="4"/>
  <c r="R32" i="4"/>
  <c r="R36" i="4"/>
  <c r="R37" i="4"/>
  <c r="Q8" i="4"/>
  <c r="Q9" i="4"/>
  <c r="Q13" i="4"/>
  <c r="Q15" i="4"/>
  <c r="Q16" i="4"/>
  <c r="Q17" i="4"/>
  <c r="Q18" i="4"/>
  <c r="Q22" i="4"/>
  <c r="Q24" i="4"/>
  <c r="Q25" i="4"/>
  <c r="Q28" i="4"/>
  <c r="Q29" i="4"/>
  <c r="Q30" i="4"/>
  <c r="Q31" i="4"/>
  <c r="Q33" i="4"/>
  <c r="Q34" i="4"/>
  <c r="Q36" i="4"/>
  <c r="P8" i="4"/>
  <c r="P9" i="4"/>
  <c r="P12" i="4"/>
  <c r="P13" i="4"/>
  <c r="P14" i="4"/>
  <c r="P15" i="4"/>
  <c r="P16" i="4"/>
  <c r="P17" i="4"/>
  <c r="P18" i="4"/>
  <c r="P19" i="4"/>
  <c r="P24" i="4"/>
  <c r="P25" i="4"/>
  <c r="P27" i="4"/>
  <c r="P30" i="4"/>
  <c r="P31" i="4"/>
  <c r="P32" i="4"/>
  <c r="P33" i="4"/>
  <c r="P34" i="4"/>
  <c r="P35" i="4"/>
  <c r="P36" i="4"/>
  <c r="O8" i="4"/>
  <c r="O10" i="4"/>
  <c r="O11" i="4"/>
  <c r="O12" i="4"/>
  <c r="O13" i="4"/>
  <c r="O18" i="4"/>
  <c r="O19" i="4"/>
  <c r="O21" i="4"/>
  <c r="O22" i="4"/>
  <c r="O24" i="4"/>
  <c r="O26" i="4"/>
  <c r="O27" i="4"/>
  <c r="O28" i="4"/>
  <c r="O29" i="4"/>
  <c r="O32" i="4"/>
  <c r="O35" i="4"/>
  <c r="O36" i="4"/>
  <c r="O37" i="4"/>
  <c r="N10" i="4"/>
  <c r="N12" i="4"/>
  <c r="N14" i="4"/>
  <c r="N15" i="4"/>
  <c r="N17" i="4"/>
  <c r="N18" i="4"/>
  <c r="N19" i="4"/>
  <c r="N20" i="4"/>
  <c r="N21" i="4"/>
  <c r="N23" i="4"/>
  <c r="N24" i="4"/>
  <c r="N28" i="4"/>
  <c r="N30" i="4"/>
  <c r="N31" i="4"/>
  <c r="N35" i="4"/>
  <c r="N37" i="4"/>
  <c r="M8" i="4"/>
  <c r="M9" i="4"/>
  <c r="M10" i="4"/>
  <c r="M12" i="4"/>
  <c r="M14" i="4"/>
  <c r="M15" i="4"/>
  <c r="M20" i="4"/>
  <c r="M21" i="4"/>
  <c r="M22" i="4"/>
  <c r="M23" i="4"/>
  <c r="M25" i="4"/>
  <c r="M26" i="4"/>
  <c r="M28" i="4"/>
  <c r="M30" i="4"/>
  <c r="M31" i="4"/>
  <c r="M32" i="4"/>
  <c r="M33" i="4"/>
  <c r="M36" i="4"/>
  <c r="M37" i="4"/>
  <c r="L8" i="4"/>
  <c r="L9" i="4"/>
  <c r="L10" i="4"/>
  <c r="L11" i="4"/>
  <c r="L14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32" i="4"/>
  <c r="L33" i="4"/>
  <c r="L35" i="4"/>
  <c r="K9" i="4"/>
  <c r="K10" i="4"/>
  <c r="K11" i="4"/>
  <c r="K12" i="4"/>
  <c r="K13" i="4"/>
  <c r="K14" i="4"/>
  <c r="K16" i="4"/>
  <c r="K18" i="4"/>
  <c r="K19" i="4"/>
  <c r="K20" i="4"/>
  <c r="K21" i="4"/>
  <c r="K24" i="4"/>
  <c r="K26" i="4"/>
  <c r="K27" i="4"/>
  <c r="K28" i="4"/>
  <c r="K29" i="4"/>
  <c r="K30" i="4"/>
  <c r="K34" i="4"/>
  <c r="K35" i="4"/>
  <c r="K36" i="4"/>
  <c r="K37" i="4"/>
  <c r="J11" i="4"/>
  <c r="J12" i="4"/>
  <c r="J13" i="4"/>
  <c r="J14" i="4"/>
  <c r="J15" i="4"/>
  <c r="J16" i="4"/>
  <c r="J20" i="4"/>
  <c r="J21" i="4"/>
  <c r="J22" i="4"/>
  <c r="J23" i="4"/>
  <c r="J24" i="4"/>
  <c r="J27" i="4"/>
  <c r="J29" i="4"/>
  <c r="J30" i="4"/>
  <c r="J31" i="4"/>
  <c r="J32" i="4"/>
  <c r="J36" i="4"/>
  <c r="J37" i="4"/>
  <c r="I9" i="4"/>
  <c r="I11" i="4"/>
  <c r="I12" i="4"/>
  <c r="I13" i="4"/>
  <c r="I14" i="4"/>
  <c r="I16" i="4"/>
  <c r="I17" i="4"/>
  <c r="I18" i="4"/>
  <c r="I20" i="4"/>
  <c r="I22" i="4"/>
  <c r="I23" i="4"/>
  <c r="I25" i="4"/>
  <c r="I29" i="4"/>
  <c r="I30" i="4"/>
  <c r="I31" i="4"/>
  <c r="I33" i="4"/>
  <c r="I36" i="4"/>
  <c r="H8" i="4"/>
  <c r="H9" i="4"/>
  <c r="H14" i="4"/>
  <c r="H15" i="4"/>
  <c r="H16" i="4"/>
  <c r="H17" i="4"/>
  <c r="H18" i="4"/>
  <c r="H19" i="4"/>
  <c r="H20" i="4"/>
  <c r="H22" i="4"/>
  <c r="H24" i="4"/>
  <c r="H25" i="4"/>
  <c r="H30" i="4"/>
  <c r="H32" i="4"/>
  <c r="H33" i="4"/>
  <c r="H34" i="4"/>
  <c r="H35" i="4"/>
  <c r="H36" i="4"/>
  <c r="G8" i="4"/>
  <c r="G10" i="4"/>
  <c r="G11" i="4"/>
  <c r="G12" i="4"/>
  <c r="G13" i="4"/>
  <c r="G19" i="4"/>
  <c r="G21" i="4"/>
  <c r="G22" i="4"/>
  <c r="G24" i="4"/>
  <c r="G26" i="4"/>
  <c r="G27" i="4"/>
  <c r="G28" i="4"/>
  <c r="G29" i="4"/>
  <c r="G35" i="4"/>
  <c r="G37" i="4"/>
  <c r="F8" i="4"/>
  <c r="F10" i="4"/>
  <c r="F12" i="4"/>
  <c r="F13" i="4"/>
  <c r="F14" i="4"/>
  <c r="F15" i="4"/>
  <c r="F18" i="4"/>
  <c r="F19" i="4"/>
  <c r="F20" i="4"/>
  <c r="F21" i="4"/>
  <c r="F23" i="4"/>
  <c r="F24" i="4"/>
  <c r="F26" i="4"/>
  <c r="F28" i="4"/>
  <c r="F29" i="4"/>
  <c r="F31" i="4"/>
  <c r="F34" i="4"/>
  <c r="F35" i="4"/>
  <c r="F37" i="4"/>
  <c r="E9" i="4"/>
  <c r="E10" i="4"/>
  <c r="E12" i="4"/>
  <c r="E14" i="4"/>
  <c r="E15" i="4"/>
  <c r="E17" i="4"/>
  <c r="E22" i="4"/>
  <c r="E23" i="4"/>
  <c r="E24" i="4"/>
  <c r="E25" i="4"/>
  <c r="E26" i="4"/>
  <c r="E28" i="4"/>
  <c r="E30" i="4"/>
  <c r="E31" i="4"/>
  <c r="E32" i="4"/>
  <c r="D8" i="4"/>
  <c r="D15" i="4"/>
  <c r="D16" i="4"/>
  <c r="D17" i="4"/>
  <c r="D18" i="4"/>
  <c r="D31" i="4"/>
  <c r="D33" i="4"/>
  <c r="D3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C8" i="3"/>
  <c r="Z8" i="3" s="1"/>
  <c r="AC9" i="3"/>
  <c r="AC10" i="3"/>
  <c r="Z10" i="3" s="1"/>
  <c r="AC11" i="3"/>
  <c r="Z11" i="3" s="1"/>
  <c r="AC12" i="3"/>
  <c r="AP12" i="1" s="1"/>
  <c r="AC13" i="3"/>
  <c r="AC14" i="3"/>
  <c r="Z14" i="3" s="1"/>
  <c r="AC15" i="3"/>
  <c r="Z15" i="3" s="1"/>
  <c r="AC16" i="3"/>
  <c r="Z16" i="3" s="1"/>
  <c r="AC17" i="3"/>
  <c r="AC18" i="3"/>
  <c r="AP18" i="1" s="1"/>
  <c r="AC19" i="3"/>
  <c r="AC20" i="3"/>
  <c r="AP20" i="1" s="1"/>
  <c r="AC21" i="3"/>
  <c r="Z21" i="3" s="1"/>
  <c r="AC22" i="3"/>
  <c r="Z22" i="3" s="1"/>
  <c r="AC23" i="3"/>
  <c r="AC24" i="3"/>
  <c r="AP24" i="1" s="1"/>
  <c r="AC25" i="3"/>
  <c r="AC26" i="3"/>
  <c r="Z26" i="3" s="1"/>
  <c r="AC27" i="3"/>
  <c r="Z27" i="3" s="1"/>
  <c r="AC28" i="3"/>
  <c r="AC29" i="3"/>
  <c r="AC30" i="3"/>
  <c r="AP30" i="1" s="1"/>
  <c r="AC31" i="3"/>
  <c r="Z31" i="3" s="1"/>
  <c r="AC32" i="3"/>
  <c r="Z32" i="3" s="1"/>
  <c r="AC33" i="3"/>
  <c r="AC34" i="3"/>
  <c r="AC35" i="3"/>
  <c r="AC36" i="3"/>
  <c r="AP36" i="1" s="1"/>
  <c r="AC37" i="3"/>
  <c r="Z9" i="3"/>
  <c r="Z12" i="3"/>
  <c r="Z13" i="3"/>
  <c r="Z17" i="3"/>
  <c r="Z18" i="3"/>
  <c r="Z19" i="3"/>
  <c r="Z20" i="3"/>
  <c r="Z23" i="3"/>
  <c r="Z25" i="3"/>
  <c r="Z28" i="3"/>
  <c r="Z29" i="3"/>
  <c r="Z30" i="3"/>
  <c r="Z33" i="3"/>
  <c r="Z34" i="3"/>
  <c r="Z35" i="3"/>
  <c r="Z37" i="3"/>
  <c r="R8" i="3"/>
  <c r="R9" i="3"/>
  <c r="R10" i="3"/>
  <c r="P10" i="3" s="1"/>
  <c r="R11" i="3"/>
  <c r="P11" i="3" s="1"/>
  <c r="R12" i="3"/>
  <c r="R13" i="3"/>
  <c r="R14" i="3"/>
  <c r="P14" i="3" s="1"/>
  <c r="R15" i="3"/>
  <c r="P15" i="3" s="1"/>
  <c r="R16" i="3"/>
  <c r="P16" i="3" s="1"/>
  <c r="R17" i="3"/>
  <c r="R18" i="3"/>
  <c r="R19" i="3"/>
  <c r="R20" i="3"/>
  <c r="P20" i="3" s="1"/>
  <c r="R21" i="3"/>
  <c r="P21" i="3" s="1"/>
  <c r="R22" i="3"/>
  <c r="P22" i="3" s="1"/>
  <c r="R23" i="3"/>
  <c r="P23" i="3" s="1"/>
  <c r="R24" i="3"/>
  <c r="R25" i="3"/>
  <c r="R26" i="3"/>
  <c r="R27" i="3"/>
  <c r="P27" i="3" s="1"/>
  <c r="R28" i="3"/>
  <c r="P28" i="3" s="1"/>
  <c r="R29" i="3"/>
  <c r="R30" i="3"/>
  <c r="P30" i="3" s="1"/>
  <c r="R31" i="3"/>
  <c r="P31" i="3" s="1"/>
  <c r="R32" i="3"/>
  <c r="P32" i="3" s="1"/>
  <c r="R33" i="3"/>
  <c r="R34" i="3"/>
  <c r="R35" i="3"/>
  <c r="R36" i="3"/>
  <c r="R37" i="3"/>
  <c r="P37" i="3" s="1"/>
  <c r="P8" i="3"/>
  <c r="P9" i="3"/>
  <c r="P12" i="3"/>
  <c r="P13" i="3"/>
  <c r="P17" i="3"/>
  <c r="P18" i="3"/>
  <c r="P19" i="3"/>
  <c r="P24" i="3"/>
  <c r="P25" i="3"/>
  <c r="P26" i="3"/>
  <c r="P29" i="3"/>
  <c r="P33" i="3"/>
  <c r="P34" i="3"/>
  <c r="P35" i="3"/>
  <c r="P36" i="3"/>
  <c r="O8" i="3"/>
  <c r="O10" i="3"/>
  <c r="O11" i="3"/>
  <c r="O12" i="3"/>
  <c r="O13" i="3"/>
  <c r="O16" i="3"/>
  <c r="O18" i="3"/>
  <c r="O19" i="3"/>
  <c r="O21" i="3"/>
  <c r="O22" i="3"/>
  <c r="O23" i="3"/>
  <c r="O24" i="3"/>
  <c r="O26" i="3"/>
  <c r="O27" i="3"/>
  <c r="O28" i="3"/>
  <c r="O29" i="3"/>
  <c r="O30" i="3"/>
  <c r="O34" i="3"/>
  <c r="O35" i="3"/>
  <c r="O37" i="3"/>
  <c r="N8" i="3"/>
  <c r="N9" i="3"/>
  <c r="N10" i="3"/>
  <c r="D10" i="3" s="1"/>
  <c r="N11" i="3"/>
  <c r="N12" i="3"/>
  <c r="R12" i="1" s="1"/>
  <c r="N13" i="3"/>
  <c r="N14" i="3"/>
  <c r="N15" i="3"/>
  <c r="N16" i="3"/>
  <c r="N17" i="3"/>
  <c r="R17" i="1" s="1"/>
  <c r="N18" i="3"/>
  <c r="R18" i="1" s="1"/>
  <c r="N19" i="3"/>
  <c r="N20" i="3"/>
  <c r="N21" i="3"/>
  <c r="N22" i="3"/>
  <c r="N23" i="3"/>
  <c r="N24" i="3"/>
  <c r="R24" i="1" s="1"/>
  <c r="N25" i="3"/>
  <c r="N26" i="3"/>
  <c r="D26" i="3" s="1"/>
  <c r="N27" i="3"/>
  <c r="N28" i="3"/>
  <c r="N29" i="3"/>
  <c r="N30" i="3"/>
  <c r="R30" i="1" s="1"/>
  <c r="N31" i="3"/>
  <c r="N32" i="3"/>
  <c r="N33" i="3"/>
  <c r="R33" i="1" s="1"/>
  <c r="N34" i="3"/>
  <c r="N35" i="3"/>
  <c r="N36" i="3"/>
  <c r="R36" i="1" s="1"/>
  <c r="N37" i="3"/>
  <c r="F8" i="3"/>
  <c r="F9" i="3"/>
  <c r="F10" i="3"/>
  <c r="F11" i="3"/>
  <c r="F12" i="3"/>
  <c r="F13" i="3"/>
  <c r="F14" i="3"/>
  <c r="F15" i="3"/>
  <c r="F16" i="3"/>
  <c r="F17" i="3"/>
  <c r="D17" i="3" s="1"/>
  <c r="F18" i="3"/>
  <c r="F19" i="3"/>
  <c r="F20" i="3"/>
  <c r="F21" i="3"/>
  <c r="F22" i="3"/>
  <c r="D22" i="3" s="1"/>
  <c r="F23" i="3"/>
  <c r="F24" i="3"/>
  <c r="F25" i="3"/>
  <c r="F26" i="3"/>
  <c r="F27" i="3"/>
  <c r="F28" i="3"/>
  <c r="F29" i="3"/>
  <c r="F30" i="3"/>
  <c r="F31" i="3"/>
  <c r="F32" i="3"/>
  <c r="F33" i="3"/>
  <c r="D33" i="3" s="1"/>
  <c r="F34" i="3"/>
  <c r="F35" i="3"/>
  <c r="F36" i="3"/>
  <c r="F37" i="3"/>
  <c r="E8" i="3"/>
  <c r="Q8" i="1" s="1"/>
  <c r="AB8" i="1" s="1"/>
  <c r="E9" i="3"/>
  <c r="D9" i="3" s="1"/>
  <c r="E10" i="3"/>
  <c r="E11" i="3"/>
  <c r="D11" i="3" s="1"/>
  <c r="E12" i="3"/>
  <c r="Q12" i="1" s="1"/>
  <c r="E13" i="3"/>
  <c r="D13" i="3" s="1"/>
  <c r="E14" i="3"/>
  <c r="E15" i="3"/>
  <c r="E16" i="3"/>
  <c r="E17" i="3"/>
  <c r="E18" i="3"/>
  <c r="Q18" i="1" s="1"/>
  <c r="E19" i="3"/>
  <c r="D19" i="3" s="1"/>
  <c r="E20" i="3"/>
  <c r="E21" i="3"/>
  <c r="D21" i="3" s="1"/>
  <c r="E22" i="3"/>
  <c r="E23" i="3"/>
  <c r="E24" i="3"/>
  <c r="Q24" i="1" s="1"/>
  <c r="E25" i="3"/>
  <c r="D25" i="3" s="1"/>
  <c r="E26" i="3"/>
  <c r="E27" i="3"/>
  <c r="D27" i="3" s="1"/>
  <c r="E28" i="3"/>
  <c r="D28" i="3" s="1"/>
  <c r="E29" i="3"/>
  <c r="D29" i="3" s="1"/>
  <c r="E30" i="3"/>
  <c r="Q30" i="1" s="1"/>
  <c r="E31" i="3"/>
  <c r="E32" i="3"/>
  <c r="E33" i="3"/>
  <c r="E34" i="3"/>
  <c r="D34" i="3" s="1"/>
  <c r="E35" i="3"/>
  <c r="D35" i="3" s="1"/>
  <c r="E36" i="3"/>
  <c r="Q36" i="1" s="1"/>
  <c r="E37" i="3"/>
  <c r="D16" i="3"/>
  <c r="D23" i="3"/>
  <c r="EH8" i="8"/>
  <c r="EH9" i="8"/>
  <c r="EH10" i="8"/>
  <c r="EH11" i="8"/>
  <c r="EH12" i="8"/>
  <c r="DZ12" i="8" s="1"/>
  <c r="EH13" i="8"/>
  <c r="EH14" i="8"/>
  <c r="EH15" i="8"/>
  <c r="EH16" i="8"/>
  <c r="EH17" i="8"/>
  <c r="EH18" i="8"/>
  <c r="EH19" i="8"/>
  <c r="EH20" i="8"/>
  <c r="EH21" i="8"/>
  <c r="EH22" i="8"/>
  <c r="EH23" i="8"/>
  <c r="DZ23" i="8" s="1"/>
  <c r="EH24" i="8"/>
  <c r="EH25" i="8"/>
  <c r="EH26" i="8"/>
  <c r="EH27" i="8"/>
  <c r="EH28" i="8"/>
  <c r="DZ28" i="8" s="1"/>
  <c r="EH29" i="8"/>
  <c r="EH30" i="8"/>
  <c r="EH31" i="8"/>
  <c r="EH32" i="8"/>
  <c r="EH33" i="8"/>
  <c r="EH34" i="8"/>
  <c r="EH35" i="8"/>
  <c r="EH36" i="8"/>
  <c r="EH37" i="8"/>
  <c r="EA8" i="8"/>
  <c r="DZ8" i="8" s="1"/>
  <c r="EA9" i="8"/>
  <c r="EA10" i="8"/>
  <c r="EA11" i="8"/>
  <c r="DZ11" i="8" s="1"/>
  <c r="EA12" i="8"/>
  <c r="EA13" i="8"/>
  <c r="EA14" i="8"/>
  <c r="DZ14" i="8" s="1"/>
  <c r="EA15" i="8"/>
  <c r="DZ15" i="8" s="1"/>
  <c r="EA16" i="8"/>
  <c r="EA17" i="8"/>
  <c r="DZ17" i="8" s="1"/>
  <c r="EA18" i="8"/>
  <c r="DZ18" i="8" s="1"/>
  <c r="EA19" i="8"/>
  <c r="DZ19" i="8" s="1"/>
  <c r="EA20" i="8"/>
  <c r="DZ20" i="8" s="1"/>
  <c r="EA21" i="8"/>
  <c r="EA22" i="8"/>
  <c r="EA23" i="8"/>
  <c r="EA24" i="8"/>
  <c r="DZ24" i="8" s="1"/>
  <c r="EA25" i="8"/>
  <c r="EA26" i="8"/>
  <c r="EA27" i="8"/>
  <c r="DZ27" i="8" s="1"/>
  <c r="EA28" i="8"/>
  <c r="EA29" i="8"/>
  <c r="EA30" i="8"/>
  <c r="DZ30" i="8" s="1"/>
  <c r="EA31" i="8"/>
  <c r="DZ31" i="8" s="1"/>
  <c r="EA32" i="8"/>
  <c r="EA33" i="8"/>
  <c r="DZ33" i="8" s="1"/>
  <c r="EA34" i="8"/>
  <c r="DZ34" i="8" s="1"/>
  <c r="EA35" i="8"/>
  <c r="DZ35" i="8" s="1"/>
  <c r="EA36" i="8"/>
  <c r="DZ36" i="8" s="1"/>
  <c r="EA37" i="8"/>
  <c r="DZ10" i="8"/>
  <c r="DZ13" i="8"/>
  <c r="DZ16" i="8"/>
  <c r="DZ21" i="8"/>
  <c r="DZ22" i="8"/>
  <c r="DZ26" i="8"/>
  <c r="DZ29" i="8"/>
  <c r="DZ32" i="8"/>
  <c r="DZ37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N8" i="8"/>
  <c r="DN9" i="8"/>
  <c r="DN10" i="8"/>
  <c r="DN11" i="8"/>
  <c r="DN12" i="8"/>
  <c r="DN13" i="8"/>
  <c r="DN14" i="8"/>
  <c r="DN15" i="8"/>
  <c r="DF15" i="8" s="1"/>
  <c r="DN16" i="8"/>
  <c r="DN17" i="8"/>
  <c r="DN18" i="8"/>
  <c r="DN19" i="8"/>
  <c r="DN20" i="8"/>
  <c r="DF20" i="8" s="1"/>
  <c r="DN21" i="8"/>
  <c r="DN22" i="8"/>
  <c r="DN23" i="8"/>
  <c r="DN24" i="8"/>
  <c r="DN25" i="8"/>
  <c r="DN26" i="8"/>
  <c r="DN27" i="8"/>
  <c r="DN28" i="8"/>
  <c r="DN29" i="8"/>
  <c r="DN30" i="8"/>
  <c r="DN31" i="8"/>
  <c r="DF31" i="8" s="1"/>
  <c r="DN32" i="8"/>
  <c r="DN33" i="8"/>
  <c r="DN34" i="8"/>
  <c r="DN35" i="8"/>
  <c r="DN36" i="8"/>
  <c r="DF36" i="8" s="1"/>
  <c r="DN37" i="8"/>
  <c r="DG8" i="8"/>
  <c r="DG9" i="8"/>
  <c r="DF9" i="8" s="1"/>
  <c r="DG10" i="8"/>
  <c r="DF10" i="8" s="1"/>
  <c r="DG11" i="8"/>
  <c r="DF11" i="8" s="1"/>
  <c r="DG12" i="8"/>
  <c r="DF12" i="8" s="1"/>
  <c r="DG13" i="8"/>
  <c r="DG14" i="8"/>
  <c r="DG15" i="8"/>
  <c r="DG16" i="8"/>
  <c r="DF16" i="8" s="1"/>
  <c r="DG17" i="8"/>
  <c r="DF17" i="8" s="1"/>
  <c r="DG18" i="8"/>
  <c r="DG19" i="8"/>
  <c r="DF19" i="8" s="1"/>
  <c r="DG20" i="8"/>
  <c r="DG21" i="8"/>
  <c r="DG22" i="8"/>
  <c r="DF22" i="8" s="1"/>
  <c r="DG23" i="8"/>
  <c r="DF23" i="8" s="1"/>
  <c r="DG24" i="8"/>
  <c r="DG25" i="8"/>
  <c r="DF25" i="8" s="1"/>
  <c r="DG26" i="8"/>
  <c r="DF26" i="8" s="1"/>
  <c r="DG27" i="8"/>
  <c r="DF27" i="8" s="1"/>
  <c r="DG28" i="8"/>
  <c r="DF28" i="8" s="1"/>
  <c r="DG29" i="8"/>
  <c r="DG30" i="8"/>
  <c r="DG31" i="8"/>
  <c r="DG32" i="8"/>
  <c r="DF32" i="8" s="1"/>
  <c r="DG33" i="8"/>
  <c r="DF33" i="8" s="1"/>
  <c r="DG34" i="8"/>
  <c r="DG35" i="8"/>
  <c r="DF35" i="8" s="1"/>
  <c r="DG36" i="8"/>
  <c r="DG37" i="8"/>
  <c r="DF8" i="8"/>
  <c r="DF13" i="8"/>
  <c r="DF14" i="8"/>
  <c r="DF18" i="8"/>
  <c r="DF21" i="8"/>
  <c r="DF24" i="8"/>
  <c r="DF29" i="8"/>
  <c r="DF30" i="8"/>
  <c r="DF34" i="8"/>
  <c r="DF37" i="8"/>
  <c r="CY8" i="8"/>
  <c r="CY9" i="8"/>
  <c r="CY10" i="8"/>
  <c r="CQ10" i="8" s="1"/>
  <c r="CY11" i="8"/>
  <c r="CY12" i="8"/>
  <c r="CY13" i="8"/>
  <c r="CY14" i="8"/>
  <c r="CY15" i="8"/>
  <c r="CY16" i="8"/>
  <c r="CY17" i="8"/>
  <c r="CY18" i="8"/>
  <c r="CY19" i="8"/>
  <c r="CY20" i="8"/>
  <c r="CY21" i="8"/>
  <c r="CQ21" i="8" s="1"/>
  <c r="CY22" i="8"/>
  <c r="CY23" i="8"/>
  <c r="CY24" i="8"/>
  <c r="CY25" i="8"/>
  <c r="CY26" i="8"/>
  <c r="CQ26" i="8" s="1"/>
  <c r="CY27" i="8"/>
  <c r="CY28" i="8"/>
  <c r="CY29" i="8"/>
  <c r="CY30" i="8"/>
  <c r="CY31" i="8"/>
  <c r="CY32" i="8"/>
  <c r="CY33" i="8"/>
  <c r="CY34" i="8"/>
  <c r="CY35" i="8"/>
  <c r="CY36" i="8"/>
  <c r="CY37" i="8"/>
  <c r="CQ37" i="8" s="1"/>
  <c r="CR8" i="8"/>
  <c r="CR9" i="8"/>
  <c r="CQ9" i="8" s="1"/>
  <c r="CR10" i="8"/>
  <c r="CR11" i="8"/>
  <c r="CR12" i="8"/>
  <c r="CQ12" i="8" s="1"/>
  <c r="CR13" i="8"/>
  <c r="CQ13" i="8" s="1"/>
  <c r="CR14" i="8"/>
  <c r="CR15" i="8"/>
  <c r="CQ15" i="8" s="1"/>
  <c r="CR16" i="8"/>
  <c r="CQ16" i="8" s="1"/>
  <c r="CR17" i="8"/>
  <c r="CQ17" i="8" s="1"/>
  <c r="CR18" i="8"/>
  <c r="CQ18" i="8" s="1"/>
  <c r="CR19" i="8"/>
  <c r="CR20" i="8"/>
  <c r="CR21" i="8"/>
  <c r="CR22" i="8"/>
  <c r="CQ22" i="8" s="1"/>
  <c r="CR23" i="8"/>
  <c r="CR24" i="8"/>
  <c r="CR25" i="8"/>
  <c r="CQ25" i="8" s="1"/>
  <c r="CR26" i="8"/>
  <c r="CR27" i="8"/>
  <c r="CR28" i="8"/>
  <c r="CQ28" i="8" s="1"/>
  <c r="CR29" i="8"/>
  <c r="CQ29" i="8" s="1"/>
  <c r="CR30" i="8"/>
  <c r="CR31" i="8"/>
  <c r="CQ31" i="8" s="1"/>
  <c r="CR32" i="8"/>
  <c r="CQ32" i="8" s="1"/>
  <c r="CR33" i="8"/>
  <c r="CQ33" i="8" s="1"/>
  <c r="CR34" i="8"/>
  <c r="CQ34" i="8" s="1"/>
  <c r="CR35" i="8"/>
  <c r="CR36" i="8"/>
  <c r="CR37" i="8"/>
  <c r="CQ8" i="8"/>
  <c r="CQ11" i="8"/>
  <c r="CQ14" i="8"/>
  <c r="CQ19" i="8"/>
  <c r="CQ20" i="8"/>
  <c r="CQ24" i="8"/>
  <c r="CQ27" i="8"/>
  <c r="CQ30" i="8"/>
  <c r="CQ35" i="8"/>
  <c r="CQ36" i="8"/>
  <c r="CJ8" i="8"/>
  <c r="CJ9" i="8"/>
  <c r="CJ10" i="8"/>
  <c r="CJ11" i="8"/>
  <c r="CB11" i="8" s="1"/>
  <c r="CJ12" i="8"/>
  <c r="CJ13" i="8"/>
  <c r="CJ14" i="8"/>
  <c r="CJ15" i="8"/>
  <c r="CJ16" i="8"/>
  <c r="CB16" i="8" s="1"/>
  <c r="CJ17" i="8"/>
  <c r="CJ18" i="8"/>
  <c r="CJ19" i="8"/>
  <c r="CJ20" i="8"/>
  <c r="CJ21" i="8"/>
  <c r="CJ22" i="8"/>
  <c r="CJ23" i="8"/>
  <c r="CJ24" i="8"/>
  <c r="CJ25" i="8"/>
  <c r="CJ26" i="8"/>
  <c r="CJ27" i="8"/>
  <c r="CB27" i="8" s="1"/>
  <c r="CJ28" i="8"/>
  <c r="CJ29" i="8"/>
  <c r="CJ30" i="8"/>
  <c r="CJ31" i="8"/>
  <c r="CJ32" i="8"/>
  <c r="CB32" i="8" s="1"/>
  <c r="CJ33" i="8"/>
  <c r="CJ34" i="8"/>
  <c r="CJ35" i="8"/>
  <c r="CJ36" i="8"/>
  <c r="CJ37" i="8"/>
  <c r="CC8" i="8"/>
  <c r="CB8" i="8" s="1"/>
  <c r="CC9" i="8"/>
  <c r="CC10" i="8"/>
  <c r="CC11" i="8"/>
  <c r="CC12" i="8"/>
  <c r="CB12" i="8" s="1"/>
  <c r="CC13" i="8"/>
  <c r="CB13" i="8" s="1"/>
  <c r="CC14" i="8"/>
  <c r="CC15" i="8"/>
  <c r="CB15" i="8" s="1"/>
  <c r="CC16" i="8"/>
  <c r="CC17" i="8"/>
  <c r="CC18" i="8"/>
  <c r="CB18" i="8" s="1"/>
  <c r="CC19" i="8"/>
  <c r="CB19" i="8" s="1"/>
  <c r="CC20" i="8"/>
  <c r="CC21" i="8"/>
  <c r="CB21" i="8" s="1"/>
  <c r="CC22" i="8"/>
  <c r="CB22" i="8" s="1"/>
  <c r="CC23" i="8"/>
  <c r="CB23" i="8" s="1"/>
  <c r="CC24" i="8"/>
  <c r="CB24" i="8" s="1"/>
  <c r="CC25" i="8"/>
  <c r="CC26" i="8"/>
  <c r="CC27" i="8"/>
  <c r="CC28" i="8"/>
  <c r="CB28" i="8" s="1"/>
  <c r="CC29" i="8"/>
  <c r="CB29" i="8" s="1"/>
  <c r="CC30" i="8"/>
  <c r="CC31" i="8"/>
  <c r="CB31" i="8" s="1"/>
  <c r="CC32" i="8"/>
  <c r="CC33" i="8"/>
  <c r="CC34" i="8"/>
  <c r="CB34" i="8" s="1"/>
  <c r="CC35" i="8"/>
  <c r="CB35" i="8" s="1"/>
  <c r="CC36" i="8"/>
  <c r="CC37" i="8"/>
  <c r="CB37" i="8" s="1"/>
  <c r="CB9" i="8"/>
  <c r="CB10" i="8"/>
  <c r="CB14" i="8"/>
  <c r="CB17" i="8"/>
  <c r="CB20" i="8"/>
  <c r="CB25" i="8"/>
  <c r="CB26" i="8"/>
  <c r="CB30" i="8"/>
  <c r="CB33" i="8"/>
  <c r="CB36" i="8"/>
  <c r="BU8" i="8"/>
  <c r="BU9" i="8"/>
  <c r="BU10" i="8"/>
  <c r="BU11" i="8"/>
  <c r="BU12" i="8"/>
  <c r="BU13" i="8"/>
  <c r="BU14" i="8"/>
  <c r="BU15" i="8"/>
  <c r="BU16" i="8"/>
  <c r="BU17" i="8"/>
  <c r="BM17" i="8" s="1"/>
  <c r="BU18" i="8"/>
  <c r="BU19" i="8"/>
  <c r="BU20" i="8"/>
  <c r="BU21" i="8"/>
  <c r="BU22" i="8"/>
  <c r="BM22" i="8" s="1"/>
  <c r="BU23" i="8"/>
  <c r="BU24" i="8"/>
  <c r="BU25" i="8"/>
  <c r="BU26" i="8"/>
  <c r="BU27" i="8"/>
  <c r="BU28" i="8"/>
  <c r="BU29" i="8"/>
  <c r="BU30" i="8"/>
  <c r="BU31" i="8"/>
  <c r="BU32" i="8"/>
  <c r="BU33" i="8"/>
  <c r="BM33" i="8" s="1"/>
  <c r="BU34" i="8"/>
  <c r="BU35" i="8"/>
  <c r="BU36" i="8"/>
  <c r="BU37" i="8"/>
  <c r="BN8" i="8"/>
  <c r="BM8" i="8" s="1"/>
  <c r="BN9" i="8"/>
  <c r="BM9" i="8" s="1"/>
  <c r="BN10" i="8"/>
  <c r="BN11" i="8"/>
  <c r="BM11" i="8" s="1"/>
  <c r="BN12" i="8"/>
  <c r="BM12" i="8" s="1"/>
  <c r="BN13" i="8"/>
  <c r="BM13" i="8" s="1"/>
  <c r="BN14" i="8"/>
  <c r="BM14" i="8" s="1"/>
  <c r="BN15" i="8"/>
  <c r="BN16" i="8"/>
  <c r="BN17" i="8"/>
  <c r="BN18" i="8"/>
  <c r="BM18" i="8" s="1"/>
  <c r="BN19" i="8"/>
  <c r="BN20" i="8"/>
  <c r="BN21" i="8"/>
  <c r="BM21" i="8" s="1"/>
  <c r="BN22" i="8"/>
  <c r="BN23" i="8"/>
  <c r="BN24" i="8"/>
  <c r="BM24" i="8" s="1"/>
  <c r="BN25" i="8"/>
  <c r="BM25" i="8" s="1"/>
  <c r="BN26" i="8"/>
  <c r="BN27" i="8"/>
  <c r="BM27" i="8" s="1"/>
  <c r="BN28" i="8"/>
  <c r="BM28" i="8" s="1"/>
  <c r="BN29" i="8"/>
  <c r="BM29" i="8" s="1"/>
  <c r="BN30" i="8"/>
  <c r="BM30" i="8" s="1"/>
  <c r="BN31" i="8"/>
  <c r="BN32" i="8"/>
  <c r="BN33" i="8"/>
  <c r="BN34" i="8"/>
  <c r="BM34" i="8" s="1"/>
  <c r="BN35" i="8"/>
  <c r="BN36" i="8"/>
  <c r="BN37" i="8"/>
  <c r="BM37" i="8" s="1"/>
  <c r="BM10" i="8"/>
  <c r="BM15" i="8"/>
  <c r="BM16" i="8"/>
  <c r="BM20" i="8"/>
  <c r="BM23" i="8"/>
  <c r="BM26" i="8"/>
  <c r="BM31" i="8"/>
  <c r="BM32" i="8"/>
  <c r="BM36" i="8"/>
  <c r="BF8" i="8"/>
  <c r="BF9" i="8"/>
  <c r="BF10" i="8"/>
  <c r="BF11" i="8"/>
  <c r="BF12" i="8"/>
  <c r="AX12" i="8" s="1"/>
  <c r="BF13" i="8"/>
  <c r="BF14" i="8"/>
  <c r="BF15" i="8"/>
  <c r="BF16" i="8"/>
  <c r="BF17" i="8"/>
  <c r="BF18" i="8"/>
  <c r="BF19" i="8"/>
  <c r="BF20" i="8"/>
  <c r="BF21" i="8"/>
  <c r="BF22" i="8"/>
  <c r="BF23" i="8"/>
  <c r="AX23" i="8" s="1"/>
  <c r="BF24" i="8"/>
  <c r="BF25" i="8"/>
  <c r="BF26" i="8"/>
  <c r="BF27" i="8"/>
  <c r="BF28" i="8"/>
  <c r="AX28" i="8" s="1"/>
  <c r="BF29" i="8"/>
  <c r="BF30" i="8"/>
  <c r="BF31" i="8"/>
  <c r="BF32" i="8"/>
  <c r="BF33" i="8"/>
  <c r="BF34" i="8"/>
  <c r="BF35" i="8"/>
  <c r="BF36" i="8"/>
  <c r="BF37" i="8"/>
  <c r="AY8" i="8"/>
  <c r="AX8" i="8" s="1"/>
  <c r="AY9" i="8"/>
  <c r="AY10" i="8"/>
  <c r="AY11" i="8"/>
  <c r="AX11" i="8" s="1"/>
  <c r="AY12" i="8"/>
  <c r="AY13" i="8"/>
  <c r="AY14" i="8"/>
  <c r="AX14" i="8" s="1"/>
  <c r="AY15" i="8"/>
  <c r="AX15" i="8" s="1"/>
  <c r="AY16" i="8"/>
  <c r="AY17" i="8"/>
  <c r="AX17" i="8" s="1"/>
  <c r="D17" i="8" s="1"/>
  <c r="AY18" i="8"/>
  <c r="AX18" i="8" s="1"/>
  <c r="AY19" i="8"/>
  <c r="AY20" i="8"/>
  <c r="AX20" i="8" s="1"/>
  <c r="AY21" i="8"/>
  <c r="AY22" i="8"/>
  <c r="AY23" i="8"/>
  <c r="AY24" i="8"/>
  <c r="AX24" i="8" s="1"/>
  <c r="AY25" i="8"/>
  <c r="AY26" i="8"/>
  <c r="AY27" i="8"/>
  <c r="AX27" i="8" s="1"/>
  <c r="AY28" i="8"/>
  <c r="AY29" i="8"/>
  <c r="AY30" i="8"/>
  <c r="AX30" i="8" s="1"/>
  <c r="AY31" i="8"/>
  <c r="AX31" i="8" s="1"/>
  <c r="AY32" i="8"/>
  <c r="AY33" i="8"/>
  <c r="AX33" i="8" s="1"/>
  <c r="AY34" i="8"/>
  <c r="AX34" i="8" s="1"/>
  <c r="AY35" i="8"/>
  <c r="AY36" i="8"/>
  <c r="AX36" i="8" s="1"/>
  <c r="AY37" i="8"/>
  <c r="AX10" i="8"/>
  <c r="AX13" i="8"/>
  <c r="AX16" i="8"/>
  <c r="AX19" i="8"/>
  <c r="AX21" i="8"/>
  <c r="AX22" i="8"/>
  <c r="AX26" i="8"/>
  <c r="AX29" i="8"/>
  <c r="AX32" i="8"/>
  <c r="AX35" i="8"/>
  <c r="AX37" i="8"/>
  <c r="AQ8" i="8"/>
  <c r="AQ9" i="8"/>
  <c r="AQ10" i="8"/>
  <c r="AQ11" i="8"/>
  <c r="AQ12" i="8"/>
  <c r="AQ13" i="8"/>
  <c r="AI13" i="8" s="1"/>
  <c r="AQ14" i="8"/>
  <c r="AQ15" i="8"/>
  <c r="AQ16" i="8"/>
  <c r="AQ17" i="8"/>
  <c r="AQ18" i="8"/>
  <c r="AI18" i="8" s="1"/>
  <c r="AQ19" i="8"/>
  <c r="AQ20" i="8"/>
  <c r="AQ21" i="8"/>
  <c r="AQ22" i="8"/>
  <c r="AQ23" i="8"/>
  <c r="AQ24" i="8"/>
  <c r="AQ25" i="8"/>
  <c r="AQ26" i="8"/>
  <c r="AQ27" i="8"/>
  <c r="AQ28" i="8"/>
  <c r="AQ29" i="8"/>
  <c r="AI29" i="8" s="1"/>
  <c r="AQ30" i="8"/>
  <c r="AQ31" i="8"/>
  <c r="AQ32" i="8"/>
  <c r="AQ33" i="8"/>
  <c r="AQ34" i="8"/>
  <c r="AI34" i="8" s="1"/>
  <c r="AQ35" i="8"/>
  <c r="AQ36" i="8"/>
  <c r="AQ37" i="8"/>
  <c r="AJ8" i="8"/>
  <c r="AI8" i="8" s="1"/>
  <c r="AJ9" i="8"/>
  <c r="AJ10" i="8"/>
  <c r="AI10" i="8" s="1"/>
  <c r="AJ11" i="8"/>
  <c r="AJ12" i="8"/>
  <c r="AJ13" i="8"/>
  <c r="AJ14" i="8"/>
  <c r="AI14" i="8" s="1"/>
  <c r="AJ15" i="8"/>
  <c r="AJ16" i="8"/>
  <c r="AJ17" i="8"/>
  <c r="AI17" i="8" s="1"/>
  <c r="AJ18" i="8"/>
  <c r="AJ19" i="8"/>
  <c r="AJ20" i="8"/>
  <c r="AI20" i="8" s="1"/>
  <c r="AJ21" i="8"/>
  <c r="AI21" i="8" s="1"/>
  <c r="AJ22" i="8"/>
  <c r="AJ23" i="8"/>
  <c r="AI23" i="8" s="1"/>
  <c r="AJ24" i="8"/>
  <c r="AI24" i="8" s="1"/>
  <c r="AJ25" i="8"/>
  <c r="AJ26" i="8"/>
  <c r="AI26" i="8" s="1"/>
  <c r="AJ27" i="8"/>
  <c r="AJ28" i="8"/>
  <c r="AJ29" i="8"/>
  <c r="AJ30" i="8"/>
  <c r="AI30" i="8" s="1"/>
  <c r="AJ31" i="8"/>
  <c r="AJ32" i="8"/>
  <c r="AJ33" i="8"/>
  <c r="AI33" i="8" s="1"/>
  <c r="AJ34" i="8"/>
  <c r="AJ35" i="8"/>
  <c r="AJ36" i="8"/>
  <c r="AI36" i="8" s="1"/>
  <c r="AJ37" i="8"/>
  <c r="AI37" i="8" s="1"/>
  <c r="AI9" i="8"/>
  <c r="AI11" i="8"/>
  <c r="AI12" i="8"/>
  <c r="AI16" i="8"/>
  <c r="AI19" i="8"/>
  <c r="AI22" i="8"/>
  <c r="AI25" i="8"/>
  <c r="AI27" i="8"/>
  <c r="AI28" i="8"/>
  <c r="AI32" i="8"/>
  <c r="AI35" i="8"/>
  <c r="AB8" i="8"/>
  <c r="T8" i="8" s="1"/>
  <c r="AB9" i="8"/>
  <c r="AB10" i="8"/>
  <c r="AB11" i="8"/>
  <c r="AB12" i="8"/>
  <c r="AB13" i="8"/>
  <c r="AB14" i="8"/>
  <c r="AB15" i="8"/>
  <c r="AB16" i="8"/>
  <c r="AB17" i="8"/>
  <c r="AB18" i="8"/>
  <c r="AB19" i="8"/>
  <c r="T19" i="8" s="1"/>
  <c r="AB20" i="8"/>
  <c r="AB21" i="8"/>
  <c r="AB22" i="8"/>
  <c r="AB23" i="8"/>
  <c r="AB24" i="8"/>
  <c r="T24" i="8" s="1"/>
  <c r="AB25" i="8"/>
  <c r="AB26" i="8"/>
  <c r="AB27" i="8"/>
  <c r="AB28" i="8"/>
  <c r="AB29" i="8"/>
  <c r="AB30" i="8"/>
  <c r="AB31" i="8"/>
  <c r="AB32" i="8"/>
  <c r="AB33" i="8"/>
  <c r="AB34" i="8"/>
  <c r="AB35" i="8"/>
  <c r="T35" i="8" s="1"/>
  <c r="AB36" i="8"/>
  <c r="AB37" i="8"/>
  <c r="U8" i="8"/>
  <c r="U9" i="8"/>
  <c r="U10" i="8"/>
  <c r="T10" i="8" s="1"/>
  <c r="U11" i="8"/>
  <c r="T11" i="8" s="1"/>
  <c r="U12" i="8"/>
  <c r="U13" i="8"/>
  <c r="T13" i="8" s="1"/>
  <c r="U14" i="8"/>
  <c r="T14" i="8" s="1"/>
  <c r="U15" i="8"/>
  <c r="T15" i="8" s="1"/>
  <c r="U16" i="8"/>
  <c r="T16" i="8" s="1"/>
  <c r="U17" i="8"/>
  <c r="U18" i="8"/>
  <c r="U19" i="8"/>
  <c r="U20" i="8"/>
  <c r="T20" i="8" s="1"/>
  <c r="U21" i="8"/>
  <c r="T21" i="8" s="1"/>
  <c r="U22" i="8"/>
  <c r="U23" i="8"/>
  <c r="T23" i="8" s="1"/>
  <c r="U24" i="8"/>
  <c r="U25" i="8"/>
  <c r="U26" i="8"/>
  <c r="T26" i="8" s="1"/>
  <c r="U27" i="8"/>
  <c r="T27" i="8" s="1"/>
  <c r="U28" i="8"/>
  <c r="U29" i="8"/>
  <c r="T29" i="8" s="1"/>
  <c r="U30" i="8"/>
  <c r="T30" i="8" s="1"/>
  <c r="U31" i="8"/>
  <c r="U32" i="8"/>
  <c r="T32" i="8" s="1"/>
  <c r="U33" i="8"/>
  <c r="U34" i="8"/>
  <c r="U35" i="8"/>
  <c r="U36" i="8"/>
  <c r="T36" i="8" s="1"/>
  <c r="U37" i="8"/>
  <c r="T37" i="8" s="1"/>
  <c r="T9" i="8"/>
  <c r="T12" i="8"/>
  <c r="T17" i="8"/>
  <c r="T18" i="8"/>
  <c r="T22" i="8"/>
  <c r="T25" i="8"/>
  <c r="T28" i="8"/>
  <c r="T31" i="8"/>
  <c r="T33" i="8"/>
  <c r="T34" i="8"/>
  <c r="M8" i="8"/>
  <c r="M9" i="8"/>
  <c r="E9" i="8" s="1"/>
  <c r="M10" i="8"/>
  <c r="M11" i="8"/>
  <c r="M12" i="8"/>
  <c r="M13" i="8"/>
  <c r="M14" i="8"/>
  <c r="E14" i="8" s="1"/>
  <c r="M15" i="8"/>
  <c r="M16" i="8"/>
  <c r="M17" i="8"/>
  <c r="M18" i="8"/>
  <c r="M19" i="8"/>
  <c r="M20" i="8"/>
  <c r="M21" i="8"/>
  <c r="M22" i="8"/>
  <c r="M23" i="8"/>
  <c r="M24" i="8"/>
  <c r="M25" i="8"/>
  <c r="E25" i="8" s="1"/>
  <c r="M26" i="8"/>
  <c r="M27" i="8"/>
  <c r="M28" i="8"/>
  <c r="M29" i="8"/>
  <c r="M30" i="8"/>
  <c r="E30" i="8" s="1"/>
  <c r="M31" i="8"/>
  <c r="M32" i="8"/>
  <c r="M33" i="8"/>
  <c r="M34" i="8"/>
  <c r="M35" i="8"/>
  <c r="M36" i="8"/>
  <c r="M37" i="8"/>
  <c r="F8" i="8"/>
  <c r="F9" i="8"/>
  <c r="F10" i="8"/>
  <c r="E10" i="8" s="1"/>
  <c r="F11" i="8"/>
  <c r="F12" i="8"/>
  <c r="F13" i="8"/>
  <c r="E13" i="8" s="1"/>
  <c r="F14" i="8"/>
  <c r="F15" i="8"/>
  <c r="F16" i="8"/>
  <c r="E16" i="8" s="1"/>
  <c r="F17" i="8"/>
  <c r="E17" i="8" s="1"/>
  <c r="F18" i="8"/>
  <c r="F19" i="8"/>
  <c r="E19" i="8" s="1"/>
  <c r="F20" i="8"/>
  <c r="E20" i="8" s="1"/>
  <c r="F21" i="8"/>
  <c r="F22" i="8"/>
  <c r="E22" i="8" s="1"/>
  <c r="F23" i="8"/>
  <c r="F24" i="8"/>
  <c r="F25" i="8"/>
  <c r="F26" i="8"/>
  <c r="E26" i="8" s="1"/>
  <c r="F27" i="8"/>
  <c r="F28" i="8"/>
  <c r="F29" i="8"/>
  <c r="E29" i="8" s="1"/>
  <c r="F30" i="8"/>
  <c r="F31" i="8"/>
  <c r="F32" i="8"/>
  <c r="E32" i="8" s="1"/>
  <c r="F33" i="8"/>
  <c r="E33" i="8" s="1"/>
  <c r="D33" i="8" s="1"/>
  <c r="F34" i="8"/>
  <c r="F35" i="8"/>
  <c r="E35" i="8" s="1"/>
  <c r="F36" i="8"/>
  <c r="E36" i="8" s="1"/>
  <c r="F37" i="8"/>
  <c r="E8" i="8"/>
  <c r="D8" i="8" s="1"/>
  <c r="E12" i="8"/>
  <c r="D12" i="8" s="1"/>
  <c r="E15" i="8"/>
  <c r="E18" i="8"/>
  <c r="E21" i="8"/>
  <c r="E23" i="8"/>
  <c r="E24" i="8"/>
  <c r="E28" i="8"/>
  <c r="E31" i="8"/>
  <c r="E34" i="8"/>
  <c r="E37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T8" i="10"/>
  <c r="DT9" i="10"/>
  <c r="DT10" i="10"/>
  <c r="DT11" i="10"/>
  <c r="DP11" i="10" s="1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P27" i="10" s="1"/>
  <c r="DT28" i="10"/>
  <c r="DT29" i="10"/>
  <c r="DT30" i="10"/>
  <c r="DD30" i="10" s="1"/>
  <c r="DT31" i="10"/>
  <c r="DT32" i="10"/>
  <c r="DT33" i="10"/>
  <c r="DT34" i="10"/>
  <c r="DT35" i="10"/>
  <c r="DT36" i="10"/>
  <c r="DT37" i="10"/>
  <c r="DS8" i="10"/>
  <c r="DS9" i="10"/>
  <c r="DS10" i="10"/>
  <c r="DS11" i="10"/>
  <c r="DS12" i="10"/>
  <c r="DS13" i="10"/>
  <c r="DS14" i="10"/>
  <c r="DS15" i="10"/>
  <c r="DS16" i="10"/>
  <c r="DP16" i="10" s="1"/>
  <c r="DS17" i="10"/>
  <c r="DS18" i="10"/>
  <c r="DS19" i="10"/>
  <c r="DS20" i="10"/>
  <c r="DS21" i="10"/>
  <c r="DS22" i="10"/>
  <c r="DP22" i="10" s="1"/>
  <c r="DS23" i="10"/>
  <c r="DS24" i="10"/>
  <c r="DS25" i="10"/>
  <c r="DS26" i="10"/>
  <c r="DS27" i="10"/>
  <c r="DS28" i="10"/>
  <c r="DS29" i="10"/>
  <c r="DS30" i="10"/>
  <c r="DS31" i="10"/>
  <c r="DS32" i="10"/>
  <c r="DP32" i="10" s="1"/>
  <c r="DS33" i="10"/>
  <c r="DS34" i="10"/>
  <c r="DS35" i="10"/>
  <c r="DS36" i="10"/>
  <c r="DS37" i="10"/>
  <c r="DR8" i="10"/>
  <c r="DR9" i="10"/>
  <c r="DR10" i="10"/>
  <c r="DR11" i="10"/>
  <c r="DR12" i="10"/>
  <c r="DR13" i="10"/>
  <c r="DP13" i="10" s="1"/>
  <c r="DR14" i="10"/>
  <c r="DR15" i="10"/>
  <c r="DR16" i="10"/>
  <c r="DR17" i="10"/>
  <c r="DR18" i="10"/>
  <c r="DP18" i="10" s="1"/>
  <c r="DR19" i="10"/>
  <c r="DR20" i="10"/>
  <c r="DR21" i="10"/>
  <c r="DR22" i="10"/>
  <c r="DR23" i="10"/>
  <c r="DR24" i="10"/>
  <c r="DR25" i="10"/>
  <c r="DR26" i="10"/>
  <c r="DR27" i="10"/>
  <c r="DR28" i="10"/>
  <c r="DR29" i="10"/>
  <c r="DP29" i="10" s="1"/>
  <c r="DR30" i="10"/>
  <c r="DR31" i="10"/>
  <c r="DR32" i="10"/>
  <c r="DR33" i="10"/>
  <c r="DR34" i="10"/>
  <c r="DP34" i="10" s="1"/>
  <c r="DR35" i="10"/>
  <c r="DR36" i="10"/>
  <c r="DR37" i="10"/>
  <c r="DQ8" i="10"/>
  <c r="DP8" i="10" s="1"/>
  <c r="DQ9" i="10"/>
  <c r="DP9" i="10" s="1"/>
  <c r="DQ10" i="10"/>
  <c r="DP10" i="10" s="1"/>
  <c r="DQ11" i="10"/>
  <c r="DQ12" i="10"/>
  <c r="DQ13" i="10"/>
  <c r="DQ14" i="10"/>
  <c r="DP14" i="10" s="1"/>
  <c r="DQ15" i="10"/>
  <c r="DP15" i="10" s="1"/>
  <c r="DQ16" i="10"/>
  <c r="DQ17" i="10"/>
  <c r="DP17" i="10" s="1"/>
  <c r="DQ18" i="10"/>
  <c r="DQ19" i="10"/>
  <c r="DQ20" i="10"/>
  <c r="DP20" i="10" s="1"/>
  <c r="DQ21" i="10"/>
  <c r="DQ22" i="10"/>
  <c r="DQ23" i="10"/>
  <c r="DP23" i="10" s="1"/>
  <c r="DQ24" i="10"/>
  <c r="DP24" i="10" s="1"/>
  <c r="DQ25" i="10"/>
  <c r="DQ26" i="10"/>
  <c r="DP26" i="10" s="1"/>
  <c r="DQ27" i="10"/>
  <c r="DQ28" i="10"/>
  <c r="DQ29" i="10"/>
  <c r="DQ30" i="10"/>
  <c r="DP30" i="10" s="1"/>
  <c r="DQ31" i="10"/>
  <c r="DP31" i="10" s="1"/>
  <c r="DQ32" i="10"/>
  <c r="DQ33" i="10"/>
  <c r="DP33" i="10" s="1"/>
  <c r="DQ34" i="10"/>
  <c r="DQ35" i="10"/>
  <c r="DQ36" i="10"/>
  <c r="DP36" i="10" s="1"/>
  <c r="DQ37" i="10"/>
  <c r="DP12" i="10"/>
  <c r="DP19" i="10"/>
  <c r="DP25" i="10"/>
  <c r="DP28" i="10"/>
  <c r="DP35" i="10"/>
  <c r="DM12" i="10"/>
  <c r="DK24" i="10"/>
  <c r="DJ30" i="10"/>
  <c r="DE24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X8" i="10"/>
  <c r="CX9" i="10"/>
  <c r="CX10" i="10"/>
  <c r="CX11" i="10"/>
  <c r="CH11" i="10" s="1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R22" i="10" s="1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U8" i="10"/>
  <c r="CU9" i="10"/>
  <c r="CU10" i="10"/>
  <c r="CU11" i="10"/>
  <c r="CR11" i="10" s="1"/>
  <c r="CU12" i="10"/>
  <c r="CU13" i="10"/>
  <c r="CU14" i="10"/>
  <c r="CU15" i="10"/>
  <c r="CU16" i="10"/>
  <c r="CU17" i="10"/>
  <c r="CR17" i="10" s="1"/>
  <c r="CU18" i="10"/>
  <c r="CU19" i="10"/>
  <c r="CU20" i="10"/>
  <c r="CU21" i="10"/>
  <c r="CU22" i="10"/>
  <c r="CU23" i="10"/>
  <c r="CU24" i="10"/>
  <c r="CU25" i="10"/>
  <c r="CU26" i="10"/>
  <c r="CU27" i="10"/>
  <c r="CR27" i="10" s="1"/>
  <c r="CU28" i="10"/>
  <c r="CU29" i="10"/>
  <c r="CU30" i="10"/>
  <c r="CU31" i="10"/>
  <c r="CU32" i="10"/>
  <c r="CU33" i="10"/>
  <c r="CR33" i="10" s="1"/>
  <c r="CU34" i="10"/>
  <c r="CU35" i="10"/>
  <c r="CU36" i="10"/>
  <c r="CU37" i="10"/>
  <c r="CT8" i="10"/>
  <c r="CT9" i="10"/>
  <c r="CT10" i="10"/>
  <c r="CT11" i="10"/>
  <c r="CT12" i="10"/>
  <c r="CT13" i="10"/>
  <c r="CR13" i="10" s="1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T27" i="10"/>
  <c r="CT28" i="10"/>
  <c r="CT29" i="10"/>
  <c r="CR29" i="10" s="1"/>
  <c r="CT30" i="10"/>
  <c r="CT31" i="10"/>
  <c r="CT32" i="10"/>
  <c r="CT33" i="10"/>
  <c r="CT34" i="10"/>
  <c r="CT35" i="10"/>
  <c r="CT36" i="10"/>
  <c r="CT37" i="10"/>
  <c r="CS8" i="10"/>
  <c r="CS9" i="10"/>
  <c r="CR9" i="10" s="1"/>
  <c r="CS10" i="10"/>
  <c r="CS11" i="10"/>
  <c r="CS12" i="10"/>
  <c r="CS13" i="10"/>
  <c r="CS14" i="10"/>
  <c r="CS15" i="10"/>
  <c r="CR15" i="10" s="1"/>
  <c r="CS16" i="10"/>
  <c r="CS17" i="10"/>
  <c r="CS18" i="10"/>
  <c r="CR18" i="10" s="1"/>
  <c r="CS19" i="10"/>
  <c r="CR19" i="10" s="1"/>
  <c r="CS20" i="10"/>
  <c r="CR20" i="10" s="1"/>
  <c r="CS21" i="10"/>
  <c r="CR21" i="10" s="1"/>
  <c r="CS22" i="10"/>
  <c r="CS23" i="10"/>
  <c r="CS24" i="10"/>
  <c r="CS25" i="10"/>
  <c r="CR25" i="10" s="1"/>
  <c r="CS26" i="10"/>
  <c r="CS27" i="10"/>
  <c r="CS28" i="10"/>
  <c r="CR28" i="10" s="1"/>
  <c r="CS29" i="10"/>
  <c r="CS30" i="10"/>
  <c r="CS31" i="10"/>
  <c r="CR31" i="10" s="1"/>
  <c r="CS32" i="10"/>
  <c r="CS33" i="10"/>
  <c r="CS34" i="10"/>
  <c r="CR34" i="10" s="1"/>
  <c r="CS35" i="10"/>
  <c r="CR35" i="10" s="1"/>
  <c r="CS36" i="10"/>
  <c r="CR36" i="10" s="1"/>
  <c r="CS37" i="10"/>
  <c r="CR37" i="10" s="1"/>
  <c r="CR14" i="10"/>
  <c r="CR23" i="10"/>
  <c r="CR30" i="10"/>
  <c r="CQ30" i="10"/>
  <c r="CI30" i="10" s="1"/>
  <c r="CK11" i="10"/>
  <c r="CK12" i="10"/>
  <c r="CK30" i="10"/>
  <c r="CC30" i="10" s="1"/>
  <c r="CI18" i="10"/>
  <c r="CI24" i="10"/>
  <c r="CH22" i="10"/>
  <c r="CH23" i="10"/>
  <c r="CG18" i="10"/>
  <c r="CG30" i="10"/>
  <c r="CF17" i="10"/>
  <c r="CF35" i="10"/>
  <c r="CF36" i="10"/>
  <c r="CD11" i="10"/>
  <c r="CC10" i="10"/>
  <c r="CC11" i="10"/>
  <c r="BT8" i="10"/>
  <c r="BT9" i="10"/>
  <c r="BT10" i="10"/>
  <c r="BT11" i="10"/>
  <c r="BK11" i="10" s="1"/>
  <c r="I11" i="1" s="1"/>
  <c r="BT12" i="10"/>
  <c r="BT13" i="10"/>
  <c r="BT14" i="10"/>
  <c r="BT15" i="10"/>
  <c r="BT16" i="10"/>
  <c r="BK16" i="10" s="1"/>
  <c r="I16" i="1" s="1"/>
  <c r="BT17" i="10"/>
  <c r="BT18" i="10"/>
  <c r="BT19" i="10"/>
  <c r="BT20" i="10"/>
  <c r="BT21" i="10"/>
  <c r="BT22" i="10"/>
  <c r="BT23" i="10"/>
  <c r="BT24" i="10"/>
  <c r="BT25" i="10"/>
  <c r="BT26" i="10"/>
  <c r="BT27" i="10"/>
  <c r="BK27" i="10" s="1"/>
  <c r="I27" i="1" s="1"/>
  <c r="BT28" i="10"/>
  <c r="BT29" i="10"/>
  <c r="BT30" i="10"/>
  <c r="BT31" i="10"/>
  <c r="BT32" i="10"/>
  <c r="BK32" i="10" s="1"/>
  <c r="I32" i="1" s="1"/>
  <c r="BT33" i="10"/>
  <c r="BT34" i="10"/>
  <c r="BT35" i="10"/>
  <c r="BT36" i="10"/>
  <c r="BT37" i="10"/>
  <c r="BL8" i="10"/>
  <c r="BK8" i="10" s="1"/>
  <c r="I8" i="1" s="1"/>
  <c r="BL9" i="10"/>
  <c r="BL10" i="10"/>
  <c r="BL11" i="10"/>
  <c r="BL12" i="10"/>
  <c r="BK12" i="10" s="1"/>
  <c r="I12" i="1" s="1"/>
  <c r="BL13" i="10"/>
  <c r="BK13" i="10" s="1"/>
  <c r="I13" i="1" s="1"/>
  <c r="BL14" i="10"/>
  <c r="BL15" i="10"/>
  <c r="BK15" i="10" s="1"/>
  <c r="I15" i="1" s="1"/>
  <c r="BL16" i="10"/>
  <c r="BL17" i="10"/>
  <c r="BL18" i="10"/>
  <c r="BK18" i="10" s="1"/>
  <c r="I18" i="1" s="1"/>
  <c r="BL19" i="10"/>
  <c r="BK19" i="10" s="1"/>
  <c r="I19" i="1" s="1"/>
  <c r="BL20" i="10"/>
  <c r="BL21" i="10"/>
  <c r="BK21" i="10" s="1"/>
  <c r="BL22" i="10"/>
  <c r="BK22" i="10" s="1"/>
  <c r="I22" i="1" s="1"/>
  <c r="BL23" i="10"/>
  <c r="BK23" i="10" s="1"/>
  <c r="I23" i="1" s="1"/>
  <c r="BL24" i="10"/>
  <c r="BK24" i="10" s="1"/>
  <c r="I24" i="1" s="1"/>
  <c r="BL25" i="10"/>
  <c r="BL26" i="10"/>
  <c r="BL27" i="10"/>
  <c r="BL28" i="10"/>
  <c r="BK28" i="10" s="1"/>
  <c r="I28" i="1" s="1"/>
  <c r="BL29" i="10"/>
  <c r="BK29" i="10" s="1"/>
  <c r="I29" i="1" s="1"/>
  <c r="BL30" i="10"/>
  <c r="BL31" i="10"/>
  <c r="BK31" i="10" s="1"/>
  <c r="I31" i="1" s="1"/>
  <c r="BL32" i="10"/>
  <c r="BL33" i="10"/>
  <c r="BL34" i="10"/>
  <c r="BK34" i="10" s="1"/>
  <c r="I34" i="1" s="1"/>
  <c r="BL35" i="10"/>
  <c r="BK35" i="10" s="1"/>
  <c r="I35" i="1" s="1"/>
  <c r="BL36" i="10"/>
  <c r="BL37" i="10"/>
  <c r="BK37" i="10" s="1"/>
  <c r="I37" i="1" s="1"/>
  <c r="BK9" i="10"/>
  <c r="I9" i="1" s="1"/>
  <c r="BK10" i="10"/>
  <c r="BK14" i="10"/>
  <c r="BK17" i="10"/>
  <c r="I17" i="1" s="1"/>
  <c r="BK20" i="10"/>
  <c r="BK25" i="10"/>
  <c r="I25" i="1" s="1"/>
  <c r="BK26" i="10"/>
  <c r="I26" i="1" s="1"/>
  <c r="BK30" i="10"/>
  <c r="BK33" i="10"/>
  <c r="I33" i="1" s="1"/>
  <c r="BK36" i="10"/>
  <c r="BG8" i="10"/>
  <c r="DO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BG13" i="10"/>
  <c r="DO13" i="10" s="1"/>
  <c r="BG14" i="10"/>
  <c r="DO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BG19" i="10"/>
  <c r="DO19" i="10" s="1"/>
  <c r="DG19" i="10" s="1"/>
  <c r="BG20" i="10"/>
  <c r="DO20" i="10" s="1"/>
  <c r="DG20" i="10" s="1"/>
  <c r="BG21" i="10"/>
  <c r="DO21" i="10" s="1"/>
  <c r="BG22" i="10"/>
  <c r="DO22" i="10" s="1"/>
  <c r="DG22" i="10" s="1"/>
  <c r="BG23" i="10"/>
  <c r="DO23" i="10" s="1"/>
  <c r="DG23" i="10" s="1"/>
  <c r="BG24" i="10"/>
  <c r="DO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BG30" i="10"/>
  <c r="DO30" i="10" s="1"/>
  <c r="BG31" i="10"/>
  <c r="DO31" i="10" s="1"/>
  <c r="DG31" i="10" s="1"/>
  <c r="BG32" i="10"/>
  <c r="DO32" i="10" s="1"/>
  <c r="DG32" i="10" s="1"/>
  <c r="BG33" i="10"/>
  <c r="DO33" i="10" s="1"/>
  <c r="DG33" i="10" s="1"/>
  <c r="BG34" i="10"/>
  <c r="DO34" i="10" s="1"/>
  <c r="DG34" i="10" s="1"/>
  <c r="BG35" i="10"/>
  <c r="DO35" i="10" s="1"/>
  <c r="DG35" i="10" s="1"/>
  <c r="BG36" i="10"/>
  <c r="DO36" i="10" s="1"/>
  <c r="BG37" i="10"/>
  <c r="DO37" i="10" s="1"/>
  <c r="BC8" i="10"/>
  <c r="DN8" i="10" s="1"/>
  <c r="DF8" i="10" s="1"/>
  <c r="BC9" i="10"/>
  <c r="DN9" i="10" s="1"/>
  <c r="DF9" i="10" s="1"/>
  <c r="BC10" i="10"/>
  <c r="DN10" i="10" s="1"/>
  <c r="BC11" i="10"/>
  <c r="DN11" i="10" s="1"/>
  <c r="DF11" i="10" s="1"/>
  <c r="BC12" i="10"/>
  <c r="DN12" i="10" s="1"/>
  <c r="BC13" i="10"/>
  <c r="DN13" i="10" s="1"/>
  <c r="DF13" i="10" s="1"/>
  <c r="BC14" i="10"/>
  <c r="DN14" i="10" s="1"/>
  <c r="DF14" i="10" s="1"/>
  <c r="BC15" i="10"/>
  <c r="DN15" i="10" s="1"/>
  <c r="BC16" i="10"/>
  <c r="DN16" i="10" s="1"/>
  <c r="BC17" i="10"/>
  <c r="DN17" i="10" s="1"/>
  <c r="DF17" i="10" s="1"/>
  <c r="BC18" i="10"/>
  <c r="DN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BC24" i="10"/>
  <c r="DN24" i="10" s="1"/>
  <c r="BC25" i="10"/>
  <c r="DN25" i="10" s="1"/>
  <c r="DF25" i="10" s="1"/>
  <c r="BC26" i="10"/>
  <c r="DN26" i="10" s="1"/>
  <c r="BC27" i="10"/>
  <c r="DN27" i="10" s="1"/>
  <c r="DF27" i="10" s="1"/>
  <c r="BC28" i="10"/>
  <c r="DN28" i="10" s="1"/>
  <c r="DF28" i="10" s="1"/>
  <c r="BC29" i="10"/>
  <c r="DN29" i="10" s="1"/>
  <c r="DF29" i="10" s="1"/>
  <c r="BC30" i="10"/>
  <c r="DN30" i="10" s="1"/>
  <c r="BC31" i="10"/>
  <c r="DN31" i="10" s="1"/>
  <c r="BC32" i="10"/>
  <c r="DN32" i="10" s="1"/>
  <c r="BC33" i="10"/>
  <c r="DN33" i="10" s="1"/>
  <c r="DF33" i="10" s="1"/>
  <c r="BC34" i="10"/>
  <c r="DN34" i="10" s="1"/>
  <c r="DF34" i="10" s="1"/>
  <c r="BC35" i="10"/>
  <c r="DN35" i="10" s="1"/>
  <c r="DF35" i="10" s="1"/>
  <c r="BC36" i="10"/>
  <c r="DN36" i="10" s="1"/>
  <c r="BC37" i="10"/>
  <c r="DN37" i="10" s="1"/>
  <c r="DF37" i="10" s="1"/>
  <c r="AY8" i="10"/>
  <c r="DM8" i="10" s="1"/>
  <c r="DE8" i="10" s="1"/>
  <c r="AY9" i="10"/>
  <c r="DM9" i="10" s="1"/>
  <c r="AY10" i="10"/>
  <c r="DM10" i="10" s="1"/>
  <c r="DE10" i="10" s="1"/>
  <c r="AY11" i="10"/>
  <c r="DM11" i="10" s="1"/>
  <c r="DE11" i="10" s="1"/>
  <c r="AY12" i="10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AY18" i="10"/>
  <c r="DM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AY25" i="10"/>
  <c r="DM25" i="10" s="1"/>
  <c r="AY26" i="10"/>
  <c r="DM26" i="10" s="1"/>
  <c r="DE26" i="10" s="1"/>
  <c r="AY27" i="10"/>
  <c r="DM27" i="10" s="1"/>
  <c r="DE27" i="10" s="1"/>
  <c r="AY28" i="10"/>
  <c r="DM28" i="10" s="1"/>
  <c r="AY29" i="10"/>
  <c r="DM29" i="10" s="1"/>
  <c r="DE29" i="10" s="1"/>
  <c r="AY30" i="10"/>
  <c r="DM30" i="10" s="1"/>
  <c r="AY31" i="10"/>
  <c r="DM31" i="10" s="1"/>
  <c r="DE31" i="10" s="1"/>
  <c r="AY32" i="10"/>
  <c r="DM32" i="10" s="1"/>
  <c r="DE32" i="10" s="1"/>
  <c r="AY33" i="10"/>
  <c r="DM33" i="10" s="1"/>
  <c r="AY34" i="10"/>
  <c r="DM34" i="10" s="1"/>
  <c r="AY35" i="10"/>
  <c r="DM35" i="10" s="1"/>
  <c r="DE35" i="10" s="1"/>
  <c r="AY36" i="10"/>
  <c r="DM36" i="10" s="1"/>
  <c r="AY37" i="10"/>
  <c r="DM37" i="10" s="1"/>
  <c r="DE37" i="10" s="1"/>
  <c r="AU8" i="10"/>
  <c r="DL8" i="10" s="1"/>
  <c r="DD8" i="10" s="1"/>
  <c r="AU9" i="10"/>
  <c r="AU10" i="10"/>
  <c r="DL10" i="10" s="1"/>
  <c r="DD10" i="10" s="1"/>
  <c r="AU11" i="10"/>
  <c r="DL11" i="10" s="1"/>
  <c r="AU12" i="10"/>
  <c r="DL12" i="10" s="1"/>
  <c r="AU13" i="10"/>
  <c r="DL13" i="10" s="1"/>
  <c r="DD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AU20" i="10"/>
  <c r="DL20" i="10" s="1"/>
  <c r="AU21" i="10"/>
  <c r="DL21" i="10" s="1"/>
  <c r="DD21" i="10" s="1"/>
  <c r="AU22" i="10"/>
  <c r="DL22" i="10" s="1"/>
  <c r="DD22" i="10" s="1"/>
  <c r="AU23" i="10"/>
  <c r="DL23" i="10" s="1"/>
  <c r="DD23" i="10" s="1"/>
  <c r="AU24" i="10"/>
  <c r="DL24" i="10" s="1"/>
  <c r="AU25" i="10"/>
  <c r="AU26" i="10"/>
  <c r="DL26" i="10" s="1"/>
  <c r="DD26" i="10" s="1"/>
  <c r="AU27" i="10"/>
  <c r="DL27" i="10" s="1"/>
  <c r="AU28" i="10"/>
  <c r="DL28" i="10" s="1"/>
  <c r="DD28" i="10" s="1"/>
  <c r="AU29" i="10"/>
  <c r="DL29" i="10" s="1"/>
  <c r="DD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AU36" i="10"/>
  <c r="DL36" i="10" s="1"/>
  <c r="AU37" i="10"/>
  <c r="DL37" i="10" s="1"/>
  <c r="DD37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DK11" i="10" s="1"/>
  <c r="DC11" i="10" s="1"/>
  <c r="AQ12" i="10"/>
  <c r="DK12" i="10" s="1"/>
  <c r="AQ13" i="10"/>
  <c r="DK13" i="10" s="1"/>
  <c r="AQ14" i="10"/>
  <c r="DK14" i="10" s="1"/>
  <c r="DC14" i="10" s="1"/>
  <c r="AQ15" i="10"/>
  <c r="DK15" i="10" s="1"/>
  <c r="DC15" i="10" s="1"/>
  <c r="AQ16" i="10"/>
  <c r="DK16" i="10" s="1"/>
  <c r="AQ17" i="10"/>
  <c r="DK17" i="10" s="1"/>
  <c r="DC17" i="10" s="1"/>
  <c r="AQ18" i="10"/>
  <c r="DK18" i="10" s="1"/>
  <c r="AQ19" i="10"/>
  <c r="DK19" i="10" s="1"/>
  <c r="DC19" i="10" s="1"/>
  <c r="AQ20" i="10"/>
  <c r="AQ21" i="10"/>
  <c r="DK21" i="10" s="1"/>
  <c r="AQ22" i="10"/>
  <c r="DK22" i="10" s="1"/>
  <c r="AQ23" i="10"/>
  <c r="DK23" i="10" s="1"/>
  <c r="DC23" i="10" s="1"/>
  <c r="AQ24" i="10"/>
  <c r="AQ25" i="10"/>
  <c r="DK25" i="10" s="1"/>
  <c r="DC25" i="10" s="1"/>
  <c r="AQ26" i="10"/>
  <c r="DK26" i="10" s="1"/>
  <c r="DC26" i="10" s="1"/>
  <c r="AQ27" i="10"/>
  <c r="DK27" i="10" s="1"/>
  <c r="DC27" i="10" s="1"/>
  <c r="AQ28" i="10"/>
  <c r="DK28" i="10" s="1"/>
  <c r="DC28" i="10" s="1"/>
  <c r="AQ29" i="10"/>
  <c r="DK29" i="10" s="1"/>
  <c r="AQ30" i="10"/>
  <c r="DK30" i="10" s="1"/>
  <c r="AQ31" i="10"/>
  <c r="DK31" i="10" s="1"/>
  <c r="DC31" i="10" s="1"/>
  <c r="AQ32" i="10"/>
  <c r="DK32" i="10" s="1"/>
  <c r="AQ33" i="10"/>
  <c r="DK33" i="10" s="1"/>
  <c r="DC33" i="10" s="1"/>
  <c r="AQ34" i="10"/>
  <c r="DK34" i="10" s="1"/>
  <c r="DC34" i="10" s="1"/>
  <c r="AQ35" i="10"/>
  <c r="DK35" i="10" s="1"/>
  <c r="DC35" i="10" s="1"/>
  <c r="AQ36" i="10"/>
  <c r="AQ37" i="10"/>
  <c r="DK37" i="10" s="1"/>
  <c r="AM8" i="10"/>
  <c r="DJ8" i="10" s="1"/>
  <c r="AM9" i="10"/>
  <c r="DJ9" i="10" s="1"/>
  <c r="DB9" i="10" s="1"/>
  <c r="AM10" i="10"/>
  <c r="DJ10" i="10" s="1"/>
  <c r="DB10" i="10" s="1"/>
  <c r="AM11" i="10"/>
  <c r="DJ11" i="10" s="1"/>
  <c r="DB11" i="10" s="1"/>
  <c r="AM12" i="10"/>
  <c r="DJ12" i="10" s="1"/>
  <c r="AM13" i="10"/>
  <c r="DJ13" i="10" s="1"/>
  <c r="DB13" i="10" s="1"/>
  <c r="AM14" i="10"/>
  <c r="DJ14" i="10" s="1"/>
  <c r="DB14" i="10" s="1"/>
  <c r="AM15" i="10"/>
  <c r="DJ15" i="10" s="1"/>
  <c r="AM16" i="10"/>
  <c r="DJ16" i="10" s="1"/>
  <c r="DB16" i="10" s="1"/>
  <c r="AM17" i="10"/>
  <c r="DJ17" i="10" s="1"/>
  <c r="DB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DJ23" i="10" s="1"/>
  <c r="AM24" i="10"/>
  <c r="DJ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DB29" i="10" s="1"/>
  <c r="AM30" i="10"/>
  <c r="AM31" i="10"/>
  <c r="DJ31" i="10" s="1"/>
  <c r="AM32" i="10"/>
  <c r="DJ32" i="10" s="1"/>
  <c r="DB32" i="10" s="1"/>
  <c r="AM33" i="10"/>
  <c r="DJ33" i="10" s="1"/>
  <c r="DB33" i="10" s="1"/>
  <c r="AM34" i="10"/>
  <c r="DJ34" i="10" s="1"/>
  <c r="AM35" i="10"/>
  <c r="DJ35" i="10" s="1"/>
  <c r="DB35" i="10" s="1"/>
  <c r="AM36" i="10"/>
  <c r="DJ36" i="10" s="1"/>
  <c r="AM37" i="10"/>
  <c r="DJ37" i="10" s="1"/>
  <c r="DB37" i="10" s="1"/>
  <c r="AI8" i="10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DI14" i="10" s="1"/>
  <c r="AI15" i="10"/>
  <c r="AI16" i="10"/>
  <c r="DI16" i="10" s="1"/>
  <c r="AI17" i="10"/>
  <c r="DI17" i="10" s="1"/>
  <c r="AI18" i="10"/>
  <c r="DI18" i="10" s="1"/>
  <c r="AI19" i="10"/>
  <c r="DI19" i="10" s="1"/>
  <c r="AI20" i="10"/>
  <c r="DI20" i="10" s="1"/>
  <c r="AI21" i="10"/>
  <c r="DI21" i="10" s="1"/>
  <c r="AI22" i="10"/>
  <c r="DI22" i="10" s="1"/>
  <c r="AI23" i="10"/>
  <c r="DI23" i="10" s="1"/>
  <c r="AI24" i="10"/>
  <c r="AI25" i="10"/>
  <c r="DI25" i="10" s="1"/>
  <c r="AI26" i="10"/>
  <c r="DI26" i="10" s="1"/>
  <c r="AI27" i="10"/>
  <c r="DI27" i="10" s="1"/>
  <c r="AI28" i="10"/>
  <c r="DI28" i="10" s="1"/>
  <c r="AI29" i="10"/>
  <c r="DI29" i="10" s="1"/>
  <c r="AI30" i="10"/>
  <c r="DI30" i="10" s="1"/>
  <c r="AI31" i="10"/>
  <c r="AI32" i="10"/>
  <c r="DI32" i="10" s="1"/>
  <c r="AI33" i="10"/>
  <c r="DI33" i="10" s="1"/>
  <c r="AI34" i="10"/>
  <c r="DI34" i="10" s="1"/>
  <c r="AI35" i="10"/>
  <c r="DI35" i="10" s="1"/>
  <c r="AI36" i="10"/>
  <c r="DI36" i="10" s="1"/>
  <c r="AI37" i="10"/>
  <c r="DI37" i="10" s="1"/>
  <c r="AH10" i="10"/>
  <c r="H10" i="1" s="1"/>
  <c r="K10" i="1" s="1"/>
  <c r="AH17" i="10"/>
  <c r="H17" i="1" s="1"/>
  <c r="K17" i="1" s="1"/>
  <c r="AH26" i="10"/>
  <c r="H26" i="1" s="1"/>
  <c r="K26" i="1" s="1"/>
  <c r="AH33" i="10"/>
  <c r="AD8" i="10"/>
  <c r="CQ8" i="10" s="1"/>
  <c r="CI8" i="10" s="1"/>
  <c r="AD9" i="10"/>
  <c r="CQ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AD15" i="10"/>
  <c r="CQ15" i="10" s="1"/>
  <c r="CI15" i="10" s="1"/>
  <c r="AD16" i="10"/>
  <c r="CQ16" i="10" s="1"/>
  <c r="AD17" i="10"/>
  <c r="CQ17" i="10" s="1"/>
  <c r="CI17" i="10" s="1"/>
  <c r="AD18" i="10"/>
  <c r="CQ18" i="10" s="1"/>
  <c r="AD19" i="10"/>
  <c r="CQ19" i="10" s="1"/>
  <c r="CI19" i="10" s="1"/>
  <c r="AD20" i="10"/>
  <c r="CQ20" i="10" s="1"/>
  <c r="AD21" i="10"/>
  <c r="CQ21" i="10" s="1"/>
  <c r="AD22" i="10"/>
  <c r="CQ22" i="10" s="1"/>
  <c r="CI22" i="10" s="1"/>
  <c r="AD23" i="10"/>
  <c r="CQ23" i="10" s="1"/>
  <c r="CI23" i="10" s="1"/>
  <c r="AD24" i="10"/>
  <c r="CQ24" i="10" s="1"/>
  <c r="AD25" i="10"/>
  <c r="CQ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AD31" i="10"/>
  <c r="CQ31" i="10" s="1"/>
  <c r="CI31" i="10" s="1"/>
  <c r="AD32" i="10"/>
  <c r="CQ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CI36" i="10" s="1"/>
  <c r="AD37" i="10"/>
  <c r="CQ37" i="10" s="1"/>
  <c r="Z8" i="10"/>
  <c r="CP8" i="10" s="1"/>
  <c r="CH8" i="10" s="1"/>
  <c r="Z9" i="10"/>
  <c r="CP9" i="10" s="1"/>
  <c r="Z10" i="10"/>
  <c r="CP10" i="10" s="1"/>
  <c r="CH10" i="10" s="1"/>
  <c r="Z11" i="10"/>
  <c r="CP11" i="10" s="1"/>
  <c r="Z12" i="10"/>
  <c r="CP12" i="10" s="1"/>
  <c r="CH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Z23" i="10"/>
  <c r="CP23" i="10" s="1"/>
  <c r="Z24" i="10"/>
  <c r="CP24" i="10" s="1"/>
  <c r="CH24" i="10" s="1"/>
  <c r="Z25" i="10"/>
  <c r="CP25" i="10" s="1"/>
  <c r="Z26" i="10"/>
  <c r="CP26" i="10" s="1"/>
  <c r="CH26" i="10" s="1"/>
  <c r="Z27" i="10"/>
  <c r="CP27" i="10" s="1"/>
  <c r="Z28" i="10"/>
  <c r="CP28" i="10" s="1"/>
  <c r="CH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CH37" i="10" s="1"/>
  <c r="V8" i="10"/>
  <c r="CO8" i="10" s="1"/>
  <c r="V9" i="10"/>
  <c r="CO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V19" i="10"/>
  <c r="CO19" i="10" s="1"/>
  <c r="CG19" i="10" s="1"/>
  <c r="V20" i="10"/>
  <c r="CO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V25" i="10"/>
  <c r="CO25" i="10" s="1"/>
  <c r="V26" i="10"/>
  <c r="CO26" i="10" s="1"/>
  <c r="CG26" i="10" s="1"/>
  <c r="V27" i="10"/>
  <c r="CO27" i="10" s="1"/>
  <c r="V28" i="10"/>
  <c r="CO28" i="10" s="1"/>
  <c r="CG28" i="10" s="1"/>
  <c r="V29" i="10"/>
  <c r="CO29" i="10" s="1"/>
  <c r="CG29" i="10" s="1"/>
  <c r="V30" i="10"/>
  <c r="CO30" i="10" s="1"/>
  <c r="V31" i="10"/>
  <c r="CO31" i="10" s="1"/>
  <c r="CG31" i="10" s="1"/>
  <c r="V32" i="10"/>
  <c r="CO32" i="10" s="1"/>
  <c r="CG32" i="10" s="1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CG36" i="10" s="1"/>
  <c r="V37" i="10"/>
  <c r="CO37" i="10" s="1"/>
  <c r="CG37" i="10" s="1"/>
  <c r="R8" i="10"/>
  <c r="CN8" i="10" s="1"/>
  <c r="CF8" i="10" s="1"/>
  <c r="R9" i="10"/>
  <c r="R10" i="10"/>
  <c r="CN10" i="10" s="1"/>
  <c r="R11" i="10"/>
  <c r="CN11" i="10" s="1"/>
  <c r="R12" i="10"/>
  <c r="CN12" i="10" s="1"/>
  <c r="CF12" i="10" s="1"/>
  <c r="R13" i="10"/>
  <c r="CN13" i="10" s="1"/>
  <c r="R14" i="10"/>
  <c r="CN14" i="10" s="1"/>
  <c r="CF14" i="10" s="1"/>
  <c r="R15" i="10"/>
  <c r="CN15" i="10" s="1"/>
  <c r="R16" i="10"/>
  <c r="CN16" i="10" s="1"/>
  <c r="CF16" i="10" s="1"/>
  <c r="R17" i="10"/>
  <c r="CN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R23" i="10"/>
  <c r="CN23" i="10" s="1"/>
  <c r="CF23" i="10" s="1"/>
  <c r="R24" i="10"/>
  <c r="CN24" i="10" s="1"/>
  <c r="CF24" i="10" s="1"/>
  <c r="R25" i="10"/>
  <c r="R26" i="10"/>
  <c r="CN26" i="10" s="1"/>
  <c r="R27" i="10"/>
  <c r="CN27" i="10" s="1"/>
  <c r="R28" i="10"/>
  <c r="CN28" i="10" s="1"/>
  <c r="CF28" i="10" s="1"/>
  <c r="R29" i="10"/>
  <c r="CN29" i="10" s="1"/>
  <c r="R30" i="10"/>
  <c r="CN30" i="10" s="1"/>
  <c r="CF30" i="10" s="1"/>
  <c r="R31" i="10"/>
  <c r="CN31" i="10" s="1"/>
  <c r="R32" i="10"/>
  <c r="CN32" i="10" s="1"/>
  <c r="CF32" i="10" s="1"/>
  <c r="R33" i="10"/>
  <c r="CN33" i="10" s="1"/>
  <c r="CF33" i="10" s="1"/>
  <c r="R34" i="10"/>
  <c r="CN34" i="10" s="1"/>
  <c r="CF34" i="10" s="1"/>
  <c r="R35" i="10"/>
  <c r="CN35" i="10" s="1"/>
  <c r="R36" i="10"/>
  <c r="CN36" i="10" s="1"/>
  <c r="R37" i="10"/>
  <c r="CN37" i="10" s="1"/>
  <c r="CF37" i="10" s="1"/>
  <c r="N8" i="10"/>
  <c r="CM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CE12" i="10" s="1"/>
  <c r="N13" i="10"/>
  <c r="CM13" i="10" s="1"/>
  <c r="N14" i="10"/>
  <c r="CM14" i="10" s="1"/>
  <c r="CE14" i="10" s="1"/>
  <c r="N15" i="10"/>
  <c r="CM15" i="10" s="1"/>
  <c r="N16" i="10"/>
  <c r="CM16" i="10" s="1"/>
  <c r="CE16" i="10" s="1"/>
  <c r="N17" i="10"/>
  <c r="CM17" i="10" s="1"/>
  <c r="N18" i="10"/>
  <c r="CM18" i="10" s="1"/>
  <c r="CE18" i="10" s="1"/>
  <c r="N19" i="10"/>
  <c r="CM19" i="10" s="1"/>
  <c r="CE19" i="10" s="1"/>
  <c r="N20" i="10"/>
  <c r="N21" i="10"/>
  <c r="CM21" i="10" s="1"/>
  <c r="CE21" i="10" s="1"/>
  <c r="N22" i="10"/>
  <c r="CM22" i="10" s="1"/>
  <c r="CE22" i="10" s="1"/>
  <c r="N23" i="10"/>
  <c r="CM23" i="10" s="1"/>
  <c r="CE23" i="10" s="1"/>
  <c r="N24" i="10"/>
  <c r="CM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CM28" i="10" s="1"/>
  <c r="N29" i="10"/>
  <c r="CM29" i="10" s="1"/>
  <c r="CE29" i="10" s="1"/>
  <c r="N30" i="10"/>
  <c r="E30" i="10" s="1"/>
  <c r="N31" i="10"/>
  <c r="CM31" i="10" s="1"/>
  <c r="N32" i="10"/>
  <c r="CM32" i="10" s="1"/>
  <c r="CE32" i="10" s="1"/>
  <c r="N33" i="10"/>
  <c r="CM33" i="10" s="1"/>
  <c r="N34" i="10"/>
  <c r="CM34" i="10" s="1"/>
  <c r="CE34" i="10" s="1"/>
  <c r="N35" i="10"/>
  <c r="CM35" i="10" s="1"/>
  <c r="CE35" i="10" s="1"/>
  <c r="N36" i="10"/>
  <c r="E36" i="10" s="1"/>
  <c r="N37" i="10"/>
  <c r="CM37" i="10" s="1"/>
  <c r="CE37" i="10" s="1"/>
  <c r="J8" i="10"/>
  <c r="CL8" i="10" s="1"/>
  <c r="CD8" i="10" s="1"/>
  <c r="J9" i="10"/>
  <c r="CL9" i="10" s="1"/>
  <c r="CD9" i="10" s="1"/>
  <c r="J10" i="10"/>
  <c r="CL10" i="10" s="1"/>
  <c r="J11" i="10"/>
  <c r="CL11" i="10" s="1"/>
  <c r="J12" i="10"/>
  <c r="CL12" i="10" s="1"/>
  <c r="CD12" i="10" s="1"/>
  <c r="J13" i="10"/>
  <c r="CL13" i="10" s="1"/>
  <c r="CD13" i="10" s="1"/>
  <c r="J14" i="10"/>
  <c r="CL14" i="10" s="1"/>
  <c r="J15" i="10"/>
  <c r="CL15" i="10" s="1"/>
  <c r="J16" i="10"/>
  <c r="CL16" i="10" s="1"/>
  <c r="CD16" i="10" s="1"/>
  <c r="J17" i="10"/>
  <c r="CL17" i="10" s="1"/>
  <c r="J18" i="10"/>
  <c r="CL18" i="10" s="1"/>
  <c r="CD18" i="10" s="1"/>
  <c r="J19" i="10"/>
  <c r="CL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CD25" i="10" s="1"/>
  <c r="J26" i="10"/>
  <c r="CL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J31" i="10"/>
  <c r="CL31" i="10" s="1"/>
  <c r="J32" i="10"/>
  <c r="CL32" i="10" s="1"/>
  <c r="CD32" i="10" s="1"/>
  <c r="J33" i="10"/>
  <c r="CL33" i="10" s="1"/>
  <c r="J34" i="10"/>
  <c r="CL34" i="10" s="1"/>
  <c r="CD34" i="10" s="1"/>
  <c r="J35" i="10"/>
  <c r="CL35" i="10" s="1"/>
  <c r="CD35" i="10" s="1"/>
  <c r="J36" i="10"/>
  <c r="CL36" i="10" s="1"/>
  <c r="CD36" i="10" s="1"/>
  <c r="J37" i="10"/>
  <c r="CL37" i="10" s="1"/>
  <c r="CD37" i="10" s="1"/>
  <c r="F8" i="10"/>
  <c r="F9" i="10"/>
  <c r="CK9" i="10" s="1"/>
  <c r="F10" i="10"/>
  <c r="CK10" i="10" s="1"/>
  <c r="F11" i="10"/>
  <c r="F12" i="10"/>
  <c r="E12" i="10" s="1"/>
  <c r="F13" i="10"/>
  <c r="CK13" i="10" s="1"/>
  <c r="F14" i="10"/>
  <c r="CK14" i="10" s="1"/>
  <c r="F15" i="10"/>
  <c r="F16" i="10"/>
  <c r="CK16" i="10" s="1"/>
  <c r="F17" i="10"/>
  <c r="CK17" i="10" s="1"/>
  <c r="F18" i="10"/>
  <c r="CK18" i="10" s="1"/>
  <c r="CC18" i="10" s="1"/>
  <c r="F19" i="10"/>
  <c r="CK19" i="10" s="1"/>
  <c r="F20" i="10"/>
  <c r="CK20" i="10" s="1"/>
  <c r="F21" i="10"/>
  <c r="CK21" i="10" s="1"/>
  <c r="F22" i="10"/>
  <c r="CK22" i="10" s="1"/>
  <c r="CC22" i="10" s="1"/>
  <c r="F23" i="10"/>
  <c r="CK23" i="10" s="1"/>
  <c r="F24" i="10"/>
  <c r="F25" i="10"/>
  <c r="CK25" i="10" s="1"/>
  <c r="F26" i="10"/>
  <c r="CK26" i="10" s="1"/>
  <c r="F27" i="10"/>
  <c r="CK27" i="10" s="1"/>
  <c r="F28" i="10"/>
  <c r="CK28" i="10" s="1"/>
  <c r="F29" i="10"/>
  <c r="CK29" i="10" s="1"/>
  <c r="CC29" i="10" s="1"/>
  <c r="F30" i="10"/>
  <c r="F31" i="10"/>
  <c r="F32" i="10"/>
  <c r="CK32" i="10" s="1"/>
  <c r="F33" i="10"/>
  <c r="CK33" i="10" s="1"/>
  <c r="F34" i="10"/>
  <c r="CK34" i="10" s="1"/>
  <c r="F35" i="10"/>
  <c r="CK35" i="10" s="1"/>
  <c r="F36" i="10"/>
  <c r="CK36" i="10" s="1"/>
  <c r="CC36" i="10" s="1"/>
  <c r="F37" i="10"/>
  <c r="CK37" i="10" s="1"/>
  <c r="E10" i="10"/>
  <c r="D10" i="10" s="1"/>
  <c r="E17" i="10"/>
  <c r="E23" i="10"/>
  <c r="E26" i="10"/>
  <c r="E33" i="10"/>
  <c r="AP8" i="1"/>
  <c r="AP9" i="1"/>
  <c r="AQ9" i="1" s="1"/>
  <c r="AP11" i="1"/>
  <c r="AP13" i="1"/>
  <c r="AP14" i="1"/>
  <c r="AP15" i="1"/>
  <c r="AP16" i="1"/>
  <c r="AP17" i="1"/>
  <c r="AP19" i="1"/>
  <c r="AP21" i="1"/>
  <c r="AQ21" i="1" s="1"/>
  <c r="AP22" i="1"/>
  <c r="AP23" i="1"/>
  <c r="AP25" i="1"/>
  <c r="AP26" i="1"/>
  <c r="AP27" i="1"/>
  <c r="AP28" i="1"/>
  <c r="AP29" i="1"/>
  <c r="AP31" i="1"/>
  <c r="AP32" i="1"/>
  <c r="AP33" i="1"/>
  <c r="AP34" i="1"/>
  <c r="AP35" i="1"/>
  <c r="AP3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N8" i="1"/>
  <c r="AN9" i="1"/>
  <c r="AN10" i="1"/>
  <c r="AN11" i="1"/>
  <c r="AN12" i="1"/>
  <c r="AN13" i="1"/>
  <c r="AN14" i="1"/>
  <c r="AQ14" i="1" s="1"/>
  <c r="AN15" i="1"/>
  <c r="AQ15" i="1" s="1"/>
  <c r="AN16" i="1"/>
  <c r="AN17" i="1"/>
  <c r="AN18" i="1"/>
  <c r="AN19" i="1"/>
  <c r="AQ19" i="1" s="1"/>
  <c r="AN20" i="1"/>
  <c r="AN21" i="1"/>
  <c r="AN22" i="1"/>
  <c r="AN23" i="1"/>
  <c r="AN24" i="1"/>
  <c r="AN25" i="1"/>
  <c r="AQ25" i="1" s="1"/>
  <c r="AN26" i="1"/>
  <c r="AN27" i="1"/>
  <c r="AN28" i="1"/>
  <c r="AN29" i="1"/>
  <c r="AN30" i="1"/>
  <c r="AN31" i="1"/>
  <c r="AQ31" i="1" s="1"/>
  <c r="AN32" i="1"/>
  <c r="AN33" i="1"/>
  <c r="AQ33" i="1" s="1"/>
  <c r="AN34" i="1"/>
  <c r="AQ34" i="1" s="1"/>
  <c r="AN35" i="1"/>
  <c r="AQ35" i="1" s="1"/>
  <c r="AN36" i="1"/>
  <c r="AN37" i="1"/>
  <c r="AJ8" i="1"/>
  <c r="AJ9" i="1"/>
  <c r="AJ10" i="1"/>
  <c r="AJ11" i="1"/>
  <c r="AJ13" i="1"/>
  <c r="AJ14" i="1"/>
  <c r="AJ15" i="1"/>
  <c r="AJ16" i="1"/>
  <c r="AJ17" i="1"/>
  <c r="AJ19" i="1"/>
  <c r="AJ20" i="1"/>
  <c r="AJ21" i="1"/>
  <c r="AJ22" i="1"/>
  <c r="AJ23" i="1"/>
  <c r="AJ25" i="1"/>
  <c r="AJ26" i="1"/>
  <c r="AJ27" i="1"/>
  <c r="AJ28" i="1"/>
  <c r="AJ29" i="1"/>
  <c r="AJ31" i="1"/>
  <c r="AJ32" i="1"/>
  <c r="AJ33" i="1"/>
  <c r="AJ34" i="1"/>
  <c r="AJ35" i="1"/>
  <c r="AJ37" i="1"/>
  <c r="AI8" i="1"/>
  <c r="AI9" i="1"/>
  <c r="AI10" i="1"/>
  <c r="AI11" i="1"/>
  <c r="AI13" i="1"/>
  <c r="AI14" i="1"/>
  <c r="AI15" i="1"/>
  <c r="AI16" i="1"/>
  <c r="AI17" i="1"/>
  <c r="AI19" i="1"/>
  <c r="AI20" i="1"/>
  <c r="AI21" i="1"/>
  <c r="AI22" i="1"/>
  <c r="AI23" i="1"/>
  <c r="AI25" i="1"/>
  <c r="AI26" i="1"/>
  <c r="AI27" i="1"/>
  <c r="AI28" i="1"/>
  <c r="AI29" i="1"/>
  <c r="AI31" i="1"/>
  <c r="AI32" i="1"/>
  <c r="AI33" i="1"/>
  <c r="AI34" i="1"/>
  <c r="AI35" i="1"/>
  <c r="AI37" i="1"/>
  <c r="AH8" i="1"/>
  <c r="AH9" i="1"/>
  <c r="AH10" i="1"/>
  <c r="AH11" i="1"/>
  <c r="AH13" i="1"/>
  <c r="AH14" i="1"/>
  <c r="AH15" i="1"/>
  <c r="AH16" i="1"/>
  <c r="AH17" i="1"/>
  <c r="AH19" i="1"/>
  <c r="AH20" i="1"/>
  <c r="AH21" i="1"/>
  <c r="AH22" i="1"/>
  <c r="AH23" i="1"/>
  <c r="AH25" i="1"/>
  <c r="AH26" i="1"/>
  <c r="AH27" i="1"/>
  <c r="AH28" i="1"/>
  <c r="AH29" i="1"/>
  <c r="AH31" i="1"/>
  <c r="AH32" i="1"/>
  <c r="AH33" i="1"/>
  <c r="AH34" i="1"/>
  <c r="AH35" i="1"/>
  <c r="AH37" i="1"/>
  <c r="AG8" i="1"/>
  <c r="AG9" i="1"/>
  <c r="AG10" i="1"/>
  <c r="AG11" i="1"/>
  <c r="AG13" i="1"/>
  <c r="AG14" i="1"/>
  <c r="AG15" i="1"/>
  <c r="AG16" i="1"/>
  <c r="AG17" i="1"/>
  <c r="AG19" i="1"/>
  <c r="AG20" i="1"/>
  <c r="AG21" i="1"/>
  <c r="AG22" i="1"/>
  <c r="AG23" i="1"/>
  <c r="AG25" i="1"/>
  <c r="AG26" i="1"/>
  <c r="AG27" i="1"/>
  <c r="AG28" i="1"/>
  <c r="AG29" i="1"/>
  <c r="AG31" i="1"/>
  <c r="AG32" i="1"/>
  <c r="AG33" i="1"/>
  <c r="AG34" i="1"/>
  <c r="AG35" i="1"/>
  <c r="AG37" i="1"/>
  <c r="AF8" i="1"/>
  <c r="AF9" i="1"/>
  <c r="AF10" i="1"/>
  <c r="AF11" i="1"/>
  <c r="AF13" i="1"/>
  <c r="AF14" i="1"/>
  <c r="AF15" i="1"/>
  <c r="AF16" i="1"/>
  <c r="AF17" i="1"/>
  <c r="AF19" i="1"/>
  <c r="AF20" i="1"/>
  <c r="AF21" i="1"/>
  <c r="AF22" i="1"/>
  <c r="AF23" i="1"/>
  <c r="AF25" i="1"/>
  <c r="AF26" i="1"/>
  <c r="AF27" i="1"/>
  <c r="AF28" i="1"/>
  <c r="AF29" i="1"/>
  <c r="AF31" i="1"/>
  <c r="AF32" i="1"/>
  <c r="AF33" i="1"/>
  <c r="AF34" i="1"/>
  <c r="AF35" i="1"/>
  <c r="AF37" i="1"/>
  <c r="AE8" i="1"/>
  <c r="AE9" i="1"/>
  <c r="AE10" i="1"/>
  <c r="AE11" i="1"/>
  <c r="AE13" i="1"/>
  <c r="AE14" i="1"/>
  <c r="AE15" i="1"/>
  <c r="AE16" i="1"/>
  <c r="AE17" i="1"/>
  <c r="AE19" i="1"/>
  <c r="AE20" i="1"/>
  <c r="AE21" i="1"/>
  <c r="AE22" i="1"/>
  <c r="AE23" i="1"/>
  <c r="AE25" i="1"/>
  <c r="AE26" i="1"/>
  <c r="AE27" i="1"/>
  <c r="AE28" i="1"/>
  <c r="AE29" i="1"/>
  <c r="AE31" i="1"/>
  <c r="AE32" i="1"/>
  <c r="AE33" i="1"/>
  <c r="AE34" i="1"/>
  <c r="AE35" i="1"/>
  <c r="AE37" i="1"/>
  <c r="AD8" i="1"/>
  <c r="AK8" i="1" s="1"/>
  <c r="AD9" i="1"/>
  <c r="AD10" i="1"/>
  <c r="AD11" i="1"/>
  <c r="AD13" i="1"/>
  <c r="AD14" i="1"/>
  <c r="AD15" i="1"/>
  <c r="AK15" i="1" s="1"/>
  <c r="AD16" i="1"/>
  <c r="AD17" i="1"/>
  <c r="AD19" i="1"/>
  <c r="AD20" i="1"/>
  <c r="AD21" i="1"/>
  <c r="AD22" i="1"/>
  <c r="AD23" i="1"/>
  <c r="AK23" i="1" s="1"/>
  <c r="AD25" i="1"/>
  <c r="AD26" i="1"/>
  <c r="AD27" i="1"/>
  <c r="AK27" i="1" s="1"/>
  <c r="AD28" i="1"/>
  <c r="AD29" i="1"/>
  <c r="AD31" i="1"/>
  <c r="AD32" i="1"/>
  <c r="AD33" i="1"/>
  <c r="AD34" i="1"/>
  <c r="AK34" i="1" s="1"/>
  <c r="AD35" i="1"/>
  <c r="AD37" i="1"/>
  <c r="AA8" i="1"/>
  <c r="AA9" i="1"/>
  <c r="AA10" i="1"/>
  <c r="AA11" i="1"/>
  <c r="AA13" i="1"/>
  <c r="AA15" i="1"/>
  <c r="AA16" i="1"/>
  <c r="AA17" i="1"/>
  <c r="AA19" i="1"/>
  <c r="AA20" i="1"/>
  <c r="AA21" i="1"/>
  <c r="AA22" i="1"/>
  <c r="AA23" i="1"/>
  <c r="AA25" i="1"/>
  <c r="AA26" i="1"/>
  <c r="AA27" i="1"/>
  <c r="AA28" i="1"/>
  <c r="AA29" i="1"/>
  <c r="AA31" i="1"/>
  <c r="AA32" i="1"/>
  <c r="AA33" i="1"/>
  <c r="AA34" i="1"/>
  <c r="AA35" i="1"/>
  <c r="AA3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S23" i="1" s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W8" i="1"/>
  <c r="W9" i="1"/>
  <c r="S9" i="1" s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S25" i="1" s="1"/>
  <c r="W26" i="1"/>
  <c r="W27" i="1"/>
  <c r="W28" i="1"/>
  <c r="W29" i="1"/>
  <c r="W30" i="1"/>
  <c r="W31" i="1"/>
  <c r="W32" i="1"/>
  <c r="W33" i="1"/>
  <c r="W34" i="1"/>
  <c r="W35" i="1"/>
  <c r="W36" i="1"/>
  <c r="W3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S20" i="1" s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S36" i="1" s="1"/>
  <c r="V37" i="1"/>
  <c r="U8" i="1"/>
  <c r="U9" i="1"/>
  <c r="U10" i="1"/>
  <c r="U11" i="1"/>
  <c r="S11" i="1" s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S27" i="1" s="1"/>
  <c r="U28" i="1"/>
  <c r="U29" i="1"/>
  <c r="U30" i="1"/>
  <c r="U31" i="1"/>
  <c r="U32" i="1"/>
  <c r="U33" i="1"/>
  <c r="U34" i="1"/>
  <c r="U35" i="1"/>
  <c r="U36" i="1"/>
  <c r="U37" i="1"/>
  <c r="T8" i="1"/>
  <c r="S8" i="1" s="1"/>
  <c r="T9" i="1"/>
  <c r="T10" i="1"/>
  <c r="T11" i="1"/>
  <c r="T12" i="1"/>
  <c r="S12" i="1" s="1"/>
  <c r="T13" i="1"/>
  <c r="S13" i="1" s="1"/>
  <c r="T14" i="1"/>
  <c r="T15" i="1"/>
  <c r="S15" i="1" s="1"/>
  <c r="T16" i="1"/>
  <c r="S16" i="1" s="1"/>
  <c r="T17" i="1"/>
  <c r="T18" i="1"/>
  <c r="T19" i="1"/>
  <c r="T20" i="1"/>
  <c r="T21" i="1"/>
  <c r="T22" i="1"/>
  <c r="S22" i="1" s="1"/>
  <c r="T23" i="1"/>
  <c r="T24" i="1"/>
  <c r="S24" i="1" s="1"/>
  <c r="T25" i="1"/>
  <c r="T26" i="1"/>
  <c r="T27" i="1"/>
  <c r="T28" i="1"/>
  <c r="S28" i="1" s="1"/>
  <c r="T29" i="1"/>
  <c r="S29" i="1" s="1"/>
  <c r="T30" i="1"/>
  <c r="T31" i="1"/>
  <c r="S31" i="1" s="1"/>
  <c r="T32" i="1"/>
  <c r="T33" i="1"/>
  <c r="T34" i="1"/>
  <c r="T35" i="1"/>
  <c r="T36" i="1"/>
  <c r="T37" i="1"/>
  <c r="S10" i="1"/>
  <c r="S17" i="1"/>
  <c r="S26" i="1"/>
  <c r="S33" i="1"/>
  <c r="R8" i="1"/>
  <c r="R9" i="1"/>
  <c r="R10" i="1"/>
  <c r="R11" i="1"/>
  <c r="R13" i="1"/>
  <c r="R14" i="1"/>
  <c r="R15" i="1"/>
  <c r="R16" i="1"/>
  <c r="R19" i="1"/>
  <c r="R21" i="1"/>
  <c r="R22" i="1"/>
  <c r="R23" i="1"/>
  <c r="R25" i="1"/>
  <c r="R27" i="1"/>
  <c r="R28" i="1"/>
  <c r="R29" i="1"/>
  <c r="R31" i="1"/>
  <c r="R32" i="1"/>
  <c r="R34" i="1"/>
  <c r="R35" i="1"/>
  <c r="R37" i="1"/>
  <c r="Q9" i="1"/>
  <c r="Q10" i="1"/>
  <c r="Q11" i="1"/>
  <c r="Q13" i="1"/>
  <c r="Q14" i="1"/>
  <c r="Q15" i="1"/>
  <c r="Q16" i="1"/>
  <c r="Q17" i="1"/>
  <c r="Q19" i="1"/>
  <c r="Q20" i="1"/>
  <c r="Q21" i="1"/>
  <c r="Q22" i="1"/>
  <c r="Q23" i="1"/>
  <c r="Q25" i="1"/>
  <c r="Q26" i="1"/>
  <c r="Q27" i="1"/>
  <c r="Q29" i="1"/>
  <c r="Q31" i="1"/>
  <c r="Q32" i="1"/>
  <c r="Q33" i="1"/>
  <c r="Q34" i="1"/>
  <c r="Q35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J8" i="1"/>
  <c r="J9" i="1"/>
  <c r="J10" i="1"/>
  <c r="J11" i="1"/>
  <c r="J13" i="1"/>
  <c r="J14" i="1"/>
  <c r="J15" i="1"/>
  <c r="J16" i="1"/>
  <c r="J17" i="1"/>
  <c r="J19" i="1"/>
  <c r="J20" i="1"/>
  <c r="J21" i="1"/>
  <c r="J22" i="1"/>
  <c r="J23" i="1"/>
  <c r="J25" i="1"/>
  <c r="J26" i="1"/>
  <c r="J27" i="1"/>
  <c r="J28" i="1"/>
  <c r="J29" i="1"/>
  <c r="J31" i="1"/>
  <c r="J32" i="1"/>
  <c r="J33" i="1"/>
  <c r="J35" i="1"/>
  <c r="J37" i="1"/>
  <c r="I10" i="1"/>
  <c r="I14" i="1"/>
  <c r="I20" i="1"/>
  <c r="I21" i="1"/>
  <c r="I30" i="1"/>
  <c r="I3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22" i="8" l="1"/>
  <c r="CN25" i="10"/>
  <c r="CF25" i="10" s="1"/>
  <c r="E25" i="10"/>
  <c r="CN9" i="10"/>
  <c r="CF9" i="10" s="1"/>
  <c r="E9" i="10"/>
  <c r="CR32" i="10"/>
  <c r="CR16" i="10"/>
  <c r="S37" i="1"/>
  <c r="AX25" i="8"/>
  <c r="AX9" i="8"/>
  <c r="D9" i="8" s="1"/>
  <c r="S21" i="1"/>
  <c r="D26" i="10"/>
  <c r="DI31" i="10"/>
  <c r="AH31" i="10"/>
  <c r="H31" i="1" s="1"/>
  <c r="K31" i="1" s="1"/>
  <c r="L31" i="1" s="1"/>
  <c r="DI15" i="10"/>
  <c r="AH15" i="10"/>
  <c r="DL25" i="10"/>
  <c r="DD25" i="10" s="1"/>
  <c r="AH25" i="10"/>
  <c r="H25" i="1" s="1"/>
  <c r="K25" i="1" s="1"/>
  <c r="DL9" i="10"/>
  <c r="DD9" i="10" s="1"/>
  <c r="AH9" i="10"/>
  <c r="H9" i="1" s="1"/>
  <c r="K9" i="1" s="1"/>
  <c r="CJ12" i="10"/>
  <c r="CB12" i="10" s="1"/>
  <c r="CC12" i="10"/>
  <c r="CR12" i="10"/>
  <c r="D36" i="8"/>
  <c r="D20" i="8"/>
  <c r="D33" i="10"/>
  <c r="S35" i="1"/>
  <c r="S19" i="1"/>
  <c r="AB19" i="1" s="1"/>
  <c r="AQ28" i="1"/>
  <c r="AQ10" i="1"/>
  <c r="E24" i="10"/>
  <c r="CK24" i="10"/>
  <c r="CJ24" i="10" s="1"/>
  <c r="CK8" i="10"/>
  <c r="E8" i="10"/>
  <c r="D8" i="10" s="1"/>
  <c r="CM20" i="10"/>
  <c r="CE20" i="10" s="1"/>
  <c r="E20" i="10"/>
  <c r="D20" i="10" s="1"/>
  <c r="CJ11" i="10"/>
  <c r="CB11" i="10" s="1"/>
  <c r="S34" i="1"/>
  <c r="AB34" i="1" s="1"/>
  <c r="S18" i="1"/>
  <c r="AB18" i="1" s="1"/>
  <c r="S32" i="1"/>
  <c r="S30" i="1"/>
  <c r="S14" i="1"/>
  <c r="AB14" i="1" s="1"/>
  <c r="D17" i="10"/>
  <c r="CM36" i="10"/>
  <c r="CE36" i="10" s="1"/>
  <c r="CR26" i="10"/>
  <c r="CR10" i="10"/>
  <c r="CR24" i="10"/>
  <c r="CR8" i="10"/>
  <c r="DP37" i="10"/>
  <c r="DP21" i="10"/>
  <c r="AI31" i="8"/>
  <c r="AI15" i="8"/>
  <c r="D15" i="8" s="1"/>
  <c r="CQ23" i="8"/>
  <c r="D14" i="3"/>
  <c r="D23" i="8"/>
  <c r="AB10" i="1"/>
  <c r="AL10" i="1" s="1"/>
  <c r="D37" i="8"/>
  <c r="D32" i="8"/>
  <c r="D16" i="8"/>
  <c r="D30" i="8"/>
  <c r="D14" i="8"/>
  <c r="D34" i="8"/>
  <c r="L17" i="1"/>
  <c r="H33" i="1"/>
  <c r="K33" i="1" s="1"/>
  <c r="D31" i="8"/>
  <c r="DI24" i="10"/>
  <c r="AH24" i="10"/>
  <c r="H24" i="1" s="1"/>
  <c r="K24" i="1" s="1"/>
  <c r="L24" i="1" s="1"/>
  <c r="DI8" i="10"/>
  <c r="AH8" i="10"/>
  <c r="DK36" i="10"/>
  <c r="AH36" i="10"/>
  <c r="H36" i="1" s="1"/>
  <c r="K36" i="1" s="1"/>
  <c r="L36" i="1" s="1"/>
  <c r="DK20" i="10"/>
  <c r="DC20" i="10" s="1"/>
  <c r="AH20" i="10"/>
  <c r="D28" i="8"/>
  <c r="D29" i="8"/>
  <c r="D13" i="8"/>
  <c r="D24" i="8"/>
  <c r="E27" i="8"/>
  <c r="D27" i="8" s="1"/>
  <c r="E11" i="8"/>
  <c r="D11" i="8" s="1"/>
  <c r="DZ25" i="8"/>
  <c r="D25" i="8" s="1"/>
  <c r="DZ9" i="8"/>
  <c r="CK15" i="10"/>
  <c r="E15" i="10"/>
  <c r="D15" i="10" s="1"/>
  <c r="D21" i="8"/>
  <c r="D26" i="8"/>
  <c r="D10" i="8"/>
  <c r="BM35" i="8"/>
  <c r="D35" i="8" s="1"/>
  <c r="BM19" i="8"/>
  <c r="D19" i="8" s="1"/>
  <c r="CK31" i="10"/>
  <c r="E31" i="10"/>
  <c r="AB21" i="1"/>
  <c r="D18" i="8"/>
  <c r="Q37" i="1"/>
  <c r="AB37" i="1" s="1"/>
  <c r="AL37" i="1" s="1"/>
  <c r="D37" i="3"/>
  <c r="L11" i="1"/>
  <c r="AB33" i="1"/>
  <c r="AM33" i="1" s="1"/>
  <c r="AB31" i="1"/>
  <c r="AA14" i="1"/>
  <c r="AK25" i="1"/>
  <c r="AQ26" i="1"/>
  <c r="E34" i="10"/>
  <c r="D34" i="10" s="1"/>
  <c r="E18" i="10"/>
  <c r="D18" i="10" s="1"/>
  <c r="CJ32" i="10"/>
  <c r="CB32" i="10" s="1"/>
  <c r="CD30" i="10"/>
  <c r="CD14" i="10"/>
  <c r="CE28" i="10"/>
  <c r="CF26" i="10"/>
  <c r="CF10" i="10"/>
  <c r="CG24" i="10"/>
  <c r="CG8" i="10"/>
  <c r="CI20" i="10"/>
  <c r="AH34" i="10"/>
  <c r="AH18" i="10"/>
  <c r="D24" i="3"/>
  <c r="D8" i="3"/>
  <c r="O14" i="3"/>
  <c r="Q28" i="1"/>
  <c r="AB28" i="1" s="1"/>
  <c r="AB9" i="1"/>
  <c r="R20" i="1"/>
  <c r="AK22" i="1"/>
  <c r="AQ8" i="1"/>
  <c r="AQ16" i="1"/>
  <c r="E32" i="10"/>
  <c r="E16" i="10"/>
  <c r="D16" i="10" s="1"/>
  <c r="AH32" i="10"/>
  <c r="H32" i="1" s="1"/>
  <c r="K32" i="1" s="1"/>
  <c r="L32" i="1" s="1"/>
  <c r="AH16" i="10"/>
  <c r="CM30" i="10"/>
  <c r="CE30" i="10" s="1"/>
  <c r="AB36" i="1"/>
  <c r="Z36" i="3"/>
  <c r="AB26" i="1"/>
  <c r="AL26" i="1" s="1"/>
  <c r="AK20" i="1"/>
  <c r="AQ22" i="1"/>
  <c r="E14" i="10"/>
  <c r="CJ28" i="10"/>
  <c r="CB28" i="10" s="1"/>
  <c r="CD26" i="10"/>
  <c r="CD10" i="10"/>
  <c r="CE24" i="10"/>
  <c r="CE8" i="10"/>
  <c r="CF22" i="10"/>
  <c r="CG20" i="10"/>
  <c r="CH18" i="10"/>
  <c r="CI32" i="10"/>
  <c r="CI16" i="10"/>
  <c r="AH30" i="10"/>
  <c r="H30" i="1" s="1"/>
  <c r="K30" i="1" s="1"/>
  <c r="L30" i="1" s="1"/>
  <c r="AH14" i="10"/>
  <c r="H14" i="1" s="1"/>
  <c r="K14" i="1" s="1"/>
  <c r="L14" i="1" s="1"/>
  <c r="DH12" i="10"/>
  <c r="CZ12" i="10" s="1"/>
  <c r="O12" i="1" s="1"/>
  <c r="AB27" i="1"/>
  <c r="AQ23" i="1"/>
  <c r="AB25" i="1"/>
  <c r="AK19" i="1"/>
  <c r="AQ37" i="1"/>
  <c r="E29" i="10"/>
  <c r="D29" i="10" s="1"/>
  <c r="E13" i="10"/>
  <c r="CJ27" i="10"/>
  <c r="CB27" i="10" s="1"/>
  <c r="AH29" i="10"/>
  <c r="AH13" i="10"/>
  <c r="H13" i="1" s="1"/>
  <c r="K13" i="1" s="1"/>
  <c r="L13" i="1" s="1"/>
  <c r="CJ30" i="10"/>
  <c r="CB30" i="10" s="1"/>
  <c r="N35" i="1"/>
  <c r="AK37" i="1"/>
  <c r="AK17" i="1"/>
  <c r="AQ20" i="1"/>
  <c r="E28" i="10"/>
  <c r="CJ10" i="10"/>
  <c r="CB10" i="10" s="1"/>
  <c r="CI14" i="10"/>
  <c r="AH28" i="10"/>
  <c r="H28" i="1" s="1"/>
  <c r="K28" i="1" s="1"/>
  <c r="AH12" i="10"/>
  <c r="H12" i="1" s="1"/>
  <c r="K12" i="1" s="1"/>
  <c r="DB8" i="10"/>
  <c r="DC22" i="10"/>
  <c r="DD20" i="10"/>
  <c r="DE34" i="10"/>
  <c r="DF32" i="10"/>
  <c r="DF16" i="10"/>
  <c r="DG14" i="10"/>
  <c r="DF18" i="10"/>
  <c r="D18" i="3"/>
  <c r="AK21" i="1"/>
  <c r="AB22" i="1"/>
  <c r="AK35" i="1"/>
  <c r="AK16" i="1"/>
  <c r="AP10" i="1"/>
  <c r="E27" i="10"/>
  <c r="D27" i="10" s="1"/>
  <c r="E11" i="10"/>
  <c r="AH27" i="10"/>
  <c r="AH11" i="10"/>
  <c r="H11" i="1" s="1"/>
  <c r="K11" i="1" s="1"/>
  <c r="DB23" i="10"/>
  <c r="DC37" i="10"/>
  <c r="DC21" i="10"/>
  <c r="DD35" i="10"/>
  <c r="DD19" i="10"/>
  <c r="DE33" i="10"/>
  <c r="DE17" i="10"/>
  <c r="DF31" i="10"/>
  <c r="DF15" i="10"/>
  <c r="DG29" i="10"/>
  <c r="DG13" i="10"/>
  <c r="AB30" i="1"/>
  <c r="AB20" i="1"/>
  <c r="AL20" i="1" s="1"/>
  <c r="AK33" i="1"/>
  <c r="AK14" i="1"/>
  <c r="AQ17" i="1"/>
  <c r="D36" i="4"/>
  <c r="AM36" i="1" s="1"/>
  <c r="AK13" i="1"/>
  <c r="DC36" i="10"/>
  <c r="D30" i="3"/>
  <c r="AB12" i="1"/>
  <c r="AK32" i="1"/>
  <c r="AQ32" i="1"/>
  <c r="AK31" i="1"/>
  <c r="AK11" i="1"/>
  <c r="CJ37" i="10"/>
  <c r="CB37" i="10" s="1"/>
  <c r="M37" i="1" s="1"/>
  <c r="CJ21" i="10"/>
  <c r="CB21" i="10" s="1"/>
  <c r="CD19" i="10"/>
  <c r="CE33" i="10"/>
  <c r="CE17" i="10"/>
  <c r="CF31" i="10"/>
  <c r="CF15" i="10"/>
  <c r="CG13" i="10"/>
  <c r="CH27" i="10"/>
  <c r="CI25" i="10"/>
  <c r="CI9" i="10"/>
  <c r="AH23" i="10"/>
  <c r="H23" i="1" s="1"/>
  <c r="K23" i="1" s="1"/>
  <c r="L23" i="1" s="1"/>
  <c r="O20" i="3"/>
  <c r="D20" i="3" s="1"/>
  <c r="N13" i="1"/>
  <c r="AK10" i="1"/>
  <c r="E22" i="10"/>
  <c r="AH22" i="10"/>
  <c r="H22" i="1" s="1"/>
  <c r="K22" i="1" s="1"/>
  <c r="DB34" i="10"/>
  <c r="DC32" i="10"/>
  <c r="DC16" i="10"/>
  <c r="DD14" i="10"/>
  <c r="DE28" i="10"/>
  <c r="DF26" i="10"/>
  <c r="DF10" i="10"/>
  <c r="DG8" i="10"/>
  <c r="D12" i="3"/>
  <c r="O36" i="3"/>
  <c r="D36" i="3" s="1"/>
  <c r="AB17" i="1"/>
  <c r="AB16" i="1"/>
  <c r="AK29" i="1"/>
  <c r="AB15" i="1"/>
  <c r="R26" i="1"/>
  <c r="AK28" i="1"/>
  <c r="AL28" i="1" s="1"/>
  <c r="AK9" i="1"/>
  <c r="AQ29" i="1"/>
  <c r="AQ13" i="1"/>
  <c r="E37" i="10"/>
  <c r="E21" i="10"/>
  <c r="D21" i="10" s="1"/>
  <c r="CD33" i="10"/>
  <c r="CD17" i="10"/>
  <c r="CE31" i="10"/>
  <c r="CE15" i="10"/>
  <c r="CF29" i="10"/>
  <c r="CF13" i="10"/>
  <c r="CG27" i="10"/>
  <c r="CH25" i="10"/>
  <c r="CH9" i="10"/>
  <c r="AH37" i="10"/>
  <c r="H37" i="1" s="1"/>
  <c r="K37" i="1" s="1"/>
  <c r="AH21" i="10"/>
  <c r="Z24" i="3"/>
  <c r="AB24" i="1"/>
  <c r="AL24" i="1" s="1"/>
  <c r="AB32" i="1"/>
  <c r="AB13" i="1"/>
  <c r="AK26" i="1"/>
  <c r="AQ27" i="1"/>
  <c r="AQ11" i="1"/>
  <c r="E35" i="10"/>
  <c r="E19" i="10"/>
  <c r="CJ33" i="10"/>
  <c r="CB33" i="10" s="1"/>
  <c r="CJ17" i="10"/>
  <c r="CB17" i="10" s="1"/>
  <c r="M17" i="1" s="1"/>
  <c r="CD31" i="10"/>
  <c r="CD15" i="10"/>
  <c r="CE13" i="10"/>
  <c r="CF27" i="10"/>
  <c r="CF11" i="10"/>
  <c r="CG25" i="10"/>
  <c r="CG9" i="10"/>
  <c r="CI37" i="10"/>
  <c r="CI21" i="10"/>
  <c r="AH35" i="10"/>
  <c r="H35" i="1" s="1"/>
  <c r="K35" i="1" s="1"/>
  <c r="L35" i="1" s="1"/>
  <c r="AH19" i="10"/>
  <c r="H19" i="1" s="1"/>
  <c r="K19" i="1" s="1"/>
  <c r="L19" i="1" s="1"/>
  <c r="DB31" i="10"/>
  <c r="DB15" i="10"/>
  <c r="DC29" i="10"/>
  <c r="DC13" i="10"/>
  <c r="DD27" i="10"/>
  <c r="DD11" i="10"/>
  <c r="DE25" i="10"/>
  <c r="DE9" i="10"/>
  <c r="DF23" i="10"/>
  <c r="DG37" i="10"/>
  <c r="DG21" i="10"/>
  <c r="D30" i="4"/>
  <c r="AM30" i="1" s="1"/>
  <c r="AD12" i="1"/>
  <c r="AK12" i="1" s="1"/>
  <c r="D12" i="9"/>
  <c r="BB12" i="4" s="1"/>
  <c r="D12" i="4" s="1"/>
  <c r="AF24" i="1"/>
  <c r="AK24" i="1" s="1"/>
  <c r="D24" i="9"/>
  <c r="BB24" i="4" s="1"/>
  <c r="D24" i="4" s="1"/>
  <c r="AM24" i="1" s="1"/>
  <c r="D27" i="9"/>
  <c r="BB27" i="4" s="1"/>
  <c r="D27" i="4" s="1"/>
  <c r="D11" i="9"/>
  <c r="BB11" i="4" s="1"/>
  <c r="D11" i="4" s="1"/>
  <c r="D25" i="9"/>
  <c r="BB25" i="4" s="1"/>
  <c r="D25" i="4" s="1"/>
  <c r="AM25" i="1" s="1"/>
  <c r="D9" i="9"/>
  <c r="BB9" i="4" s="1"/>
  <c r="D9" i="4" s="1"/>
  <c r="AM9" i="1" s="1"/>
  <c r="D23" i="9"/>
  <c r="BB23" i="4" s="1"/>
  <c r="D23" i="4" s="1"/>
  <c r="D37" i="9"/>
  <c r="BB37" i="4" s="1"/>
  <c r="D37" i="4" s="1"/>
  <c r="D21" i="9"/>
  <c r="BB21" i="4" s="1"/>
  <c r="D21" i="4" s="1"/>
  <c r="AM21" i="1" s="1"/>
  <c r="AK30" i="1"/>
  <c r="AL30" i="1" s="1"/>
  <c r="AK36" i="1"/>
  <c r="AL36" i="1" s="1"/>
  <c r="AK18" i="1"/>
  <c r="N23" i="1"/>
  <c r="AL32" i="1"/>
  <c r="AC32" i="1"/>
  <c r="AM32" i="1"/>
  <c r="AM16" i="1"/>
  <c r="AL16" i="1"/>
  <c r="AC16" i="1"/>
  <c r="AM15" i="1"/>
  <c r="AL15" i="1"/>
  <c r="AC15" i="1"/>
  <c r="L26" i="1"/>
  <c r="M11" i="1"/>
  <c r="AB35" i="1"/>
  <c r="AL21" i="1"/>
  <c r="AC21" i="1"/>
  <c r="N29" i="1"/>
  <c r="AC33" i="1"/>
  <c r="AB11" i="1"/>
  <c r="AC17" i="1"/>
  <c r="AM17" i="1"/>
  <c r="AL17" i="1"/>
  <c r="AL31" i="1"/>
  <c r="AC31" i="1"/>
  <c r="AM31" i="1"/>
  <c r="AC36" i="1"/>
  <c r="AC30" i="1"/>
  <c r="AC24" i="1"/>
  <c r="AM12" i="1"/>
  <c r="AL12" i="1"/>
  <c r="AC12" i="1"/>
  <c r="AM10" i="1"/>
  <c r="CJ31" i="10"/>
  <c r="CB31" i="10" s="1"/>
  <c r="M31" i="1" s="1"/>
  <c r="CC31" i="10"/>
  <c r="AC9" i="1"/>
  <c r="AL9" i="1"/>
  <c r="AB29" i="1"/>
  <c r="AM22" i="1"/>
  <c r="AL22" i="1"/>
  <c r="AC22" i="1"/>
  <c r="AM8" i="1"/>
  <c r="AC8" i="1"/>
  <c r="AL8" i="1"/>
  <c r="N17" i="1"/>
  <c r="AC37" i="1"/>
  <c r="AM28" i="1"/>
  <c r="AC28" i="1"/>
  <c r="CJ34" i="10"/>
  <c r="CB34" i="10" s="1"/>
  <c r="M34" i="1" s="1"/>
  <c r="CC34" i="10"/>
  <c r="AL25" i="1"/>
  <c r="AC25" i="1"/>
  <c r="CJ19" i="10"/>
  <c r="CB19" i="10" s="1"/>
  <c r="M19" i="1" s="1"/>
  <c r="CC19" i="10"/>
  <c r="AB23" i="1"/>
  <c r="AL27" i="1"/>
  <c r="AC27" i="1"/>
  <c r="AM27" i="1"/>
  <c r="AC20" i="1"/>
  <c r="AM20" i="1"/>
  <c r="AL13" i="1"/>
  <c r="AC13" i="1"/>
  <c r="AM13" i="1"/>
  <c r="CJ25" i="10"/>
  <c r="CB25" i="10" s="1"/>
  <c r="DH37" i="10"/>
  <c r="CZ37" i="10" s="1"/>
  <c r="DA37" i="10"/>
  <c r="L25" i="1"/>
  <c r="M25" i="1"/>
  <c r="N37" i="1"/>
  <c r="N31" i="1"/>
  <c r="N19" i="1"/>
  <c r="O37" i="1"/>
  <c r="O13" i="1"/>
  <c r="L12" i="1"/>
  <c r="M30" i="1"/>
  <c r="M12" i="1"/>
  <c r="N36" i="1"/>
  <c r="N30" i="1"/>
  <c r="N24" i="1"/>
  <c r="N18" i="1"/>
  <c r="N12" i="1"/>
  <c r="AQ36" i="1"/>
  <c r="AQ30" i="1"/>
  <c r="AQ24" i="1"/>
  <c r="AQ18" i="1"/>
  <c r="AQ12" i="1"/>
  <c r="CJ26" i="10"/>
  <c r="CB26" i="10" s="1"/>
  <c r="CC26" i="10"/>
  <c r="CJ20" i="10"/>
  <c r="CB20" i="10" s="1"/>
  <c r="CC20" i="10"/>
  <c r="CJ14" i="10"/>
  <c r="CB14" i="10" s="1"/>
  <c r="M14" i="1" s="1"/>
  <c r="CC14" i="10"/>
  <c r="CJ8" i="10"/>
  <c r="CB8" i="10" s="1"/>
  <c r="CC8" i="10"/>
  <c r="DH32" i="10"/>
  <c r="CZ32" i="10" s="1"/>
  <c r="O32" i="1" s="1"/>
  <c r="DA32" i="10"/>
  <c r="DH26" i="10"/>
  <c r="CZ26" i="10" s="1"/>
  <c r="O26" i="1" s="1"/>
  <c r="DA26" i="10"/>
  <c r="DH20" i="10"/>
  <c r="CZ20" i="10" s="1"/>
  <c r="O20" i="1" s="1"/>
  <c r="DA20" i="10"/>
  <c r="DH14" i="10"/>
  <c r="CZ14" i="10" s="1"/>
  <c r="O14" i="1" s="1"/>
  <c r="DA14" i="10"/>
  <c r="DH8" i="10"/>
  <c r="CZ8" i="10" s="1"/>
  <c r="O8" i="1" s="1"/>
  <c r="DA8" i="10"/>
  <c r="CC32" i="10"/>
  <c r="CC21" i="10"/>
  <c r="CJ36" i="10"/>
  <c r="CB36" i="10" s="1"/>
  <c r="M36" i="1" s="1"/>
  <c r="CJ18" i="10"/>
  <c r="CB18" i="10" s="1"/>
  <c r="M18" i="1" s="1"/>
  <c r="CJ13" i="10"/>
  <c r="CB13" i="10" s="1"/>
  <c r="DH25" i="10"/>
  <c r="CZ25" i="10" s="1"/>
  <c r="O25" i="1" s="1"/>
  <c r="DA25" i="10"/>
  <c r="L28" i="1"/>
  <c r="L22" i="1"/>
  <c r="L10" i="1"/>
  <c r="M28" i="1"/>
  <c r="M16" i="1"/>
  <c r="M10" i="1"/>
  <c r="N34" i="1"/>
  <c r="N28" i="1"/>
  <c r="N22" i="1"/>
  <c r="N16" i="1"/>
  <c r="N10" i="1"/>
  <c r="DA36" i="10"/>
  <c r="DH36" i="10"/>
  <c r="CZ36" i="10" s="1"/>
  <c r="O36" i="1" s="1"/>
  <c r="DG36" i="10"/>
  <c r="DG12" i="10"/>
  <c r="CC28" i="10"/>
  <c r="CJ29" i="10"/>
  <c r="CB29" i="10" s="1"/>
  <c r="M29" i="1" s="1"/>
  <c r="CC23" i="10"/>
  <c r="CJ23" i="10"/>
  <c r="CB23" i="10" s="1"/>
  <c r="M23" i="1" s="1"/>
  <c r="DB30" i="10"/>
  <c r="L33" i="1"/>
  <c r="L9" i="1"/>
  <c r="M33" i="1"/>
  <c r="M27" i="1"/>
  <c r="M21" i="1"/>
  <c r="N33" i="1"/>
  <c r="N27" i="1"/>
  <c r="N21" i="1"/>
  <c r="N15" i="1"/>
  <c r="N9" i="1"/>
  <c r="CJ35" i="10"/>
  <c r="CB35" i="10" s="1"/>
  <c r="M35" i="1" s="1"/>
  <c r="CC35" i="10"/>
  <c r="CC37" i="10"/>
  <c r="CC27" i="10"/>
  <c r="CC17" i="10"/>
  <c r="DC24" i="10"/>
  <c r="DH19" i="10"/>
  <c r="CZ19" i="10" s="1"/>
  <c r="O19" i="1" s="1"/>
  <c r="DA19" i="10"/>
  <c r="M32" i="1"/>
  <c r="M26" i="1"/>
  <c r="M20" i="1"/>
  <c r="M8" i="1"/>
  <c r="N32" i="1"/>
  <c r="N26" i="1"/>
  <c r="N20" i="1"/>
  <c r="N14" i="1"/>
  <c r="N8" i="1"/>
  <c r="CJ16" i="10"/>
  <c r="CB16" i="10" s="1"/>
  <c r="CC16" i="10"/>
  <c r="DH34" i="10"/>
  <c r="CZ34" i="10" s="1"/>
  <c r="O34" i="1" s="1"/>
  <c r="DA34" i="10"/>
  <c r="DH28" i="10"/>
  <c r="CZ28" i="10" s="1"/>
  <c r="O28" i="1" s="1"/>
  <c r="DA28" i="10"/>
  <c r="DH22" i="10"/>
  <c r="CZ22" i="10" s="1"/>
  <c r="O22" i="1" s="1"/>
  <c r="DA22" i="10"/>
  <c r="DH16" i="10"/>
  <c r="CZ16" i="10" s="1"/>
  <c r="O16" i="1" s="1"/>
  <c r="DA16" i="10"/>
  <c r="DH10" i="10"/>
  <c r="CZ10" i="10" s="1"/>
  <c r="O10" i="1" s="1"/>
  <c r="DA10" i="10"/>
  <c r="CC25" i="10"/>
  <c r="CC13" i="10"/>
  <c r="CJ22" i="10"/>
  <c r="CB22" i="10" s="1"/>
  <c r="M22" i="1" s="1"/>
  <c r="DH31" i="10"/>
  <c r="CZ31" i="10" s="1"/>
  <c r="O31" i="1" s="1"/>
  <c r="DA31" i="10"/>
  <c r="DH13" i="10"/>
  <c r="CZ13" i="10" s="1"/>
  <c r="DA13" i="10"/>
  <c r="L37" i="1"/>
  <c r="M13" i="1"/>
  <c r="CJ15" i="10"/>
  <c r="CB15" i="10" s="1"/>
  <c r="M15" i="1" s="1"/>
  <c r="CC15" i="10"/>
  <c r="CJ9" i="10"/>
  <c r="CB9" i="10" s="1"/>
  <c r="M9" i="1" s="1"/>
  <c r="CC9" i="10"/>
  <c r="DH33" i="10"/>
  <c r="CZ33" i="10" s="1"/>
  <c r="O33" i="1" s="1"/>
  <c r="DA33" i="10"/>
  <c r="DH27" i="10"/>
  <c r="CZ27" i="10" s="1"/>
  <c r="O27" i="1" s="1"/>
  <c r="DA27" i="10"/>
  <c r="DH21" i="10"/>
  <c r="CZ21" i="10" s="1"/>
  <c r="O21" i="1" s="1"/>
  <c r="DA21" i="10"/>
  <c r="DH15" i="10"/>
  <c r="CZ15" i="10" s="1"/>
  <c r="O15" i="1" s="1"/>
  <c r="DA15" i="10"/>
  <c r="DH9" i="10"/>
  <c r="CZ9" i="10" s="1"/>
  <c r="O9" i="1" s="1"/>
  <c r="DA9" i="10"/>
  <c r="CC33" i="10"/>
  <c r="CC24" i="10"/>
  <c r="DH35" i="10"/>
  <c r="CZ35" i="10" s="1"/>
  <c r="O35" i="1" s="1"/>
  <c r="DA35" i="10"/>
  <c r="DH29" i="10"/>
  <c r="CZ29" i="10" s="1"/>
  <c r="O29" i="1" s="1"/>
  <c r="DA29" i="10"/>
  <c r="DH23" i="10"/>
  <c r="CZ23" i="10" s="1"/>
  <c r="O23" i="1" s="1"/>
  <c r="DA23" i="10"/>
  <c r="DH17" i="10"/>
  <c r="CZ17" i="10" s="1"/>
  <c r="O17" i="1" s="1"/>
  <c r="DA17" i="10"/>
  <c r="DH11" i="10"/>
  <c r="CZ11" i="10" s="1"/>
  <c r="O11" i="1" s="1"/>
  <c r="DA11" i="10"/>
  <c r="DA12" i="10"/>
  <c r="DD18" i="10"/>
  <c r="DE12" i="10"/>
  <c r="DA30" i="10"/>
  <c r="DH30" i="10"/>
  <c r="CZ30" i="10" s="1"/>
  <c r="O30" i="1" s="1"/>
  <c r="DA24" i="10"/>
  <c r="DH24" i="10"/>
  <c r="CZ24" i="10" s="1"/>
  <c r="O24" i="1" s="1"/>
  <c r="DH18" i="10"/>
  <c r="CZ18" i="10" s="1"/>
  <c r="O18" i="1" s="1"/>
  <c r="DA18" i="10"/>
  <c r="DB36" i="10"/>
  <c r="DB24" i="10"/>
  <c r="DB18" i="10"/>
  <c r="DB12" i="10"/>
  <c r="DC30" i="10"/>
  <c r="DC18" i="10"/>
  <c r="DC12" i="10"/>
  <c r="DD36" i="10"/>
  <c r="DD24" i="10"/>
  <c r="DD12" i="10"/>
  <c r="DE36" i="10"/>
  <c r="DE30" i="10"/>
  <c r="DE18" i="10"/>
  <c r="DF36" i="10"/>
  <c r="DF30" i="10"/>
  <c r="DF24" i="10"/>
  <c r="DF12" i="10"/>
  <c r="DG30" i="10"/>
  <c r="DG24" i="10"/>
  <c r="DG18" i="10"/>
  <c r="EW7" i="9"/>
  <c r="AL19" i="1" l="1"/>
  <c r="AM19" i="1"/>
  <c r="AC19" i="1"/>
  <c r="AM14" i="1"/>
  <c r="AL14" i="1"/>
  <c r="AC14" i="1"/>
  <c r="AC18" i="1"/>
  <c r="AM18" i="1"/>
  <c r="AL18" i="1"/>
  <c r="AM34" i="1"/>
  <c r="AL34" i="1"/>
  <c r="AC34" i="1"/>
  <c r="AL33" i="1"/>
  <c r="D22" i="10"/>
  <c r="D32" i="10"/>
  <c r="H8" i="1"/>
  <c r="K8" i="1" s="1"/>
  <c r="L8" i="1" s="1"/>
  <c r="D37" i="10"/>
  <c r="H29" i="1"/>
  <c r="K29" i="1" s="1"/>
  <c r="L29" i="1" s="1"/>
  <c r="D31" i="10"/>
  <c r="D30" i="10"/>
  <c r="H27" i="1"/>
  <c r="K27" i="1" s="1"/>
  <c r="L27" i="1" s="1"/>
  <c r="D13" i="10"/>
  <c r="D11" i="10"/>
  <c r="H21" i="1"/>
  <c r="K21" i="1" s="1"/>
  <c r="L21" i="1" s="1"/>
  <c r="D36" i="10"/>
  <c r="D9" i="10"/>
  <c r="D28" i="10"/>
  <c r="D25" i="10"/>
  <c r="AM26" i="1"/>
  <c r="AM37" i="1"/>
  <c r="AC10" i="1"/>
  <c r="AC26" i="1"/>
  <c r="N11" i="1"/>
  <c r="D19" i="10"/>
  <c r="D14" i="10"/>
  <c r="CB24" i="10"/>
  <c r="M24" i="1" s="1"/>
  <c r="D35" i="10"/>
  <c r="H18" i="1"/>
  <c r="K18" i="1" s="1"/>
  <c r="L18" i="1" s="1"/>
  <c r="H20" i="1"/>
  <c r="K20" i="1" s="1"/>
  <c r="L20" i="1" s="1"/>
  <c r="D24" i="10"/>
  <c r="H15" i="1"/>
  <c r="K15" i="1" s="1"/>
  <c r="L15" i="1" s="1"/>
  <c r="H16" i="1"/>
  <c r="K16" i="1" s="1"/>
  <c r="L16" i="1" s="1"/>
  <c r="H34" i="1"/>
  <c r="K34" i="1" s="1"/>
  <c r="L34" i="1" s="1"/>
  <c r="N25" i="1"/>
  <c r="D23" i="10"/>
  <c r="D12" i="10"/>
  <c r="AM23" i="1"/>
  <c r="AC23" i="1"/>
  <c r="AL23" i="1"/>
  <c r="AL29" i="1"/>
  <c r="AM29" i="1"/>
  <c r="AC29" i="1"/>
  <c r="AC11" i="1"/>
  <c r="AL11" i="1"/>
  <c r="AM11" i="1"/>
  <c r="AM35" i="1"/>
  <c r="AC35" i="1"/>
  <c r="AL35" i="1"/>
  <c r="GT7" i="9"/>
  <c r="GS7" i="9"/>
  <c r="AA124" i="13"/>
  <c r="AA7" i="9" l="1"/>
  <c r="BY7" i="4" s="1"/>
  <c r="AA7" i="4" s="1"/>
  <c r="AY7" i="9" l="1"/>
  <c r="AD7" i="4"/>
  <c r="DX7" i="10"/>
  <c r="AA22" i="13"/>
  <c r="AA254" i="13"/>
  <c r="AA162" i="13"/>
  <c r="AA222" i="13"/>
  <c r="AA240" i="13"/>
  <c r="AA155" i="13"/>
  <c r="AA93" i="13"/>
  <c r="AA84" i="13"/>
  <c r="AA114" i="13"/>
  <c r="AA105" i="13"/>
  <c r="AA61" i="13"/>
  <c r="AA146" i="13"/>
  <c r="AA232" i="13"/>
  <c r="AA253" i="13"/>
  <c r="AA66" i="13"/>
  <c r="AA117" i="13"/>
  <c r="AA258" i="13"/>
  <c r="AA134" i="13"/>
  <c r="AA175" i="13"/>
  <c r="AA198" i="13"/>
  <c r="AA113" i="13"/>
  <c r="AA160" i="13"/>
  <c r="AA169" i="13"/>
  <c r="AA233" i="13"/>
  <c r="AA191" i="13"/>
  <c r="AA59" i="13"/>
  <c r="AA15" i="13"/>
  <c r="AA27" i="13"/>
  <c r="AA75" i="13"/>
  <c r="AA70" i="13"/>
  <c r="AA39" i="13"/>
  <c r="AA209" i="13"/>
  <c r="AA263" i="13"/>
  <c r="AA108" i="13"/>
  <c r="AA167" i="13"/>
  <c r="AA262" i="13"/>
  <c r="AA214" i="13"/>
  <c r="AA54" i="13"/>
  <c r="AA176" i="13"/>
  <c r="AA125" i="13"/>
  <c r="AA185" i="13"/>
  <c r="AA161" i="13"/>
  <c r="AA257" i="13"/>
  <c r="AA23" i="13"/>
  <c r="AA90" i="13"/>
  <c r="AA16" i="13"/>
  <c r="AA77" i="13"/>
  <c r="AA119" i="13"/>
  <c r="AA225" i="13"/>
  <c r="AA190" i="13"/>
  <c r="AA64" i="13"/>
  <c r="AA49" i="13"/>
  <c r="AA213" i="13"/>
  <c r="AA186" i="13"/>
  <c r="AA250" i="13"/>
  <c r="AA156" i="13"/>
  <c r="AA197" i="13"/>
  <c r="AA127" i="13"/>
  <c r="AA215" i="13"/>
  <c r="AA196" i="13"/>
  <c r="AA111" i="13"/>
  <c r="AA247" i="13"/>
  <c r="AA68" i="13"/>
  <c r="AA178" i="13"/>
  <c r="AA230" i="13"/>
  <c r="AA142" i="13"/>
  <c r="AA235" i="13"/>
  <c r="AA95" i="13"/>
  <c r="AA173" i="13"/>
  <c r="AA170" i="13"/>
  <c r="AA104" i="13"/>
  <c r="AA166" i="13"/>
  <c r="AA227" i="13"/>
  <c r="AA218" i="13"/>
  <c r="AA152" i="13"/>
  <c r="AA202" i="13"/>
  <c r="AA133" i="13"/>
  <c r="AA83" i="13"/>
  <c r="AA131" i="13"/>
  <c r="AA236" i="13"/>
  <c r="AA205" i="13"/>
  <c r="AA199" i="13"/>
  <c r="AA78" i="13"/>
  <c r="AA25" i="13"/>
  <c r="AA210" i="13"/>
  <c r="AA239" i="13"/>
  <c r="AA135" i="13"/>
  <c r="AA143" i="13"/>
  <c r="AA44" i="13"/>
  <c r="AA20" i="13"/>
  <c r="AA120" i="13"/>
  <c r="AA243" i="13"/>
  <c r="AA130" i="13"/>
  <c r="AA228" i="13"/>
  <c r="AA69" i="13"/>
  <c r="AA102" i="13"/>
  <c r="AA208" i="13"/>
  <c r="AA92" i="13"/>
  <c r="AA264" i="13"/>
  <c r="AA72" i="13"/>
  <c r="AA128" i="13"/>
  <c r="AA31" i="13"/>
  <c r="AA13" i="13"/>
  <c r="AA220" i="13"/>
  <c r="AA245" i="13"/>
  <c r="AA153" i="13"/>
  <c r="AA140" i="13"/>
  <c r="AA179" i="13"/>
  <c r="AA57" i="13"/>
  <c r="AA103" i="13"/>
  <c r="AA37" i="13"/>
  <c r="AA40" i="13"/>
  <c r="AA24" i="13"/>
  <c r="AA126" i="13"/>
  <c r="AA30" i="13"/>
  <c r="AA71" i="13"/>
  <c r="AA97" i="13"/>
  <c r="AA163" i="13"/>
  <c r="AA141" i="13"/>
  <c r="AA180" i="13"/>
  <c r="AA94" i="13"/>
  <c r="AA145" i="13"/>
  <c r="AA86" i="13"/>
  <c r="AA17" i="13"/>
  <c r="AA107" i="13"/>
  <c r="AA211" i="13"/>
  <c r="AA38" i="13"/>
  <c r="AA35" i="13"/>
  <c r="AA50" i="13"/>
  <c r="AA216" i="13"/>
  <c r="AA19" i="13"/>
  <c r="AA91" i="13"/>
  <c r="AA241" i="13"/>
  <c r="AA80" i="13"/>
  <c r="AA182" i="13"/>
  <c r="AA171" i="13"/>
  <c r="AA109" i="13"/>
  <c r="AA47" i="13"/>
  <c r="AA204" i="13"/>
  <c r="AA149" i="13"/>
  <c r="AA99" i="13"/>
  <c r="AA52" i="13"/>
  <c r="AA137" i="13"/>
  <c r="AA246" i="13"/>
  <c r="AA237" i="13"/>
  <c r="AA56" i="13"/>
  <c r="AA217" i="13"/>
  <c r="AA60" i="13"/>
  <c r="AA177" i="13"/>
  <c r="AA203" i="13"/>
  <c r="AA89" i="13"/>
  <c r="AA82" i="13"/>
  <c r="AA154" i="13"/>
  <c r="AA249" i="13"/>
  <c r="AA138" i="13"/>
  <c r="AA189" i="13"/>
  <c r="AA251" i="13"/>
  <c r="AA63" i="13"/>
  <c r="AA88" i="13"/>
  <c r="AA29" i="13"/>
  <c r="AA98" i="13"/>
  <c r="AA43" i="13"/>
  <c r="AA193" i="13"/>
  <c r="AA165" i="13"/>
  <c r="AA248" i="13"/>
  <c r="AA46" i="13"/>
  <c r="AA129" i="13"/>
  <c r="AA256" i="13"/>
  <c r="AA259" i="13"/>
  <c r="AA226" i="13"/>
  <c r="AA101" i="13"/>
  <c r="AA136" i="13"/>
  <c r="AA65" i="13"/>
  <c r="AA159" i="13"/>
  <c r="AA28" i="13"/>
  <c r="AA238" i="13"/>
  <c r="AA74" i="13"/>
  <c r="AA255" i="13"/>
  <c r="AA181" i="13"/>
  <c r="AA62" i="13"/>
  <c r="AA172" i="13"/>
  <c r="AA221" i="13"/>
  <c r="AA48" i="13"/>
  <c r="AA148" i="13"/>
  <c r="AA67" i="13"/>
  <c r="AA174" i="13"/>
  <c r="AA55" i="13"/>
  <c r="AA150" i="13"/>
  <c r="AA158" i="13"/>
  <c r="AA33" i="13"/>
  <c r="AA229" i="13"/>
  <c r="AA223" i="13"/>
  <c r="AA183" i="13"/>
  <c r="AA168" i="13"/>
  <c r="AA96" i="13"/>
  <c r="AA32" i="13"/>
  <c r="AA201" i="13"/>
  <c r="AA242" i="13"/>
  <c r="AA164" i="13"/>
  <c r="AA192" i="13"/>
  <c r="AA110" i="13"/>
  <c r="AA42" i="13"/>
  <c r="AA151" i="13"/>
  <c r="AA118" i="13"/>
  <c r="AA14" i="13"/>
  <c r="AA76" i="13"/>
  <c r="AA106" i="13"/>
  <c r="AA212" i="13"/>
  <c r="AA45" i="13"/>
  <c r="AA51" i="13"/>
  <c r="AA87" i="13"/>
  <c r="AA195" i="13"/>
  <c r="AA194" i="13"/>
  <c r="AA244" i="13"/>
  <c r="AA36" i="13"/>
  <c r="AA144" i="13"/>
  <c r="AA207" i="13"/>
  <c r="AA260" i="13"/>
  <c r="AA184" i="13"/>
  <c r="AA115" i="13"/>
  <c r="AA123" i="13"/>
  <c r="AA53" i="13"/>
  <c r="AA58" i="13"/>
  <c r="AA73" i="13"/>
  <c r="AA234" i="13"/>
  <c r="AA224" i="13"/>
  <c r="AA21" i="13"/>
  <c r="AA187" i="13"/>
  <c r="AA34" i="13"/>
  <c r="AA200" i="13"/>
  <c r="AA122" i="13"/>
  <c r="AA188" i="13"/>
  <c r="AA81" i="13"/>
  <c r="AA231" i="13"/>
  <c r="AA219" i="13"/>
  <c r="AA18" i="13"/>
  <c r="AA2" i="13"/>
  <c r="AA139" i="13"/>
  <c r="AA132" i="13"/>
  <c r="AA157" i="13"/>
  <c r="AA112" i="13"/>
  <c r="AA261" i="13"/>
  <c r="AA41" i="13"/>
  <c r="AA26" i="13"/>
  <c r="AA116" i="13"/>
  <c r="AA252" i="13"/>
  <c r="AA121" i="13"/>
  <c r="AA85" i="13"/>
  <c r="AA206" i="13"/>
  <c r="AA79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CZ7" i="9" l="1"/>
  <c r="F7" i="10"/>
  <c r="CK7" i="10" s="1"/>
  <c r="AI7" i="10"/>
  <c r="R7" i="10"/>
  <c r="CN7" i="10" s="1"/>
  <c r="CF7" i="10" s="1"/>
  <c r="M7" i="8"/>
  <c r="AB7" i="9"/>
  <c r="BZ7" i="4" s="1"/>
  <c r="AB7" i="4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DI7" i="10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1" i="13"/>
  <c r="AA5" i="13"/>
  <c r="AA7" i="13"/>
  <c r="AA8" i="13"/>
  <c r="AA9" i="13"/>
  <c r="AA12" i="13"/>
  <c r="AA10" i="13"/>
  <c r="AA6" i="13"/>
  <c r="Y100" i="13" l="1"/>
  <c r="Y147" i="13"/>
  <c r="CB7" i="8"/>
  <c r="E7" i="8"/>
  <c r="DB7" i="10"/>
  <c r="DF7" i="10"/>
  <c r="CQ7" i="8"/>
  <c r="DZ7" i="8"/>
  <c r="BK7" i="10"/>
  <c r="I7" i="1" s="1"/>
  <c r="AX7" i="8"/>
  <c r="DP7" i="10"/>
  <c r="D7" i="9"/>
  <c r="BB7" i="4" s="1"/>
  <c r="D7" i="4" s="1"/>
  <c r="DH7" i="10"/>
  <c r="DA7" i="10"/>
  <c r="CJ7" i="10"/>
  <c r="CB7" i="10" s="1"/>
  <c r="BM7" i="8"/>
  <c r="AH7" i="10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N7" i="1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14" i="14"/>
  <c r="F40" i="14"/>
  <c r="I25" i="14"/>
  <c r="M16" i="14"/>
  <c r="C24" i="14"/>
  <c r="I37" i="14"/>
  <c r="M17" i="14"/>
  <c r="M27" i="14"/>
  <c r="I21" i="14"/>
  <c r="C16" i="14"/>
  <c r="M21" i="14"/>
  <c r="M22" i="14"/>
  <c r="M23" i="14"/>
  <c r="M25" i="14"/>
  <c r="M29" i="14"/>
  <c r="M35" i="14"/>
  <c r="C12" i="14"/>
  <c r="M31" i="14"/>
  <c r="M12" i="14"/>
  <c r="I17" i="14"/>
  <c r="M13" i="14"/>
  <c r="I13" i="14"/>
  <c r="M19" i="14"/>
  <c r="C38" i="14"/>
  <c r="M32" i="14"/>
  <c r="C10" i="14"/>
  <c r="M26" i="14"/>
  <c r="F5" i="14"/>
  <c r="C39" i="14"/>
  <c r="M18" i="14"/>
  <c r="M7" i="14"/>
  <c r="C18" i="14"/>
  <c r="M30" i="14"/>
  <c r="M34" i="14"/>
  <c r="C20" i="14"/>
  <c r="I29" i="14"/>
  <c r="M24" i="14"/>
  <c r="M38" i="14"/>
  <c r="M36" i="14"/>
  <c r="M37" i="14"/>
  <c r="I33" i="14"/>
  <c r="M15" i="14"/>
  <c r="M33" i="14"/>
  <c r="M20" i="14"/>
  <c r="M8" i="14"/>
  <c r="M14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M9" i="14"/>
  <c r="P11" i="14"/>
  <c r="F21" i="14"/>
  <c r="M28" i="14"/>
  <c r="C22" i="14"/>
  <c r="C40" i="14"/>
  <c r="O37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P5" i="14"/>
  <c r="I8" i="14"/>
  <c r="C26" i="14"/>
  <c r="M1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<sst xmlns="http://schemas.openxmlformats.org/spreadsheetml/2006/main" count="6464" uniqueCount="816">
  <si>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</si>
  <si>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</si>
  <si>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</si>
  <si>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</si>
  <si>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</si>
  <si>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</si>
  <si>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</si>
  <si>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</si>
  <si>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</si>
  <si>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</si>
  <si>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</si>
  <si>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</si>
  <si>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</si>
  <si>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</si>
  <si>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</si>
  <si>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</si>
  <si>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</si>
  <si>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</si>
  <si>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</si>
  <si>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</si>
  <si>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</si>
  <si>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</si>
  <si>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</si>
  <si>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</si>
  <si>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</si>
  <si>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</si>
  <si>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</si>
  <si>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</si>
  <si>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</si>
  <si>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</si>
  <si>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</si>
  <si>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</si>
  <si>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</si>
  <si>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</si>
  <si>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</si>
  <si>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</si>
  <si>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</si>
  <si>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</si>
  <si>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</si>
  <si>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</si>
  <si>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</si>
  <si>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</si>
  <si>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</si>
  <si>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</si>
  <si>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</si>
  <si>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</si>
  <si>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</si>
  <si>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</si>
  <si>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</si>
  <si>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</si>
  <si>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</si>
  <si>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</si>
  <si>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</si>
  <si>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</si>
  <si>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</si>
  <si>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</si>
  <si>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</si>
  <si>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</si>
  <si>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</si>
  <si>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</si>
  <si>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</si>
  <si>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</si>
  <si>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</si>
  <si>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</si>
  <si>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</si>
  <si>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</si>
  <si>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</si>
  <si>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</si>
  <si>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</si>
  <si>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</si>
  <si>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</si>
  <si>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</si>
  <si>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</si>
  <si>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</si>
  <si>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</si>
  <si>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</si>
  <si>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</si>
  <si>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</si>
  <si>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</si>
  <si>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</si>
  <si>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</si>
  <si>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</si>
  <si>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</si>
  <si>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</si>
  <si>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</si>
  <si>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</si>
  <si>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</si>
  <si>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</si>
  <si>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</si>
  <si>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</si>
  <si>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</si>
  <si>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</si>
  <si>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</si>
  <si>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</si>
  <si>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</si>
  <si>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</si>
  <si>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</si>
  <si>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</si>
  <si>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</si>
  <si>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</si>
  <si>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</si>
  <si>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</si>
  <si>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</si>
  <si>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</si>
  <si>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</si>
  <si>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</si>
  <si>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</si>
  <si>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</si>
  <si>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</si>
  <si>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</si>
  <si>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</si>
  <si>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</si>
  <si>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</si>
  <si>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</si>
  <si>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</si>
  <si>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</si>
  <si>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</si>
  <si>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</si>
  <si>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</si>
  <si>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</si>
  <si>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</si>
  <si>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</si>
  <si>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</si>
  <si>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</si>
  <si>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</si>
  <si>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</si>
  <si>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</si>
  <si>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</si>
  <si>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</si>
  <si>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</si>
  <si>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</si>
  <si>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</si>
  <si>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</si>
  <si>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</si>
  <si>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</si>
  <si>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</si>
  <si>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</si>
  <si>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</si>
  <si>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</si>
  <si>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</si>
  <si>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</si>
  <si>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</si>
  <si>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</si>
  <si>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</si>
  <si>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</si>
  <si>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</si>
  <si>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</si>
  <si>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</si>
  <si>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</si>
  <si>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</si>
  <si>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</si>
  <si>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</si>
  <si>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</si>
  <si>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</si>
  <si>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</si>
  <si>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</si>
  <si>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</si>
  <si>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</si>
  <si>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</si>
  <si>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</si>
  <si>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</si>
  <si>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</si>
  <si>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</si>
  <si>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</si>
  <si>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</si>
  <si>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</si>
  <si>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</si>
  <si>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</si>
  <si>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</si>
  <si>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</si>
  <si>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</si>
  <si>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</si>
  <si>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</si>
  <si>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</si>
  <si>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</si>
  <si>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</si>
  <si>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</si>
  <si>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</si>
  <si>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</si>
  <si>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</si>
  <si>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</si>
  <si>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</si>
  <si>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</si>
  <si>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</si>
  <si>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</si>
  <si>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</si>
  <si>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</si>
  <si>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</si>
  <si>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</si>
  <si>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</si>
  <si>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</si>
  <si>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</si>
  <si>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</si>
  <si>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</si>
  <si>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</si>
  <si>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</si>
  <si>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</si>
  <si>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</si>
  <si>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</si>
  <si>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</si>
  <si>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</si>
  <si>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</si>
  <si>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</si>
  <si>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</si>
  <si>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</si>
  <si>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</si>
  <si>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</si>
  <si>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</si>
  <si>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</si>
  <si>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</si>
  <si>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</si>
  <si>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</si>
  <si>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</si>
  <si>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</si>
  <si>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</si>
  <si>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</si>
  <si>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</si>
  <si>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</si>
  <si>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</si>
  <si>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</si>
  <si>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</si>
  <si>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</si>
  <si>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</si>
  <si>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</si>
  <si>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</si>
  <si>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</si>
  <si>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</si>
  <si>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</si>
  <si>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</si>
  <si>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</si>
  <si>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</si>
  <si>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</si>
  <si>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</si>
  <si>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</si>
  <si>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</si>
  <si>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</si>
  <si>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</si>
  <si>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</si>
  <si>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</si>
  <si>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</si>
  <si>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</si>
  <si>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</si>
  <si>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</si>
  <si>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</si>
  <si>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</si>
  <si>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</si>
  <si>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</si>
  <si>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</si>
  <si>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</si>
  <si>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</si>
  <si>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</si>
  <si>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</si>
  <si>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</si>
  <si>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</si>
  <si>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</si>
  <si>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</si>
  <si>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</si>
  <si>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</si>
  <si>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</si>
  <si>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</si>
  <si>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</si>
  <si>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</si>
  <si>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</si>
  <si>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</si>
  <si>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</si>
  <si>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</si>
  <si>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</si>
  <si>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</si>
  <si>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</si>
  <si>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</si>
  <si>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</si>
  <si>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</si>
  <si>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</si>
  <si>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</si>
  <si>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</si>
  <si>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</si>
  <si>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</si>
  <si>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</si>
  <si>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</si>
  <si>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</si>
  <si>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</si>
  <si>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</si>
  <si>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</si>
  <si>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</si>
  <si>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</si>
  <si>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</si>
  <si>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</si>
  <si>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</si>
  <si>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</si>
  <si>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</si>
  <si>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</si>
  <si>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</si>
  <si>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</si>
  <si>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</si>
  <si>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</si>
  <si>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</si>
  <si>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</si>
  <si>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</si>
  <si>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</si>
  <si>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</si>
  <si>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</si>
  <si>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</si>
  <si>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</si>
  <si>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</si>
  <si>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</si>
  <si>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</si>
  <si>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</si>
  <si>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</si>
  <si>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</si>
  <si>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</si>
  <si>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</si>
  <si>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</si>
  <si>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</si>
  <si>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</si>
  <si>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</si>
  <si>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</si>
  <si>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</si>
  <si>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</si>
  <si>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</si>
  <si>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</si>
  <si>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</si>
  <si>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</si>
  <si>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</si>
  <si>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</si>
  <si>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</si>
  <si>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</si>
  <si>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</si>
  <si>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</si>
  <si>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</si>
  <si>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</si>
  <si>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</si>
  <si>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</si>
  <si>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</si>
  <si>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</si>
  <si>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</si>
  <si>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</si>
  <si>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</si>
  <si>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</si>
  <si>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</si>
  <si>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</si>
  <si>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</si>
  <si>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</si>
  <si>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</si>
  <si>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</si>
  <si>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</si>
  <si>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</si>
  <si>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</si>
  <si>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</si>
  <si>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</si>
  <si>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</si>
  <si>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</si>
  <si>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</si>
  <si>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</si>
  <si>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</si>
  <si>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</si>
  <si>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</si>
  <si>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</si>
  <si>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</si>
  <si>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</si>
  <si>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</si>
  <si>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</si>
  <si>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</si>
  <si>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</si>
  <si>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</si>
  <si>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</si>
  <si>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</si>
  <si>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</si>
  <si>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</si>
  <si>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</si>
  <si>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</si>
  <si>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</si>
  <si>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</si>
  <si>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</si>
  <si>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</si>
  <si>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</si>
  <si>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</si>
  <si>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</si>
  <si>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</si>
  <si>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</si>
  <si>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</si>
  <si>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</si>
  <si>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</si>
  <si>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</si>
  <si>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</si>
  <si>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</si>
  <si>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</si>
  <si>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</si>
  <si>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</si>
  <si>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</si>
  <si>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</si>
  <si>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</si>
  <si>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</si>
  <si>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</si>
  <si>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</si>
  <si>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</si>
  <si>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</si>
  <si>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</si>
  <si>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</si>
  <si>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</si>
  <si>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</si>
  <si>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</si>
  <si>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</si>
  <si>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</si>
  <si>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</si>
  <si>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</si>
  <si>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</si>
  <si>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</si>
  <si>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</si>
  <si>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</si>
  <si>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</si>
  <si>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</si>
  <si>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</si>
  <si>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</si>
  <si>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</si>
  <si>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</si>
  <si>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</si>
  <si>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</si>
  <si>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</si>
  <si>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</si>
  <si>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</si>
  <si>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</si>
  <si>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</si>
  <si>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</si>
  <si>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</si>
  <si>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</si>
  <si>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</si>
  <si>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</si>
  <si>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</si>
  <si>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</si>
  <si>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</si>
  <si>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</si>
  <si>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</si>
  <si>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</si>
  <si>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</si>
  <si>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</si>
  <si>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</si>
  <si>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</si>
  <si>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</si>
  <si>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</si>
  <si>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</si>
  <si>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</si>
  <si>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</si>
  <si>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</si>
  <si>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</si>
  <si>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</si>
  <si>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</si>
  <si>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</si>
  <si>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</si>
  <si>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</si>
  <si>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</si>
  <si>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</si>
  <si>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</si>
  <si>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</si>
  <si>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</si>
  <si>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</si>
  <si>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</si>
  <si>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</si>
  <si>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</si>
  <si>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</si>
  <si>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</si>
  <si>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</si>
  <si>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</si>
  <si>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</si>
  <si>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</si>
  <si>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</si>
  <si>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</si>
  <si>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</si>
  <si>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</si>
  <si>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</si>
  <si>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</si>
  <si>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</si>
  <si>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</si>
  <si>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</si>
  <si>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</si>
  <si>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</si>
  <si>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</si>
  <si>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</si>
  <si>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</si>
  <si>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</si>
  <si>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</si>
  <si>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</si>
  <si>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</si>
  <si>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</si>
  <si>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</si>
  <si>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</si>
  <si>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</si>
  <si>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</si>
  <si>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</si>
  <si>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</si>
  <si>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</si>
  <si>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</si>
  <si>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</si>
  <si>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</si>
  <si>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</si>
  <si>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</si>
  <si>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</si>
  <si>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</si>
  <si>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</si>
  <si>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</si>
  <si>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</si>
  <si>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</si>
  <si>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</si>
  <si>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</si>
  <si>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</si>
  <si>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</si>
  <si>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</si>
  <si>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</si>
  <si>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</si>
  <si>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</si>
  <si>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</si>
  <si>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</si>
  <si>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</si>
  <si>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</si>
  <si>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</si>
  <si>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</si>
  <si>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</si>
  <si>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</si>
  <si>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</si>
  <si>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</si>
  <si>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</si>
  <si>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</si>
  <si>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</si>
  <si>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</si>
  <si>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</si>
  <si>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</si>
  <si>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</si>
  <si>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</si>
  <si>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</si>
  <si>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</si>
  <si>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</si>
  <si>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</si>
  <si>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</si>
  <si>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</si>
  <si>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</si>
  <si>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</si>
  <si>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</si>
  <si>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</si>
  <si>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</si>
  <si>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</si>
  <si>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</si>
  <si>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</si>
  <si>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</si>
  <si>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</si>
  <si>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</si>
  <si>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</si>
  <si>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</si>
  <si>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</si>
  <si>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</si>
  <si>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</si>
  <si>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</si>
  <si>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</si>
  <si>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</si>
  <si>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</si>
  <si>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</si>
  <si>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</si>
  <si>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</si>
  <si>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</si>
  <si>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</si>
  <si>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</si>
  <si>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</si>
  <si>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</si>
  <si>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</si>
  <si>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</si>
  <si>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</si>
  <si>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</si>
  <si>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</si>
  <si>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</si>
  <si>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</si>
  <si>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</si>
  <si>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</si>
  <si>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</si>
  <si>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</si>
  <si>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</si>
  <si>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</si>
  <si>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</si>
  <si>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</si>
  <si>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</si>
  <si>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</si>
  <si>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</si>
  <si>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</si>
  <si>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</si>
  <si>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</si>
  <si>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</si>
  <si>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</si>
  <si>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</si>
  <si>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</si>
  <si>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</si>
  <si>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</si>
  <si>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</si>
  <si>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</si>
  <si>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</si>
  <si>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</si>
  <si>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</si>
  <si>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</si>
  <si>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</si>
  <si>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</si>
  <si>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</si>
  <si>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</si>
  <si>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</si>
  <si>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</si>
  <si>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</si>
  <si>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</si>
  <si>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</si>
  <si>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</si>
  <si>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</si>
  <si>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</si>
  <si>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</si>
  <si>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</si>
  <si>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</si>
  <si>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</si>
  <si>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</si>
  <si>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</si>
  <si>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</si>
  <si>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</si>
  <si>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</si>
  <si>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</si>
  <si>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</si>
  <si>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</si>
  <si>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</si>
  <si>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</si>
  <si>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</si>
  <si>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</si>
  <si>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</si>
  <si>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</si>
  <si>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</si>
  <si>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</si>
  <si>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</si>
  <si>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</si>
  <si>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</si>
  <si>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</si>
  <si>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</si>
  <si>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</si>
  <si>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</si>
  <si>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</si>
  <si>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</si>
  <si>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</si>
  <si>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</si>
  <si>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</si>
  <si>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</si>
  <si>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</si>
  <si>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</si>
  <si>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</si>
  <si>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</si>
  <si>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</si>
  <si>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</si>
  <si>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</si>
  <si>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</si>
  <si>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</si>
  <si>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</si>
  <si>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</si>
  <si>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</si>
  <si>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</si>
  <si>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</si>
  <si>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</si>
  <si>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</si>
  <si>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</si>
  <si>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</si>
  <si>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</si>
  <si>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</si>
  <si>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</si>
  <si>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</si>
  <si>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</si>
  <si>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</si>
  <si>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</si>
  <si>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</si>
  <si>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</si>
  <si>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</si>
  <si>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</si>
  <si>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</si>
  <si>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</si>
  <si>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</si>
  <si>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</si>
  <si>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</si>
  <si>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</si>
  <si>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</si>
  <si>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</si>
  <si>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</si>
  <si>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</si>
  <si>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</si>
  <si>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</si>
  <si>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</si>
  <si>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</si>
  <si>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</si>
  <si>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</si>
  <si>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</si>
  <si>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</si>
  <si>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</si>
  <si>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</si>
  <si>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</si>
  <si>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</si>
  <si>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</si>
  <si>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</si>
  <si>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</si>
  <si>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</si>
  <si>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</si>
  <si>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</si>
  <si>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</si>
  <si>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</si>
  <si>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</si>
  <si>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</si>
  <si>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</si>
  <si>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</si>
  <si>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</si>
  <si>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</si>
  <si>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</si>
  <si>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</si>
  <si>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</si>
  <si>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</si>
  <si>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</si>
  <si>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</si>
  <si>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</si>
  <si>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</si>
  <si>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</si>
  <si>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</si>
  <si>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</si>
  <si>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</si>
  <si>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</si>
  <si>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</si>
  <si>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</si>
  <si>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</si>
  <si>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</si>
  <si>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</si>
  <si>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</si>
  <si>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</si>
  <si>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</si>
  <si>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</si>
  <si>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</si>
  <si>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</si>
  <si>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</si>
  <si>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</si>
  <si>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</si>
  <si>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</si>
  <si>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</si>
  <si>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</si>
  <si>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</si>
  <si>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</si>
  <si>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</si>
  <si>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</si>
  <si>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</si>
  <si>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</si>
  <si>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</si>
  <si>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</si>
  <si>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和歌山県</t>
  </si>
  <si>
    <t>30000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</si>
  <si>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</si>
  <si>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</si>
  <si>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</si>
  <si>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</si>
  <si>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</si>
  <si>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</si>
  <si>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</si>
  <si>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</si>
  <si>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30201</t>
  </si>
  <si>
    <t>和歌山市</t>
  </si>
  <si>
    <t/>
  </si>
  <si>
    <t>有る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</si>
  <si>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</si>
  <si>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</si>
  <si>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</si>
  <si>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</si>
  <si>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</si>
  <si>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</si>
  <si>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</si>
  <si>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</si>
  <si>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</si>
  <si>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</si>
  <si>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</si>
  <si>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</si>
  <si>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</si>
  <si>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</si>
  <si>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</si>
  <si>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</si>
  <si>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</si>
  <si>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</si>
  <si>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</si>
  <si>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</si>
  <si>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無い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</si>
  <si>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</si>
  <si>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</si>
  <si>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</si>
  <si>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</si>
  <si>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</si>
  <si>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</si>
  <si>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</si>
  <si>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</si>
  <si>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</si>
  <si>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</si>
  <si>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</si>
  <si>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美浜町</t>
  </si>
  <si>
    <t>30382</t>
  </si>
  <si>
    <t>日高町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</si>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</sst>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7" si="0">+E7+F7</f>
        <v>902945</v>
      </c>
      <c r="E7" s="286">
        <f>SUM(E$8:E$207)</f>
        <v>902896</v>
      </c>
      <c r="F7" s="286">
        <f>SUM(F$8:F$207)</f>
        <v>49</v>
      </c>
      <c r="G7" s="286">
        <f>SUM(G$8:G$207)</f>
        <v>9482</v>
      </c>
      <c r="H7" s="286">
        <f>SUM(ごみ搬入量内訳!E7,+ごみ搬入量内訳!AH7)</f>
        <v>241007</v>
      </c>
      <c r="I7" s="286">
        <f>ごみ搬入量内訳!BK7</f>
        <v>43653</v>
      </c>
      <c r="J7" s="286">
        <f>資源化量内訳!CA7</f>
        <v>4294</v>
      </c>
      <c r="K7" s="286">
        <f t="shared" ref="K7:K37" si="1">SUM(H7:J7)</f>
        <v>288954</v>
      </c>
      <c r="L7" s="286">
        <f t="shared" ref="L7:L37" si="2">IF(D7&lt;&gt;0,K7/D7/365*1000000,"-")</f>
        <v>876.7475256195537</v>
      </c>
      <c r="M7" s="286">
        <f>IF(D7&lt;&gt;0,(ごみ搬入量内訳!CB7+ごみ処理概要!J7)/ごみ処理概要!D7/365*1000000,"-")</f>
        <v>635.11809947313191</v>
      </c>
      <c r="N7" s="286">
        <f>IF(D7&lt;&gt;0,(ごみ搬入量内訳!E7+ごみ搬入量内訳!BL7-ごみ搬入量内訳!R7-ごみ搬入量内訳!BP7)/D7/365*1000000,"-")</f>
        <v>550.48180622357734</v>
      </c>
      <c r="O7" s="286">
        <f>IF(D7&lt;&gt;0,ごみ搬入量内訳!CZ7/ごみ処理概要!D7/365*1000000,"-")</f>
        <v>241.62942614642179</v>
      </c>
      <c r="P7" s="286">
        <f>ごみ搬入量内訳!DX7</f>
        <v>49</v>
      </c>
      <c r="Q7" s="286">
        <f>ごみ処理量内訳!E7</f>
        <v>237263</v>
      </c>
      <c r="R7" s="286">
        <f>ごみ処理量内訳!N7</f>
        <v>2290</v>
      </c>
      <c r="S7" s="286">
        <f t="shared" ref="S7:S37" si="3">SUM(T7:Z7)</f>
        <v>41817</v>
      </c>
      <c r="T7" s="286">
        <f>ごみ処理量内訳!G7</f>
        <v>4826</v>
      </c>
      <c r="U7" s="286">
        <f>ごみ処理量内訳!L7</f>
        <v>31224</v>
      </c>
      <c r="V7" s="286">
        <f>ごみ処理量内訳!H7</f>
        <v>784</v>
      </c>
      <c r="W7" s="286">
        <f>ごみ処理量内訳!I7</f>
        <v>0</v>
      </c>
      <c r="X7" s="286">
        <f>ごみ処理量内訳!J7</f>
        <v>0</v>
      </c>
      <c r="Y7" s="286">
        <f>ごみ処理量内訳!K7</f>
        <v>258</v>
      </c>
      <c r="Z7" s="286">
        <f>ごみ処理量内訳!M7</f>
        <v>4725</v>
      </c>
      <c r="AA7" s="286">
        <f>資源化量内訳!AC7</f>
        <v>3708</v>
      </c>
      <c r="AB7" s="286">
        <f t="shared" ref="AB7:AB37" si="4">SUM(Q7,R7,S7,AA7)</f>
        <v>285078</v>
      </c>
      <c r="AC7" s="289">
        <f t="shared" ref="AC7:AC37" si="5">IF(AB7&lt;&gt;0,(AA7+Q7+S7)/AB7*100,"-")</f>
        <v>99.196711075565275</v>
      </c>
      <c r="AD7" s="286">
        <f>施設資源化量内訳!AC7</f>
        <v>733</v>
      </c>
      <c r="AE7" s="286">
        <f>施設資源化量内訳!BB7</f>
        <v>1101</v>
      </c>
      <c r="AF7" s="286">
        <f>施設資源化量内訳!CA7</f>
        <v>784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258</v>
      </c>
      <c r="AJ7" s="286">
        <f>施設資源化量内訳!FW7</f>
        <v>23282</v>
      </c>
      <c r="AK7" s="286">
        <f t="shared" ref="AK7:AK37" si="6">SUM(AD7:AJ7)</f>
        <v>26158</v>
      </c>
      <c r="AL7" s="289">
        <f t="shared" ref="AL7:AL37" si="7">IF((AB7+J7)&lt;&gt;0,(AA7+AK7+J7)/(AB7+J7)*100,"-")</f>
        <v>11.804874003013422</v>
      </c>
      <c r="AM7" s="289">
        <f>IF((AB7+J7)&lt;&gt;0,(資源化量内訳!D7-資源化量内訳!T7-資源化量内訳!V7-資源化量内訳!X7-資源化量内訳!W7)/(AB7+J7)*100,"-")</f>
        <v>11.802800547392284</v>
      </c>
      <c r="AN7" s="286">
        <f>ごみ処理量内訳!AA7</f>
        <v>2290</v>
      </c>
      <c r="AO7" s="286">
        <f>ごみ処理量内訳!AB7</f>
        <v>28397</v>
      </c>
      <c r="AP7" s="286">
        <f>ごみ処理量内訳!AC7</f>
        <v>4418</v>
      </c>
      <c r="AQ7" s="286">
        <f t="shared" ref="AQ7:AQ37" si="8">SUM(AN7:AP7)</f>
        <v>35105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353601</v>
      </c>
      <c r="E8" s="273">
        <v>353601</v>
      </c>
      <c r="F8" s="273">
        <v>0</v>
      </c>
      <c r="G8" s="273">
        <v>4396</v>
      </c>
      <c r="H8" s="273">
        <f>SUM(ごみ搬入量内訳!E8,+ごみ搬入量内訳!AH8)</f>
        <v>98178</v>
      </c>
      <c r="I8" s="273">
        <f>ごみ搬入量内訳!BK8</f>
        <v>11180</v>
      </c>
      <c r="J8" s="273">
        <f>資源化量内訳!CA8</f>
        <v>69</v>
      </c>
      <c r="K8" s="273">
        <f t="shared" si="1"/>
        <v>109427</v>
      </c>
      <c r="L8" s="276">
        <f t="shared" si="2"/>
        <v>847.84828097205605</v>
      </c>
      <c r="M8" s="273">
        <f>IF(D8&lt;&gt;0,(ごみ搬入量内訳!CB8+ごみ処理概要!J8)/ごみ処理概要!D8/365*1000000,"-")</f>
        <v>592.55705476875812</v>
      </c>
      <c r="N8" s="273">
        <f>IF(D8&lt;&gt;0,(ごみ搬入量内訳!E8+ごみ搬入量内訳!BL8-ごみ搬入量内訳!R8-ごみ搬入量内訳!BP8)/D8/365*1000000,"-")</f>
        <v>535.99612875327739</v>
      </c>
      <c r="O8" s="273">
        <f>IF(D8&lt;&gt;0,ごみ搬入量内訳!CZ8/ごみ処理概要!D8/365*1000000,"-")</f>
        <v>255.2912262032979</v>
      </c>
      <c r="P8" s="273">
        <f>ごみ搬入量内訳!DX8</f>
        <v>0</v>
      </c>
      <c r="Q8" s="273">
        <f>ごみ処理量内訳!E8</f>
        <v>96128</v>
      </c>
      <c r="R8" s="273">
        <f>ごみ処理量内訳!N8</f>
        <v>182</v>
      </c>
      <c r="S8" s="273">
        <f t="shared" si="3"/>
        <v>13048</v>
      </c>
      <c r="T8" s="273">
        <f>ごみ処理量内訳!G8</f>
        <v>0</v>
      </c>
      <c r="U8" s="273">
        <f>ごみ処理量内訳!L8</f>
        <v>13048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0</v>
      </c>
      <c r="AB8" s="273">
        <f t="shared" si="4"/>
        <v>109358</v>
      </c>
      <c r="AC8" s="278">
        <f t="shared" si="5"/>
        <v>99.833574132665191</v>
      </c>
      <c r="AD8" s="273">
        <f>施設資源化量内訳!AC8</f>
        <v>0</v>
      </c>
      <c r="AE8" s="273">
        <f>施設資源化量内訳!BB8</f>
        <v>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8771</v>
      </c>
      <c r="AK8" s="273">
        <f t="shared" si="6"/>
        <v>8771</v>
      </c>
      <c r="AL8" s="278">
        <f t="shared" si="7"/>
        <v>8.0784449907244102</v>
      </c>
      <c r="AM8" s="278">
        <f>IF((AB8+J8)&lt;&gt;0,(資源化量内訳!D8-資源化量内訳!T8-資源化量内訳!V8-資源化量内訳!X8-資源化量内訳!W8)/(AB8+J8)*100,"-")</f>
        <v>8.0784449907244102</v>
      </c>
      <c r="AN8" s="273">
        <f>ごみ処理量内訳!AA8</f>
        <v>182</v>
      </c>
      <c r="AO8" s="273">
        <f>ごみ処理量内訳!AB8</f>
        <v>12870</v>
      </c>
      <c r="AP8" s="273">
        <f>ごみ処理量内訳!AC8</f>
        <v>0</v>
      </c>
      <c r="AQ8" s="273">
        <f t="shared" si="8"/>
        <v>13052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46619</v>
      </c>
      <c r="E9" s="273">
        <v>46619</v>
      </c>
      <c r="F9" s="273">
        <v>0</v>
      </c>
      <c r="G9" s="273">
        <v>286</v>
      </c>
      <c r="H9" s="273">
        <f>SUM(ごみ搬入量内訳!E9,+ごみ搬入量内訳!AH9)</f>
        <v>12001</v>
      </c>
      <c r="I9" s="273">
        <f>ごみ搬入量内訳!BK9</f>
        <v>4048</v>
      </c>
      <c r="J9" s="273">
        <f>資源化量内訳!CA9</f>
        <v>337</v>
      </c>
      <c r="K9" s="273">
        <f t="shared" si="1"/>
        <v>16386</v>
      </c>
      <c r="L9" s="276">
        <f t="shared" si="2"/>
        <v>962.97970108607024</v>
      </c>
      <c r="M9" s="273">
        <f>IF(D9&lt;&gt;0,(ごみ搬入量内訳!CB9+ごみ処理概要!J9)/ごみ処理概要!D9/365*1000000,"-")</f>
        <v>664.25970715097344</v>
      </c>
      <c r="N9" s="273">
        <f>IF(D9&lt;&gt;0,(ごみ搬入量内訳!E9+ごみ搬入量内訳!BL9-ごみ搬入量内訳!R9-ごみ搬入量内訳!BP9)/D9/365*1000000,"-")</f>
        <v>565.52872351710323</v>
      </c>
      <c r="O9" s="273">
        <f>IF(D9&lt;&gt;0,ごみ搬入量内訳!CZ9/ごみ処理概要!D9/365*1000000,"-")</f>
        <v>298.71999393509674</v>
      </c>
      <c r="P9" s="273">
        <f>ごみ搬入量内訳!DX9</f>
        <v>0</v>
      </c>
      <c r="Q9" s="273">
        <f>ごみ処理量内訳!E9</f>
        <v>13067</v>
      </c>
      <c r="R9" s="273">
        <f>ごみ処理量内訳!N9</f>
        <v>1065</v>
      </c>
      <c r="S9" s="273">
        <f t="shared" si="3"/>
        <v>1916</v>
      </c>
      <c r="T9" s="273">
        <f>ごみ処理量内訳!G9</f>
        <v>0</v>
      </c>
      <c r="U9" s="273">
        <f>ごみ処理量内訳!L9</f>
        <v>1916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0</v>
      </c>
      <c r="AB9" s="273">
        <f t="shared" si="4"/>
        <v>16048</v>
      </c>
      <c r="AC9" s="278">
        <f t="shared" si="5"/>
        <v>93.363659022931216</v>
      </c>
      <c r="AD9" s="273">
        <f>施設資源化量内訳!AC9</f>
        <v>0</v>
      </c>
      <c r="AE9" s="273">
        <f>施設資源化量内訳!BB9</f>
        <v>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1916</v>
      </c>
      <c r="AK9" s="273">
        <f t="shared" si="6"/>
        <v>1916</v>
      </c>
      <c r="AL9" s="278">
        <f t="shared" si="7"/>
        <v>13.750381446444921</v>
      </c>
      <c r="AM9" s="278">
        <f>IF((AB9+J9)&lt;&gt;0,(資源化量内訳!D9-資源化量内訳!T9-資源化量内訳!V9-資源化量内訳!X9-資源化量内訳!W9)/(AB9+J9)*100,"-")</f>
        <v>13.750381446444921</v>
      </c>
      <c r="AN9" s="273">
        <f>ごみ処理量内訳!AA9</f>
        <v>1065</v>
      </c>
      <c r="AO9" s="273">
        <f>ごみ処理量内訳!AB9</f>
        <v>1474</v>
      </c>
      <c r="AP9" s="273">
        <f>ごみ処理量内訳!AC9</f>
        <v>0</v>
      </c>
      <c r="AQ9" s="273">
        <f t="shared" si="8"/>
        <v>2539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58911</v>
      </c>
      <c r="E10" s="273">
        <v>58911</v>
      </c>
      <c r="F10" s="273">
        <v>0</v>
      </c>
      <c r="G10" s="273">
        <v>605</v>
      </c>
      <c r="H10" s="273">
        <f>SUM(ごみ搬入量内訳!E10,+ごみ搬入量内訳!AH10)</f>
        <v>13436</v>
      </c>
      <c r="I10" s="273">
        <f>ごみ搬入量内訳!BK10</f>
        <v>2379</v>
      </c>
      <c r="J10" s="273">
        <f>資源化量内訳!CA10</f>
        <v>1059</v>
      </c>
      <c r="K10" s="273">
        <f t="shared" si="1"/>
        <v>16874</v>
      </c>
      <c r="L10" s="276">
        <f t="shared" si="2"/>
        <v>784.74541233897526</v>
      </c>
      <c r="M10" s="273">
        <f>IF(D10&lt;&gt;0,(ごみ搬入量内訳!CB10+ごみ処理概要!J10)/ごみ処理概要!D10/365*1000000,"-")</f>
        <v>535.84429542311682</v>
      </c>
      <c r="N10" s="273">
        <f>IF(D10&lt;&gt;0,(ごみ搬入量内訳!E10+ごみ搬入量内訳!BL10-ごみ搬入量内訳!R10-ごみ搬入量内訳!BP10)/D10/365*1000000,"-")</f>
        <v>428.78705118912831</v>
      </c>
      <c r="O10" s="273">
        <f>IF(D10&lt;&gt;0,ごみ搬入量内訳!CZ10/ごみ処理概要!D10/365*1000000,"-")</f>
        <v>248.90111691585844</v>
      </c>
      <c r="P10" s="273">
        <f>ごみ搬入量内訳!DX10</f>
        <v>0</v>
      </c>
      <c r="Q10" s="273">
        <f>ごみ処理量内訳!E10</f>
        <v>13811</v>
      </c>
      <c r="R10" s="273">
        <f>ごみ処理量内訳!N10</f>
        <v>358</v>
      </c>
      <c r="S10" s="273">
        <f t="shared" si="3"/>
        <v>1572</v>
      </c>
      <c r="T10" s="273">
        <f>ごみ処理量内訳!G10</f>
        <v>0</v>
      </c>
      <c r="U10" s="273">
        <f>ごみ処理量内訳!L10</f>
        <v>1572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74</v>
      </c>
      <c r="AB10" s="273">
        <f t="shared" si="4"/>
        <v>15815</v>
      </c>
      <c r="AC10" s="278">
        <f t="shared" si="5"/>
        <v>97.736326272526085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976</v>
      </c>
      <c r="AK10" s="273">
        <f t="shared" si="6"/>
        <v>976</v>
      </c>
      <c r="AL10" s="278">
        <f t="shared" si="7"/>
        <v>12.498518430721822</v>
      </c>
      <c r="AM10" s="278">
        <f>IF((AB10+J10)&lt;&gt;0,(資源化量内訳!D10-資源化量内訳!T10-資源化量内訳!V10-資源化量内訳!X10-資源化量内訳!W10)/(AB10+J10)*100,"-")</f>
        <v>12.498518430721822</v>
      </c>
      <c r="AN10" s="273">
        <f>ごみ処理量内訳!AA10</f>
        <v>358</v>
      </c>
      <c r="AO10" s="273">
        <f>ごみ処理量内訳!AB10</f>
        <v>1728</v>
      </c>
      <c r="AP10" s="273">
        <f>ごみ処理量内訳!AC10</f>
        <v>0</v>
      </c>
      <c r="AQ10" s="273">
        <f t="shared" si="8"/>
        <v>2086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25328</v>
      </c>
      <c r="E11" s="273">
        <v>25328</v>
      </c>
      <c r="F11" s="273">
        <v>0</v>
      </c>
      <c r="G11" s="273">
        <v>180</v>
      </c>
      <c r="H11" s="273">
        <f>SUM(ごみ搬入量内訳!E11,+ごみ搬入量内訳!AH11)</f>
        <v>6790</v>
      </c>
      <c r="I11" s="273">
        <f>ごみ搬入量内訳!BK11</f>
        <v>796</v>
      </c>
      <c r="J11" s="273">
        <f>資源化量内訳!CA11</f>
        <v>209</v>
      </c>
      <c r="K11" s="273">
        <f t="shared" si="1"/>
        <v>7795</v>
      </c>
      <c r="L11" s="276">
        <f t="shared" si="2"/>
        <v>843.18400124611674</v>
      </c>
      <c r="M11" s="273">
        <f>IF(D11&lt;&gt;0,(ごみ搬入量内訳!CB11+ごみ処理概要!J11)/ごみ処理概要!D11/365*1000000,"-")</f>
        <v>800.45690945750641</v>
      </c>
      <c r="N11" s="273">
        <f>IF(D11&lt;&gt;0,(ごみ搬入量内訳!E11+ごみ搬入量内訳!BL11-ごみ搬入量内訳!R11-ごみ搬入量内訳!BP11)/D11/365*1000000,"-")</f>
        <v>707.755345754117</v>
      </c>
      <c r="O11" s="273">
        <f>IF(D11&lt;&gt;0,ごみ搬入量内訳!CZ11/ごみ処理概要!D11/365*1000000,"-")</f>
        <v>42.727091788610146</v>
      </c>
      <c r="P11" s="273">
        <f>ごみ搬入量内訳!DX11</f>
        <v>0</v>
      </c>
      <c r="Q11" s="273">
        <f>ごみ処理量内訳!E11</f>
        <v>6010</v>
      </c>
      <c r="R11" s="273">
        <f>ごみ処理量内訳!N11</f>
        <v>0</v>
      </c>
      <c r="S11" s="273">
        <f t="shared" si="3"/>
        <v>1576</v>
      </c>
      <c r="T11" s="273">
        <f>ごみ処理量内訳!G11</f>
        <v>940</v>
      </c>
      <c r="U11" s="273">
        <f>ごみ処理量内訳!L11</f>
        <v>636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0</v>
      </c>
      <c r="AB11" s="273">
        <f t="shared" si="4"/>
        <v>7586</v>
      </c>
      <c r="AC11" s="278">
        <f t="shared" si="5"/>
        <v>100</v>
      </c>
      <c r="AD11" s="273">
        <f>施設資源化量内訳!AC11</f>
        <v>0</v>
      </c>
      <c r="AE11" s="273">
        <f>施設資源化量内訳!BB11</f>
        <v>106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636</v>
      </c>
      <c r="AK11" s="273">
        <f t="shared" si="6"/>
        <v>742</v>
      </c>
      <c r="AL11" s="278">
        <f t="shared" si="7"/>
        <v>12.200128287363695</v>
      </c>
      <c r="AM11" s="278">
        <f>IF((AB11+J11)&lt;&gt;0,(資源化量内訳!D11-資源化量内訳!T11-資源化量内訳!V11-資源化量内訳!X11-資源化量内訳!W11)/(AB11+J11)*100,"-")</f>
        <v>12.200128287363695</v>
      </c>
      <c r="AN11" s="273">
        <f>ごみ処理量内訳!AA11</f>
        <v>0</v>
      </c>
      <c r="AO11" s="273">
        <f>ごみ処理量内訳!AB11</f>
        <v>857</v>
      </c>
      <c r="AP11" s="273">
        <f>ごみ処理量内訳!AC11</f>
        <v>248</v>
      </c>
      <c r="AQ11" s="273">
        <f t="shared" si="8"/>
        <v>1105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21135</v>
      </c>
      <c r="E12" s="273">
        <v>21135</v>
      </c>
      <c r="F12" s="273">
        <v>0</v>
      </c>
      <c r="G12" s="273">
        <v>314</v>
      </c>
      <c r="H12" s="273">
        <f>SUM(ごみ搬入量内訳!E12,+ごみ搬入量内訳!AH12)</f>
        <v>5553</v>
      </c>
      <c r="I12" s="273">
        <f>ごみ搬入量内訳!BK12</f>
        <v>1915</v>
      </c>
      <c r="J12" s="273">
        <f>資源化量内訳!CA12</f>
        <v>0</v>
      </c>
      <c r="K12" s="273">
        <f t="shared" si="1"/>
        <v>7468</v>
      </c>
      <c r="L12" s="276">
        <f t="shared" si="2"/>
        <v>968.07541862326661</v>
      </c>
      <c r="M12" s="273">
        <f>IF(D12&lt;&gt;0,(ごみ搬入量内訳!CB12+ごみ処理概要!J12)/ごみ処理概要!D12/365*1000000,"-")</f>
        <v>776.61218973915231</v>
      </c>
      <c r="N12" s="273">
        <f>IF(D12&lt;&gt;0,(ごみ搬入量内訳!E12+ごみ搬入量内訳!BL12-ごみ搬入量内訳!R12-ごみ搬入量内訳!BP12)/D12/365*1000000,"-")</f>
        <v>745.63066522777581</v>
      </c>
      <c r="O12" s="273">
        <f>IF(D12&lt;&gt;0,ごみ搬入量内訳!CZ12/ごみ処理概要!D12/365*1000000,"-")</f>
        <v>191.46322888411419</v>
      </c>
      <c r="P12" s="273">
        <f>ごみ搬入量内訳!DX12</f>
        <v>0</v>
      </c>
      <c r="Q12" s="273">
        <f>ごみ処理量内訳!E12</f>
        <v>6597</v>
      </c>
      <c r="R12" s="273">
        <f>ごみ処理量内訳!N12</f>
        <v>0</v>
      </c>
      <c r="S12" s="273">
        <f t="shared" si="3"/>
        <v>734</v>
      </c>
      <c r="T12" s="273">
        <f>ごみ処理量内訳!G12</f>
        <v>0</v>
      </c>
      <c r="U12" s="273">
        <f>ごみ処理量内訳!L12</f>
        <v>202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97</v>
      </c>
      <c r="Z12" s="273">
        <f>ごみ処理量内訳!M12</f>
        <v>435</v>
      </c>
      <c r="AA12" s="273">
        <f>資源化量内訳!AC12</f>
        <v>137</v>
      </c>
      <c r="AB12" s="273">
        <f t="shared" si="4"/>
        <v>7468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97</v>
      </c>
      <c r="AJ12" s="273">
        <f>施設資源化量内訳!FW12</f>
        <v>202</v>
      </c>
      <c r="AK12" s="273">
        <f t="shared" si="6"/>
        <v>299</v>
      </c>
      <c r="AL12" s="278">
        <f t="shared" si="7"/>
        <v>5.8382431708623459</v>
      </c>
      <c r="AM12" s="278">
        <f>IF((AB12+J12)&lt;&gt;0,(資源化量内訳!D12-資源化量内訳!T12-資源化量内訳!V12-資源化量内訳!X12-資源化量内訳!W12)/(AB12+J12)*100,"-")</f>
        <v>5.8382431708623459</v>
      </c>
      <c r="AN12" s="273">
        <f>ごみ処理量内訳!AA12</f>
        <v>0</v>
      </c>
      <c r="AO12" s="273">
        <f>ごみ処理量内訳!AB12</f>
        <v>614</v>
      </c>
      <c r="AP12" s="273">
        <f>ごみ処理量内訳!AC12</f>
        <v>388</v>
      </c>
      <c r="AQ12" s="273">
        <f t="shared" si="8"/>
        <v>1002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67518</v>
      </c>
      <c r="E13" s="273">
        <v>67518</v>
      </c>
      <c r="F13" s="273">
        <v>0</v>
      </c>
      <c r="G13" s="273">
        <v>422</v>
      </c>
      <c r="H13" s="273">
        <f>SUM(ごみ搬入量内訳!E13,+ごみ搬入量内訳!AH13)</f>
        <v>19566</v>
      </c>
      <c r="I13" s="273">
        <f>ごみ搬入量内訳!BK13</f>
        <v>2680</v>
      </c>
      <c r="J13" s="273">
        <f>資源化量内訳!CA13</f>
        <v>1009</v>
      </c>
      <c r="K13" s="273">
        <f t="shared" si="1"/>
        <v>23255</v>
      </c>
      <c r="L13" s="276">
        <f t="shared" si="2"/>
        <v>943.63471618121514</v>
      </c>
      <c r="M13" s="273">
        <f>IF(D13&lt;&gt;0,(ごみ搬入量内訳!CB13+ごみ処理概要!J13)/ごみ処理概要!D13/365*1000000,"-")</f>
        <v>652.32731444116177</v>
      </c>
      <c r="N13" s="273">
        <f>IF(D13&lt;&gt;0,(ごみ搬入量内訳!E13+ごみ搬入量内訳!BL13-ごみ搬入量内訳!R13-ごみ搬入量内訳!BP13)/D13/365*1000000,"-")</f>
        <v>501.33764430956404</v>
      </c>
      <c r="O13" s="273">
        <f>IF(D13&lt;&gt;0,ごみ搬入量内訳!CZ13/ごみ処理概要!D13/365*1000000,"-")</f>
        <v>291.30740174005348</v>
      </c>
      <c r="P13" s="273">
        <f>ごみ搬入量内訳!DX13</f>
        <v>0</v>
      </c>
      <c r="Q13" s="273">
        <f>ごみ処理量内訳!E13</f>
        <v>16789</v>
      </c>
      <c r="R13" s="273">
        <f>ごみ処理量内訳!N13</f>
        <v>0</v>
      </c>
      <c r="S13" s="273">
        <f t="shared" si="3"/>
        <v>3993</v>
      </c>
      <c r="T13" s="273">
        <f>ごみ処理量内訳!G13</f>
        <v>0</v>
      </c>
      <c r="U13" s="273">
        <f>ごみ処理量内訳!L13</f>
        <v>1261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2732</v>
      </c>
      <c r="AA13" s="273">
        <f>資源化量内訳!AC13</f>
        <v>1465</v>
      </c>
      <c r="AB13" s="273">
        <f t="shared" si="4"/>
        <v>22247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1261</v>
      </c>
      <c r="AK13" s="273">
        <f t="shared" si="6"/>
        <v>1261</v>
      </c>
      <c r="AL13" s="278">
        <f t="shared" si="7"/>
        <v>16.060371517027864</v>
      </c>
      <c r="AM13" s="278">
        <f>IF((AB13+J13)&lt;&gt;0,(資源化量内訳!D13-資源化量内訳!T13-資源化量内訳!V13-資源化量内訳!X13-資源化量内訳!W13)/(AB13+J13)*100,"-")</f>
        <v>16.060371517027864</v>
      </c>
      <c r="AN13" s="273">
        <f>ごみ処理量内訳!AA13</f>
        <v>0</v>
      </c>
      <c r="AO13" s="273">
        <f>ごみ処理量内訳!AB13</f>
        <v>2096</v>
      </c>
      <c r="AP13" s="273">
        <f>ごみ処理量内訳!AC13</f>
        <v>1495</v>
      </c>
      <c r="AQ13" s="273">
        <f t="shared" si="8"/>
        <v>3591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25906</v>
      </c>
      <c r="E14" s="273">
        <v>25906</v>
      </c>
      <c r="F14" s="273">
        <v>0</v>
      </c>
      <c r="G14" s="273">
        <v>235</v>
      </c>
      <c r="H14" s="273">
        <f>SUM(ごみ搬入量内訳!E14,+ごみ搬入量内訳!AH14)</f>
        <v>5350</v>
      </c>
      <c r="I14" s="273">
        <f>ごみ搬入量内訳!BK14</f>
        <v>4545</v>
      </c>
      <c r="J14" s="273">
        <f>資源化量内訳!CA14</f>
        <v>0</v>
      </c>
      <c r="K14" s="273">
        <f t="shared" si="1"/>
        <v>9895</v>
      </c>
      <c r="L14" s="276">
        <f t="shared" si="2"/>
        <v>1046.4598564462244</v>
      </c>
      <c r="M14" s="273">
        <f>IF(D14&lt;&gt;0,(ごみ搬入量内訳!CB14+ごみ処理概要!J14)/ごみ処理概要!D14/365*1000000,"-")</f>
        <v>721.25883991543708</v>
      </c>
      <c r="N14" s="273">
        <f>IF(D14&lt;&gt;0,(ごみ搬入量内訳!E14+ごみ搬入量内訳!BL14-ごみ搬入量内訳!R14-ごみ搬入量内訳!BP14)/D14/365*1000000,"-")</f>
        <v>603.23466611109291</v>
      </c>
      <c r="O14" s="273">
        <f>IF(D14&lt;&gt;0,ごみ搬入量内訳!CZ14/ごみ処理概要!D14/365*1000000,"-")</f>
        <v>325.20101653078729</v>
      </c>
      <c r="P14" s="273">
        <f>ごみ搬入量内訳!DX14</f>
        <v>0</v>
      </c>
      <c r="Q14" s="273">
        <f>ごみ処理量内訳!E14</f>
        <v>9467</v>
      </c>
      <c r="R14" s="273">
        <f>ごみ処理量内訳!N14</f>
        <v>0</v>
      </c>
      <c r="S14" s="273">
        <f t="shared" si="3"/>
        <v>581</v>
      </c>
      <c r="T14" s="273">
        <f>ごみ処理量内訳!G14</f>
        <v>55</v>
      </c>
      <c r="U14" s="273">
        <f>ごみ処理量内訳!L14</f>
        <v>526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336</v>
      </c>
      <c r="AB14" s="273">
        <f t="shared" si="4"/>
        <v>10384</v>
      </c>
      <c r="AC14" s="278">
        <f t="shared" si="5"/>
        <v>100</v>
      </c>
      <c r="AD14" s="273">
        <f>施設資源化量内訳!AC14</f>
        <v>0</v>
      </c>
      <c r="AE14" s="273">
        <f>施設資源化量内訳!BB14</f>
        <v>55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526</v>
      </c>
      <c r="AK14" s="273">
        <f t="shared" si="6"/>
        <v>581</v>
      </c>
      <c r="AL14" s="278">
        <f t="shared" si="7"/>
        <v>8.8308936825885969</v>
      </c>
      <c r="AM14" s="278">
        <f>IF((AB14+J14)&lt;&gt;0,(資源化量内訳!D14-資源化量内訳!T14-資源化量内訳!V14-資源化量内訳!X14-資源化量内訳!W14)/(AB14+J14)*100,"-")</f>
        <v>8.8308936825885969</v>
      </c>
      <c r="AN14" s="273">
        <f>ごみ処理量内訳!AA14</f>
        <v>0</v>
      </c>
      <c r="AO14" s="273">
        <f>ごみ処理量内訳!AB14</f>
        <v>962</v>
      </c>
      <c r="AP14" s="273">
        <f>ごみ処理量内訳!AC14</f>
        <v>0</v>
      </c>
      <c r="AQ14" s="273">
        <f t="shared" si="8"/>
        <v>962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59045</v>
      </c>
      <c r="E15" s="273">
        <v>59045</v>
      </c>
      <c r="F15" s="273">
        <v>0</v>
      </c>
      <c r="G15" s="273">
        <v>588</v>
      </c>
      <c r="H15" s="273">
        <f>SUM(ごみ搬入量内訳!E15,+ごみ搬入量内訳!AH15)</f>
        <v>13537</v>
      </c>
      <c r="I15" s="273">
        <f>ごみ搬入量内訳!BK15</f>
        <v>3935</v>
      </c>
      <c r="J15" s="273">
        <f>資源化量内訳!CA15</f>
        <v>168</v>
      </c>
      <c r="K15" s="273">
        <f t="shared" si="1"/>
        <v>17640</v>
      </c>
      <c r="L15" s="276">
        <f t="shared" si="2"/>
        <v>818.507360882169</v>
      </c>
      <c r="M15" s="273">
        <f>IF(D15&lt;&gt;0,(ごみ搬入量内訳!CB15+ごみ処理概要!J15)/ごみ処理概要!D15/365*1000000,"-")</f>
        <v>614.34452710203618</v>
      </c>
      <c r="N15" s="273">
        <f>IF(D15&lt;&gt;0,(ごみ搬入量内訳!E15+ごみ搬入量内訳!BL15-ごみ搬入量内訳!R15-ごみ搬入量内訳!BP15)/D15/365*1000000,"-")</f>
        <v>553.5596834084057</v>
      </c>
      <c r="O15" s="273">
        <f>IF(D15&lt;&gt;0,ごみ搬入量内訳!CZ15/ごみ処理概要!D15/365*1000000,"-")</f>
        <v>204.16283378013287</v>
      </c>
      <c r="P15" s="273">
        <f>ごみ搬入量内訳!DX15</f>
        <v>0</v>
      </c>
      <c r="Q15" s="273">
        <f>ごみ処理量内訳!E15</f>
        <v>15506</v>
      </c>
      <c r="R15" s="273">
        <f>ごみ処理量内訳!N15</f>
        <v>94</v>
      </c>
      <c r="S15" s="273">
        <f t="shared" si="3"/>
        <v>1873</v>
      </c>
      <c r="T15" s="273">
        <f>ごみ処理量内訳!G15</f>
        <v>0</v>
      </c>
      <c r="U15" s="273">
        <f>ごみ処理量内訳!L15</f>
        <v>1306</v>
      </c>
      <c r="V15" s="273">
        <f>ごみ処理量内訳!H15</f>
        <v>567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0</v>
      </c>
      <c r="AB15" s="273">
        <f t="shared" si="4"/>
        <v>17473</v>
      </c>
      <c r="AC15" s="278">
        <f t="shared" si="5"/>
        <v>99.462027127568248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567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1114</v>
      </c>
      <c r="AK15" s="273">
        <f t="shared" si="6"/>
        <v>1681</v>
      </c>
      <c r="AL15" s="278">
        <f t="shared" si="7"/>
        <v>10.481265234397142</v>
      </c>
      <c r="AM15" s="278">
        <f>IF((AB15+J15)&lt;&gt;0,(資源化量内訳!D15-資源化量内訳!T15-資源化量内訳!V15-資源化量内訳!X15-資源化量内訳!W15)/(AB15+J15)*100,"-")</f>
        <v>10.481265234397142</v>
      </c>
      <c r="AN15" s="273">
        <f>ごみ処理量内訳!AA15</f>
        <v>94</v>
      </c>
      <c r="AO15" s="273">
        <f>ごみ処理量内訳!AB15</f>
        <v>1812</v>
      </c>
      <c r="AP15" s="273">
        <f>ごみ処理量内訳!AC15</f>
        <v>189</v>
      </c>
      <c r="AQ15" s="273">
        <f t="shared" si="8"/>
        <v>2095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53900</v>
      </c>
      <c r="E16" s="273">
        <v>53900</v>
      </c>
      <c r="F16" s="273">
        <v>0</v>
      </c>
      <c r="G16" s="273">
        <v>683</v>
      </c>
      <c r="H16" s="273">
        <f>SUM(ごみ搬入量内訳!E16,+ごみ搬入量内訳!AH16)</f>
        <v>14226</v>
      </c>
      <c r="I16" s="273">
        <f>ごみ搬入量内訳!BK16</f>
        <v>2627</v>
      </c>
      <c r="J16" s="273">
        <f>資源化量内訳!CA16</f>
        <v>400</v>
      </c>
      <c r="K16" s="273">
        <f t="shared" si="1"/>
        <v>17253</v>
      </c>
      <c r="L16" s="276">
        <f t="shared" si="2"/>
        <v>876.96647774925657</v>
      </c>
      <c r="M16" s="273">
        <f>IF(D16&lt;&gt;0,(ごみ搬入量内訳!CB16+ごみ処理概要!J16)/ごみ処理概要!D16/365*1000000,"-")</f>
        <v>652.65458611838255</v>
      </c>
      <c r="N16" s="273">
        <f>IF(D16&lt;&gt;0,(ごみ搬入量内訳!E16+ごみ搬入量内訳!BL16-ごみ搬入量内訳!R16-ごみ搬入量内訳!BP16)/D16/365*1000000,"-")</f>
        <v>561.92339949678501</v>
      </c>
      <c r="O16" s="273">
        <f>IF(D16&lt;&gt;0,ごみ搬入量内訳!CZ16/ごみ処理概要!D16/365*1000000,"-")</f>
        <v>224.31189163087402</v>
      </c>
      <c r="P16" s="273">
        <f>ごみ搬入量内訳!DX16</f>
        <v>0</v>
      </c>
      <c r="Q16" s="273">
        <f>ごみ処理量内訳!E16</f>
        <v>12582</v>
      </c>
      <c r="R16" s="273">
        <f>ごみ処理量内訳!N16</f>
        <v>0</v>
      </c>
      <c r="S16" s="273">
        <f t="shared" si="3"/>
        <v>4271</v>
      </c>
      <c r="T16" s="273">
        <f>ごみ処理量内訳!G16</f>
        <v>1942</v>
      </c>
      <c r="U16" s="273">
        <f>ごみ処理量内訳!L16</f>
        <v>2329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16853</v>
      </c>
      <c r="AC16" s="278">
        <f t="shared" si="5"/>
        <v>100</v>
      </c>
      <c r="AD16" s="273">
        <f>施設資源化量内訳!AC16</f>
        <v>565</v>
      </c>
      <c r="AE16" s="273">
        <f>施設資源化量内訳!BB16</f>
        <v>784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1543</v>
      </c>
      <c r="AK16" s="273">
        <f t="shared" si="6"/>
        <v>2892</v>
      </c>
      <c r="AL16" s="278">
        <f t="shared" si="7"/>
        <v>19.080739581522053</v>
      </c>
      <c r="AM16" s="278">
        <f>IF((AB16+J16)&lt;&gt;0,(資源化量内訳!D16-資源化量内訳!T16-資源化量内訳!V16-資源化量内訳!X16-資源化量内訳!W16)/(AB16+J16)*100,"-")</f>
        <v>19.080739581522053</v>
      </c>
      <c r="AN16" s="273">
        <f>ごみ処理量内訳!AA16</f>
        <v>0</v>
      </c>
      <c r="AO16" s="273">
        <f>ごみ処理量内訳!AB16</f>
        <v>855</v>
      </c>
      <c r="AP16" s="273">
        <f>ごみ処理量内訳!AC16</f>
        <v>572</v>
      </c>
      <c r="AQ16" s="273">
        <f t="shared" si="8"/>
        <v>1427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7763</v>
      </c>
      <c r="E17" s="273">
        <v>7763</v>
      </c>
      <c r="F17" s="273">
        <v>0</v>
      </c>
      <c r="G17" s="273">
        <v>60</v>
      </c>
      <c r="H17" s="273">
        <f>SUM(ごみ搬入量内訳!E17,+ごみ搬入量内訳!AH17)</f>
        <v>1664</v>
      </c>
      <c r="I17" s="273">
        <f>ごみ搬入量内訳!BK17</f>
        <v>421</v>
      </c>
      <c r="J17" s="273">
        <f>資源化量内訳!CA17</f>
        <v>0</v>
      </c>
      <c r="K17" s="273">
        <f t="shared" si="1"/>
        <v>2085</v>
      </c>
      <c r="L17" s="276">
        <f t="shared" si="2"/>
        <v>735.84036675554398</v>
      </c>
      <c r="M17" s="273">
        <f>IF(D17&lt;&gt;0,(ごみ搬入量内訳!CB17+ごみ処理概要!J17)/ごみ処理概要!D17/365*1000000,"-")</f>
        <v>557.96816299305283</v>
      </c>
      <c r="N17" s="273">
        <f>IF(D17&lt;&gt;0,(ごみ搬入量内訳!E17+ごみ搬入量内訳!BL17-ごみ搬入量内訳!R17-ごみ搬入量内訳!BP17)/D17/365*1000000,"-")</f>
        <v>511.38258581716224</v>
      </c>
      <c r="O17" s="273">
        <f>IF(D17&lt;&gt;0,ごみ搬入量内訳!CZ17/ごみ処理概要!D17/365*1000000,"-")</f>
        <v>177.87220376249121</v>
      </c>
      <c r="P17" s="273">
        <f>ごみ搬入量内訳!DX17</f>
        <v>0</v>
      </c>
      <c r="Q17" s="273">
        <f>ごみ処理量内訳!E17</f>
        <v>1669</v>
      </c>
      <c r="R17" s="273">
        <f>ごみ処理量内訳!N17</f>
        <v>4</v>
      </c>
      <c r="S17" s="273">
        <f t="shared" si="3"/>
        <v>412</v>
      </c>
      <c r="T17" s="273">
        <f>ごみ処理量内訳!G17</f>
        <v>0</v>
      </c>
      <c r="U17" s="273">
        <f>ごみ処理量内訳!L17</f>
        <v>412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2085</v>
      </c>
      <c r="AC17" s="278">
        <f t="shared" si="5"/>
        <v>99.808153477218227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168</v>
      </c>
      <c r="AK17" s="273">
        <f t="shared" si="6"/>
        <v>168</v>
      </c>
      <c r="AL17" s="278">
        <f t="shared" si="7"/>
        <v>8.057553956834532</v>
      </c>
      <c r="AM17" s="278">
        <f>IF((AB17+J17)&lt;&gt;0,(資源化量内訳!D17-資源化量内訳!T17-資源化量内訳!V17-資源化量内訳!X17-資源化量内訳!W17)/(AB17+J17)*100,"-")</f>
        <v>8.057553956834532</v>
      </c>
      <c r="AN17" s="273">
        <f>ごみ処理量内訳!AA17</f>
        <v>4</v>
      </c>
      <c r="AO17" s="273">
        <f>ごみ処理量内訳!AB17</f>
        <v>177</v>
      </c>
      <c r="AP17" s="273">
        <f>ごみ処理量内訳!AC17</f>
        <v>39</v>
      </c>
      <c r="AQ17" s="273">
        <f t="shared" si="8"/>
        <v>220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15374</v>
      </c>
      <c r="E18" s="273">
        <v>15374</v>
      </c>
      <c r="F18" s="273">
        <v>0</v>
      </c>
      <c r="G18" s="273">
        <v>134</v>
      </c>
      <c r="H18" s="273">
        <f>SUM(ごみ搬入量内訳!E18,+ごみ搬入量内訳!AH18)</f>
        <v>4333</v>
      </c>
      <c r="I18" s="273">
        <f>ごみ搬入量内訳!BK18</f>
        <v>265</v>
      </c>
      <c r="J18" s="273">
        <f>資源化量内訳!CA18</f>
        <v>208</v>
      </c>
      <c r="K18" s="273">
        <f t="shared" si="1"/>
        <v>4806</v>
      </c>
      <c r="L18" s="276">
        <f t="shared" si="2"/>
        <v>856.45396693581574</v>
      </c>
      <c r="M18" s="273">
        <f>IF(D18&lt;&gt;0,(ごみ搬入量内訳!CB18+ごみ処理概要!J18)/ごみ処理概要!D18/365*1000000,"-")</f>
        <v>741.68984818702995</v>
      </c>
      <c r="N18" s="273">
        <f>IF(D18&lt;&gt;0,(ごみ搬入量内訳!E18+ごみ搬入量内訳!BL18-ごみ搬入量内訳!R18-ごみ搬入量内訳!BP18)/D18/365*1000000,"-")</f>
        <v>615.69880477803656</v>
      </c>
      <c r="O18" s="273">
        <f>IF(D18&lt;&gt;0,ごみ搬入量内訳!CZ18/ごみ処理概要!D18/365*1000000,"-")</f>
        <v>114.76411874878598</v>
      </c>
      <c r="P18" s="273">
        <f>ごみ搬入量内訳!DX18</f>
        <v>0</v>
      </c>
      <c r="Q18" s="273">
        <f>ごみ処理量内訳!E18</f>
        <v>3496</v>
      </c>
      <c r="R18" s="273">
        <f>ごみ処理量内訳!N18</f>
        <v>51</v>
      </c>
      <c r="S18" s="273">
        <f t="shared" si="3"/>
        <v>1051</v>
      </c>
      <c r="T18" s="273">
        <f>ごみ処理量内訳!G18</f>
        <v>303</v>
      </c>
      <c r="U18" s="273">
        <f>ごみ処理量内訳!L18</f>
        <v>748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0</v>
      </c>
      <c r="AB18" s="273">
        <f t="shared" si="4"/>
        <v>4598</v>
      </c>
      <c r="AC18" s="278">
        <f t="shared" si="5"/>
        <v>98.890822096563724</v>
      </c>
      <c r="AD18" s="273">
        <f>施設資源化量内訳!AC18</f>
        <v>0</v>
      </c>
      <c r="AE18" s="273">
        <f>施設資源化量内訳!BB18</f>
        <v>0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540</v>
      </c>
      <c r="AK18" s="273">
        <f t="shared" si="6"/>
        <v>540</v>
      </c>
      <c r="AL18" s="278">
        <f t="shared" si="7"/>
        <v>15.563878485226802</v>
      </c>
      <c r="AM18" s="278">
        <f>IF((AB18+J18)&lt;&gt;0,(資源化量内訳!D18-資源化量内訳!T18-資源化量内訳!V18-資源化量内訳!X18-資源化量内訳!W18)/(AB18+J18)*100,"-")</f>
        <v>15.563878485226802</v>
      </c>
      <c r="AN18" s="273">
        <f>ごみ処理量内訳!AA18</f>
        <v>51</v>
      </c>
      <c r="AO18" s="273">
        <f>ごみ処理量内訳!AB18</f>
        <v>463</v>
      </c>
      <c r="AP18" s="273">
        <f>ごみ処理量内訳!AC18</f>
        <v>41</v>
      </c>
      <c r="AQ18" s="273">
        <f t="shared" si="8"/>
        <v>555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3715</v>
      </c>
      <c r="E19" s="273">
        <v>3666</v>
      </c>
      <c r="F19" s="273">
        <v>49</v>
      </c>
      <c r="G19" s="273">
        <v>7</v>
      </c>
      <c r="H19" s="273">
        <f>SUM(ごみ搬入量内訳!E19,+ごみ搬入量内訳!AH19)</f>
        <v>833</v>
      </c>
      <c r="I19" s="273">
        <f>ごみ搬入量内訳!BK19</f>
        <v>221</v>
      </c>
      <c r="J19" s="273">
        <f>資源化量内訳!CA19</f>
        <v>32</v>
      </c>
      <c r="K19" s="273">
        <f t="shared" si="1"/>
        <v>1086</v>
      </c>
      <c r="L19" s="276">
        <f t="shared" si="2"/>
        <v>800.89972160253694</v>
      </c>
      <c r="M19" s="273">
        <f>IF(D19&lt;&gt;0,(ごみ搬入量内訳!CB19+ごみ処理概要!J19)/ごみ処理概要!D19/365*1000000,"-")</f>
        <v>702.07784066815384</v>
      </c>
      <c r="N19" s="273">
        <f>IF(D19&lt;&gt;0,(ごみ搬入量内訳!E19+ごみ搬入量内訳!BL19-ごみ搬入量内訳!R19-ごみ搬入量内訳!BP19)/D19/365*1000000,"-")</f>
        <v>641.60474935009859</v>
      </c>
      <c r="O19" s="273">
        <f>IF(D19&lt;&gt;0,ごみ搬入量内訳!CZ19/ごみ処理概要!D19/365*1000000,"-")</f>
        <v>98.821880934383017</v>
      </c>
      <c r="P19" s="273">
        <f>ごみ搬入量内訳!DX19</f>
        <v>49</v>
      </c>
      <c r="Q19" s="273">
        <f>ごみ処理量内訳!E19</f>
        <v>667</v>
      </c>
      <c r="R19" s="273">
        <f>ごみ処理量内訳!N19</f>
        <v>0</v>
      </c>
      <c r="S19" s="273">
        <f t="shared" si="3"/>
        <v>387</v>
      </c>
      <c r="T19" s="273">
        <f>ごみ処理量内訳!G19</f>
        <v>264</v>
      </c>
      <c r="U19" s="273">
        <f>ごみ処理量内訳!L19</f>
        <v>123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1054</v>
      </c>
      <c r="AC19" s="278">
        <f t="shared" si="5"/>
        <v>100</v>
      </c>
      <c r="AD19" s="273">
        <f>施設資源化量内訳!AC19</f>
        <v>0</v>
      </c>
      <c r="AE19" s="273">
        <f>施設資源化量内訳!BB19</f>
        <v>21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61</v>
      </c>
      <c r="AK19" s="273">
        <f t="shared" si="6"/>
        <v>82</v>
      </c>
      <c r="AL19" s="278">
        <f t="shared" si="7"/>
        <v>10.497237569060774</v>
      </c>
      <c r="AM19" s="278">
        <f>IF((AB19+J19)&lt;&gt;0,(資源化量内訳!D19-資源化量内訳!T19-資源化量内訳!V19-資源化量内訳!X19-資源化量内訳!W19)/(AB19+J19)*100,"-")</f>
        <v>10.497237569060774</v>
      </c>
      <c r="AN19" s="273">
        <f>ごみ処理量内訳!AA19</f>
        <v>0</v>
      </c>
      <c r="AO19" s="273">
        <f>ごみ処理量内訳!AB19</f>
        <v>109</v>
      </c>
      <c r="AP19" s="273">
        <f>ごみ処理量内訳!AC19</f>
        <v>0</v>
      </c>
      <c r="AQ19" s="273">
        <f t="shared" si="8"/>
        <v>109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2633</v>
      </c>
      <c r="E20" s="273">
        <v>2633</v>
      </c>
      <c r="F20" s="273">
        <v>0</v>
      </c>
      <c r="G20" s="273">
        <v>61</v>
      </c>
      <c r="H20" s="273">
        <f>SUM(ごみ搬入量内訳!E20,+ごみ搬入量内訳!AH20)</f>
        <v>1177</v>
      </c>
      <c r="I20" s="273">
        <f>ごみ搬入量内訳!BK20</f>
        <v>51</v>
      </c>
      <c r="J20" s="273">
        <f>資源化量内訳!CA20</f>
        <v>0</v>
      </c>
      <c r="K20" s="273">
        <f t="shared" si="1"/>
        <v>1228</v>
      </c>
      <c r="L20" s="276">
        <f t="shared" si="2"/>
        <v>1277.7757545172183</v>
      </c>
      <c r="M20" s="273">
        <f>IF(D20&lt;&gt;0,(ごみ搬入量内訳!CB20+ごみ処理概要!J20)/ごみ処理概要!D20/365*1000000,"-")</f>
        <v>621.19879922376163</v>
      </c>
      <c r="N20" s="273">
        <f>IF(D20&lt;&gt;0,(ごみ搬入量内訳!E20+ごみ搬入量内訳!BL20-ごみ搬入量内訳!R20-ごみ搬入量内訳!BP20)/D20/365*1000000,"-")</f>
        <v>498.41578698187919</v>
      </c>
      <c r="O20" s="273">
        <f>IF(D20&lt;&gt;0,ごみ搬入量内訳!CZ20/ごみ処理概要!D20/365*1000000,"-")</f>
        <v>656.57695529345665</v>
      </c>
      <c r="P20" s="273">
        <f>ごみ搬入量内訳!DX20</f>
        <v>0</v>
      </c>
      <c r="Q20" s="273">
        <f>ごみ処理量内訳!E20</f>
        <v>942</v>
      </c>
      <c r="R20" s="273">
        <f>ごみ処理量内訳!N20</f>
        <v>10</v>
      </c>
      <c r="S20" s="273">
        <f t="shared" si="3"/>
        <v>76</v>
      </c>
      <c r="T20" s="273">
        <f>ごみ処理量内訳!G20</f>
        <v>72</v>
      </c>
      <c r="U20" s="273">
        <f>ごみ処理量内訳!L20</f>
        <v>4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157</v>
      </c>
      <c r="AB20" s="273">
        <f t="shared" si="4"/>
        <v>1185</v>
      </c>
      <c r="AC20" s="278">
        <f t="shared" si="5"/>
        <v>99.156118143459921</v>
      </c>
      <c r="AD20" s="273">
        <f>施設資源化量内訳!AC20</f>
        <v>0</v>
      </c>
      <c r="AE20" s="273">
        <f>施設資源化量内訳!BB20</f>
        <v>0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0</v>
      </c>
      <c r="AK20" s="273">
        <f t="shared" si="6"/>
        <v>0</v>
      </c>
      <c r="AL20" s="278">
        <f t="shared" si="7"/>
        <v>13.248945147679326</v>
      </c>
      <c r="AM20" s="278">
        <f>IF((AB20+J20)&lt;&gt;0,(資源化量内訳!D20-資源化量内訳!T20-資源化量内訳!V20-資源化量内訳!X20-資源化量内訳!W20)/(AB20+J20)*100,"-")</f>
        <v>13.248945147679326</v>
      </c>
      <c r="AN20" s="273">
        <f>ごみ処理量内訳!AA20</f>
        <v>10</v>
      </c>
      <c r="AO20" s="273">
        <f>ごみ処理量内訳!AB20</f>
        <v>130</v>
      </c>
      <c r="AP20" s="273">
        <f>ごみ処理量内訳!AC20</f>
        <v>0</v>
      </c>
      <c r="AQ20" s="273">
        <f t="shared" si="8"/>
        <v>140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10756</v>
      </c>
      <c r="E21" s="273">
        <v>10756</v>
      </c>
      <c r="F21" s="273">
        <v>0</v>
      </c>
      <c r="G21" s="273">
        <v>70</v>
      </c>
      <c r="H21" s="273">
        <f>SUM(ごみ搬入量内訳!E21,+ごみ搬入量内訳!AH21)</f>
        <v>2517</v>
      </c>
      <c r="I21" s="273">
        <f>ごみ搬入量内訳!BK21</f>
        <v>391</v>
      </c>
      <c r="J21" s="273">
        <f>資源化量内訳!CA21</f>
        <v>105</v>
      </c>
      <c r="K21" s="273">
        <f t="shared" si="1"/>
        <v>3013</v>
      </c>
      <c r="L21" s="276">
        <f t="shared" si="2"/>
        <v>767.4595128809915</v>
      </c>
      <c r="M21" s="273">
        <f>IF(D21&lt;&gt;0,(ごみ搬入量内訳!CB21+ごみ処理概要!J21)/ごみ処理概要!D21/365*1000000,"-")</f>
        <v>667.86553029338188</v>
      </c>
      <c r="N21" s="273">
        <f>IF(D21&lt;&gt;0,(ごみ搬入量内訳!E21+ごみ搬入量内訳!BL21-ごみ搬入量内訳!R21-ごみ搬入量内訳!BP21)/D21/365*1000000,"-")</f>
        <v>480.90393638211486</v>
      </c>
      <c r="O21" s="273">
        <f>IF(D21&lt;&gt;0,ごみ搬入量内訳!CZ21/ごみ処理概要!D21/365*1000000,"-")</f>
        <v>99.593982587609588</v>
      </c>
      <c r="P21" s="273">
        <f>ごみ搬入量内訳!DX21</f>
        <v>0</v>
      </c>
      <c r="Q21" s="273">
        <f>ごみ処理量内訳!E21</f>
        <v>2183</v>
      </c>
      <c r="R21" s="273">
        <f>ごみ処理量内訳!N21</f>
        <v>0</v>
      </c>
      <c r="S21" s="273">
        <f t="shared" si="3"/>
        <v>725</v>
      </c>
      <c r="T21" s="273">
        <f>ごみ処理量内訳!G21</f>
        <v>0</v>
      </c>
      <c r="U21" s="273">
        <f>ごみ処理量内訳!L21</f>
        <v>725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4"/>
        <v>2908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642</v>
      </c>
      <c r="AK21" s="273">
        <f t="shared" si="6"/>
        <v>642</v>
      </c>
      <c r="AL21" s="278">
        <f t="shared" si="7"/>
        <v>24.792565549286426</v>
      </c>
      <c r="AM21" s="278">
        <f>IF((AB21+J21)&lt;&gt;0,(資源化量内訳!D21-資源化量内訳!T21-資源化量内訳!V21-資源化量内訳!X21-資源化量内訳!W21)/(AB21+J21)*100,"-")</f>
        <v>24.792565549286426</v>
      </c>
      <c r="AN21" s="273">
        <f>ごみ処理量内訳!AA21</f>
        <v>0</v>
      </c>
      <c r="AO21" s="273">
        <f>ごみ処理量内訳!AB21</f>
        <v>0</v>
      </c>
      <c r="AP21" s="273">
        <f>ごみ処理量内訳!AC21</f>
        <v>0</v>
      </c>
      <c r="AQ21" s="273">
        <f t="shared" si="8"/>
        <v>0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6434</v>
      </c>
      <c r="E22" s="273">
        <v>6434</v>
      </c>
      <c r="F22" s="273">
        <v>0</v>
      </c>
      <c r="G22" s="273">
        <v>64</v>
      </c>
      <c r="H22" s="273">
        <f>SUM(ごみ搬入量内訳!E22,+ごみ搬入量内訳!AH22)</f>
        <v>1253</v>
      </c>
      <c r="I22" s="273">
        <f>ごみ搬入量内訳!BK22</f>
        <v>100</v>
      </c>
      <c r="J22" s="273">
        <f>資源化量内訳!CA22</f>
        <v>174</v>
      </c>
      <c r="K22" s="273">
        <f t="shared" si="1"/>
        <v>1527</v>
      </c>
      <c r="L22" s="276">
        <f t="shared" si="2"/>
        <v>650.22717498222198</v>
      </c>
      <c r="M22" s="273">
        <f>IF(D22&lt;&gt;0,(ごみ搬入量内訳!CB22+ごみ処理概要!J22)/ごみ処理概要!D22/365*1000000,"-")</f>
        <v>607.64517269131034</v>
      </c>
      <c r="N22" s="273">
        <f>IF(D22&lt;&gt;0,(ごみ搬入量内訳!E22+ごみ搬入量内訳!BL22-ごみ搬入量内訳!R22-ごみ搬入量内訳!BP22)/D22/365*1000000,"-")</f>
        <v>442.00118377966373</v>
      </c>
      <c r="O22" s="273">
        <f>IF(D22&lt;&gt;0,ごみ搬入量内訳!CZ22/ごみ処理概要!D22/365*1000000,"-")</f>
        <v>42.582002290911724</v>
      </c>
      <c r="P22" s="273">
        <f>ごみ搬入量内訳!DX22</f>
        <v>0</v>
      </c>
      <c r="Q22" s="273">
        <f>ごみ処理量内訳!E22</f>
        <v>1165</v>
      </c>
      <c r="R22" s="273">
        <f>ごみ処理量内訳!N22</f>
        <v>0</v>
      </c>
      <c r="S22" s="273">
        <f t="shared" si="3"/>
        <v>188</v>
      </c>
      <c r="T22" s="273">
        <f>ごみ処理量内訳!G22</f>
        <v>0</v>
      </c>
      <c r="U22" s="273">
        <f>ごみ処理量内訳!L22</f>
        <v>130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58</v>
      </c>
      <c r="AA22" s="273">
        <f>資源化量内訳!AC22</f>
        <v>0</v>
      </c>
      <c r="AB22" s="273">
        <f t="shared" si="4"/>
        <v>1353</v>
      </c>
      <c r="AC22" s="278">
        <f t="shared" si="5"/>
        <v>100</v>
      </c>
      <c r="AD22" s="273">
        <f>施設資源化量内訳!AC22</f>
        <v>149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130</v>
      </c>
      <c r="AK22" s="273">
        <f t="shared" si="6"/>
        <v>279</v>
      </c>
      <c r="AL22" s="278">
        <f t="shared" si="7"/>
        <v>29.666011787819251</v>
      </c>
      <c r="AM22" s="278">
        <f>IF((AB22+J22)&lt;&gt;0,(資源化量内訳!D22-資源化量内訳!T22-資源化量内訳!V22-資源化量内訳!X22-資源化量内訳!W22)/(AB22+J22)*100,"-")</f>
        <v>29.666011787819251</v>
      </c>
      <c r="AN22" s="273">
        <f>ごみ処理量内訳!AA22</f>
        <v>0</v>
      </c>
      <c r="AO22" s="273">
        <f>ごみ処理量内訳!AB22</f>
        <v>0</v>
      </c>
      <c r="AP22" s="273">
        <f>ごみ処理量内訳!AC22</f>
        <v>58</v>
      </c>
      <c r="AQ22" s="273">
        <f t="shared" si="8"/>
        <v>58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25065</v>
      </c>
      <c r="E23" s="273">
        <v>25065</v>
      </c>
      <c r="F23" s="273">
        <v>0</v>
      </c>
      <c r="G23" s="273">
        <v>128</v>
      </c>
      <c r="H23" s="273">
        <f>SUM(ごみ搬入量内訳!E23,+ごみ搬入量内訳!AH23)</f>
        <v>5676</v>
      </c>
      <c r="I23" s="273">
        <f>ごみ搬入量内訳!BK23</f>
        <v>1509</v>
      </c>
      <c r="J23" s="273">
        <f>資源化量内訳!CA23</f>
        <v>8</v>
      </c>
      <c r="K23" s="273">
        <f t="shared" si="1"/>
        <v>7193</v>
      </c>
      <c r="L23" s="276">
        <f t="shared" si="2"/>
        <v>786.22977518725293</v>
      </c>
      <c r="M23" s="273">
        <f>IF(D23&lt;&gt;0,(ごみ搬入量内訳!CB23+ごみ処理概要!J23)/ごみ処理概要!D23/365*1000000,"-")</f>
        <v>541.38691457006303</v>
      </c>
      <c r="N23" s="273">
        <f>IF(D23&lt;&gt;0,(ごみ搬入量内訳!E23+ごみ搬入量内訳!BL23-ごみ搬入量内訳!R23-ごみ搬入量内訳!BP23)/D23/365*1000000,"-")</f>
        <v>459.40827820270044</v>
      </c>
      <c r="O23" s="273">
        <f>IF(D23&lt;&gt;0,ごみ搬入量内訳!CZ23/ごみ処理概要!D23/365*1000000,"-")</f>
        <v>244.84286061718981</v>
      </c>
      <c r="P23" s="273">
        <f>ごみ搬入量内訳!DX23</f>
        <v>0</v>
      </c>
      <c r="Q23" s="273">
        <f>ごみ処理量内訳!E23</f>
        <v>4799</v>
      </c>
      <c r="R23" s="273">
        <f>ごみ処理量内訳!N23</f>
        <v>0</v>
      </c>
      <c r="S23" s="273">
        <f t="shared" si="3"/>
        <v>2385</v>
      </c>
      <c r="T23" s="273">
        <f>ごみ処理量内訳!G23</f>
        <v>1230</v>
      </c>
      <c r="U23" s="273">
        <f>ごみ処理量内訳!L23</f>
        <v>938</v>
      </c>
      <c r="V23" s="273">
        <f>ごみ処理量内訳!H23</f>
        <v>217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0</v>
      </c>
      <c r="AB23" s="273">
        <f t="shared" si="4"/>
        <v>7184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135</v>
      </c>
      <c r="AF23" s="273">
        <f>施設資源化量内訳!CA23</f>
        <v>217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914</v>
      </c>
      <c r="AK23" s="273">
        <f t="shared" si="6"/>
        <v>1266</v>
      </c>
      <c r="AL23" s="278">
        <f t="shared" si="7"/>
        <v>17.714126807563961</v>
      </c>
      <c r="AM23" s="278">
        <f>IF((AB23+J23)&lt;&gt;0,(資源化量内訳!D23-資源化量内訳!T23-資源化量内訳!V23-資源化量内訳!X23-資源化量内訳!W23)/(AB23+J23)*100,"-")</f>
        <v>17.714126807563961</v>
      </c>
      <c r="AN23" s="273">
        <f>ごみ処理量内訳!AA23</f>
        <v>0</v>
      </c>
      <c r="AO23" s="273">
        <f>ごみ処理量内訳!AB23</f>
        <v>691</v>
      </c>
      <c r="AP23" s="273">
        <f>ごみ処理量内訳!AC23</f>
        <v>316</v>
      </c>
      <c r="AQ23" s="273">
        <f t="shared" si="8"/>
        <v>1007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6344</v>
      </c>
      <c r="E24" s="273">
        <v>6344</v>
      </c>
      <c r="F24" s="273">
        <v>0</v>
      </c>
      <c r="G24" s="273">
        <v>0</v>
      </c>
      <c r="H24" s="273">
        <f>SUM(ごみ搬入量内訳!E24,+ごみ搬入量内訳!AH24)</f>
        <v>1637</v>
      </c>
      <c r="I24" s="273">
        <f>ごみ搬入量内訳!BK24</f>
        <v>497</v>
      </c>
      <c r="J24" s="273">
        <f>資源化量内訳!CA24</f>
        <v>170</v>
      </c>
      <c r="K24" s="273">
        <f t="shared" si="1"/>
        <v>2304</v>
      </c>
      <c r="L24" s="276">
        <f t="shared" si="2"/>
        <v>995.00768712536069</v>
      </c>
      <c r="M24" s="273">
        <f>IF(D24&lt;&gt;0,(ごみ搬入量内訳!CB24+ごみ処理概要!J24)/ごみ処理概要!D24/365*1000000,"-")</f>
        <v>823.55887992537453</v>
      </c>
      <c r="N24" s="273">
        <f>IF(D24&lt;&gt;0,(ごみ搬入量内訳!E24+ごみ搬入量内訳!BL24-ごみ搬入量内訳!R24-ごみ搬入量内訳!BP24)/D24/365*1000000,"-")</f>
        <v>723.36713365233459</v>
      </c>
      <c r="O24" s="273">
        <f>IF(D24&lt;&gt;0,ごみ搬入量内訳!CZ24/ごみ処理概要!D24/365*1000000,"-")</f>
        <v>171.44880719998616</v>
      </c>
      <c r="P24" s="273">
        <f>ごみ搬入量内訳!DX24</f>
        <v>0</v>
      </c>
      <c r="Q24" s="273">
        <f>ごみ処理量内訳!E24</f>
        <v>1895</v>
      </c>
      <c r="R24" s="273">
        <f>ごみ処理量内訳!N24</f>
        <v>0</v>
      </c>
      <c r="S24" s="273">
        <f t="shared" si="3"/>
        <v>214</v>
      </c>
      <c r="T24" s="273">
        <f>ごみ処理量内訳!G24</f>
        <v>0</v>
      </c>
      <c r="U24" s="273">
        <f>ごみ処理量内訳!L24</f>
        <v>58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32</v>
      </c>
      <c r="Z24" s="273">
        <f>ごみ処理量内訳!M24</f>
        <v>124</v>
      </c>
      <c r="AA24" s="273">
        <f>資源化量内訳!AC24</f>
        <v>25</v>
      </c>
      <c r="AB24" s="273">
        <f t="shared" si="4"/>
        <v>2134</v>
      </c>
      <c r="AC24" s="278">
        <f t="shared" si="5"/>
        <v>100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32</v>
      </c>
      <c r="AJ24" s="273">
        <f>施設資源化量内訳!FW24</f>
        <v>58</v>
      </c>
      <c r="AK24" s="273">
        <f t="shared" si="6"/>
        <v>90</v>
      </c>
      <c r="AL24" s="278">
        <f t="shared" si="7"/>
        <v>12.369791666666668</v>
      </c>
      <c r="AM24" s="278">
        <f>IF((AB24+J24)&lt;&gt;0,(資源化量内訳!D24-資源化量内訳!T24-資源化量内訳!V24-資源化量内訳!X24-資源化量内訳!W24)/(AB24+J24)*100,"-")</f>
        <v>12.369791666666668</v>
      </c>
      <c r="AN24" s="273">
        <f>ごみ処理量内訳!AA24</f>
        <v>0</v>
      </c>
      <c r="AO24" s="273">
        <f>ごみ処理量内訳!AB24</f>
        <v>176</v>
      </c>
      <c r="AP24" s="273">
        <f>ごみ処理量内訳!AC24</f>
        <v>107</v>
      </c>
      <c r="AQ24" s="273">
        <f t="shared" si="8"/>
        <v>283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7957</v>
      </c>
      <c r="E25" s="273">
        <v>7957</v>
      </c>
      <c r="F25" s="273">
        <v>0</v>
      </c>
      <c r="G25" s="273">
        <v>31</v>
      </c>
      <c r="H25" s="273">
        <f>SUM(ごみ搬入量内訳!E25,+ごみ搬入量内訳!AH25)</f>
        <v>1613</v>
      </c>
      <c r="I25" s="273">
        <f>ごみ搬入量内訳!BK25</f>
        <v>310</v>
      </c>
      <c r="J25" s="273">
        <f>資源化量内訳!CA25</f>
        <v>0</v>
      </c>
      <c r="K25" s="273">
        <f t="shared" si="1"/>
        <v>1923</v>
      </c>
      <c r="L25" s="276">
        <f t="shared" si="2"/>
        <v>662.12054174750938</v>
      </c>
      <c r="M25" s="273">
        <f>IF(D25&lt;&gt;0,(ごみ搬入量内訳!CB25+ごみ処理概要!J25)/ごみ処理概要!D25/365*1000000,"-")</f>
        <v>603.2424280507729</v>
      </c>
      <c r="N25" s="273">
        <f>IF(D25&lt;&gt;0,(ごみ搬入量内訳!E25+ごみ搬入量内訳!BL25-ごみ搬入量内訳!R25-ごみ搬入量内訳!BP25)/D25/365*1000000,"-")</f>
        <v>570.18804843155249</v>
      </c>
      <c r="O25" s="273">
        <f>IF(D25&lt;&gt;0,ごみ搬入量内訳!CZ25/ごみ処理概要!D25/365*1000000,"-")</f>
        <v>58.878113696736399</v>
      </c>
      <c r="P25" s="273">
        <f>ごみ搬入量内訳!DX25</f>
        <v>0</v>
      </c>
      <c r="Q25" s="273">
        <f>ごみ処理量内訳!E25</f>
        <v>1639</v>
      </c>
      <c r="R25" s="273">
        <f>ごみ処理量内訳!N25</f>
        <v>0</v>
      </c>
      <c r="S25" s="273">
        <f t="shared" si="3"/>
        <v>244</v>
      </c>
      <c r="T25" s="273">
        <f>ごみ処理量内訳!G25</f>
        <v>0</v>
      </c>
      <c r="U25" s="273">
        <f>ごみ処理量内訳!L25</f>
        <v>83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29</v>
      </c>
      <c r="Z25" s="273">
        <f>ごみ処理量内訳!M25</f>
        <v>132</v>
      </c>
      <c r="AA25" s="273">
        <f>資源化量内訳!AC25</f>
        <v>40</v>
      </c>
      <c r="AB25" s="273">
        <f t="shared" si="4"/>
        <v>1923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29</v>
      </c>
      <c r="AJ25" s="273">
        <f>施設資源化量内訳!FW25</f>
        <v>83</v>
      </c>
      <c r="AK25" s="273">
        <f t="shared" si="6"/>
        <v>112</v>
      </c>
      <c r="AL25" s="278">
        <f t="shared" si="7"/>
        <v>7.9043161726469053</v>
      </c>
      <c r="AM25" s="278">
        <f>IF((AB25+J25)&lt;&gt;0,(資源化量内訳!D25-資源化量内訳!T25-資源化量内訳!V25-資源化量内訳!X25-資源化量内訳!W25)/(AB25+J25)*100,"-")</f>
        <v>7.9043161726469053</v>
      </c>
      <c r="AN25" s="273">
        <f>ごみ処理量内訳!AA25</f>
        <v>0</v>
      </c>
      <c r="AO25" s="273">
        <f>ごみ処理量内訳!AB25</f>
        <v>152</v>
      </c>
      <c r="AP25" s="273">
        <f>ごみ処理量内訳!AC25</f>
        <v>117</v>
      </c>
      <c r="AQ25" s="273">
        <f t="shared" si="8"/>
        <v>269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4965</v>
      </c>
      <c r="E26" s="273">
        <v>4965</v>
      </c>
      <c r="F26" s="273">
        <v>0</v>
      </c>
      <c r="G26" s="273">
        <v>0</v>
      </c>
      <c r="H26" s="273">
        <f>SUM(ごみ搬入量内訳!E26,+ごみ搬入量内訳!AH26)</f>
        <v>1203</v>
      </c>
      <c r="I26" s="273">
        <f>ごみ搬入量内訳!BK26</f>
        <v>464</v>
      </c>
      <c r="J26" s="273">
        <f>資源化量内訳!CA26</f>
        <v>0</v>
      </c>
      <c r="K26" s="273">
        <f t="shared" si="1"/>
        <v>1667</v>
      </c>
      <c r="L26" s="276">
        <f t="shared" si="2"/>
        <v>919.8637034584558</v>
      </c>
      <c r="M26" s="273">
        <f>IF(D26&lt;&gt;0,(ごみ搬入量内訳!CB26+ごみ処理概要!J26)/ごみ処理概要!D26/365*1000000,"-")</f>
        <v>721.21287367738557</v>
      </c>
      <c r="N26" s="273">
        <f>IF(D26&lt;&gt;0,(ごみ搬入量内訳!E26+ごみ搬入量内訳!BL26-ごみ搬入量内訳!R26-ごみ搬入量内訳!BP26)/D26/365*1000000,"-")</f>
        <v>687.55259418670425</v>
      </c>
      <c r="O26" s="273">
        <f>IF(D26&lt;&gt;0,ごみ搬入量内訳!CZ26/ごみ処理概要!D26/365*1000000,"-")</f>
        <v>198.65082978107026</v>
      </c>
      <c r="P26" s="273">
        <f>ごみ搬入量内訳!DX26</f>
        <v>0</v>
      </c>
      <c r="Q26" s="273">
        <f>ごみ処理量内訳!E26</f>
        <v>1454</v>
      </c>
      <c r="R26" s="273">
        <f>ごみ処理量内訳!N26</f>
        <v>0</v>
      </c>
      <c r="S26" s="273">
        <f t="shared" si="3"/>
        <v>189</v>
      </c>
      <c r="T26" s="273">
        <f>ごみ処理量内訳!G26</f>
        <v>0</v>
      </c>
      <c r="U26" s="273">
        <f>ごみ処理量内訳!L26</f>
        <v>61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24</v>
      </c>
      <c r="Z26" s="273">
        <f>ごみ処理量内訳!M26</f>
        <v>104</v>
      </c>
      <c r="AA26" s="273">
        <f>資源化量内訳!AC26</f>
        <v>24</v>
      </c>
      <c r="AB26" s="273">
        <f t="shared" si="4"/>
        <v>1667</v>
      </c>
      <c r="AC26" s="278">
        <f t="shared" si="5"/>
        <v>100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24</v>
      </c>
      <c r="AJ26" s="273">
        <f>施設資源化量内訳!FW26</f>
        <v>61</v>
      </c>
      <c r="AK26" s="273">
        <f t="shared" si="6"/>
        <v>85</v>
      </c>
      <c r="AL26" s="278">
        <f t="shared" si="7"/>
        <v>6.5386922615476903</v>
      </c>
      <c r="AM26" s="278">
        <f>IF((AB26+J26)&lt;&gt;0,(資源化量内訳!D26-資源化量内訳!T26-資源化量内訳!V26-資源化量内訳!X26-資源化量内訳!W26)/(AB26+J26)*100,"-")</f>
        <v>6.1787642471505695</v>
      </c>
      <c r="AN26" s="273">
        <f>ごみ処理量内訳!AA26</f>
        <v>0</v>
      </c>
      <c r="AO26" s="273">
        <f>ごみ処理量内訳!AB26</f>
        <v>135</v>
      </c>
      <c r="AP26" s="273">
        <f>ごみ処理量内訳!AC26</f>
        <v>94</v>
      </c>
      <c r="AQ26" s="273">
        <f t="shared" si="8"/>
        <v>229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7671</v>
      </c>
      <c r="E27" s="273">
        <v>7671</v>
      </c>
      <c r="F27" s="273">
        <v>0</v>
      </c>
      <c r="G27" s="273">
        <v>104</v>
      </c>
      <c r="H27" s="273">
        <f>SUM(ごみ搬入量内訳!E27,+ごみ搬入量内訳!AH27)</f>
        <v>1779</v>
      </c>
      <c r="I27" s="273">
        <f>ごみ搬入量内訳!BK27</f>
        <v>354</v>
      </c>
      <c r="J27" s="273">
        <f>資源化量内訳!CA27</f>
        <v>73</v>
      </c>
      <c r="K27" s="273">
        <f t="shared" si="1"/>
        <v>2206</v>
      </c>
      <c r="L27" s="276">
        <f t="shared" si="2"/>
        <v>787.88106067505612</v>
      </c>
      <c r="M27" s="273">
        <f>IF(D27&lt;&gt;0,(ごみ搬入量内訳!CB27+ごみ処理概要!J27)/ごみ処理概要!D27/365*1000000,"-")</f>
        <v>701.80701914165252</v>
      </c>
      <c r="N27" s="273">
        <f>IF(D27&lt;&gt;0,(ごみ搬入量内訳!E27+ごみ搬入量内訳!BL27-ごみ搬入量内訳!R27-ごみ搬入量内訳!BP27)/D27/365*1000000,"-")</f>
        <v>637.51935326608134</v>
      </c>
      <c r="O27" s="273">
        <f>IF(D27&lt;&gt;0,ごみ搬入量内訳!CZ27/ごみ処理概要!D27/365*1000000,"-")</f>
        <v>86.074041533403701</v>
      </c>
      <c r="P27" s="273">
        <f>ごみ搬入量内訳!DX27</f>
        <v>0</v>
      </c>
      <c r="Q27" s="273">
        <f>ごみ処理量内訳!E27</f>
        <v>1786</v>
      </c>
      <c r="R27" s="273">
        <f>ごみ処理量内訳!N27</f>
        <v>0</v>
      </c>
      <c r="S27" s="273">
        <f t="shared" si="3"/>
        <v>314</v>
      </c>
      <c r="T27" s="273">
        <f>ごみ処理量内訳!G27</f>
        <v>0</v>
      </c>
      <c r="U27" s="273">
        <f>ごみ処理量内訳!L27</f>
        <v>102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41</v>
      </c>
      <c r="Z27" s="273">
        <f>ごみ処理量内訳!M27</f>
        <v>171</v>
      </c>
      <c r="AA27" s="273">
        <f>資源化量内訳!AC27</f>
        <v>33</v>
      </c>
      <c r="AB27" s="273">
        <f t="shared" si="4"/>
        <v>2133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0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41</v>
      </c>
      <c r="AJ27" s="273">
        <f>施設資源化量内訳!FW27</f>
        <v>102</v>
      </c>
      <c r="AK27" s="273">
        <f t="shared" si="6"/>
        <v>143</v>
      </c>
      <c r="AL27" s="278">
        <f t="shared" si="7"/>
        <v>11.287398005439711</v>
      </c>
      <c r="AM27" s="278">
        <f>IF((AB27+J27)&lt;&gt;0,(資源化量内訳!D27-資源化量内訳!T27-資源化量内訳!V27-資源化量内訳!X27-資源化量内訳!W27)/(AB27+J27)*100,"-")</f>
        <v>11.287398005439711</v>
      </c>
      <c r="AN27" s="273">
        <f>ごみ処理量内訳!AA27</f>
        <v>0</v>
      </c>
      <c r="AO27" s="273">
        <f>ごみ処理量内訳!AB27</f>
        <v>166</v>
      </c>
      <c r="AP27" s="273">
        <f>ごみ処理量内訳!AC27</f>
        <v>150</v>
      </c>
      <c r="AQ27" s="273">
        <f t="shared" si="8"/>
        <v>316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11570</v>
      </c>
      <c r="E28" s="273">
        <v>11570</v>
      </c>
      <c r="F28" s="273">
        <v>0</v>
      </c>
      <c r="G28" s="273">
        <v>136</v>
      </c>
      <c r="H28" s="273">
        <f>SUM(ごみ搬入量内訳!E28,+ごみ搬入量内訳!AH28)</f>
        <v>2436</v>
      </c>
      <c r="I28" s="273">
        <f>ごみ搬入量内訳!BK28</f>
        <v>321</v>
      </c>
      <c r="J28" s="273">
        <f>資源化量内訳!CA28</f>
        <v>75</v>
      </c>
      <c r="K28" s="273">
        <f t="shared" si="1"/>
        <v>2832</v>
      </c>
      <c r="L28" s="276">
        <f t="shared" si="2"/>
        <v>670.60536815808484</v>
      </c>
      <c r="M28" s="273">
        <f>IF(D28&lt;&gt;0,(ごみ搬入量内訳!CB28+ごみ処理概要!J28)/ごみ処理概要!D28/365*1000000,"-")</f>
        <v>527.34398124578206</v>
      </c>
      <c r="N28" s="273">
        <f>IF(D28&lt;&gt;0,(ごみ搬入量内訳!E28+ごみ搬入量内訳!BL28-ごみ搬入量内訳!R28-ごみ搬入量内訳!BP28)/D28/365*1000000,"-")</f>
        <v>376.97872390807595</v>
      </c>
      <c r="O28" s="273">
        <f>IF(D28&lt;&gt;0,ごみ搬入量内訳!CZ28/ごみ処理概要!D28/365*1000000,"-")</f>
        <v>143.26138691230273</v>
      </c>
      <c r="P28" s="273">
        <f>ごみ搬入量内訳!DX28</f>
        <v>0</v>
      </c>
      <c r="Q28" s="273">
        <f>ごみ処理量内訳!E28</f>
        <v>2085</v>
      </c>
      <c r="R28" s="273">
        <f>ごみ処理量内訳!N28</f>
        <v>67</v>
      </c>
      <c r="S28" s="273">
        <f t="shared" si="3"/>
        <v>605</v>
      </c>
      <c r="T28" s="273">
        <f>ごみ処理量内訳!G28</f>
        <v>0</v>
      </c>
      <c r="U28" s="273">
        <f>ごみ処理量内訳!L28</f>
        <v>605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0</v>
      </c>
      <c r="AB28" s="273">
        <f t="shared" si="4"/>
        <v>2757</v>
      </c>
      <c r="AC28" s="278">
        <f t="shared" si="5"/>
        <v>97.56982227058397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437</v>
      </c>
      <c r="AK28" s="273">
        <f t="shared" si="6"/>
        <v>437</v>
      </c>
      <c r="AL28" s="278">
        <f t="shared" si="7"/>
        <v>18.07909604519774</v>
      </c>
      <c r="AM28" s="278">
        <f>IF((AB28+J28)&lt;&gt;0,(資源化量内訳!D28-資源化量内訳!T28-資源化量内訳!V28-資源化量内訳!X28-資源化量内訳!W28)/(AB28+J28)*100,"-")</f>
        <v>18.07909604519774</v>
      </c>
      <c r="AN28" s="273">
        <f>ごみ処理量内訳!AA28</f>
        <v>67</v>
      </c>
      <c r="AO28" s="273">
        <f>ごみ処理量内訳!AB28</f>
        <v>312</v>
      </c>
      <c r="AP28" s="273">
        <f>ごみ処理量内訳!AC28</f>
        <v>0</v>
      </c>
      <c r="AQ28" s="273">
        <f t="shared" si="8"/>
        <v>379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8978</v>
      </c>
      <c r="E29" s="273">
        <v>8978</v>
      </c>
      <c r="F29" s="273">
        <v>0</v>
      </c>
      <c r="G29" s="273">
        <v>0</v>
      </c>
      <c r="H29" s="273">
        <f>SUM(ごみ搬入量内訳!E29,+ごみ搬入量内訳!AH29)</f>
        <v>1902</v>
      </c>
      <c r="I29" s="273">
        <f>ごみ搬入量内訳!BK29</f>
        <v>473</v>
      </c>
      <c r="J29" s="273">
        <f>資源化量内訳!CA29</f>
        <v>0</v>
      </c>
      <c r="K29" s="273">
        <f t="shared" si="1"/>
        <v>2375</v>
      </c>
      <c r="L29" s="276">
        <f t="shared" si="2"/>
        <v>724.7548802704938</v>
      </c>
      <c r="M29" s="273">
        <f>IF(D29&lt;&gt;0,(ごみ搬入量内訳!CB29+ごみ処理概要!J29)/ごみ処理概要!D29/365*1000000,"-")</f>
        <v>642.05653393226066</v>
      </c>
      <c r="N29" s="273">
        <f>IF(D29&lt;&gt;0,(ごみ搬入量内訳!E29+ごみ搬入量内訳!BL29-ごみ搬入量内訳!R29-ごみ搬入量内訳!BP29)/D29/365*1000000,"-")</f>
        <v>611.54053897350286</v>
      </c>
      <c r="O29" s="273">
        <f>IF(D29&lt;&gt;0,ごみ搬入量内訳!CZ29/ごみ処理概要!D29/365*1000000,"-")</f>
        <v>82.698346338233179</v>
      </c>
      <c r="P29" s="273">
        <f>ごみ搬入量内訳!DX29</f>
        <v>0</v>
      </c>
      <c r="Q29" s="273">
        <f>ごみ処理量内訳!E29</f>
        <v>2000</v>
      </c>
      <c r="R29" s="273">
        <f>ごみ処理量内訳!N29</f>
        <v>0</v>
      </c>
      <c r="S29" s="273">
        <f t="shared" si="3"/>
        <v>328</v>
      </c>
      <c r="T29" s="273">
        <f>ごみ処理量内訳!G29</f>
        <v>0</v>
      </c>
      <c r="U29" s="273">
        <f>ごみ処理量内訳!L29</f>
        <v>96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35</v>
      </c>
      <c r="Z29" s="273">
        <f>ごみ処理量内訳!M29</f>
        <v>197</v>
      </c>
      <c r="AA29" s="273">
        <f>資源化量内訳!AC29</f>
        <v>47</v>
      </c>
      <c r="AB29" s="273">
        <f t="shared" si="4"/>
        <v>2375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35</v>
      </c>
      <c r="AJ29" s="273">
        <f>施設資源化量内訳!FW29</f>
        <v>96</v>
      </c>
      <c r="AK29" s="273">
        <f t="shared" si="6"/>
        <v>131</v>
      </c>
      <c r="AL29" s="278">
        <f t="shared" si="7"/>
        <v>7.4947368421052634</v>
      </c>
      <c r="AM29" s="278">
        <f>IF((AB29+J29)&lt;&gt;0,(資源化量内訳!D29-資源化量内訳!T29-資源化量内訳!V29-資源化量内訳!X29-資源化量内訳!W29)/(AB29+J29)*100,"-")</f>
        <v>7.4947368421052634</v>
      </c>
      <c r="AN29" s="273">
        <f>ごみ処理量内訳!AA29</f>
        <v>0</v>
      </c>
      <c r="AO29" s="273">
        <f>ごみ処理量内訳!AB29</f>
        <v>187</v>
      </c>
      <c r="AP29" s="273">
        <f>ごみ処理量内訳!AC29</f>
        <v>179</v>
      </c>
      <c r="AQ29" s="273">
        <f t="shared" si="8"/>
        <v>366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19616</v>
      </c>
      <c r="E30" s="273">
        <v>19616</v>
      </c>
      <c r="F30" s="273">
        <v>0</v>
      </c>
      <c r="G30" s="273">
        <v>549</v>
      </c>
      <c r="H30" s="273">
        <f>SUM(ごみ搬入量内訳!E30,+ごみ搬入量内訳!AH30)</f>
        <v>9497</v>
      </c>
      <c r="I30" s="273">
        <f>ごみ搬入量内訳!BK30</f>
        <v>1225</v>
      </c>
      <c r="J30" s="273">
        <f>資源化量内訳!CA30</f>
        <v>0</v>
      </c>
      <c r="K30" s="273">
        <f t="shared" si="1"/>
        <v>10722</v>
      </c>
      <c r="L30" s="276">
        <f t="shared" si="2"/>
        <v>1497.5194976424052</v>
      </c>
      <c r="M30" s="273">
        <f>IF(D30&lt;&gt;0,(ごみ搬入量内訳!CB30+ごみ処理概要!J30)/ごみ処理概要!D30/365*1000000,"-")</f>
        <v>589.39864577979404</v>
      </c>
      <c r="N30" s="273">
        <f>IF(D30&lt;&gt;0,(ごみ搬入量内訳!E30+ごみ搬入量内訳!BL30-ごみ搬入量内訳!R30-ごみ搬入量内訳!BP30)/D30/365*1000000,"-")</f>
        <v>506.85490178551481</v>
      </c>
      <c r="O30" s="273">
        <f>IF(D30&lt;&gt;0,ごみ搬入量内訳!CZ30/ごみ処理概要!D30/365*1000000,"-")</f>
        <v>908.12085186261152</v>
      </c>
      <c r="P30" s="273">
        <f>ごみ搬入量内訳!DX30</f>
        <v>0</v>
      </c>
      <c r="Q30" s="273">
        <f>ごみ処理量内訳!E30</f>
        <v>8131</v>
      </c>
      <c r="R30" s="273">
        <f>ごみ処理量内訳!N30</f>
        <v>32</v>
      </c>
      <c r="S30" s="273">
        <f t="shared" si="3"/>
        <v>1830</v>
      </c>
      <c r="T30" s="273">
        <f>ごみ処理量内訳!G30</f>
        <v>0</v>
      </c>
      <c r="U30" s="273">
        <f>ごみ処理量内訳!L30</f>
        <v>1830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729</v>
      </c>
      <c r="AB30" s="273">
        <f t="shared" si="4"/>
        <v>10722</v>
      </c>
      <c r="AC30" s="278">
        <f t="shared" si="5"/>
        <v>99.701548218615926</v>
      </c>
      <c r="AD30" s="273">
        <f>施設資源化量内訳!AC30</f>
        <v>19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1062</v>
      </c>
      <c r="AK30" s="273">
        <f t="shared" si="6"/>
        <v>1081</v>
      </c>
      <c r="AL30" s="278">
        <f t="shared" si="7"/>
        <v>16.881178884536467</v>
      </c>
      <c r="AM30" s="278">
        <f>IF((AB30+J30)&lt;&gt;0,(資源化量内訳!D30-資源化量内訳!T30-資源化量内訳!V30-資源化量内訳!X30-資源化量内訳!W30)/(AB30+J30)*100,"-")</f>
        <v>16.881178884536467</v>
      </c>
      <c r="AN30" s="273">
        <f>ごみ処理量内訳!AA30</f>
        <v>32</v>
      </c>
      <c r="AO30" s="273">
        <f>ごみ処理量内訳!AB30</f>
        <v>883</v>
      </c>
      <c r="AP30" s="273">
        <f>ごみ処理量内訳!AC30</f>
        <v>124</v>
      </c>
      <c r="AQ30" s="273">
        <f t="shared" si="8"/>
        <v>1039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15705</v>
      </c>
      <c r="E31" s="273">
        <v>15705</v>
      </c>
      <c r="F31" s="273">
        <v>0</v>
      </c>
      <c r="G31" s="273">
        <v>78</v>
      </c>
      <c r="H31" s="273">
        <f>SUM(ごみ搬入量内訳!E31,+ごみ搬入量内訳!AH31)</f>
        <v>3784</v>
      </c>
      <c r="I31" s="273">
        <f>ごみ搬入量内訳!BK31</f>
        <v>208</v>
      </c>
      <c r="J31" s="273">
        <f>資源化量内訳!CA31</f>
        <v>105</v>
      </c>
      <c r="K31" s="273">
        <f t="shared" si="1"/>
        <v>4097</v>
      </c>
      <c r="L31" s="276">
        <f t="shared" si="2"/>
        <v>714.71872233343356</v>
      </c>
      <c r="M31" s="273">
        <f>IF(D31&lt;&gt;0,(ごみ搬入量内訳!CB31+ごみ処理概要!J31)/ごみ処理概要!D31/365*1000000,"-")</f>
        <v>673.02534311993827</v>
      </c>
      <c r="N31" s="273">
        <f>IF(D31&lt;&gt;0,(ごみ搬入量内訳!E31+ごみ搬入量内訳!BL31-ごみ搬入量内訳!R31-ごみ搬入量内訳!BP31)/D31/365*1000000,"-")</f>
        <v>553.35313332722762</v>
      </c>
      <c r="O31" s="273">
        <f>IF(D31&lt;&gt;0,ごみ搬入量内訳!CZ31/ごみ処理概要!D31/365*1000000,"-")</f>
        <v>41.693379213495398</v>
      </c>
      <c r="P31" s="273">
        <f>ごみ搬入量内訳!DX31</f>
        <v>0</v>
      </c>
      <c r="Q31" s="273">
        <f>ごみ処理量内訳!E31</f>
        <v>3030</v>
      </c>
      <c r="R31" s="273">
        <f>ごみ処理量内訳!N31</f>
        <v>394</v>
      </c>
      <c r="S31" s="273">
        <f t="shared" si="3"/>
        <v>3</v>
      </c>
      <c r="T31" s="273">
        <f>ごみ処理量内訳!G31</f>
        <v>0</v>
      </c>
      <c r="U31" s="273">
        <f>ごみ処理量内訳!L31</f>
        <v>3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641</v>
      </c>
      <c r="AB31" s="273">
        <f t="shared" si="4"/>
        <v>4068</v>
      </c>
      <c r="AC31" s="278">
        <f t="shared" si="5"/>
        <v>90.314650934119953</v>
      </c>
      <c r="AD31" s="273">
        <f>施設資源化量内訳!AC31</f>
        <v>0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</v>
      </c>
      <c r="AK31" s="273">
        <f t="shared" si="6"/>
        <v>3</v>
      </c>
      <c r="AL31" s="278">
        <f t="shared" si="7"/>
        <v>17.948717948717949</v>
      </c>
      <c r="AM31" s="278">
        <f>IF((AB31+J31)&lt;&gt;0,(資源化量内訳!D31-資源化量内訳!T31-資源化量内訳!V31-資源化量内訳!X31-資源化量内訳!W31)/(AB31+J31)*100,"-")</f>
        <v>17.948717948717949</v>
      </c>
      <c r="AN31" s="273">
        <f>ごみ処理量内訳!AA31</f>
        <v>394</v>
      </c>
      <c r="AO31" s="273">
        <f>ごみ処理量内訳!AB31</f>
        <v>370</v>
      </c>
      <c r="AP31" s="273">
        <f>ごみ処理量内訳!AC31</f>
        <v>0</v>
      </c>
      <c r="AQ31" s="273">
        <f t="shared" si="8"/>
        <v>764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3503</v>
      </c>
      <c r="E32" s="273">
        <v>3503</v>
      </c>
      <c r="F32" s="273">
        <v>0</v>
      </c>
      <c r="G32" s="273">
        <v>31</v>
      </c>
      <c r="H32" s="273">
        <f>SUM(ごみ搬入量内訳!E32,+ごみ搬入量内訳!AH32)</f>
        <v>1046</v>
      </c>
      <c r="I32" s="273">
        <f>ごみ搬入量内訳!BK32</f>
        <v>137</v>
      </c>
      <c r="J32" s="273">
        <f>資源化量内訳!CA32</f>
        <v>93</v>
      </c>
      <c r="K32" s="273">
        <f t="shared" si="1"/>
        <v>1276</v>
      </c>
      <c r="L32" s="276">
        <f t="shared" si="2"/>
        <v>997.97042847813418</v>
      </c>
      <c r="M32" s="273">
        <f>IF(D32&lt;&gt;0,(ごみ搬入量内訳!CB32+ごみ処理概要!J32)/ごみ処理概要!D32/365*1000000,"-")</f>
        <v>943.2228344393651</v>
      </c>
      <c r="N32" s="273">
        <f>IF(D32&lt;&gt;0,(ごみ搬入量内訳!E32+ごみ搬入量内訳!BL32-ごみ搬入量内訳!R32-ごみ搬入量内訳!BP32)/D32/365*1000000,"-")</f>
        <v>801.66119842483363</v>
      </c>
      <c r="O32" s="273">
        <f>IF(D32&lt;&gt;0,ごみ搬入量内訳!CZ32/ごみ処理概要!D32/365*1000000,"-")</f>
        <v>54.747594038769122</v>
      </c>
      <c r="P32" s="273">
        <f>ごみ搬入量内訳!DX32</f>
        <v>0</v>
      </c>
      <c r="Q32" s="273">
        <f>ごみ処理量内訳!E32</f>
        <v>938</v>
      </c>
      <c r="R32" s="273">
        <f>ごみ処理量内訳!N32</f>
        <v>33</v>
      </c>
      <c r="S32" s="273">
        <f t="shared" si="3"/>
        <v>104</v>
      </c>
      <c r="T32" s="273">
        <f>ごみ処理量内訳!G32</f>
        <v>0</v>
      </c>
      <c r="U32" s="273">
        <f>ごみ処理量内訳!L32</f>
        <v>104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0</v>
      </c>
      <c r="AB32" s="273">
        <f t="shared" si="4"/>
        <v>1075</v>
      </c>
      <c r="AC32" s="278">
        <f t="shared" si="5"/>
        <v>96.930232558139537</v>
      </c>
      <c r="AD32" s="273">
        <f>施設資源化量内訳!AC32</f>
        <v>0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104</v>
      </c>
      <c r="AK32" s="273">
        <f t="shared" si="6"/>
        <v>104</v>
      </c>
      <c r="AL32" s="278">
        <f t="shared" si="7"/>
        <v>16.866438356164384</v>
      </c>
      <c r="AM32" s="278">
        <f>IF((AB32+J32)&lt;&gt;0,(資源化量内訳!D32-資源化量内訳!T32-資源化量内訳!V32-資源化量内訳!X32-資源化量内訳!W32)/(AB32+J32)*100,"-")</f>
        <v>16.866438356164384</v>
      </c>
      <c r="AN32" s="273">
        <f>ごみ処理量内訳!AA32</f>
        <v>33</v>
      </c>
      <c r="AO32" s="273">
        <f>ごみ処理量内訳!AB32</f>
        <v>150</v>
      </c>
      <c r="AP32" s="273">
        <f>ごみ処理量内訳!AC32</f>
        <v>0</v>
      </c>
      <c r="AQ32" s="273">
        <f t="shared" si="8"/>
        <v>183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13492</v>
      </c>
      <c r="E33" s="273">
        <v>13492</v>
      </c>
      <c r="F33" s="273">
        <v>0</v>
      </c>
      <c r="G33" s="273">
        <v>166</v>
      </c>
      <c r="H33" s="273">
        <f>SUM(ごみ搬入量内訳!E33,+ごみ搬入量内訳!AH33)</f>
        <v>3615</v>
      </c>
      <c r="I33" s="273">
        <f>ごみ搬入量内訳!BK33</f>
        <v>1646</v>
      </c>
      <c r="J33" s="273">
        <f>資源化量内訳!CA33</f>
        <v>0</v>
      </c>
      <c r="K33" s="273">
        <f t="shared" si="1"/>
        <v>5261</v>
      </c>
      <c r="L33" s="276">
        <f t="shared" si="2"/>
        <v>1068.3144552428837</v>
      </c>
      <c r="M33" s="273">
        <f>IF(D33&lt;&gt;0,(ごみ搬入量内訳!CB33+ごみ処理概要!J33)/ごみ処理概要!D33/365*1000000,"-")</f>
        <v>847.58497171332385</v>
      </c>
      <c r="N33" s="273">
        <f>IF(D33&lt;&gt;0,(ごみ搬入量内訳!E33+ごみ搬入量内訳!BL33-ごみ搬入量内訳!R33-ごみ搬入量内訳!BP33)/D33/365*1000000,"-")</f>
        <v>707.87762611227754</v>
      </c>
      <c r="O33" s="273">
        <f>IF(D33&lt;&gt;0,ごみ搬入量内訳!CZ33/ごみ処理概要!D33/365*1000000,"-")</f>
        <v>220.72948352955987</v>
      </c>
      <c r="P33" s="273">
        <f>ごみ搬入量内訳!DX33</f>
        <v>0</v>
      </c>
      <c r="Q33" s="273">
        <f>ごみ処理量内訳!E33</f>
        <v>4378</v>
      </c>
      <c r="R33" s="273">
        <f>ごみ処理量内訳!N33</f>
        <v>0</v>
      </c>
      <c r="S33" s="273">
        <f t="shared" si="3"/>
        <v>883</v>
      </c>
      <c r="T33" s="273">
        <f>ごみ処理量内訳!G33</f>
        <v>0</v>
      </c>
      <c r="U33" s="273">
        <f>ごみ処理量内訳!L33</f>
        <v>883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0</v>
      </c>
      <c r="AB33" s="273">
        <f t="shared" si="4"/>
        <v>5261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605</v>
      </c>
      <c r="AK33" s="273">
        <f t="shared" si="6"/>
        <v>605</v>
      </c>
      <c r="AL33" s="278">
        <f t="shared" si="7"/>
        <v>11.499714883102072</v>
      </c>
      <c r="AM33" s="278">
        <f>IF((AB33+J33)&lt;&gt;0,(資源化量内訳!D33-資源化量内訳!T33-資源化量内訳!V33-資源化量内訳!X33-資源化量内訳!W33)/(AB33+J33)*100,"-")</f>
        <v>11.499714883102072</v>
      </c>
      <c r="AN33" s="273">
        <f>ごみ処理量内訳!AA33</f>
        <v>0</v>
      </c>
      <c r="AO33" s="273">
        <f>ごみ処理量内訳!AB33</f>
        <v>414</v>
      </c>
      <c r="AP33" s="273">
        <f>ごみ処理量内訳!AC33</f>
        <v>136</v>
      </c>
      <c r="AQ33" s="273">
        <f t="shared" si="8"/>
        <v>550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2833</v>
      </c>
      <c r="E34" s="273">
        <v>2833</v>
      </c>
      <c r="F34" s="273">
        <v>0</v>
      </c>
      <c r="G34" s="273">
        <v>23</v>
      </c>
      <c r="H34" s="273">
        <f>SUM(ごみ搬入量内訳!E34,+ごみ搬入量内訳!AH34)</f>
        <v>722</v>
      </c>
      <c r="I34" s="273">
        <f>ごみ搬入量内訳!BK34</f>
        <v>220</v>
      </c>
      <c r="J34" s="273">
        <f>資源化量内訳!CA34</f>
        <v>0</v>
      </c>
      <c r="K34" s="273">
        <f t="shared" si="1"/>
        <v>942</v>
      </c>
      <c r="L34" s="276">
        <f t="shared" si="2"/>
        <v>910.98549869686519</v>
      </c>
      <c r="M34" s="273">
        <f>IF(D34&lt;&gt;0,(ごみ搬入量内訳!CB34+ごみ処理概要!J34)/ごみ処理概要!D34/365*1000000,"-")</f>
        <v>826.84989531403369</v>
      </c>
      <c r="N34" s="273">
        <f>IF(D34&lt;&gt;0,(ごみ搬入量内訳!E34+ごみ搬入量内訳!BL34-ごみ搬入量内訳!R34-ごみ搬入量内訳!BP34)/D34/365*1000000,"-")</f>
        <v>686.62388967598122</v>
      </c>
      <c r="O34" s="273">
        <f>IF(D34&lt;&gt;0,ごみ搬入量内訳!CZ34/ごみ処理概要!D34/365*1000000,"-")</f>
        <v>84.135603382831505</v>
      </c>
      <c r="P34" s="273">
        <f>ごみ搬入量内訳!DX34</f>
        <v>0</v>
      </c>
      <c r="Q34" s="273">
        <f>ごみ処理量内訳!E34</f>
        <v>0</v>
      </c>
      <c r="R34" s="273">
        <f>ごみ処理量内訳!N34</f>
        <v>0</v>
      </c>
      <c r="S34" s="273">
        <f t="shared" si="3"/>
        <v>942</v>
      </c>
      <c r="T34" s="273">
        <f>ごみ処理量内訳!G34</f>
        <v>0</v>
      </c>
      <c r="U34" s="273">
        <f>ごみ処理量内訳!L34</f>
        <v>170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772</v>
      </c>
      <c r="AA34" s="273">
        <f>資源化量内訳!AC34</f>
        <v>0</v>
      </c>
      <c r="AB34" s="273">
        <f t="shared" si="4"/>
        <v>942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170</v>
      </c>
      <c r="AK34" s="273">
        <f t="shared" si="6"/>
        <v>170</v>
      </c>
      <c r="AL34" s="278">
        <f t="shared" si="7"/>
        <v>18.046709129511676</v>
      </c>
      <c r="AM34" s="278">
        <f>IF((AB34+J34)&lt;&gt;0,(資源化量内訳!D34-資源化量内訳!T34-資源化量内訳!V34-資源化量内訳!X34-資源化量内訳!W34)/(AB34+J34)*100,"-")</f>
        <v>18.046709129511676</v>
      </c>
      <c r="AN34" s="273">
        <f>ごみ処理量内訳!AA34</f>
        <v>0</v>
      </c>
      <c r="AO34" s="273">
        <f>ごみ処理量内訳!AB34</f>
        <v>0</v>
      </c>
      <c r="AP34" s="273">
        <f>ごみ処理量内訳!AC34</f>
        <v>23</v>
      </c>
      <c r="AQ34" s="273">
        <f t="shared" si="8"/>
        <v>23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2238</v>
      </c>
      <c r="E35" s="273">
        <v>2238</v>
      </c>
      <c r="F35" s="273">
        <v>0</v>
      </c>
      <c r="G35" s="273">
        <v>32</v>
      </c>
      <c r="H35" s="273">
        <f>SUM(ごみ搬入量内訳!E35,+ごみ搬入量内訳!AH35)</f>
        <v>557</v>
      </c>
      <c r="I35" s="273">
        <f>ごみ搬入量内訳!BK35</f>
        <v>205</v>
      </c>
      <c r="J35" s="273">
        <f>資源化量内訳!CA35</f>
        <v>0</v>
      </c>
      <c r="K35" s="273">
        <f t="shared" si="1"/>
        <v>762</v>
      </c>
      <c r="L35" s="276">
        <f t="shared" si="2"/>
        <v>932.82896911381249</v>
      </c>
      <c r="M35" s="273">
        <f>IF(D35&lt;&gt;0,(ごみ搬入量内訳!CB35+ごみ処理概要!J35)/ごみ処理概要!D35/365*1000000,"-")</f>
        <v>779.80584425918448</v>
      </c>
      <c r="N35" s="273">
        <f>IF(D35&lt;&gt;0,(ごみ搬入量内訳!E35+ごみ搬入量内訳!BL35-ごみ搬入量内訳!R35-ごみ搬入量内訳!BP35)/D35/365*1000000,"-")</f>
        <v>550.88324947666081</v>
      </c>
      <c r="O35" s="273">
        <f>IF(D35&lt;&gt;0,ごみ搬入量内訳!CZ35/ごみ処理概要!D35/365*1000000,"-")</f>
        <v>153.02312485462804</v>
      </c>
      <c r="P35" s="273">
        <f>ごみ搬入量内訳!DX35</f>
        <v>0</v>
      </c>
      <c r="Q35" s="273">
        <f>ごみ処理量内訳!E35</f>
        <v>560</v>
      </c>
      <c r="R35" s="273">
        <f>ごみ処理量内訳!N35</f>
        <v>0</v>
      </c>
      <c r="S35" s="273">
        <f t="shared" si="3"/>
        <v>206</v>
      </c>
      <c r="T35" s="273">
        <f>ごみ処理量内訳!G35</f>
        <v>0</v>
      </c>
      <c r="U35" s="273">
        <f>ごみ処理量内訳!L35</f>
        <v>206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0</v>
      </c>
      <c r="AB35" s="273">
        <f t="shared" si="4"/>
        <v>766</v>
      </c>
      <c r="AC35" s="278">
        <f t="shared" si="5"/>
        <v>100</v>
      </c>
      <c r="AD35" s="273">
        <f>施設資源化量内訳!AC35</f>
        <v>0</v>
      </c>
      <c r="AE35" s="273">
        <f>施設資源化量内訳!BB35</f>
        <v>0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160</v>
      </c>
      <c r="AK35" s="273">
        <f t="shared" si="6"/>
        <v>160</v>
      </c>
      <c r="AL35" s="278">
        <f t="shared" si="7"/>
        <v>20.887728459530024</v>
      </c>
      <c r="AM35" s="278">
        <f>IF((AB35+J35)&lt;&gt;0,(資源化量内訳!D35-資源化量内訳!T35-資源化量内訳!V35-資源化量内訳!X35-資源化量内訳!W35)/(AB35+J35)*100,"-")</f>
        <v>20.887728459530024</v>
      </c>
      <c r="AN35" s="273">
        <f>ごみ処理量内訳!AA35</f>
        <v>0</v>
      </c>
      <c r="AO35" s="273">
        <f>ごみ処理量内訳!AB35</f>
        <v>68</v>
      </c>
      <c r="AP35" s="273">
        <f>ごみ処理量内訳!AC35</f>
        <v>0</v>
      </c>
      <c r="AQ35" s="273">
        <f t="shared" si="8"/>
        <v>68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388</v>
      </c>
      <c r="E36" s="273">
        <v>388</v>
      </c>
      <c r="F36" s="273">
        <v>0</v>
      </c>
      <c r="G36" s="273">
        <v>0</v>
      </c>
      <c r="H36" s="273">
        <f>SUM(ごみ搬入量内訳!E36,+ごみ搬入量内訳!AH36)</f>
        <v>137</v>
      </c>
      <c r="I36" s="273">
        <f>ごみ搬入量内訳!BK36</f>
        <v>0</v>
      </c>
      <c r="J36" s="273">
        <f>資源化量内訳!CA36</f>
        <v>0</v>
      </c>
      <c r="K36" s="273">
        <f t="shared" si="1"/>
        <v>137</v>
      </c>
      <c r="L36" s="276">
        <f t="shared" si="2"/>
        <v>967.37748905521823</v>
      </c>
      <c r="M36" s="273">
        <f>IF(D36&lt;&gt;0,(ごみ搬入量内訳!CB36+ごみ処理概要!J36)/ごみ処理概要!D36/365*1000000,"-")</f>
        <v>967.37748905521823</v>
      </c>
      <c r="N36" s="273">
        <f>IF(D36&lt;&gt;0,(ごみ搬入量内訳!E36+ごみ搬入量内訳!BL36-ごみ搬入量内訳!R36-ごみ搬入量内訳!BP36)/D36/365*1000000,"-")</f>
        <v>790.84875017652871</v>
      </c>
      <c r="O36" s="273">
        <f>IF(D36&lt;&gt;0,ごみ搬入量内訳!CZ36/ごみ処理概要!D36/365*1000000,"-")</f>
        <v>0</v>
      </c>
      <c r="P36" s="273">
        <f>ごみ搬入量内訳!DX36</f>
        <v>0</v>
      </c>
      <c r="Q36" s="273">
        <f>ごみ処理量内訳!E36</f>
        <v>92</v>
      </c>
      <c r="R36" s="273">
        <f>ごみ処理量内訳!N36</f>
        <v>0</v>
      </c>
      <c r="S36" s="273">
        <f t="shared" si="3"/>
        <v>45</v>
      </c>
      <c r="T36" s="273">
        <f>ごみ処理量内訳!G36</f>
        <v>20</v>
      </c>
      <c r="U36" s="273">
        <f>ごみ処理量内訳!L36</f>
        <v>25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0</v>
      </c>
      <c r="AB36" s="273">
        <f t="shared" si="4"/>
        <v>137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0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20</v>
      </c>
      <c r="AK36" s="273">
        <f t="shared" si="6"/>
        <v>20</v>
      </c>
      <c r="AL36" s="278">
        <f t="shared" si="7"/>
        <v>14.5985401459854</v>
      </c>
      <c r="AM36" s="278">
        <f>IF((AB36+J36)&lt;&gt;0,(資源化量内訳!D36-資源化量内訳!T36-資源化量内訳!V36-資源化量内訳!X36-資源化量内訳!W36)/(AB36+J36)*100,"-")</f>
        <v>14.5985401459854</v>
      </c>
      <c r="AN36" s="273">
        <f>ごみ処理量内訳!AA36</f>
        <v>0</v>
      </c>
      <c r="AO36" s="273">
        <f>ごみ処理量内訳!AB36</f>
        <v>12</v>
      </c>
      <c r="AP36" s="273">
        <f>ごみ処理量内訳!AC36</f>
        <v>20</v>
      </c>
      <c r="AQ36" s="273">
        <f t="shared" si="8"/>
        <v>32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13982</v>
      </c>
      <c r="E37" s="273">
        <v>13982</v>
      </c>
      <c r="F37" s="273">
        <v>0</v>
      </c>
      <c r="G37" s="273">
        <v>99</v>
      </c>
      <c r="H37" s="273">
        <f>SUM(ごみ搬入量内訳!E37,+ごみ搬入量内訳!AH37)</f>
        <v>4989</v>
      </c>
      <c r="I37" s="273">
        <f>ごみ搬入量内訳!BK37</f>
        <v>530</v>
      </c>
      <c r="J37" s="273">
        <f>資源化量内訳!CA37</f>
        <v>0</v>
      </c>
      <c r="K37" s="273">
        <f t="shared" si="1"/>
        <v>5519</v>
      </c>
      <c r="L37" s="276">
        <f t="shared" si="2"/>
        <v>1081.4295483625719</v>
      </c>
      <c r="M37" s="273">
        <f>IF(D37&lt;&gt;0,(ごみ搬入量内訳!CB37+ごみ処理概要!J37)/ごみ処理概要!D37/365*1000000,"-")</f>
        <v>980.9089181197744</v>
      </c>
      <c r="N37" s="273">
        <f>IF(D37&lt;&gt;0,(ごみ搬入量内訳!E37+ごみ搬入量内訳!BL37-ごみ搬入量内訳!R37-ごみ搬入量内訳!BP37)/D37/365*1000000,"-")</f>
        <v>811.41506790531071</v>
      </c>
      <c r="O37" s="273">
        <f>IF(D37&lt;&gt;0,ごみ搬入量内訳!CZ37/ごみ処理概要!D37/365*1000000,"-")</f>
        <v>100.52063024279749</v>
      </c>
      <c r="P37" s="273">
        <f>ごみ搬入量内訳!DX37</f>
        <v>0</v>
      </c>
      <c r="Q37" s="273">
        <f>ごみ処理量内訳!E37</f>
        <v>4397</v>
      </c>
      <c r="R37" s="273">
        <f>ごみ処理量内訳!N37</f>
        <v>0</v>
      </c>
      <c r="S37" s="273">
        <f t="shared" si="3"/>
        <v>1122</v>
      </c>
      <c r="T37" s="273">
        <f>ごみ処理量内訳!G37</f>
        <v>0</v>
      </c>
      <c r="U37" s="273">
        <f>ごみ処理量内訳!L37</f>
        <v>1122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0</v>
      </c>
      <c r="AB37" s="273">
        <f t="shared" si="4"/>
        <v>5519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0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921</v>
      </c>
      <c r="AK37" s="273">
        <f t="shared" si="6"/>
        <v>921</v>
      </c>
      <c r="AL37" s="278">
        <f t="shared" si="7"/>
        <v>16.687805761913392</v>
      </c>
      <c r="AM37" s="278">
        <f>IF((AB37+J37)&lt;&gt;0,(資源化量内訳!D37-資源化量内訳!T37-資源化量内訳!V37-資源化量内訳!X37-資源化量内訳!W37)/(AB37+J37)*100,"-")</f>
        <v>16.687805761913392</v>
      </c>
      <c r="AN37" s="273">
        <f>ごみ処理量内訳!AA37</f>
        <v>0</v>
      </c>
      <c r="AO37" s="273">
        <f>ごみ処理量内訳!AB37</f>
        <v>534</v>
      </c>
      <c r="AP37" s="273">
        <f>ごみ処理量内訳!AC37</f>
        <v>122</v>
      </c>
      <c r="AQ37" s="273">
        <f t="shared" si="8"/>
        <v>656</v>
      </c>
      <c r="AR37" s="315" t="s">
        <v>754</v>
      </c>
    </row>
    <row r="38" spans="1: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7">
    <sortCondition ref="A8:A37"/>
    <sortCondition ref="B8:B37"/>
    <sortCondition ref="C8:C37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6" man="1"/>
    <brk id="29" min="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和歌山県</v>
      </c>
      <c r="B7" s="283" t="str">
        <f>ごみ処理概要!B7</f>
        <v>30000</v>
      </c>
      <c r="C7" s="284" t="s">
        <v>3</v>
      </c>
      <c r="D7" s="288">
        <f t="shared" ref="D7:D37" si="0">SUM(E7,AH7,BK7)</f>
        <v>284660</v>
      </c>
      <c r="E7" s="288">
        <f t="shared" ref="E7:E37" si="1">SUM(F7,J7,N7,R7,Z7,AD7)</f>
        <v>184918</v>
      </c>
      <c r="F7" s="288">
        <f t="shared" ref="F7:F37" si="2">SUM(G7:I7)</f>
        <v>61697</v>
      </c>
      <c r="G7" s="288">
        <f>SUM(G$8:G$207)</f>
        <v>19486</v>
      </c>
      <c r="H7" s="288">
        <f>SUM(H$8:H$207)</f>
        <v>42211</v>
      </c>
      <c r="I7" s="288">
        <f>SUM(I$8:I$207)</f>
        <v>0</v>
      </c>
      <c r="J7" s="288">
        <f t="shared" ref="J7:J37" si="3">SUM(K7:M7)</f>
        <v>92477</v>
      </c>
      <c r="K7" s="288">
        <f>SUM(K$8:K$207)</f>
        <v>22779</v>
      </c>
      <c r="L7" s="288">
        <f>SUM(L$8:L$207)</f>
        <v>69688</v>
      </c>
      <c r="M7" s="288">
        <f>SUM(M$8:M$207)</f>
        <v>10</v>
      </c>
      <c r="N7" s="288">
        <f t="shared" ref="N7:N37" si="4">SUM(O7:Q7)</f>
        <v>3856</v>
      </c>
      <c r="O7" s="288">
        <f>SUM(O$8:O$207)</f>
        <v>1054</v>
      </c>
      <c r="P7" s="288">
        <f>SUM(P$8:P$207)</f>
        <v>2786</v>
      </c>
      <c r="Q7" s="288">
        <f>SUM(Q$8:Q$207)</f>
        <v>16</v>
      </c>
      <c r="R7" s="288">
        <f t="shared" ref="R7:R37" si="5">SUM(S7:U7)</f>
        <v>22267</v>
      </c>
      <c r="S7" s="288">
        <f>SUM(S$8:S$207)</f>
        <v>5505</v>
      </c>
      <c r="T7" s="288">
        <f>SUM(T$8:T$207)</f>
        <v>16714</v>
      </c>
      <c r="U7" s="288">
        <f>SUM(U$8:U$207)</f>
        <v>48</v>
      </c>
      <c r="V7" s="288">
        <f t="shared" ref="V7:V37" si="6">SUM(W7:Y7)</f>
        <v>28</v>
      </c>
      <c r="W7" s="288">
        <f>SUM(W$8:W$207)</f>
        <v>27</v>
      </c>
      <c r="X7" s="288">
        <f>SUM(X$8:X$207)</f>
        <v>1</v>
      </c>
      <c r="Y7" s="288">
        <f>SUM(Y$8:Y$207)</f>
        <v>0</v>
      </c>
      <c r="Z7" s="288">
        <f t="shared" ref="Z7:Z37" si="7">SUM(AA7:AC7)</f>
        <v>480</v>
      </c>
      <c r="AA7" s="288">
        <f>SUM(AA$8:AA$207)</f>
        <v>43</v>
      </c>
      <c r="AB7" s="288">
        <f>SUM(AB$8:AB$207)</f>
        <v>437</v>
      </c>
      <c r="AC7" s="288">
        <f>SUM(AC$8:AC$207)</f>
        <v>0</v>
      </c>
      <c r="AD7" s="288">
        <f t="shared" ref="AD7:AD37" si="8">SUM(AE7:AG7)</f>
        <v>4141</v>
      </c>
      <c r="AE7" s="288">
        <f>SUM(AE$8:AE$207)</f>
        <v>1089</v>
      </c>
      <c r="AF7" s="288">
        <f>SUM(AF$8:AF$207)</f>
        <v>2937</v>
      </c>
      <c r="AG7" s="288">
        <f>SUM(AG$8:AG$207)</f>
        <v>115</v>
      </c>
      <c r="AH7" s="288">
        <f t="shared" ref="AH7:AH37" si="9">SUM(AI7,AM7,AQ7,AU7,BC7,BG7)</f>
        <v>56089</v>
      </c>
      <c r="AI7" s="288">
        <f t="shared" ref="AI7:AI37" si="10">SUM(AJ7:AL7)</f>
        <v>27928</v>
      </c>
      <c r="AJ7" s="288">
        <f>SUM(AJ$8:AJ$207)</f>
        <v>0</v>
      </c>
      <c r="AK7" s="288">
        <f>SUM(AK$8:AK$207)</f>
        <v>0</v>
      </c>
      <c r="AL7" s="288">
        <f>SUM(AL$8:AL$207)</f>
        <v>27928</v>
      </c>
      <c r="AM7" s="288">
        <f t="shared" ref="AM7:AM37" si="11">SUM(AN7:AP7)</f>
        <v>25243</v>
      </c>
      <c r="AN7" s="288">
        <f>SUM(AN$8:AN$207)</f>
        <v>1793</v>
      </c>
      <c r="AO7" s="288">
        <f>SUM(AO$8:AO$207)</f>
        <v>722</v>
      </c>
      <c r="AP7" s="288">
        <f>SUM(AP$8:AP$207)</f>
        <v>22728</v>
      </c>
      <c r="AQ7" s="288">
        <f t="shared" ref="AQ7:AQ37" si="12">SUM(AR7:AT7)</f>
        <v>512</v>
      </c>
      <c r="AR7" s="288">
        <f>SUM(AR$8:AR$207)</f>
        <v>165</v>
      </c>
      <c r="AS7" s="288">
        <f>SUM(AS$8:AS$207)</f>
        <v>7</v>
      </c>
      <c r="AT7" s="288">
        <f>SUM(AT$8:AT$207)</f>
        <v>340</v>
      </c>
      <c r="AU7" s="288">
        <f t="shared" ref="AU7:AU37" si="13">SUM(AV7:AX7)</f>
        <v>1709</v>
      </c>
      <c r="AV7" s="288">
        <f>SUM(AV$8:AV$207)</f>
        <v>267</v>
      </c>
      <c r="AW7" s="288">
        <f>SUM(AW$8:AW$207)</f>
        <v>135</v>
      </c>
      <c r="AX7" s="288">
        <f>SUM(AX$8:AX$207)</f>
        <v>1307</v>
      </c>
      <c r="AY7" s="288">
        <f t="shared" ref="AY7:AY37" si="14">SUM(AZ7:BB7)</f>
        <v>2</v>
      </c>
      <c r="AZ7" s="288">
        <f>SUM(AZ$8:AZ$207)</f>
        <v>0</v>
      </c>
      <c r="BA7" s="288">
        <f>SUM(BA$8:BA$207)</f>
        <v>0</v>
      </c>
      <c r="BB7" s="288">
        <f>SUM(BB$8:BB$207)</f>
        <v>2</v>
      </c>
      <c r="BC7" s="288">
        <f t="shared" ref="BC7:BC37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37" si="16">SUM(BH7:BJ7)</f>
        <v>697</v>
      </c>
      <c r="BH7" s="288">
        <f>SUM(BH$8:BH$207)</f>
        <v>8</v>
      </c>
      <c r="BI7" s="288">
        <f>SUM(BI$8:BI$207)</f>
        <v>30</v>
      </c>
      <c r="BJ7" s="288">
        <f>SUM(BJ$8:BJ$207)</f>
        <v>659</v>
      </c>
      <c r="BK7" s="288">
        <f t="shared" ref="BK7:BK37" si="17">SUM(BL7,BT7)</f>
        <v>43653</v>
      </c>
      <c r="BL7" s="288">
        <f t="shared" ref="BL7:BL37" si="18">SUM(BM7:BP7,BR7,BS7)</f>
        <v>20107</v>
      </c>
      <c r="BM7" s="288">
        <f t="shared" ref="BM7:BS7" si="19">SUM(BM$8:BM$207)</f>
        <v>1555</v>
      </c>
      <c r="BN7" s="288">
        <f t="shared" si="19"/>
        <v>5689</v>
      </c>
      <c r="BO7" s="288">
        <f t="shared" si="19"/>
        <v>2383</v>
      </c>
      <c r="BP7" s="288">
        <f t="shared" si="19"/>
        <v>1333</v>
      </c>
      <c r="BQ7" s="288">
        <f t="shared" si="19"/>
        <v>0</v>
      </c>
      <c r="BR7" s="288">
        <f>SUM(BR$8:BR$207)</f>
        <v>164</v>
      </c>
      <c r="BS7" s="288">
        <f t="shared" si="19"/>
        <v>8983</v>
      </c>
      <c r="BT7" s="288">
        <f t="shared" ref="BT7:BT37" si="20">SUM(BU7:BX7,BZ7,CA7)</f>
        <v>23546</v>
      </c>
      <c r="BU7" s="288">
        <f>SUM(BU$8:BU$207)</f>
        <v>5027</v>
      </c>
      <c r="BV7" s="288">
        <f t="shared" ref="BV7:CA7" si="21">SUM(BV$8:BV$207)</f>
        <v>13058</v>
      </c>
      <c r="BW7" s="288">
        <f t="shared" si="21"/>
        <v>1527</v>
      </c>
      <c r="BX7" s="288">
        <f t="shared" si="21"/>
        <v>1073</v>
      </c>
      <c r="BY7" s="288">
        <f t="shared" si="21"/>
        <v>0</v>
      </c>
      <c r="BZ7" s="288">
        <f t="shared" si="21"/>
        <v>4</v>
      </c>
      <c r="CA7" s="288">
        <f t="shared" si="21"/>
        <v>2857</v>
      </c>
      <c r="CB7" s="288">
        <f t="shared" ref="CB7:CB37" si="22">SUM(CJ7,CR7)</f>
        <v>205025</v>
      </c>
      <c r="CC7" s="288">
        <f t="shared" ref="CC7:CF7" si="23">SUM(CK7,CS7)</f>
        <v>63252</v>
      </c>
      <c r="CD7" s="288">
        <f t="shared" si="23"/>
        <v>98166</v>
      </c>
      <c r="CE7" s="288">
        <f t="shared" si="23"/>
        <v>6239</v>
      </c>
      <c r="CF7" s="288">
        <f t="shared" si="23"/>
        <v>23600</v>
      </c>
      <c r="CG7" s="288">
        <f t="shared" ref="CG7:CG37" si="24">SUM(CO7,CW7)</f>
        <v>28</v>
      </c>
      <c r="CH7" s="288">
        <f t="shared" ref="CH7:CH37" si="25">SUM(CP7,CX7)</f>
        <v>644</v>
      </c>
      <c r="CI7" s="288">
        <f t="shared" ref="CI7:CI37" si="26">SUM(CQ7,CY7)</f>
        <v>13124</v>
      </c>
      <c r="CJ7" s="288">
        <f t="shared" ref="CJ7:CJ37" si="27">SUM(CK7:CN7,CP7,CQ7)</f>
        <v>184918</v>
      </c>
      <c r="CK7" s="288">
        <f t="shared" ref="CK7:CK37" si="28">F7</f>
        <v>61697</v>
      </c>
      <c r="CL7" s="288">
        <f t="shared" ref="CL7:CL37" si="29">J7</f>
        <v>92477</v>
      </c>
      <c r="CM7" s="288">
        <f t="shared" ref="CM7:CM37" si="30">N7</f>
        <v>3856</v>
      </c>
      <c r="CN7" s="288">
        <f t="shared" ref="CN7:CN37" si="31">R7</f>
        <v>22267</v>
      </c>
      <c r="CO7" s="288">
        <f t="shared" ref="CO7:CO37" si="32">V7</f>
        <v>28</v>
      </c>
      <c r="CP7" s="288">
        <f t="shared" ref="CP7:CP37" si="33">Z7</f>
        <v>480</v>
      </c>
      <c r="CQ7" s="288">
        <f t="shared" ref="CQ7:CQ37" si="34">AD7</f>
        <v>4141</v>
      </c>
      <c r="CR7" s="288">
        <f t="shared" ref="CR7:CR37" si="35">SUM(CS7:CV7,CX7,CY7)</f>
        <v>20107</v>
      </c>
      <c r="CS7" s="288">
        <f t="shared" ref="CS7:CS37" si="36">BM7</f>
        <v>1555</v>
      </c>
      <c r="CT7" s="288">
        <f t="shared" ref="CT7:CT37" si="37">BN7</f>
        <v>5689</v>
      </c>
      <c r="CU7" s="288">
        <f t="shared" ref="CU7:CU37" si="38">BO7</f>
        <v>2383</v>
      </c>
      <c r="CV7" s="288">
        <f t="shared" ref="CV7:CV37" si="39">BP7</f>
        <v>1333</v>
      </c>
      <c r="CW7" s="288">
        <f t="shared" ref="CW7:CY7" si="40">BQ7</f>
        <v>0</v>
      </c>
      <c r="CX7" s="288">
        <f t="shared" si="40"/>
        <v>164</v>
      </c>
      <c r="CY7" s="288">
        <f t="shared" si="40"/>
        <v>8983</v>
      </c>
      <c r="CZ7" s="288">
        <f t="shared" ref="CZ7:CZ37" si="41">SUM(DH7,DP7)</f>
        <v>79635</v>
      </c>
      <c r="DA7" s="288">
        <f t="shared" ref="DA7:DA37" si="42">SUM(DI7,DQ7)</f>
        <v>32955</v>
      </c>
      <c r="DB7" s="288">
        <f t="shared" ref="DB7:DG7" si="43">SUM(DJ7,DR7)</f>
        <v>38301</v>
      </c>
      <c r="DC7" s="288">
        <f t="shared" si="43"/>
        <v>2039</v>
      </c>
      <c r="DD7" s="288">
        <f t="shared" si="43"/>
        <v>2782</v>
      </c>
      <c r="DE7" s="288">
        <f t="shared" ref="DE7:DE37" si="44">SUM(DM7,DU7)</f>
        <v>2</v>
      </c>
      <c r="DF7" s="288">
        <f t="shared" si="43"/>
        <v>4</v>
      </c>
      <c r="DG7" s="288">
        <f t="shared" si="43"/>
        <v>3554</v>
      </c>
      <c r="DH7" s="288">
        <f t="shared" ref="DH7:DH37" si="45">SUM(DI7:DL7,DN7,DO7)</f>
        <v>56089</v>
      </c>
      <c r="DI7" s="288">
        <f t="shared" ref="DI7:DI37" si="46">AI7</f>
        <v>27928</v>
      </c>
      <c r="DJ7" s="288">
        <f t="shared" ref="DJ7:DJ37" si="47">AM7</f>
        <v>25243</v>
      </c>
      <c r="DK7" s="288">
        <f t="shared" ref="DK7:DK37" si="48">AQ7</f>
        <v>512</v>
      </c>
      <c r="DL7" s="288">
        <f t="shared" ref="DL7:DL37" si="49">AU7</f>
        <v>1709</v>
      </c>
      <c r="DM7" s="288">
        <f t="shared" ref="DM7:DM37" si="50">AY7</f>
        <v>2</v>
      </c>
      <c r="DN7" s="288">
        <f t="shared" ref="DN7:DN37" si="51">BC7</f>
        <v>0</v>
      </c>
      <c r="DO7" s="288">
        <f t="shared" ref="DO7:DO37" si="52">BG7</f>
        <v>697</v>
      </c>
      <c r="DP7" s="288">
        <f t="shared" ref="DP7:DP37" si="53">SUM(DQ7:DT7,DV7,DW7)</f>
        <v>23546</v>
      </c>
      <c r="DQ7" s="288">
        <f t="shared" ref="DQ7:DQ37" si="54">BU7</f>
        <v>5027</v>
      </c>
      <c r="DR7" s="288">
        <f t="shared" ref="DR7:DR37" si="55">BV7</f>
        <v>13058</v>
      </c>
      <c r="DS7" s="288">
        <f t="shared" ref="DS7:DS37" si="56">BW7</f>
        <v>1527</v>
      </c>
      <c r="DT7" s="288">
        <f t="shared" ref="DT7:DT37" si="57">BX7</f>
        <v>1073</v>
      </c>
      <c r="DU7" s="288">
        <f t="shared" ref="DU7:DU37" si="58">BY7</f>
        <v>0</v>
      </c>
      <c r="DV7" s="288">
        <f t="shared" ref="DV7:DW7" si="59">BZ7</f>
        <v>4</v>
      </c>
      <c r="DW7" s="288">
        <f t="shared" si="59"/>
        <v>2857</v>
      </c>
      <c r="DX7" s="288">
        <f>SUM(DX$8:DX$207)</f>
        <v>49</v>
      </c>
      <c r="DY7" s="288">
        <f t="shared" ref="DY7:DY37" si="60">SUM(DZ7:EC7)</f>
        <v>100</v>
      </c>
      <c r="DZ7" s="288">
        <f>SUM(DZ$8:DZ$207)</f>
        <v>3</v>
      </c>
      <c r="EA7" s="288">
        <f>SUM(EA$8:EA$207)</f>
        <v>81</v>
      </c>
      <c r="EB7" s="288">
        <f>SUM(EB$8:EB$207)</f>
        <v>15</v>
      </c>
      <c r="EC7" s="288">
        <f>SUM(EC$8:EC$207)</f>
        <v>1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109358</v>
      </c>
      <c r="E8" s="273">
        <f t="shared" si="1"/>
        <v>70250</v>
      </c>
      <c r="F8" s="273">
        <f t="shared" si="2"/>
        <v>61683</v>
      </c>
      <c r="G8" s="273">
        <v>19472</v>
      </c>
      <c r="H8" s="273">
        <v>42211</v>
      </c>
      <c r="I8" s="273">
        <v>0</v>
      </c>
      <c r="J8" s="273">
        <f t="shared" si="3"/>
        <v>0</v>
      </c>
      <c r="K8" s="273">
        <v>0</v>
      </c>
      <c r="L8" s="273">
        <v>0</v>
      </c>
      <c r="M8" s="273">
        <v>0</v>
      </c>
      <c r="N8" s="273">
        <f t="shared" si="4"/>
        <v>0</v>
      </c>
      <c r="O8" s="273">
        <v>0</v>
      </c>
      <c r="P8" s="273">
        <v>0</v>
      </c>
      <c r="Q8" s="273">
        <v>0</v>
      </c>
      <c r="R8" s="273">
        <f t="shared" si="5"/>
        <v>6959</v>
      </c>
      <c r="S8" s="273">
        <v>2340</v>
      </c>
      <c r="T8" s="273">
        <v>4619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1608</v>
      </c>
      <c r="AE8" s="273">
        <v>0</v>
      </c>
      <c r="AF8" s="273">
        <v>1608</v>
      </c>
      <c r="AG8" s="273">
        <v>0</v>
      </c>
      <c r="AH8" s="273">
        <f t="shared" si="9"/>
        <v>27928</v>
      </c>
      <c r="AI8" s="273">
        <f t="shared" si="10"/>
        <v>27928</v>
      </c>
      <c r="AJ8" s="273">
        <v>0</v>
      </c>
      <c r="AK8" s="273">
        <v>0</v>
      </c>
      <c r="AL8" s="273">
        <v>27928</v>
      </c>
      <c r="AM8" s="273">
        <f t="shared" si="11"/>
        <v>0</v>
      </c>
      <c r="AN8" s="273">
        <v>0</v>
      </c>
      <c r="AO8" s="273">
        <v>0</v>
      </c>
      <c r="AP8" s="273">
        <v>0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11180</v>
      </c>
      <c r="BL8" s="273">
        <f t="shared" si="18"/>
        <v>6159</v>
      </c>
      <c r="BM8" s="273">
        <v>1496</v>
      </c>
      <c r="BN8" s="273">
        <v>0</v>
      </c>
      <c r="BO8" s="273">
        <v>182</v>
      </c>
      <c r="BP8" s="273">
        <v>272</v>
      </c>
      <c r="BQ8" s="273">
        <v>0</v>
      </c>
      <c r="BR8" s="273">
        <v>0</v>
      </c>
      <c r="BS8" s="273">
        <v>4209</v>
      </c>
      <c r="BT8" s="273">
        <f t="shared" si="20"/>
        <v>5021</v>
      </c>
      <c r="BU8" s="273">
        <v>5021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76409</v>
      </c>
      <c r="CC8" s="273">
        <f t="shared" ref="CC8:CC37" si="61">SUM(CK8,CS8)</f>
        <v>63179</v>
      </c>
      <c r="CD8" s="273">
        <f t="shared" ref="CD8:CD37" si="62">SUM(CL8,CT8)</f>
        <v>0</v>
      </c>
      <c r="CE8" s="273">
        <f t="shared" ref="CE8:CE37" si="63">SUM(CM8,CU8)</f>
        <v>182</v>
      </c>
      <c r="CF8" s="273">
        <f t="shared" ref="CF8:CF37" si="64">SUM(CN8,CV8)</f>
        <v>7231</v>
      </c>
      <c r="CG8" s="273">
        <f t="shared" si="24"/>
        <v>0</v>
      </c>
      <c r="CH8" s="273">
        <f t="shared" si="25"/>
        <v>0</v>
      </c>
      <c r="CI8" s="273">
        <f t="shared" si="26"/>
        <v>5817</v>
      </c>
      <c r="CJ8" s="273">
        <f t="shared" si="27"/>
        <v>70250</v>
      </c>
      <c r="CK8" s="273">
        <f t="shared" si="28"/>
        <v>61683</v>
      </c>
      <c r="CL8" s="273">
        <f t="shared" si="29"/>
        <v>0</v>
      </c>
      <c r="CM8" s="273">
        <f t="shared" si="30"/>
        <v>0</v>
      </c>
      <c r="CN8" s="273">
        <f t="shared" si="31"/>
        <v>6959</v>
      </c>
      <c r="CO8" s="273">
        <f t="shared" si="32"/>
        <v>0</v>
      </c>
      <c r="CP8" s="273">
        <f t="shared" si="33"/>
        <v>0</v>
      </c>
      <c r="CQ8" s="273">
        <f t="shared" si="34"/>
        <v>1608</v>
      </c>
      <c r="CR8" s="273">
        <f t="shared" si="35"/>
        <v>6159</v>
      </c>
      <c r="CS8" s="273">
        <f t="shared" si="36"/>
        <v>1496</v>
      </c>
      <c r="CT8" s="273">
        <f t="shared" si="37"/>
        <v>0</v>
      </c>
      <c r="CU8" s="273">
        <f t="shared" si="38"/>
        <v>182</v>
      </c>
      <c r="CV8" s="273">
        <f t="shared" si="39"/>
        <v>272</v>
      </c>
      <c r="CW8" s="273">
        <f t="shared" ref="CW8:CW37" si="65">BQ8</f>
        <v>0</v>
      </c>
      <c r="CX8" s="273">
        <f t="shared" ref="CX8:CX37" si="66">BR8</f>
        <v>0</v>
      </c>
      <c r="CY8" s="273">
        <f t="shared" ref="CY8:CY37" si="67">BS8</f>
        <v>4209</v>
      </c>
      <c r="CZ8" s="273">
        <f t="shared" si="41"/>
        <v>32949</v>
      </c>
      <c r="DA8" s="273">
        <f t="shared" si="42"/>
        <v>32949</v>
      </c>
      <c r="DB8" s="273">
        <f t="shared" ref="DB8:DB37" si="68">SUM(DJ8,DR8)</f>
        <v>0</v>
      </c>
      <c r="DC8" s="273">
        <f t="shared" ref="DC8:DC37" si="69">SUM(DK8,DS8)</f>
        <v>0</v>
      </c>
      <c r="DD8" s="273">
        <f t="shared" ref="DD8:DD37" si="70">SUM(DL8,DT8)</f>
        <v>0</v>
      </c>
      <c r="DE8" s="273">
        <f t="shared" si="44"/>
        <v>0</v>
      </c>
      <c r="DF8" s="273">
        <f t="shared" ref="DF8:DF37" si="71">SUM(DN8,DV8)</f>
        <v>0</v>
      </c>
      <c r="DG8" s="273">
        <f t="shared" ref="DG8:DG37" si="72">SUM(DO8,DW8)</f>
        <v>0</v>
      </c>
      <c r="DH8" s="273">
        <f t="shared" si="45"/>
        <v>27928</v>
      </c>
      <c r="DI8" s="273">
        <f t="shared" si="46"/>
        <v>27928</v>
      </c>
      <c r="DJ8" s="273">
        <f t="shared" si="47"/>
        <v>0</v>
      </c>
      <c r="DK8" s="273">
        <f t="shared" si="48"/>
        <v>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5021</v>
      </c>
      <c r="DQ8" s="273">
        <f t="shared" si="54"/>
        <v>5021</v>
      </c>
      <c r="DR8" s="273">
        <f t="shared" si="55"/>
        <v>0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37" si="73">BZ8</f>
        <v>0</v>
      </c>
      <c r="DW8" s="273">
        <f t="shared" ref="DW8:DW37" si="74">CA8</f>
        <v>0</v>
      </c>
      <c r="DX8" s="273">
        <v>0</v>
      </c>
      <c r="DY8" s="273">
        <f t="shared" si="60"/>
        <v>73</v>
      </c>
      <c r="DZ8" s="273">
        <v>2</v>
      </c>
      <c r="EA8" s="273">
        <v>71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16049</v>
      </c>
      <c r="E9" s="273">
        <f t="shared" si="1"/>
        <v>8706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6906</v>
      </c>
      <c r="K9" s="273">
        <v>48</v>
      </c>
      <c r="L9" s="273">
        <v>6858</v>
      </c>
      <c r="M9" s="273">
        <v>0</v>
      </c>
      <c r="N9" s="273">
        <f t="shared" si="4"/>
        <v>359</v>
      </c>
      <c r="O9" s="273">
        <v>9</v>
      </c>
      <c r="P9" s="273">
        <v>350</v>
      </c>
      <c r="Q9" s="273">
        <v>0</v>
      </c>
      <c r="R9" s="273">
        <f t="shared" si="5"/>
        <v>1267</v>
      </c>
      <c r="S9" s="273">
        <v>353</v>
      </c>
      <c r="T9" s="273">
        <v>914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174</v>
      </c>
      <c r="AE9" s="273">
        <v>87</v>
      </c>
      <c r="AF9" s="273">
        <v>0</v>
      </c>
      <c r="AG9" s="273">
        <v>87</v>
      </c>
      <c r="AH9" s="273">
        <f t="shared" si="9"/>
        <v>3295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3019</v>
      </c>
      <c r="AN9" s="273">
        <v>1429</v>
      </c>
      <c r="AO9" s="273">
        <v>0</v>
      </c>
      <c r="AP9" s="273">
        <v>1590</v>
      </c>
      <c r="AQ9" s="273">
        <f t="shared" si="12"/>
        <v>25</v>
      </c>
      <c r="AR9" s="273">
        <v>25</v>
      </c>
      <c r="AS9" s="273">
        <v>0</v>
      </c>
      <c r="AT9" s="273">
        <v>0</v>
      </c>
      <c r="AU9" s="273">
        <f t="shared" si="13"/>
        <v>249</v>
      </c>
      <c r="AV9" s="273">
        <v>249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2</v>
      </c>
      <c r="BH9" s="273">
        <v>2</v>
      </c>
      <c r="BI9" s="273">
        <v>0</v>
      </c>
      <c r="BJ9" s="273">
        <v>0</v>
      </c>
      <c r="BK9" s="273">
        <f t="shared" si="17"/>
        <v>4048</v>
      </c>
      <c r="BL9" s="273">
        <f t="shared" si="18"/>
        <v>2260</v>
      </c>
      <c r="BM9" s="273">
        <v>0</v>
      </c>
      <c r="BN9" s="273">
        <v>1054</v>
      </c>
      <c r="BO9" s="273">
        <v>449</v>
      </c>
      <c r="BP9" s="273">
        <v>76</v>
      </c>
      <c r="BQ9" s="273">
        <v>0</v>
      </c>
      <c r="BR9" s="273">
        <v>0</v>
      </c>
      <c r="BS9" s="273">
        <v>681</v>
      </c>
      <c r="BT9" s="273">
        <f t="shared" si="20"/>
        <v>1788</v>
      </c>
      <c r="BU9" s="273">
        <v>0</v>
      </c>
      <c r="BV9" s="273">
        <v>1530</v>
      </c>
      <c r="BW9" s="273">
        <v>103</v>
      </c>
      <c r="BX9" s="273">
        <v>43</v>
      </c>
      <c r="BY9" s="273">
        <v>0</v>
      </c>
      <c r="BZ9" s="273">
        <v>0</v>
      </c>
      <c r="CA9" s="273">
        <v>112</v>
      </c>
      <c r="CB9" s="273">
        <f t="shared" si="22"/>
        <v>10966</v>
      </c>
      <c r="CC9" s="273">
        <f t="shared" si="61"/>
        <v>0</v>
      </c>
      <c r="CD9" s="273">
        <f t="shared" si="62"/>
        <v>7960</v>
      </c>
      <c r="CE9" s="273">
        <f t="shared" si="63"/>
        <v>808</v>
      </c>
      <c r="CF9" s="273">
        <f t="shared" si="64"/>
        <v>1343</v>
      </c>
      <c r="CG9" s="273">
        <f t="shared" si="24"/>
        <v>0</v>
      </c>
      <c r="CH9" s="273">
        <f t="shared" si="25"/>
        <v>0</v>
      </c>
      <c r="CI9" s="273">
        <f t="shared" si="26"/>
        <v>855</v>
      </c>
      <c r="CJ9" s="273">
        <f t="shared" si="27"/>
        <v>8706</v>
      </c>
      <c r="CK9" s="273">
        <f t="shared" si="28"/>
        <v>0</v>
      </c>
      <c r="CL9" s="273">
        <f t="shared" si="29"/>
        <v>6906</v>
      </c>
      <c r="CM9" s="273">
        <f t="shared" si="30"/>
        <v>359</v>
      </c>
      <c r="CN9" s="273">
        <f t="shared" si="31"/>
        <v>1267</v>
      </c>
      <c r="CO9" s="273">
        <f t="shared" si="32"/>
        <v>0</v>
      </c>
      <c r="CP9" s="273">
        <f t="shared" si="33"/>
        <v>0</v>
      </c>
      <c r="CQ9" s="273">
        <f t="shared" si="34"/>
        <v>174</v>
      </c>
      <c r="CR9" s="273">
        <f t="shared" si="35"/>
        <v>2260</v>
      </c>
      <c r="CS9" s="273">
        <f t="shared" si="36"/>
        <v>0</v>
      </c>
      <c r="CT9" s="273">
        <f t="shared" si="37"/>
        <v>1054</v>
      </c>
      <c r="CU9" s="273">
        <f t="shared" si="38"/>
        <v>449</v>
      </c>
      <c r="CV9" s="273">
        <f t="shared" si="39"/>
        <v>76</v>
      </c>
      <c r="CW9" s="273">
        <f t="shared" si="65"/>
        <v>0</v>
      </c>
      <c r="CX9" s="273">
        <f t="shared" si="66"/>
        <v>0</v>
      </c>
      <c r="CY9" s="273">
        <f t="shared" si="67"/>
        <v>681</v>
      </c>
      <c r="CZ9" s="273">
        <f t="shared" si="41"/>
        <v>5083</v>
      </c>
      <c r="DA9" s="273">
        <f t="shared" si="42"/>
        <v>0</v>
      </c>
      <c r="DB9" s="273">
        <f t="shared" si="68"/>
        <v>4549</v>
      </c>
      <c r="DC9" s="273">
        <f t="shared" si="69"/>
        <v>128</v>
      </c>
      <c r="DD9" s="273">
        <f t="shared" si="70"/>
        <v>292</v>
      </c>
      <c r="DE9" s="273">
        <f t="shared" si="44"/>
        <v>0</v>
      </c>
      <c r="DF9" s="273">
        <f t="shared" si="71"/>
        <v>0</v>
      </c>
      <c r="DG9" s="273">
        <f t="shared" si="72"/>
        <v>114</v>
      </c>
      <c r="DH9" s="273">
        <f t="shared" si="45"/>
        <v>3295</v>
      </c>
      <c r="DI9" s="273">
        <f t="shared" si="46"/>
        <v>0</v>
      </c>
      <c r="DJ9" s="273">
        <f t="shared" si="47"/>
        <v>3019</v>
      </c>
      <c r="DK9" s="273">
        <f t="shared" si="48"/>
        <v>25</v>
      </c>
      <c r="DL9" s="273">
        <f t="shared" si="49"/>
        <v>249</v>
      </c>
      <c r="DM9" s="273">
        <f t="shared" si="50"/>
        <v>0</v>
      </c>
      <c r="DN9" s="273">
        <f t="shared" si="51"/>
        <v>0</v>
      </c>
      <c r="DO9" s="273">
        <f t="shared" si="52"/>
        <v>2</v>
      </c>
      <c r="DP9" s="273">
        <f t="shared" si="53"/>
        <v>1788</v>
      </c>
      <c r="DQ9" s="273">
        <f t="shared" si="54"/>
        <v>0</v>
      </c>
      <c r="DR9" s="273">
        <f t="shared" si="55"/>
        <v>1530</v>
      </c>
      <c r="DS9" s="273">
        <f t="shared" si="56"/>
        <v>103</v>
      </c>
      <c r="DT9" s="273">
        <f t="shared" si="57"/>
        <v>43</v>
      </c>
      <c r="DU9" s="273">
        <f t="shared" si="58"/>
        <v>0</v>
      </c>
      <c r="DV9" s="273">
        <f t="shared" si="73"/>
        <v>0</v>
      </c>
      <c r="DW9" s="273">
        <f t="shared" si="74"/>
        <v>112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15815</v>
      </c>
      <c r="E10" s="273">
        <f t="shared" si="1"/>
        <v>9273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7600</v>
      </c>
      <c r="K10" s="273">
        <v>166</v>
      </c>
      <c r="L10" s="273">
        <v>7434</v>
      </c>
      <c r="M10" s="273">
        <v>0</v>
      </c>
      <c r="N10" s="273">
        <f t="shared" si="4"/>
        <v>140</v>
      </c>
      <c r="O10" s="273">
        <v>43</v>
      </c>
      <c r="P10" s="273">
        <v>97</v>
      </c>
      <c r="Q10" s="273">
        <v>0</v>
      </c>
      <c r="R10" s="273">
        <f t="shared" si="5"/>
        <v>1117</v>
      </c>
      <c r="S10" s="273">
        <v>48</v>
      </c>
      <c r="T10" s="273">
        <v>1069</v>
      </c>
      <c r="U10" s="273">
        <v>0</v>
      </c>
      <c r="V10" s="273">
        <f t="shared" si="6"/>
        <v>21</v>
      </c>
      <c r="W10" s="273">
        <v>21</v>
      </c>
      <c r="X10" s="273">
        <v>0</v>
      </c>
      <c r="Y10" s="273">
        <v>0</v>
      </c>
      <c r="Z10" s="273">
        <f t="shared" si="7"/>
        <v>42</v>
      </c>
      <c r="AA10" s="273">
        <v>42</v>
      </c>
      <c r="AB10" s="273">
        <v>0</v>
      </c>
      <c r="AC10" s="273">
        <v>0</v>
      </c>
      <c r="AD10" s="273">
        <f t="shared" si="8"/>
        <v>374</v>
      </c>
      <c r="AE10" s="273">
        <v>235</v>
      </c>
      <c r="AF10" s="273">
        <v>139</v>
      </c>
      <c r="AG10" s="273">
        <v>0</v>
      </c>
      <c r="AH10" s="273">
        <f t="shared" si="9"/>
        <v>4163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4001</v>
      </c>
      <c r="AN10" s="273">
        <v>158</v>
      </c>
      <c r="AO10" s="273">
        <v>0</v>
      </c>
      <c r="AP10" s="273">
        <v>3843</v>
      </c>
      <c r="AQ10" s="273">
        <f t="shared" si="12"/>
        <v>140</v>
      </c>
      <c r="AR10" s="273">
        <v>140</v>
      </c>
      <c r="AS10" s="273">
        <v>0</v>
      </c>
      <c r="AT10" s="273">
        <v>0</v>
      </c>
      <c r="AU10" s="273">
        <f t="shared" si="13"/>
        <v>18</v>
      </c>
      <c r="AV10" s="273">
        <v>1</v>
      </c>
      <c r="AW10" s="273">
        <v>0</v>
      </c>
      <c r="AX10" s="273">
        <v>17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4</v>
      </c>
      <c r="BH10" s="273">
        <v>4</v>
      </c>
      <c r="BI10" s="273">
        <v>0</v>
      </c>
      <c r="BJ10" s="273">
        <v>0</v>
      </c>
      <c r="BK10" s="273">
        <f t="shared" si="17"/>
        <v>2379</v>
      </c>
      <c r="BL10" s="273">
        <f t="shared" si="18"/>
        <v>1190</v>
      </c>
      <c r="BM10" s="273">
        <v>0</v>
      </c>
      <c r="BN10" s="273">
        <v>393</v>
      </c>
      <c r="BO10" s="273">
        <v>78</v>
      </c>
      <c r="BP10" s="273">
        <v>126</v>
      </c>
      <c r="BQ10" s="273">
        <v>0</v>
      </c>
      <c r="BR10" s="273">
        <v>0</v>
      </c>
      <c r="BS10" s="273">
        <v>593</v>
      </c>
      <c r="BT10" s="273">
        <f t="shared" si="20"/>
        <v>1189</v>
      </c>
      <c r="BU10" s="273">
        <v>0</v>
      </c>
      <c r="BV10" s="273">
        <v>1143</v>
      </c>
      <c r="BW10" s="273">
        <v>0</v>
      </c>
      <c r="BX10" s="273">
        <v>1</v>
      </c>
      <c r="BY10" s="273">
        <v>0</v>
      </c>
      <c r="BZ10" s="273">
        <v>0</v>
      </c>
      <c r="CA10" s="273">
        <v>45</v>
      </c>
      <c r="CB10" s="273">
        <f t="shared" si="22"/>
        <v>10463</v>
      </c>
      <c r="CC10" s="273">
        <f t="shared" si="61"/>
        <v>0</v>
      </c>
      <c r="CD10" s="273">
        <f t="shared" si="62"/>
        <v>7993</v>
      </c>
      <c r="CE10" s="273">
        <f t="shared" si="63"/>
        <v>218</v>
      </c>
      <c r="CF10" s="273">
        <f t="shared" si="64"/>
        <v>1243</v>
      </c>
      <c r="CG10" s="273">
        <f t="shared" si="24"/>
        <v>21</v>
      </c>
      <c r="CH10" s="273">
        <f t="shared" si="25"/>
        <v>42</v>
      </c>
      <c r="CI10" s="273">
        <f t="shared" si="26"/>
        <v>967</v>
      </c>
      <c r="CJ10" s="273">
        <f t="shared" si="27"/>
        <v>9273</v>
      </c>
      <c r="CK10" s="273">
        <f t="shared" si="28"/>
        <v>0</v>
      </c>
      <c r="CL10" s="273">
        <f t="shared" si="29"/>
        <v>7600</v>
      </c>
      <c r="CM10" s="273">
        <f t="shared" si="30"/>
        <v>140</v>
      </c>
      <c r="CN10" s="273">
        <f t="shared" si="31"/>
        <v>1117</v>
      </c>
      <c r="CO10" s="273">
        <f t="shared" si="32"/>
        <v>21</v>
      </c>
      <c r="CP10" s="273">
        <f t="shared" si="33"/>
        <v>42</v>
      </c>
      <c r="CQ10" s="273">
        <f t="shared" si="34"/>
        <v>374</v>
      </c>
      <c r="CR10" s="273">
        <f t="shared" si="35"/>
        <v>1190</v>
      </c>
      <c r="CS10" s="273">
        <f t="shared" si="36"/>
        <v>0</v>
      </c>
      <c r="CT10" s="273">
        <f t="shared" si="37"/>
        <v>393</v>
      </c>
      <c r="CU10" s="273">
        <f t="shared" si="38"/>
        <v>78</v>
      </c>
      <c r="CV10" s="273">
        <f t="shared" si="39"/>
        <v>126</v>
      </c>
      <c r="CW10" s="273">
        <f t="shared" si="65"/>
        <v>0</v>
      </c>
      <c r="CX10" s="273">
        <f t="shared" si="66"/>
        <v>0</v>
      </c>
      <c r="CY10" s="273">
        <f t="shared" si="67"/>
        <v>593</v>
      </c>
      <c r="CZ10" s="273">
        <f t="shared" si="41"/>
        <v>5352</v>
      </c>
      <c r="DA10" s="273">
        <f t="shared" si="42"/>
        <v>0</v>
      </c>
      <c r="DB10" s="273">
        <f t="shared" si="68"/>
        <v>5144</v>
      </c>
      <c r="DC10" s="273">
        <f t="shared" si="69"/>
        <v>140</v>
      </c>
      <c r="DD10" s="273">
        <f t="shared" si="70"/>
        <v>19</v>
      </c>
      <c r="DE10" s="273">
        <f t="shared" si="44"/>
        <v>0</v>
      </c>
      <c r="DF10" s="273">
        <f t="shared" si="71"/>
        <v>0</v>
      </c>
      <c r="DG10" s="273">
        <f t="shared" si="72"/>
        <v>49</v>
      </c>
      <c r="DH10" s="273">
        <f t="shared" si="45"/>
        <v>4163</v>
      </c>
      <c r="DI10" s="273">
        <f t="shared" si="46"/>
        <v>0</v>
      </c>
      <c r="DJ10" s="273">
        <f t="shared" si="47"/>
        <v>4001</v>
      </c>
      <c r="DK10" s="273">
        <f t="shared" si="48"/>
        <v>140</v>
      </c>
      <c r="DL10" s="273">
        <f t="shared" si="49"/>
        <v>18</v>
      </c>
      <c r="DM10" s="273">
        <f t="shared" si="50"/>
        <v>0</v>
      </c>
      <c r="DN10" s="273">
        <f t="shared" si="51"/>
        <v>0</v>
      </c>
      <c r="DO10" s="273">
        <f t="shared" si="52"/>
        <v>4</v>
      </c>
      <c r="DP10" s="273">
        <f t="shared" si="53"/>
        <v>1189</v>
      </c>
      <c r="DQ10" s="273">
        <f t="shared" si="54"/>
        <v>0</v>
      </c>
      <c r="DR10" s="273">
        <f t="shared" si="55"/>
        <v>1143</v>
      </c>
      <c r="DS10" s="273">
        <f t="shared" si="56"/>
        <v>0</v>
      </c>
      <c r="DT10" s="273">
        <f t="shared" si="57"/>
        <v>1</v>
      </c>
      <c r="DU10" s="273">
        <f t="shared" si="58"/>
        <v>0</v>
      </c>
      <c r="DV10" s="273">
        <f t="shared" si="73"/>
        <v>0</v>
      </c>
      <c r="DW10" s="273">
        <f t="shared" si="74"/>
        <v>45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7586</v>
      </c>
      <c r="E11" s="273">
        <f t="shared" si="1"/>
        <v>6744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5732</v>
      </c>
      <c r="K11" s="273">
        <v>0</v>
      </c>
      <c r="L11" s="273">
        <v>5732</v>
      </c>
      <c r="M11" s="273">
        <v>0</v>
      </c>
      <c r="N11" s="273">
        <f t="shared" si="4"/>
        <v>275</v>
      </c>
      <c r="O11" s="273">
        <v>0</v>
      </c>
      <c r="P11" s="273">
        <v>275</v>
      </c>
      <c r="Q11" s="273">
        <v>0</v>
      </c>
      <c r="R11" s="273">
        <f t="shared" si="5"/>
        <v>648</v>
      </c>
      <c r="S11" s="273">
        <v>0</v>
      </c>
      <c r="T11" s="273">
        <v>648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89</v>
      </c>
      <c r="AE11" s="273">
        <v>89</v>
      </c>
      <c r="AF11" s="273">
        <v>0</v>
      </c>
      <c r="AG11" s="273">
        <v>0</v>
      </c>
      <c r="AH11" s="273">
        <f t="shared" si="9"/>
        <v>46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39</v>
      </c>
      <c r="AN11" s="273">
        <v>0</v>
      </c>
      <c r="AO11" s="273">
        <v>0</v>
      </c>
      <c r="AP11" s="273">
        <v>39</v>
      </c>
      <c r="AQ11" s="273">
        <f t="shared" si="12"/>
        <v>6</v>
      </c>
      <c r="AR11" s="273">
        <v>0</v>
      </c>
      <c r="AS11" s="273">
        <v>0</v>
      </c>
      <c r="AT11" s="273">
        <v>6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1</v>
      </c>
      <c r="BH11" s="273">
        <v>0</v>
      </c>
      <c r="BI11" s="273">
        <v>0</v>
      </c>
      <c r="BJ11" s="273">
        <v>1</v>
      </c>
      <c r="BK11" s="273">
        <f t="shared" si="17"/>
        <v>796</v>
      </c>
      <c r="BL11" s="273">
        <f t="shared" si="18"/>
        <v>447</v>
      </c>
      <c r="BM11" s="273">
        <v>0</v>
      </c>
      <c r="BN11" s="273">
        <v>167</v>
      </c>
      <c r="BO11" s="273">
        <v>125</v>
      </c>
      <c r="BP11" s="273">
        <v>0</v>
      </c>
      <c r="BQ11" s="273">
        <v>0</v>
      </c>
      <c r="BR11" s="273">
        <v>0</v>
      </c>
      <c r="BS11" s="273">
        <v>155</v>
      </c>
      <c r="BT11" s="273">
        <f t="shared" si="20"/>
        <v>349</v>
      </c>
      <c r="BU11" s="273">
        <v>0</v>
      </c>
      <c r="BV11" s="273">
        <v>72</v>
      </c>
      <c r="BW11" s="273">
        <v>122</v>
      </c>
      <c r="BX11" s="273">
        <v>0</v>
      </c>
      <c r="BY11" s="273">
        <v>0</v>
      </c>
      <c r="BZ11" s="273">
        <v>0</v>
      </c>
      <c r="CA11" s="273">
        <v>155</v>
      </c>
      <c r="CB11" s="273">
        <f t="shared" si="22"/>
        <v>7191</v>
      </c>
      <c r="CC11" s="273">
        <f t="shared" si="61"/>
        <v>0</v>
      </c>
      <c r="CD11" s="273">
        <f t="shared" si="62"/>
        <v>5899</v>
      </c>
      <c r="CE11" s="273">
        <f t="shared" si="63"/>
        <v>400</v>
      </c>
      <c r="CF11" s="273">
        <f t="shared" si="64"/>
        <v>648</v>
      </c>
      <c r="CG11" s="273">
        <f t="shared" si="24"/>
        <v>0</v>
      </c>
      <c r="CH11" s="273">
        <f t="shared" si="25"/>
        <v>0</v>
      </c>
      <c r="CI11" s="273">
        <f t="shared" si="26"/>
        <v>244</v>
      </c>
      <c r="CJ11" s="273">
        <f t="shared" si="27"/>
        <v>6744</v>
      </c>
      <c r="CK11" s="273">
        <f t="shared" si="28"/>
        <v>0</v>
      </c>
      <c r="CL11" s="273">
        <f t="shared" si="29"/>
        <v>5732</v>
      </c>
      <c r="CM11" s="273">
        <f t="shared" si="30"/>
        <v>275</v>
      </c>
      <c r="CN11" s="273">
        <f t="shared" si="31"/>
        <v>648</v>
      </c>
      <c r="CO11" s="273">
        <f t="shared" si="32"/>
        <v>0</v>
      </c>
      <c r="CP11" s="273">
        <f t="shared" si="33"/>
        <v>0</v>
      </c>
      <c r="CQ11" s="273">
        <f t="shared" si="34"/>
        <v>89</v>
      </c>
      <c r="CR11" s="273">
        <f t="shared" si="35"/>
        <v>447</v>
      </c>
      <c r="CS11" s="273">
        <f t="shared" si="36"/>
        <v>0</v>
      </c>
      <c r="CT11" s="273">
        <f t="shared" si="37"/>
        <v>167</v>
      </c>
      <c r="CU11" s="273">
        <f t="shared" si="38"/>
        <v>125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155</v>
      </c>
      <c r="CZ11" s="273">
        <f t="shared" si="41"/>
        <v>395</v>
      </c>
      <c r="DA11" s="273">
        <f t="shared" si="42"/>
        <v>0</v>
      </c>
      <c r="DB11" s="273">
        <f t="shared" si="68"/>
        <v>111</v>
      </c>
      <c r="DC11" s="273">
        <f t="shared" si="69"/>
        <v>128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156</v>
      </c>
      <c r="DH11" s="273">
        <f t="shared" si="45"/>
        <v>46</v>
      </c>
      <c r="DI11" s="273">
        <f t="shared" si="46"/>
        <v>0</v>
      </c>
      <c r="DJ11" s="273">
        <f t="shared" si="47"/>
        <v>39</v>
      </c>
      <c r="DK11" s="273">
        <f t="shared" si="48"/>
        <v>6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1</v>
      </c>
      <c r="DP11" s="273">
        <f t="shared" si="53"/>
        <v>349</v>
      </c>
      <c r="DQ11" s="273">
        <f t="shared" si="54"/>
        <v>0</v>
      </c>
      <c r="DR11" s="273">
        <f t="shared" si="55"/>
        <v>72</v>
      </c>
      <c r="DS11" s="273">
        <f t="shared" si="56"/>
        <v>122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155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7468</v>
      </c>
      <c r="E12" s="273">
        <f t="shared" si="1"/>
        <v>5549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4856</v>
      </c>
      <c r="K12" s="273">
        <v>0</v>
      </c>
      <c r="L12" s="273">
        <v>4856</v>
      </c>
      <c r="M12" s="273">
        <v>0</v>
      </c>
      <c r="N12" s="273">
        <f t="shared" si="4"/>
        <v>94</v>
      </c>
      <c r="O12" s="273">
        <v>0</v>
      </c>
      <c r="P12" s="273">
        <v>94</v>
      </c>
      <c r="Q12" s="273">
        <v>0</v>
      </c>
      <c r="R12" s="273">
        <f t="shared" si="5"/>
        <v>238</v>
      </c>
      <c r="S12" s="273">
        <v>77</v>
      </c>
      <c r="T12" s="273">
        <v>161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158</v>
      </c>
      <c r="AA12" s="273">
        <v>0</v>
      </c>
      <c r="AB12" s="273">
        <v>158</v>
      </c>
      <c r="AC12" s="273">
        <v>0</v>
      </c>
      <c r="AD12" s="273">
        <f t="shared" si="8"/>
        <v>203</v>
      </c>
      <c r="AE12" s="273">
        <v>0</v>
      </c>
      <c r="AF12" s="273">
        <v>203</v>
      </c>
      <c r="AG12" s="273">
        <v>0</v>
      </c>
      <c r="AH12" s="273">
        <f t="shared" si="9"/>
        <v>4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0</v>
      </c>
      <c r="AN12" s="273">
        <v>0</v>
      </c>
      <c r="AO12" s="273">
        <v>0</v>
      </c>
      <c r="AP12" s="273">
        <v>0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4</v>
      </c>
      <c r="AV12" s="273">
        <v>4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1915</v>
      </c>
      <c r="BL12" s="273">
        <f t="shared" si="18"/>
        <v>442</v>
      </c>
      <c r="BM12" s="273">
        <v>0</v>
      </c>
      <c r="BN12" s="273">
        <v>26</v>
      </c>
      <c r="BO12" s="273">
        <v>46</v>
      </c>
      <c r="BP12" s="273">
        <v>1</v>
      </c>
      <c r="BQ12" s="273">
        <v>0</v>
      </c>
      <c r="BR12" s="273">
        <v>31</v>
      </c>
      <c r="BS12" s="273">
        <v>338</v>
      </c>
      <c r="BT12" s="273">
        <f t="shared" si="20"/>
        <v>1473</v>
      </c>
      <c r="BU12" s="273">
        <v>0</v>
      </c>
      <c r="BV12" s="273">
        <v>757</v>
      </c>
      <c r="BW12" s="273">
        <v>63</v>
      </c>
      <c r="BX12" s="273">
        <v>29</v>
      </c>
      <c r="BY12" s="273">
        <v>0</v>
      </c>
      <c r="BZ12" s="273">
        <v>0</v>
      </c>
      <c r="CA12" s="273">
        <v>624</v>
      </c>
      <c r="CB12" s="273">
        <f t="shared" si="22"/>
        <v>5991</v>
      </c>
      <c r="CC12" s="273">
        <f t="shared" si="61"/>
        <v>0</v>
      </c>
      <c r="CD12" s="273">
        <f t="shared" si="62"/>
        <v>4882</v>
      </c>
      <c r="CE12" s="273">
        <f t="shared" si="63"/>
        <v>140</v>
      </c>
      <c r="CF12" s="273">
        <f t="shared" si="64"/>
        <v>239</v>
      </c>
      <c r="CG12" s="273">
        <f t="shared" si="24"/>
        <v>0</v>
      </c>
      <c r="CH12" s="273">
        <f t="shared" si="25"/>
        <v>189</v>
      </c>
      <c r="CI12" s="273">
        <f t="shared" si="26"/>
        <v>541</v>
      </c>
      <c r="CJ12" s="273">
        <f t="shared" si="27"/>
        <v>5549</v>
      </c>
      <c r="CK12" s="273">
        <f t="shared" si="28"/>
        <v>0</v>
      </c>
      <c r="CL12" s="273">
        <f t="shared" si="29"/>
        <v>4856</v>
      </c>
      <c r="CM12" s="273">
        <f t="shared" si="30"/>
        <v>94</v>
      </c>
      <c r="CN12" s="273">
        <f t="shared" si="31"/>
        <v>238</v>
      </c>
      <c r="CO12" s="273">
        <f t="shared" si="32"/>
        <v>0</v>
      </c>
      <c r="CP12" s="273">
        <f t="shared" si="33"/>
        <v>158</v>
      </c>
      <c r="CQ12" s="273">
        <f t="shared" si="34"/>
        <v>203</v>
      </c>
      <c r="CR12" s="273">
        <f t="shared" si="35"/>
        <v>442</v>
      </c>
      <c r="CS12" s="273">
        <f t="shared" si="36"/>
        <v>0</v>
      </c>
      <c r="CT12" s="273">
        <f t="shared" si="37"/>
        <v>26</v>
      </c>
      <c r="CU12" s="273">
        <f t="shared" si="38"/>
        <v>46</v>
      </c>
      <c r="CV12" s="273">
        <f t="shared" si="39"/>
        <v>1</v>
      </c>
      <c r="CW12" s="273">
        <f t="shared" si="65"/>
        <v>0</v>
      </c>
      <c r="CX12" s="273">
        <f t="shared" si="66"/>
        <v>31</v>
      </c>
      <c r="CY12" s="273">
        <f t="shared" si="67"/>
        <v>338</v>
      </c>
      <c r="CZ12" s="273">
        <f t="shared" si="41"/>
        <v>1477</v>
      </c>
      <c r="DA12" s="273">
        <f t="shared" si="42"/>
        <v>0</v>
      </c>
      <c r="DB12" s="273">
        <f t="shared" si="68"/>
        <v>757</v>
      </c>
      <c r="DC12" s="273">
        <f t="shared" si="69"/>
        <v>63</v>
      </c>
      <c r="DD12" s="273">
        <f t="shared" si="70"/>
        <v>33</v>
      </c>
      <c r="DE12" s="273">
        <f t="shared" si="44"/>
        <v>0</v>
      </c>
      <c r="DF12" s="273">
        <f t="shared" si="71"/>
        <v>0</v>
      </c>
      <c r="DG12" s="273">
        <f t="shared" si="72"/>
        <v>624</v>
      </c>
      <c r="DH12" s="273">
        <f t="shared" si="45"/>
        <v>4</v>
      </c>
      <c r="DI12" s="273">
        <f t="shared" si="46"/>
        <v>0</v>
      </c>
      <c r="DJ12" s="273">
        <f t="shared" si="47"/>
        <v>0</v>
      </c>
      <c r="DK12" s="273">
        <f t="shared" si="48"/>
        <v>0</v>
      </c>
      <c r="DL12" s="273">
        <f t="shared" si="49"/>
        <v>4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1473</v>
      </c>
      <c r="DQ12" s="273">
        <f t="shared" si="54"/>
        <v>0</v>
      </c>
      <c r="DR12" s="273">
        <f t="shared" si="55"/>
        <v>757</v>
      </c>
      <c r="DS12" s="273">
        <f t="shared" si="56"/>
        <v>63</v>
      </c>
      <c r="DT12" s="273">
        <f t="shared" si="57"/>
        <v>29</v>
      </c>
      <c r="DU12" s="273">
        <f t="shared" si="58"/>
        <v>0</v>
      </c>
      <c r="DV12" s="273">
        <f t="shared" si="73"/>
        <v>0</v>
      </c>
      <c r="DW12" s="273">
        <f t="shared" si="74"/>
        <v>624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22246</v>
      </c>
      <c r="E13" s="273">
        <f t="shared" si="1"/>
        <v>13561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9921</v>
      </c>
      <c r="K13" s="273">
        <v>9</v>
      </c>
      <c r="L13" s="273">
        <v>9912</v>
      </c>
      <c r="M13" s="273">
        <v>0</v>
      </c>
      <c r="N13" s="273">
        <f t="shared" si="4"/>
        <v>814</v>
      </c>
      <c r="O13" s="273">
        <v>3</v>
      </c>
      <c r="P13" s="273">
        <v>811</v>
      </c>
      <c r="Q13" s="273">
        <v>0</v>
      </c>
      <c r="R13" s="273">
        <f t="shared" si="5"/>
        <v>2587</v>
      </c>
      <c r="S13" s="273">
        <v>507</v>
      </c>
      <c r="T13" s="273">
        <v>2080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239</v>
      </c>
      <c r="AE13" s="273">
        <v>239</v>
      </c>
      <c r="AF13" s="273">
        <v>0</v>
      </c>
      <c r="AG13" s="273">
        <v>0</v>
      </c>
      <c r="AH13" s="273">
        <f t="shared" si="9"/>
        <v>6005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5857</v>
      </c>
      <c r="AN13" s="273">
        <v>0</v>
      </c>
      <c r="AO13" s="273">
        <v>0</v>
      </c>
      <c r="AP13" s="273">
        <v>5857</v>
      </c>
      <c r="AQ13" s="273">
        <f t="shared" si="12"/>
        <v>148</v>
      </c>
      <c r="AR13" s="273">
        <v>0</v>
      </c>
      <c r="AS13" s="273">
        <v>0</v>
      </c>
      <c r="AT13" s="273">
        <v>148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2680</v>
      </c>
      <c r="BL13" s="273">
        <f t="shared" si="18"/>
        <v>1506</v>
      </c>
      <c r="BM13" s="273">
        <v>0</v>
      </c>
      <c r="BN13" s="273">
        <v>350</v>
      </c>
      <c r="BO13" s="273">
        <v>1031</v>
      </c>
      <c r="BP13" s="273">
        <v>125</v>
      </c>
      <c r="BQ13" s="273">
        <v>0</v>
      </c>
      <c r="BR13" s="273">
        <v>0</v>
      </c>
      <c r="BS13" s="273">
        <v>0</v>
      </c>
      <c r="BT13" s="273">
        <f t="shared" si="20"/>
        <v>1174</v>
      </c>
      <c r="BU13" s="273">
        <v>0</v>
      </c>
      <c r="BV13" s="273">
        <v>537</v>
      </c>
      <c r="BW13" s="273">
        <v>623</v>
      </c>
      <c r="BX13" s="273">
        <v>14</v>
      </c>
      <c r="BY13" s="273">
        <v>0</v>
      </c>
      <c r="BZ13" s="273">
        <v>0</v>
      </c>
      <c r="CA13" s="273">
        <v>0</v>
      </c>
      <c r="CB13" s="273">
        <f t="shared" si="22"/>
        <v>15067</v>
      </c>
      <c r="CC13" s="273">
        <f t="shared" si="61"/>
        <v>0</v>
      </c>
      <c r="CD13" s="273">
        <f t="shared" si="62"/>
        <v>10271</v>
      </c>
      <c r="CE13" s="273">
        <f t="shared" si="63"/>
        <v>1845</v>
      </c>
      <c r="CF13" s="273">
        <f t="shared" si="64"/>
        <v>2712</v>
      </c>
      <c r="CG13" s="273">
        <f t="shared" si="24"/>
        <v>0</v>
      </c>
      <c r="CH13" s="273">
        <f t="shared" si="25"/>
        <v>0</v>
      </c>
      <c r="CI13" s="273">
        <f t="shared" si="26"/>
        <v>239</v>
      </c>
      <c r="CJ13" s="273">
        <f t="shared" si="27"/>
        <v>13561</v>
      </c>
      <c r="CK13" s="273">
        <f t="shared" si="28"/>
        <v>0</v>
      </c>
      <c r="CL13" s="273">
        <f t="shared" si="29"/>
        <v>9921</v>
      </c>
      <c r="CM13" s="273">
        <f t="shared" si="30"/>
        <v>814</v>
      </c>
      <c r="CN13" s="273">
        <f t="shared" si="31"/>
        <v>2587</v>
      </c>
      <c r="CO13" s="273">
        <f t="shared" si="32"/>
        <v>0</v>
      </c>
      <c r="CP13" s="273">
        <f t="shared" si="33"/>
        <v>0</v>
      </c>
      <c r="CQ13" s="273">
        <f t="shared" si="34"/>
        <v>239</v>
      </c>
      <c r="CR13" s="273">
        <f t="shared" si="35"/>
        <v>1506</v>
      </c>
      <c r="CS13" s="273">
        <f t="shared" si="36"/>
        <v>0</v>
      </c>
      <c r="CT13" s="273">
        <f t="shared" si="37"/>
        <v>350</v>
      </c>
      <c r="CU13" s="273">
        <f t="shared" si="38"/>
        <v>1031</v>
      </c>
      <c r="CV13" s="273">
        <f t="shared" si="39"/>
        <v>125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7179</v>
      </c>
      <c r="DA13" s="273">
        <f t="shared" si="42"/>
        <v>0</v>
      </c>
      <c r="DB13" s="273">
        <f t="shared" si="68"/>
        <v>6394</v>
      </c>
      <c r="DC13" s="273">
        <f t="shared" si="69"/>
        <v>771</v>
      </c>
      <c r="DD13" s="273">
        <f t="shared" si="70"/>
        <v>14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6005</v>
      </c>
      <c r="DI13" s="273">
        <f t="shared" si="46"/>
        <v>0</v>
      </c>
      <c r="DJ13" s="273">
        <f t="shared" si="47"/>
        <v>5857</v>
      </c>
      <c r="DK13" s="273">
        <f t="shared" si="48"/>
        <v>148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1174</v>
      </c>
      <c r="DQ13" s="273">
        <f t="shared" si="54"/>
        <v>0</v>
      </c>
      <c r="DR13" s="273">
        <f t="shared" si="55"/>
        <v>537</v>
      </c>
      <c r="DS13" s="273">
        <f t="shared" si="56"/>
        <v>623</v>
      </c>
      <c r="DT13" s="273">
        <f t="shared" si="57"/>
        <v>14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9895</v>
      </c>
      <c r="E14" s="273">
        <f t="shared" si="1"/>
        <v>5350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4405</v>
      </c>
      <c r="K14" s="273">
        <v>0</v>
      </c>
      <c r="L14" s="273">
        <v>4405</v>
      </c>
      <c r="M14" s="273">
        <v>0</v>
      </c>
      <c r="N14" s="273">
        <f t="shared" si="4"/>
        <v>0</v>
      </c>
      <c r="O14" s="273">
        <v>0</v>
      </c>
      <c r="P14" s="273">
        <v>0</v>
      </c>
      <c r="Q14" s="273">
        <v>0</v>
      </c>
      <c r="R14" s="273">
        <f t="shared" si="5"/>
        <v>938</v>
      </c>
      <c r="S14" s="273">
        <v>0</v>
      </c>
      <c r="T14" s="273">
        <v>938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7</v>
      </c>
      <c r="AE14" s="273">
        <v>7</v>
      </c>
      <c r="AF14" s="273">
        <v>0</v>
      </c>
      <c r="AG14" s="273">
        <v>0</v>
      </c>
      <c r="AH14" s="273">
        <f t="shared" si="9"/>
        <v>0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0</v>
      </c>
      <c r="AN14" s="273">
        <v>0</v>
      </c>
      <c r="AO14" s="273">
        <v>0</v>
      </c>
      <c r="AP14" s="273">
        <v>0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4545</v>
      </c>
      <c r="BL14" s="273">
        <f t="shared" si="18"/>
        <v>1470</v>
      </c>
      <c r="BM14" s="273">
        <v>0</v>
      </c>
      <c r="BN14" s="273">
        <v>1237</v>
      </c>
      <c r="BO14" s="273">
        <v>19</v>
      </c>
      <c r="BP14" s="273">
        <v>178</v>
      </c>
      <c r="BQ14" s="273">
        <v>0</v>
      </c>
      <c r="BR14" s="273">
        <v>0</v>
      </c>
      <c r="BS14" s="273">
        <v>36</v>
      </c>
      <c r="BT14" s="273">
        <f t="shared" si="20"/>
        <v>3075</v>
      </c>
      <c r="BU14" s="273">
        <v>0</v>
      </c>
      <c r="BV14" s="273">
        <v>2994</v>
      </c>
      <c r="BW14" s="273">
        <v>22</v>
      </c>
      <c r="BX14" s="273">
        <v>47</v>
      </c>
      <c r="BY14" s="273">
        <v>0</v>
      </c>
      <c r="BZ14" s="273">
        <v>0</v>
      </c>
      <c r="CA14" s="273">
        <v>12</v>
      </c>
      <c r="CB14" s="273">
        <f t="shared" si="22"/>
        <v>6820</v>
      </c>
      <c r="CC14" s="273">
        <f t="shared" si="61"/>
        <v>0</v>
      </c>
      <c r="CD14" s="273">
        <f t="shared" si="62"/>
        <v>5642</v>
      </c>
      <c r="CE14" s="273">
        <f t="shared" si="63"/>
        <v>19</v>
      </c>
      <c r="CF14" s="273">
        <f t="shared" si="64"/>
        <v>1116</v>
      </c>
      <c r="CG14" s="273">
        <f t="shared" si="24"/>
        <v>0</v>
      </c>
      <c r="CH14" s="273">
        <f t="shared" si="25"/>
        <v>0</v>
      </c>
      <c r="CI14" s="273">
        <f t="shared" si="26"/>
        <v>43</v>
      </c>
      <c r="CJ14" s="273">
        <f t="shared" si="27"/>
        <v>5350</v>
      </c>
      <c r="CK14" s="273">
        <f t="shared" si="28"/>
        <v>0</v>
      </c>
      <c r="CL14" s="273">
        <f t="shared" si="29"/>
        <v>4405</v>
      </c>
      <c r="CM14" s="273">
        <f t="shared" si="30"/>
        <v>0</v>
      </c>
      <c r="CN14" s="273">
        <f t="shared" si="31"/>
        <v>938</v>
      </c>
      <c r="CO14" s="273">
        <f t="shared" si="32"/>
        <v>0</v>
      </c>
      <c r="CP14" s="273">
        <f t="shared" si="33"/>
        <v>0</v>
      </c>
      <c r="CQ14" s="273">
        <f t="shared" si="34"/>
        <v>7</v>
      </c>
      <c r="CR14" s="273">
        <f t="shared" si="35"/>
        <v>1470</v>
      </c>
      <c r="CS14" s="273">
        <f t="shared" si="36"/>
        <v>0</v>
      </c>
      <c r="CT14" s="273">
        <f t="shared" si="37"/>
        <v>1237</v>
      </c>
      <c r="CU14" s="273">
        <f t="shared" si="38"/>
        <v>19</v>
      </c>
      <c r="CV14" s="273">
        <f t="shared" si="39"/>
        <v>178</v>
      </c>
      <c r="CW14" s="273">
        <f t="shared" si="65"/>
        <v>0</v>
      </c>
      <c r="CX14" s="273">
        <f t="shared" si="66"/>
        <v>0</v>
      </c>
      <c r="CY14" s="273">
        <f t="shared" si="67"/>
        <v>36</v>
      </c>
      <c r="CZ14" s="273">
        <f t="shared" si="41"/>
        <v>3075</v>
      </c>
      <c r="DA14" s="273">
        <f t="shared" si="42"/>
        <v>0</v>
      </c>
      <c r="DB14" s="273">
        <f t="shared" si="68"/>
        <v>2994</v>
      </c>
      <c r="DC14" s="273">
        <f t="shared" si="69"/>
        <v>22</v>
      </c>
      <c r="DD14" s="273">
        <f t="shared" si="70"/>
        <v>47</v>
      </c>
      <c r="DE14" s="273">
        <f t="shared" si="44"/>
        <v>0</v>
      </c>
      <c r="DF14" s="273">
        <f t="shared" si="71"/>
        <v>0</v>
      </c>
      <c r="DG14" s="273">
        <f t="shared" si="72"/>
        <v>12</v>
      </c>
      <c r="DH14" s="273">
        <f t="shared" si="45"/>
        <v>0</v>
      </c>
      <c r="DI14" s="273">
        <f t="shared" si="46"/>
        <v>0</v>
      </c>
      <c r="DJ14" s="273">
        <f t="shared" si="47"/>
        <v>0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3075</v>
      </c>
      <c r="DQ14" s="273">
        <f t="shared" si="54"/>
        <v>0</v>
      </c>
      <c r="DR14" s="273">
        <f t="shared" si="55"/>
        <v>2994</v>
      </c>
      <c r="DS14" s="273">
        <f t="shared" si="56"/>
        <v>22</v>
      </c>
      <c r="DT14" s="273">
        <f t="shared" si="57"/>
        <v>47</v>
      </c>
      <c r="DU14" s="273">
        <f t="shared" si="58"/>
        <v>0</v>
      </c>
      <c r="DV14" s="273">
        <f t="shared" si="73"/>
        <v>0</v>
      </c>
      <c r="DW14" s="273">
        <f t="shared" si="74"/>
        <v>12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17472</v>
      </c>
      <c r="E15" s="273">
        <f t="shared" si="1"/>
        <v>11544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10215</v>
      </c>
      <c r="K15" s="273">
        <v>7420</v>
      </c>
      <c r="L15" s="273">
        <v>2795</v>
      </c>
      <c r="M15" s="273">
        <v>0</v>
      </c>
      <c r="N15" s="273">
        <f t="shared" si="4"/>
        <v>80</v>
      </c>
      <c r="O15" s="273">
        <v>80</v>
      </c>
      <c r="P15" s="273">
        <v>0</v>
      </c>
      <c r="Q15" s="273">
        <v>0</v>
      </c>
      <c r="R15" s="273">
        <f t="shared" si="5"/>
        <v>1134</v>
      </c>
      <c r="S15" s="273">
        <v>1134</v>
      </c>
      <c r="T15" s="273">
        <v>0</v>
      </c>
      <c r="U15" s="273">
        <v>0</v>
      </c>
      <c r="V15" s="273">
        <f t="shared" si="6"/>
        <v>4</v>
      </c>
      <c r="W15" s="273">
        <v>4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115</v>
      </c>
      <c r="AE15" s="273">
        <v>115</v>
      </c>
      <c r="AF15" s="273">
        <v>0</v>
      </c>
      <c r="AG15" s="273">
        <v>0</v>
      </c>
      <c r="AH15" s="273">
        <f t="shared" si="9"/>
        <v>1993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1991</v>
      </c>
      <c r="AN15" s="273">
        <v>206</v>
      </c>
      <c r="AO15" s="273">
        <v>57</v>
      </c>
      <c r="AP15" s="273">
        <v>1728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2</v>
      </c>
      <c r="BH15" s="273">
        <v>2</v>
      </c>
      <c r="BI15" s="273">
        <v>0</v>
      </c>
      <c r="BJ15" s="273">
        <v>0</v>
      </c>
      <c r="BK15" s="273">
        <f t="shared" si="17"/>
        <v>3935</v>
      </c>
      <c r="BL15" s="273">
        <f t="shared" si="18"/>
        <v>1528</v>
      </c>
      <c r="BM15" s="273">
        <v>0</v>
      </c>
      <c r="BN15" s="273">
        <v>407</v>
      </c>
      <c r="BO15" s="273">
        <v>14</v>
      </c>
      <c r="BP15" s="273">
        <v>8</v>
      </c>
      <c r="BQ15" s="273">
        <v>0</v>
      </c>
      <c r="BR15" s="273">
        <v>0</v>
      </c>
      <c r="BS15" s="273">
        <v>1099</v>
      </c>
      <c r="BT15" s="273">
        <f t="shared" si="20"/>
        <v>2407</v>
      </c>
      <c r="BU15" s="273">
        <v>0</v>
      </c>
      <c r="BV15" s="273">
        <v>1811</v>
      </c>
      <c r="BW15" s="273">
        <v>0</v>
      </c>
      <c r="BX15" s="273">
        <v>569</v>
      </c>
      <c r="BY15" s="273">
        <v>0</v>
      </c>
      <c r="BZ15" s="273">
        <v>0</v>
      </c>
      <c r="CA15" s="273">
        <v>27</v>
      </c>
      <c r="CB15" s="273">
        <f t="shared" si="22"/>
        <v>13072</v>
      </c>
      <c r="CC15" s="273">
        <f t="shared" si="61"/>
        <v>0</v>
      </c>
      <c r="CD15" s="273">
        <f t="shared" si="62"/>
        <v>10622</v>
      </c>
      <c r="CE15" s="273">
        <f t="shared" si="63"/>
        <v>94</v>
      </c>
      <c r="CF15" s="273">
        <f t="shared" si="64"/>
        <v>1142</v>
      </c>
      <c r="CG15" s="273">
        <f t="shared" si="24"/>
        <v>4</v>
      </c>
      <c r="CH15" s="273">
        <f t="shared" si="25"/>
        <v>0</v>
      </c>
      <c r="CI15" s="273">
        <f t="shared" si="26"/>
        <v>1214</v>
      </c>
      <c r="CJ15" s="273">
        <f t="shared" si="27"/>
        <v>11544</v>
      </c>
      <c r="CK15" s="273">
        <f t="shared" si="28"/>
        <v>0</v>
      </c>
      <c r="CL15" s="273">
        <f t="shared" si="29"/>
        <v>10215</v>
      </c>
      <c r="CM15" s="273">
        <f t="shared" si="30"/>
        <v>80</v>
      </c>
      <c r="CN15" s="273">
        <f t="shared" si="31"/>
        <v>1134</v>
      </c>
      <c r="CO15" s="273">
        <f t="shared" si="32"/>
        <v>4</v>
      </c>
      <c r="CP15" s="273">
        <f t="shared" si="33"/>
        <v>0</v>
      </c>
      <c r="CQ15" s="273">
        <f t="shared" si="34"/>
        <v>115</v>
      </c>
      <c r="CR15" s="273">
        <f t="shared" si="35"/>
        <v>1528</v>
      </c>
      <c r="CS15" s="273">
        <f t="shared" si="36"/>
        <v>0</v>
      </c>
      <c r="CT15" s="273">
        <f t="shared" si="37"/>
        <v>407</v>
      </c>
      <c r="CU15" s="273">
        <f t="shared" si="38"/>
        <v>14</v>
      </c>
      <c r="CV15" s="273">
        <f t="shared" si="39"/>
        <v>8</v>
      </c>
      <c r="CW15" s="273">
        <f t="shared" si="65"/>
        <v>0</v>
      </c>
      <c r="CX15" s="273">
        <f t="shared" si="66"/>
        <v>0</v>
      </c>
      <c r="CY15" s="273">
        <f t="shared" si="67"/>
        <v>1099</v>
      </c>
      <c r="CZ15" s="273">
        <f t="shared" si="41"/>
        <v>4400</v>
      </c>
      <c r="DA15" s="273">
        <f t="shared" si="42"/>
        <v>0</v>
      </c>
      <c r="DB15" s="273">
        <f t="shared" si="68"/>
        <v>3802</v>
      </c>
      <c r="DC15" s="273">
        <f t="shared" si="69"/>
        <v>0</v>
      </c>
      <c r="DD15" s="273">
        <f t="shared" si="70"/>
        <v>569</v>
      </c>
      <c r="DE15" s="273">
        <f t="shared" si="44"/>
        <v>0</v>
      </c>
      <c r="DF15" s="273">
        <f t="shared" si="71"/>
        <v>0</v>
      </c>
      <c r="DG15" s="273">
        <f t="shared" si="72"/>
        <v>29</v>
      </c>
      <c r="DH15" s="273">
        <f t="shared" si="45"/>
        <v>1993</v>
      </c>
      <c r="DI15" s="273">
        <f t="shared" si="46"/>
        <v>0</v>
      </c>
      <c r="DJ15" s="273">
        <f t="shared" si="47"/>
        <v>1991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2</v>
      </c>
      <c r="DP15" s="273">
        <f t="shared" si="53"/>
        <v>2407</v>
      </c>
      <c r="DQ15" s="273">
        <f t="shared" si="54"/>
        <v>0</v>
      </c>
      <c r="DR15" s="273">
        <f t="shared" si="55"/>
        <v>1811</v>
      </c>
      <c r="DS15" s="273">
        <f t="shared" si="56"/>
        <v>0</v>
      </c>
      <c r="DT15" s="273">
        <f t="shared" si="57"/>
        <v>569</v>
      </c>
      <c r="DU15" s="273">
        <f t="shared" si="58"/>
        <v>0</v>
      </c>
      <c r="DV15" s="273">
        <f t="shared" si="73"/>
        <v>0</v>
      </c>
      <c r="DW15" s="273">
        <f t="shared" si="74"/>
        <v>27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16853</v>
      </c>
      <c r="E16" s="273">
        <f t="shared" si="1"/>
        <v>10882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8540</v>
      </c>
      <c r="K16" s="273">
        <v>8540</v>
      </c>
      <c r="L16" s="273">
        <v>0</v>
      </c>
      <c r="M16" s="273">
        <v>0</v>
      </c>
      <c r="N16" s="273">
        <f t="shared" si="4"/>
        <v>582</v>
      </c>
      <c r="O16" s="273">
        <v>582</v>
      </c>
      <c r="P16" s="273">
        <v>0</v>
      </c>
      <c r="Q16" s="273">
        <v>0</v>
      </c>
      <c r="R16" s="273">
        <f t="shared" si="5"/>
        <v>1385</v>
      </c>
      <c r="S16" s="273">
        <v>0</v>
      </c>
      <c r="T16" s="273">
        <v>1385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375</v>
      </c>
      <c r="AE16" s="273">
        <v>0</v>
      </c>
      <c r="AF16" s="273">
        <v>375</v>
      </c>
      <c r="AG16" s="273">
        <v>0</v>
      </c>
      <c r="AH16" s="273">
        <f t="shared" si="9"/>
        <v>3344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2884</v>
      </c>
      <c r="AN16" s="273">
        <v>0</v>
      </c>
      <c r="AO16" s="273">
        <v>0</v>
      </c>
      <c r="AP16" s="273">
        <v>2884</v>
      </c>
      <c r="AQ16" s="273">
        <f t="shared" si="12"/>
        <v>65</v>
      </c>
      <c r="AR16" s="273">
        <v>0</v>
      </c>
      <c r="AS16" s="273">
        <v>0</v>
      </c>
      <c r="AT16" s="273">
        <v>65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395</v>
      </c>
      <c r="BH16" s="273">
        <v>0</v>
      </c>
      <c r="BI16" s="273">
        <v>0</v>
      </c>
      <c r="BJ16" s="273">
        <v>395</v>
      </c>
      <c r="BK16" s="273">
        <f t="shared" si="17"/>
        <v>2627</v>
      </c>
      <c r="BL16" s="273">
        <f t="shared" si="18"/>
        <v>1558</v>
      </c>
      <c r="BM16" s="273">
        <v>0</v>
      </c>
      <c r="BN16" s="273">
        <v>774</v>
      </c>
      <c r="BO16" s="273">
        <v>0</v>
      </c>
      <c r="BP16" s="273">
        <v>0</v>
      </c>
      <c r="BQ16" s="273">
        <v>0</v>
      </c>
      <c r="BR16" s="273">
        <v>0</v>
      </c>
      <c r="BS16" s="273">
        <v>784</v>
      </c>
      <c r="BT16" s="273">
        <f t="shared" si="20"/>
        <v>1069</v>
      </c>
      <c r="BU16" s="273">
        <v>0</v>
      </c>
      <c r="BV16" s="273">
        <v>384</v>
      </c>
      <c r="BW16" s="273">
        <v>199</v>
      </c>
      <c r="BX16" s="273">
        <v>98</v>
      </c>
      <c r="BY16" s="273">
        <v>0</v>
      </c>
      <c r="BZ16" s="273">
        <v>0</v>
      </c>
      <c r="CA16" s="273">
        <v>388</v>
      </c>
      <c r="CB16" s="273">
        <f t="shared" si="22"/>
        <v>12440</v>
      </c>
      <c r="CC16" s="273">
        <f t="shared" si="61"/>
        <v>0</v>
      </c>
      <c r="CD16" s="273">
        <f t="shared" si="62"/>
        <v>9314</v>
      </c>
      <c r="CE16" s="273">
        <f t="shared" si="63"/>
        <v>582</v>
      </c>
      <c r="CF16" s="273">
        <f t="shared" si="64"/>
        <v>1385</v>
      </c>
      <c r="CG16" s="273">
        <f t="shared" si="24"/>
        <v>0</v>
      </c>
      <c r="CH16" s="273">
        <f t="shared" si="25"/>
        <v>0</v>
      </c>
      <c r="CI16" s="273">
        <f t="shared" si="26"/>
        <v>1159</v>
      </c>
      <c r="CJ16" s="273">
        <f t="shared" si="27"/>
        <v>10882</v>
      </c>
      <c r="CK16" s="273">
        <f t="shared" si="28"/>
        <v>0</v>
      </c>
      <c r="CL16" s="273">
        <f t="shared" si="29"/>
        <v>8540</v>
      </c>
      <c r="CM16" s="273">
        <f t="shared" si="30"/>
        <v>582</v>
      </c>
      <c r="CN16" s="273">
        <f t="shared" si="31"/>
        <v>1385</v>
      </c>
      <c r="CO16" s="273">
        <f t="shared" si="32"/>
        <v>0</v>
      </c>
      <c r="CP16" s="273">
        <f t="shared" si="33"/>
        <v>0</v>
      </c>
      <c r="CQ16" s="273">
        <f t="shared" si="34"/>
        <v>375</v>
      </c>
      <c r="CR16" s="273">
        <f t="shared" si="35"/>
        <v>1558</v>
      </c>
      <c r="CS16" s="273">
        <f t="shared" si="36"/>
        <v>0</v>
      </c>
      <c r="CT16" s="273">
        <f t="shared" si="37"/>
        <v>774</v>
      </c>
      <c r="CU16" s="273">
        <f t="shared" si="38"/>
        <v>0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784</v>
      </c>
      <c r="CZ16" s="273">
        <f t="shared" si="41"/>
        <v>4413</v>
      </c>
      <c r="DA16" s="273">
        <f t="shared" si="42"/>
        <v>0</v>
      </c>
      <c r="DB16" s="273">
        <f t="shared" si="68"/>
        <v>3268</v>
      </c>
      <c r="DC16" s="273">
        <f t="shared" si="69"/>
        <v>264</v>
      </c>
      <c r="DD16" s="273">
        <f t="shared" si="70"/>
        <v>98</v>
      </c>
      <c r="DE16" s="273">
        <f t="shared" si="44"/>
        <v>0</v>
      </c>
      <c r="DF16" s="273">
        <f t="shared" si="71"/>
        <v>0</v>
      </c>
      <c r="DG16" s="273">
        <f t="shared" si="72"/>
        <v>783</v>
      </c>
      <c r="DH16" s="273">
        <f t="shared" si="45"/>
        <v>3344</v>
      </c>
      <c r="DI16" s="273">
        <f t="shared" si="46"/>
        <v>0</v>
      </c>
      <c r="DJ16" s="273">
        <f t="shared" si="47"/>
        <v>2884</v>
      </c>
      <c r="DK16" s="273">
        <f t="shared" si="48"/>
        <v>65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395</v>
      </c>
      <c r="DP16" s="273">
        <f t="shared" si="53"/>
        <v>1069</v>
      </c>
      <c r="DQ16" s="273">
        <f t="shared" si="54"/>
        <v>0</v>
      </c>
      <c r="DR16" s="273">
        <f t="shared" si="55"/>
        <v>384</v>
      </c>
      <c r="DS16" s="273">
        <f t="shared" si="56"/>
        <v>199</v>
      </c>
      <c r="DT16" s="273">
        <f t="shared" si="57"/>
        <v>98</v>
      </c>
      <c r="DU16" s="273">
        <f t="shared" si="58"/>
        <v>0</v>
      </c>
      <c r="DV16" s="273">
        <f t="shared" si="73"/>
        <v>0</v>
      </c>
      <c r="DW16" s="273">
        <f t="shared" si="74"/>
        <v>388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2085</v>
      </c>
      <c r="E17" s="273">
        <f t="shared" si="1"/>
        <v>1376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1187</v>
      </c>
      <c r="K17" s="273">
        <v>322</v>
      </c>
      <c r="L17" s="273">
        <v>865</v>
      </c>
      <c r="M17" s="273">
        <v>0</v>
      </c>
      <c r="N17" s="273">
        <f t="shared" si="4"/>
        <v>11</v>
      </c>
      <c r="O17" s="273">
        <v>0</v>
      </c>
      <c r="P17" s="273">
        <v>11</v>
      </c>
      <c r="Q17" s="273">
        <v>0</v>
      </c>
      <c r="R17" s="273">
        <f t="shared" si="5"/>
        <v>130</v>
      </c>
      <c r="S17" s="273">
        <v>37</v>
      </c>
      <c r="T17" s="273">
        <v>93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48</v>
      </c>
      <c r="AE17" s="273">
        <v>24</v>
      </c>
      <c r="AF17" s="273">
        <v>24</v>
      </c>
      <c r="AG17" s="273">
        <v>0</v>
      </c>
      <c r="AH17" s="273">
        <f t="shared" si="9"/>
        <v>288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288</v>
      </c>
      <c r="AN17" s="273">
        <v>0</v>
      </c>
      <c r="AO17" s="273">
        <v>0</v>
      </c>
      <c r="AP17" s="273">
        <v>288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421</v>
      </c>
      <c r="BL17" s="273">
        <f t="shared" si="18"/>
        <v>205</v>
      </c>
      <c r="BM17" s="273">
        <v>0</v>
      </c>
      <c r="BN17" s="273">
        <v>40</v>
      </c>
      <c r="BO17" s="273">
        <v>6</v>
      </c>
      <c r="BP17" s="273">
        <v>2</v>
      </c>
      <c r="BQ17" s="273">
        <v>0</v>
      </c>
      <c r="BR17" s="273">
        <v>0</v>
      </c>
      <c r="BS17" s="273">
        <v>157</v>
      </c>
      <c r="BT17" s="273">
        <f t="shared" si="20"/>
        <v>216</v>
      </c>
      <c r="BU17" s="273">
        <v>0</v>
      </c>
      <c r="BV17" s="273">
        <v>154</v>
      </c>
      <c r="BW17" s="273">
        <v>0</v>
      </c>
      <c r="BX17" s="273">
        <v>1</v>
      </c>
      <c r="BY17" s="273">
        <v>0</v>
      </c>
      <c r="BZ17" s="273">
        <v>0</v>
      </c>
      <c r="CA17" s="273">
        <v>61</v>
      </c>
      <c r="CB17" s="273">
        <f t="shared" si="22"/>
        <v>1581</v>
      </c>
      <c r="CC17" s="273">
        <f t="shared" si="61"/>
        <v>0</v>
      </c>
      <c r="CD17" s="273">
        <f t="shared" si="62"/>
        <v>1227</v>
      </c>
      <c r="CE17" s="273">
        <f t="shared" si="63"/>
        <v>17</v>
      </c>
      <c r="CF17" s="273">
        <f t="shared" si="64"/>
        <v>132</v>
      </c>
      <c r="CG17" s="273">
        <f t="shared" si="24"/>
        <v>0</v>
      </c>
      <c r="CH17" s="273">
        <f t="shared" si="25"/>
        <v>0</v>
      </c>
      <c r="CI17" s="273">
        <f t="shared" si="26"/>
        <v>205</v>
      </c>
      <c r="CJ17" s="273">
        <f t="shared" si="27"/>
        <v>1376</v>
      </c>
      <c r="CK17" s="273">
        <f t="shared" si="28"/>
        <v>0</v>
      </c>
      <c r="CL17" s="273">
        <f t="shared" si="29"/>
        <v>1187</v>
      </c>
      <c r="CM17" s="273">
        <f t="shared" si="30"/>
        <v>11</v>
      </c>
      <c r="CN17" s="273">
        <f t="shared" si="31"/>
        <v>130</v>
      </c>
      <c r="CO17" s="273">
        <f t="shared" si="32"/>
        <v>0</v>
      </c>
      <c r="CP17" s="273">
        <f t="shared" si="33"/>
        <v>0</v>
      </c>
      <c r="CQ17" s="273">
        <f t="shared" si="34"/>
        <v>48</v>
      </c>
      <c r="CR17" s="273">
        <f t="shared" si="35"/>
        <v>205</v>
      </c>
      <c r="CS17" s="273">
        <f t="shared" si="36"/>
        <v>0</v>
      </c>
      <c r="CT17" s="273">
        <f t="shared" si="37"/>
        <v>40</v>
      </c>
      <c r="CU17" s="273">
        <f t="shared" si="38"/>
        <v>6</v>
      </c>
      <c r="CV17" s="273">
        <f t="shared" si="39"/>
        <v>2</v>
      </c>
      <c r="CW17" s="273">
        <f t="shared" si="65"/>
        <v>0</v>
      </c>
      <c r="CX17" s="273">
        <f t="shared" si="66"/>
        <v>0</v>
      </c>
      <c r="CY17" s="273">
        <f t="shared" si="67"/>
        <v>157</v>
      </c>
      <c r="CZ17" s="273">
        <f t="shared" si="41"/>
        <v>504</v>
      </c>
      <c r="DA17" s="273">
        <f t="shared" si="42"/>
        <v>0</v>
      </c>
      <c r="DB17" s="273">
        <f t="shared" si="68"/>
        <v>442</v>
      </c>
      <c r="DC17" s="273">
        <f t="shared" si="69"/>
        <v>0</v>
      </c>
      <c r="DD17" s="273">
        <f t="shared" si="70"/>
        <v>1</v>
      </c>
      <c r="DE17" s="273">
        <f t="shared" si="44"/>
        <v>0</v>
      </c>
      <c r="DF17" s="273">
        <f t="shared" si="71"/>
        <v>0</v>
      </c>
      <c r="DG17" s="273">
        <f t="shared" si="72"/>
        <v>61</v>
      </c>
      <c r="DH17" s="273">
        <f t="shared" si="45"/>
        <v>288</v>
      </c>
      <c r="DI17" s="273">
        <f t="shared" si="46"/>
        <v>0</v>
      </c>
      <c r="DJ17" s="273">
        <f t="shared" si="47"/>
        <v>288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216</v>
      </c>
      <c r="DQ17" s="273">
        <f t="shared" si="54"/>
        <v>0</v>
      </c>
      <c r="DR17" s="273">
        <f t="shared" si="55"/>
        <v>154</v>
      </c>
      <c r="DS17" s="273">
        <f t="shared" si="56"/>
        <v>0</v>
      </c>
      <c r="DT17" s="273">
        <f t="shared" si="57"/>
        <v>1</v>
      </c>
      <c r="DU17" s="273">
        <f t="shared" si="58"/>
        <v>0</v>
      </c>
      <c r="DV17" s="273">
        <f t="shared" si="73"/>
        <v>0</v>
      </c>
      <c r="DW17" s="273">
        <f t="shared" si="74"/>
        <v>61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4598</v>
      </c>
      <c r="E18" s="273">
        <f t="shared" si="1"/>
        <v>3689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2852</v>
      </c>
      <c r="K18" s="273">
        <v>1228</v>
      </c>
      <c r="L18" s="273">
        <v>1624</v>
      </c>
      <c r="M18" s="273">
        <v>0</v>
      </c>
      <c r="N18" s="273">
        <f t="shared" si="4"/>
        <v>249</v>
      </c>
      <c r="O18" s="273">
        <v>165</v>
      </c>
      <c r="P18" s="273">
        <v>84</v>
      </c>
      <c r="Q18" s="273">
        <v>0</v>
      </c>
      <c r="R18" s="273">
        <f t="shared" si="5"/>
        <v>285</v>
      </c>
      <c r="S18" s="273">
        <v>285</v>
      </c>
      <c r="T18" s="273">
        <v>0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303</v>
      </c>
      <c r="AE18" s="273">
        <v>277</v>
      </c>
      <c r="AF18" s="273">
        <v>26</v>
      </c>
      <c r="AG18" s="273">
        <v>0</v>
      </c>
      <c r="AH18" s="273">
        <f t="shared" si="9"/>
        <v>644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644</v>
      </c>
      <c r="AN18" s="273">
        <v>0</v>
      </c>
      <c r="AO18" s="273">
        <v>0</v>
      </c>
      <c r="AP18" s="273">
        <v>644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265</v>
      </c>
      <c r="BL18" s="273">
        <f t="shared" si="18"/>
        <v>265</v>
      </c>
      <c r="BM18" s="273">
        <v>0</v>
      </c>
      <c r="BN18" s="273">
        <v>0</v>
      </c>
      <c r="BO18" s="273">
        <v>0</v>
      </c>
      <c r="BP18" s="273">
        <v>214</v>
      </c>
      <c r="BQ18" s="273">
        <v>0</v>
      </c>
      <c r="BR18" s="273">
        <v>51</v>
      </c>
      <c r="BS18" s="273">
        <v>0</v>
      </c>
      <c r="BT18" s="273">
        <f t="shared" si="20"/>
        <v>0</v>
      </c>
      <c r="BU18" s="273"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3954</v>
      </c>
      <c r="CC18" s="273">
        <f t="shared" si="61"/>
        <v>0</v>
      </c>
      <c r="CD18" s="273">
        <f t="shared" si="62"/>
        <v>2852</v>
      </c>
      <c r="CE18" s="273">
        <f t="shared" si="63"/>
        <v>249</v>
      </c>
      <c r="CF18" s="273">
        <f t="shared" si="64"/>
        <v>499</v>
      </c>
      <c r="CG18" s="273">
        <f t="shared" si="24"/>
        <v>0</v>
      </c>
      <c r="CH18" s="273">
        <f t="shared" si="25"/>
        <v>51</v>
      </c>
      <c r="CI18" s="273">
        <f t="shared" si="26"/>
        <v>303</v>
      </c>
      <c r="CJ18" s="273">
        <f t="shared" si="27"/>
        <v>3689</v>
      </c>
      <c r="CK18" s="273">
        <f t="shared" si="28"/>
        <v>0</v>
      </c>
      <c r="CL18" s="273">
        <f t="shared" si="29"/>
        <v>2852</v>
      </c>
      <c r="CM18" s="273">
        <f t="shared" si="30"/>
        <v>249</v>
      </c>
      <c r="CN18" s="273">
        <f t="shared" si="31"/>
        <v>285</v>
      </c>
      <c r="CO18" s="273">
        <f t="shared" si="32"/>
        <v>0</v>
      </c>
      <c r="CP18" s="273">
        <f t="shared" si="33"/>
        <v>0</v>
      </c>
      <c r="CQ18" s="273">
        <f t="shared" si="34"/>
        <v>303</v>
      </c>
      <c r="CR18" s="273">
        <f t="shared" si="35"/>
        <v>265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214</v>
      </c>
      <c r="CW18" s="273">
        <f t="shared" si="65"/>
        <v>0</v>
      </c>
      <c r="CX18" s="273">
        <f t="shared" si="66"/>
        <v>51</v>
      </c>
      <c r="CY18" s="273">
        <f t="shared" si="67"/>
        <v>0</v>
      </c>
      <c r="CZ18" s="273">
        <f t="shared" si="41"/>
        <v>644</v>
      </c>
      <c r="DA18" s="273">
        <f t="shared" si="42"/>
        <v>0</v>
      </c>
      <c r="DB18" s="273">
        <f t="shared" si="68"/>
        <v>644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644</v>
      </c>
      <c r="DI18" s="273">
        <f t="shared" si="46"/>
        <v>0</v>
      </c>
      <c r="DJ18" s="273">
        <f t="shared" si="47"/>
        <v>644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0</v>
      </c>
      <c r="DQ18" s="273">
        <f t="shared" si="54"/>
        <v>0</v>
      </c>
      <c r="DR18" s="273">
        <f t="shared" si="55"/>
        <v>0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1054</v>
      </c>
      <c r="E19" s="273">
        <f t="shared" si="1"/>
        <v>833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667</v>
      </c>
      <c r="K19" s="273">
        <v>0</v>
      </c>
      <c r="L19" s="273">
        <v>667</v>
      </c>
      <c r="M19" s="273">
        <v>0</v>
      </c>
      <c r="N19" s="273">
        <f t="shared" si="4"/>
        <v>54</v>
      </c>
      <c r="O19" s="273">
        <v>0</v>
      </c>
      <c r="P19" s="273">
        <v>54</v>
      </c>
      <c r="Q19" s="273">
        <v>0</v>
      </c>
      <c r="R19" s="273">
        <f t="shared" si="5"/>
        <v>45</v>
      </c>
      <c r="S19" s="273">
        <v>0</v>
      </c>
      <c r="T19" s="273">
        <v>45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67</v>
      </c>
      <c r="AE19" s="273">
        <v>0</v>
      </c>
      <c r="AF19" s="273">
        <v>67</v>
      </c>
      <c r="AG19" s="273">
        <v>0</v>
      </c>
      <c r="AH19" s="273">
        <f t="shared" si="9"/>
        <v>0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0</v>
      </c>
      <c r="AN19" s="273">
        <v>0</v>
      </c>
      <c r="AO19" s="273">
        <v>0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221</v>
      </c>
      <c r="BL19" s="273">
        <f t="shared" si="18"/>
        <v>87</v>
      </c>
      <c r="BM19" s="273">
        <v>0</v>
      </c>
      <c r="BN19" s="273">
        <v>24</v>
      </c>
      <c r="BO19" s="273">
        <v>3</v>
      </c>
      <c r="BP19" s="273">
        <v>5</v>
      </c>
      <c r="BQ19" s="273">
        <v>0</v>
      </c>
      <c r="BR19" s="273">
        <v>0</v>
      </c>
      <c r="BS19" s="273">
        <v>55</v>
      </c>
      <c r="BT19" s="273">
        <f t="shared" si="20"/>
        <v>134</v>
      </c>
      <c r="BU19" s="273">
        <v>0</v>
      </c>
      <c r="BV19" s="273">
        <v>133</v>
      </c>
      <c r="BW19" s="273">
        <v>0</v>
      </c>
      <c r="BX19" s="273">
        <v>0</v>
      </c>
      <c r="BY19" s="273">
        <v>0</v>
      </c>
      <c r="BZ19" s="273">
        <v>1</v>
      </c>
      <c r="CA19" s="273">
        <v>0</v>
      </c>
      <c r="CB19" s="273">
        <f t="shared" si="22"/>
        <v>920</v>
      </c>
      <c r="CC19" s="273">
        <f t="shared" si="61"/>
        <v>0</v>
      </c>
      <c r="CD19" s="273">
        <f t="shared" si="62"/>
        <v>691</v>
      </c>
      <c r="CE19" s="273">
        <f t="shared" si="63"/>
        <v>57</v>
      </c>
      <c r="CF19" s="273">
        <f t="shared" si="64"/>
        <v>50</v>
      </c>
      <c r="CG19" s="273">
        <f t="shared" si="24"/>
        <v>0</v>
      </c>
      <c r="CH19" s="273">
        <f t="shared" si="25"/>
        <v>0</v>
      </c>
      <c r="CI19" s="273">
        <f t="shared" si="26"/>
        <v>122</v>
      </c>
      <c r="CJ19" s="273">
        <f t="shared" si="27"/>
        <v>833</v>
      </c>
      <c r="CK19" s="273">
        <f t="shared" si="28"/>
        <v>0</v>
      </c>
      <c r="CL19" s="273">
        <f t="shared" si="29"/>
        <v>667</v>
      </c>
      <c r="CM19" s="273">
        <f t="shared" si="30"/>
        <v>54</v>
      </c>
      <c r="CN19" s="273">
        <f t="shared" si="31"/>
        <v>45</v>
      </c>
      <c r="CO19" s="273">
        <f t="shared" si="32"/>
        <v>0</v>
      </c>
      <c r="CP19" s="273">
        <f t="shared" si="33"/>
        <v>0</v>
      </c>
      <c r="CQ19" s="273">
        <f t="shared" si="34"/>
        <v>67</v>
      </c>
      <c r="CR19" s="273">
        <f t="shared" si="35"/>
        <v>87</v>
      </c>
      <c r="CS19" s="273">
        <f t="shared" si="36"/>
        <v>0</v>
      </c>
      <c r="CT19" s="273">
        <f t="shared" si="37"/>
        <v>24</v>
      </c>
      <c r="CU19" s="273">
        <f t="shared" si="38"/>
        <v>3</v>
      </c>
      <c r="CV19" s="273">
        <f t="shared" si="39"/>
        <v>5</v>
      </c>
      <c r="CW19" s="273">
        <f t="shared" si="65"/>
        <v>0</v>
      </c>
      <c r="CX19" s="273">
        <f t="shared" si="66"/>
        <v>0</v>
      </c>
      <c r="CY19" s="273">
        <f t="shared" si="67"/>
        <v>55</v>
      </c>
      <c r="CZ19" s="273">
        <f t="shared" si="41"/>
        <v>134</v>
      </c>
      <c r="DA19" s="273">
        <f t="shared" si="42"/>
        <v>0</v>
      </c>
      <c r="DB19" s="273">
        <f t="shared" si="68"/>
        <v>133</v>
      </c>
      <c r="DC19" s="273">
        <f t="shared" si="69"/>
        <v>0</v>
      </c>
      <c r="DD19" s="273">
        <f t="shared" si="70"/>
        <v>0</v>
      </c>
      <c r="DE19" s="273">
        <f t="shared" si="44"/>
        <v>0</v>
      </c>
      <c r="DF19" s="273">
        <f t="shared" si="71"/>
        <v>1</v>
      </c>
      <c r="DG19" s="273">
        <f t="shared" si="72"/>
        <v>0</v>
      </c>
      <c r="DH19" s="273">
        <f t="shared" si="45"/>
        <v>0</v>
      </c>
      <c r="DI19" s="273">
        <f t="shared" si="46"/>
        <v>0</v>
      </c>
      <c r="DJ19" s="273">
        <f t="shared" si="47"/>
        <v>0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134</v>
      </c>
      <c r="DQ19" s="273">
        <f t="shared" si="54"/>
        <v>0</v>
      </c>
      <c r="DR19" s="273">
        <f t="shared" si="55"/>
        <v>133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1</v>
      </c>
      <c r="DW19" s="273">
        <f t="shared" si="74"/>
        <v>0</v>
      </c>
      <c r="DX19" s="273">
        <v>49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1228</v>
      </c>
      <c r="E20" s="273">
        <f t="shared" si="1"/>
        <v>579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428</v>
      </c>
      <c r="K20" s="273">
        <v>0</v>
      </c>
      <c r="L20" s="273">
        <v>428</v>
      </c>
      <c r="M20" s="273">
        <v>0</v>
      </c>
      <c r="N20" s="273">
        <f t="shared" si="4"/>
        <v>9</v>
      </c>
      <c r="O20" s="273">
        <v>0</v>
      </c>
      <c r="P20" s="273">
        <v>9</v>
      </c>
      <c r="Q20" s="273">
        <v>0</v>
      </c>
      <c r="R20" s="273">
        <f t="shared" si="5"/>
        <v>112</v>
      </c>
      <c r="S20" s="273">
        <v>0</v>
      </c>
      <c r="T20" s="273">
        <v>112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30</v>
      </c>
      <c r="AE20" s="273">
        <v>0</v>
      </c>
      <c r="AF20" s="273">
        <v>30</v>
      </c>
      <c r="AG20" s="273">
        <v>0</v>
      </c>
      <c r="AH20" s="273">
        <f t="shared" si="9"/>
        <v>598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483</v>
      </c>
      <c r="AN20" s="273">
        <v>0</v>
      </c>
      <c r="AO20" s="273">
        <v>483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85</v>
      </c>
      <c r="AV20" s="273">
        <v>0</v>
      </c>
      <c r="AW20" s="273">
        <v>85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30</v>
      </c>
      <c r="BH20" s="273">
        <v>0</v>
      </c>
      <c r="BI20" s="273">
        <v>30</v>
      </c>
      <c r="BJ20" s="273">
        <v>0</v>
      </c>
      <c r="BK20" s="273">
        <f t="shared" si="17"/>
        <v>51</v>
      </c>
      <c r="BL20" s="273">
        <f t="shared" si="18"/>
        <v>18</v>
      </c>
      <c r="BM20" s="273">
        <v>0</v>
      </c>
      <c r="BN20" s="273">
        <v>5</v>
      </c>
      <c r="BO20" s="273">
        <v>1</v>
      </c>
      <c r="BP20" s="273">
        <v>6</v>
      </c>
      <c r="BQ20" s="273">
        <v>0</v>
      </c>
      <c r="BR20" s="273">
        <v>0</v>
      </c>
      <c r="BS20" s="273">
        <v>6</v>
      </c>
      <c r="BT20" s="273">
        <f t="shared" si="20"/>
        <v>33</v>
      </c>
      <c r="BU20" s="273">
        <v>0</v>
      </c>
      <c r="BV20" s="273">
        <v>27</v>
      </c>
      <c r="BW20" s="273">
        <v>0</v>
      </c>
      <c r="BX20" s="273">
        <v>0</v>
      </c>
      <c r="BY20" s="273">
        <v>0</v>
      </c>
      <c r="BZ20" s="273">
        <v>0</v>
      </c>
      <c r="CA20" s="273">
        <v>6</v>
      </c>
      <c r="CB20" s="273">
        <f t="shared" si="22"/>
        <v>597</v>
      </c>
      <c r="CC20" s="273">
        <f t="shared" si="61"/>
        <v>0</v>
      </c>
      <c r="CD20" s="273">
        <f t="shared" si="62"/>
        <v>433</v>
      </c>
      <c r="CE20" s="273">
        <f t="shared" si="63"/>
        <v>10</v>
      </c>
      <c r="CF20" s="273">
        <f t="shared" si="64"/>
        <v>118</v>
      </c>
      <c r="CG20" s="273">
        <f t="shared" si="24"/>
        <v>0</v>
      </c>
      <c r="CH20" s="273">
        <f t="shared" si="25"/>
        <v>0</v>
      </c>
      <c r="CI20" s="273">
        <f t="shared" si="26"/>
        <v>36</v>
      </c>
      <c r="CJ20" s="273">
        <f t="shared" si="27"/>
        <v>579</v>
      </c>
      <c r="CK20" s="273">
        <f t="shared" si="28"/>
        <v>0</v>
      </c>
      <c r="CL20" s="273">
        <f t="shared" si="29"/>
        <v>428</v>
      </c>
      <c r="CM20" s="273">
        <f t="shared" si="30"/>
        <v>9</v>
      </c>
      <c r="CN20" s="273">
        <f t="shared" si="31"/>
        <v>112</v>
      </c>
      <c r="CO20" s="273">
        <f t="shared" si="32"/>
        <v>0</v>
      </c>
      <c r="CP20" s="273">
        <f t="shared" si="33"/>
        <v>0</v>
      </c>
      <c r="CQ20" s="273">
        <f t="shared" si="34"/>
        <v>30</v>
      </c>
      <c r="CR20" s="273">
        <f t="shared" si="35"/>
        <v>18</v>
      </c>
      <c r="CS20" s="273">
        <f t="shared" si="36"/>
        <v>0</v>
      </c>
      <c r="CT20" s="273">
        <f t="shared" si="37"/>
        <v>5</v>
      </c>
      <c r="CU20" s="273">
        <f t="shared" si="38"/>
        <v>1</v>
      </c>
      <c r="CV20" s="273">
        <f t="shared" si="39"/>
        <v>6</v>
      </c>
      <c r="CW20" s="273">
        <f t="shared" si="65"/>
        <v>0</v>
      </c>
      <c r="CX20" s="273">
        <f t="shared" si="66"/>
        <v>0</v>
      </c>
      <c r="CY20" s="273">
        <f t="shared" si="67"/>
        <v>6</v>
      </c>
      <c r="CZ20" s="273">
        <f t="shared" si="41"/>
        <v>631</v>
      </c>
      <c r="DA20" s="273">
        <f t="shared" si="42"/>
        <v>0</v>
      </c>
      <c r="DB20" s="273">
        <f t="shared" si="68"/>
        <v>510</v>
      </c>
      <c r="DC20" s="273">
        <f t="shared" si="69"/>
        <v>0</v>
      </c>
      <c r="DD20" s="273">
        <f t="shared" si="70"/>
        <v>85</v>
      </c>
      <c r="DE20" s="273">
        <f t="shared" si="44"/>
        <v>0</v>
      </c>
      <c r="DF20" s="273">
        <f t="shared" si="71"/>
        <v>0</v>
      </c>
      <c r="DG20" s="273">
        <f t="shared" si="72"/>
        <v>36</v>
      </c>
      <c r="DH20" s="273">
        <f t="shared" si="45"/>
        <v>598</v>
      </c>
      <c r="DI20" s="273">
        <f t="shared" si="46"/>
        <v>0</v>
      </c>
      <c r="DJ20" s="273">
        <f t="shared" si="47"/>
        <v>483</v>
      </c>
      <c r="DK20" s="273">
        <f t="shared" si="48"/>
        <v>0</v>
      </c>
      <c r="DL20" s="273">
        <f t="shared" si="49"/>
        <v>85</v>
      </c>
      <c r="DM20" s="273">
        <f t="shared" si="50"/>
        <v>0</v>
      </c>
      <c r="DN20" s="273">
        <f t="shared" si="51"/>
        <v>0</v>
      </c>
      <c r="DO20" s="273">
        <f t="shared" si="52"/>
        <v>30</v>
      </c>
      <c r="DP20" s="273">
        <f t="shared" si="53"/>
        <v>33</v>
      </c>
      <c r="DQ20" s="273">
        <f t="shared" si="54"/>
        <v>0</v>
      </c>
      <c r="DR20" s="273">
        <f t="shared" si="55"/>
        <v>27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6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2908</v>
      </c>
      <c r="E21" s="273">
        <f t="shared" si="1"/>
        <v>2517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1805</v>
      </c>
      <c r="K21" s="273">
        <v>1805</v>
      </c>
      <c r="L21" s="273">
        <v>0</v>
      </c>
      <c r="M21" s="273">
        <v>0</v>
      </c>
      <c r="N21" s="273">
        <f t="shared" si="4"/>
        <v>83</v>
      </c>
      <c r="O21" s="273">
        <v>83</v>
      </c>
      <c r="P21" s="273">
        <v>0</v>
      </c>
      <c r="Q21" s="273">
        <v>0</v>
      </c>
      <c r="R21" s="273">
        <f t="shared" si="5"/>
        <v>629</v>
      </c>
      <c r="S21" s="273">
        <v>315</v>
      </c>
      <c r="T21" s="273">
        <v>314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0</v>
      </c>
      <c r="AE21" s="273">
        <v>0</v>
      </c>
      <c r="AF21" s="273">
        <v>0</v>
      </c>
      <c r="AG21" s="273">
        <v>0</v>
      </c>
      <c r="AH21" s="273">
        <f t="shared" si="9"/>
        <v>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0</v>
      </c>
      <c r="AN21" s="273">
        <v>0</v>
      </c>
      <c r="AO21" s="273">
        <v>0</v>
      </c>
      <c r="AP21" s="273">
        <v>0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391</v>
      </c>
      <c r="BL21" s="273">
        <f t="shared" si="18"/>
        <v>0</v>
      </c>
      <c r="BM21" s="273">
        <v>0</v>
      </c>
      <c r="BN21" s="273"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f t="shared" si="20"/>
        <v>391</v>
      </c>
      <c r="BU21" s="273">
        <v>0</v>
      </c>
      <c r="BV21" s="273">
        <v>378</v>
      </c>
      <c r="BW21" s="273">
        <v>0</v>
      </c>
      <c r="BX21" s="273">
        <v>13</v>
      </c>
      <c r="BY21" s="273">
        <v>0</v>
      </c>
      <c r="BZ21" s="273">
        <v>0</v>
      </c>
      <c r="CA21" s="273">
        <v>0</v>
      </c>
      <c r="CB21" s="273">
        <f t="shared" si="22"/>
        <v>2517</v>
      </c>
      <c r="CC21" s="273">
        <f t="shared" si="61"/>
        <v>0</v>
      </c>
      <c r="CD21" s="273">
        <f t="shared" si="62"/>
        <v>1805</v>
      </c>
      <c r="CE21" s="273">
        <f t="shared" si="63"/>
        <v>83</v>
      </c>
      <c r="CF21" s="273">
        <f t="shared" si="64"/>
        <v>629</v>
      </c>
      <c r="CG21" s="273">
        <f t="shared" si="24"/>
        <v>0</v>
      </c>
      <c r="CH21" s="273">
        <f t="shared" si="25"/>
        <v>0</v>
      </c>
      <c r="CI21" s="273">
        <f t="shared" si="26"/>
        <v>0</v>
      </c>
      <c r="CJ21" s="273">
        <f t="shared" si="27"/>
        <v>2517</v>
      </c>
      <c r="CK21" s="273">
        <f t="shared" si="28"/>
        <v>0</v>
      </c>
      <c r="CL21" s="273">
        <f t="shared" si="29"/>
        <v>1805</v>
      </c>
      <c r="CM21" s="273">
        <f t="shared" si="30"/>
        <v>83</v>
      </c>
      <c r="CN21" s="273">
        <f t="shared" si="31"/>
        <v>629</v>
      </c>
      <c r="CO21" s="273">
        <f t="shared" si="32"/>
        <v>0</v>
      </c>
      <c r="CP21" s="273">
        <f t="shared" si="33"/>
        <v>0</v>
      </c>
      <c r="CQ21" s="273">
        <f t="shared" si="34"/>
        <v>0</v>
      </c>
      <c r="CR21" s="273">
        <f t="shared" si="35"/>
        <v>0</v>
      </c>
      <c r="CS21" s="273">
        <f t="shared" si="36"/>
        <v>0</v>
      </c>
      <c r="CT21" s="273">
        <f t="shared" si="37"/>
        <v>0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391</v>
      </c>
      <c r="DA21" s="273">
        <f t="shared" si="42"/>
        <v>0</v>
      </c>
      <c r="DB21" s="273">
        <f t="shared" si="68"/>
        <v>378</v>
      </c>
      <c r="DC21" s="273">
        <f t="shared" si="69"/>
        <v>0</v>
      </c>
      <c r="DD21" s="273">
        <f t="shared" si="70"/>
        <v>13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0</v>
      </c>
      <c r="DI21" s="273">
        <f t="shared" si="46"/>
        <v>0</v>
      </c>
      <c r="DJ21" s="273">
        <f t="shared" si="47"/>
        <v>0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391</v>
      </c>
      <c r="DQ21" s="273">
        <f t="shared" si="54"/>
        <v>0</v>
      </c>
      <c r="DR21" s="273">
        <f t="shared" si="55"/>
        <v>378</v>
      </c>
      <c r="DS21" s="273">
        <f t="shared" si="56"/>
        <v>0</v>
      </c>
      <c r="DT21" s="273">
        <f t="shared" si="57"/>
        <v>13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1353</v>
      </c>
      <c r="E22" s="273">
        <f t="shared" si="1"/>
        <v>1253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920</v>
      </c>
      <c r="K22" s="273">
        <v>0</v>
      </c>
      <c r="L22" s="273">
        <v>920</v>
      </c>
      <c r="M22" s="273">
        <v>0</v>
      </c>
      <c r="N22" s="273">
        <f t="shared" si="4"/>
        <v>118</v>
      </c>
      <c r="O22" s="273">
        <v>0</v>
      </c>
      <c r="P22" s="273">
        <v>118</v>
      </c>
      <c r="Q22" s="273">
        <v>0</v>
      </c>
      <c r="R22" s="273">
        <f t="shared" si="5"/>
        <v>215</v>
      </c>
      <c r="S22" s="273">
        <v>0</v>
      </c>
      <c r="T22" s="273">
        <v>215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0</v>
      </c>
      <c r="AE22" s="273">
        <v>0</v>
      </c>
      <c r="AF22" s="273">
        <v>0</v>
      </c>
      <c r="AG22" s="273">
        <v>0</v>
      </c>
      <c r="AH22" s="273">
        <f t="shared" si="9"/>
        <v>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100</v>
      </c>
      <c r="BL22" s="273">
        <f t="shared" si="18"/>
        <v>0</v>
      </c>
      <c r="BM22" s="273">
        <v>0</v>
      </c>
      <c r="BN22" s="273"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100</v>
      </c>
      <c r="BU22" s="273">
        <v>0</v>
      </c>
      <c r="BV22" s="273">
        <v>96</v>
      </c>
      <c r="BW22" s="273">
        <v>0</v>
      </c>
      <c r="BX22" s="273">
        <v>4</v>
      </c>
      <c r="BY22" s="273">
        <v>0</v>
      </c>
      <c r="BZ22" s="273">
        <v>0</v>
      </c>
      <c r="CA22" s="273">
        <v>0</v>
      </c>
      <c r="CB22" s="273">
        <f t="shared" si="22"/>
        <v>1253</v>
      </c>
      <c r="CC22" s="273">
        <f t="shared" si="61"/>
        <v>0</v>
      </c>
      <c r="CD22" s="273">
        <f t="shared" si="62"/>
        <v>920</v>
      </c>
      <c r="CE22" s="273">
        <f t="shared" si="63"/>
        <v>118</v>
      </c>
      <c r="CF22" s="273">
        <f t="shared" si="64"/>
        <v>215</v>
      </c>
      <c r="CG22" s="273">
        <f t="shared" si="24"/>
        <v>0</v>
      </c>
      <c r="CH22" s="273">
        <f t="shared" si="25"/>
        <v>0</v>
      </c>
      <c r="CI22" s="273">
        <f t="shared" si="26"/>
        <v>0</v>
      </c>
      <c r="CJ22" s="273">
        <f t="shared" si="27"/>
        <v>1253</v>
      </c>
      <c r="CK22" s="273">
        <f t="shared" si="28"/>
        <v>0</v>
      </c>
      <c r="CL22" s="273">
        <f t="shared" si="29"/>
        <v>920</v>
      </c>
      <c r="CM22" s="273">
        <f t="shared" si="30"/>
        <v>118</v>
      </c>
      <c r="CN22" s="273">
        <f t="shared" si="31"/>
        <v>215</v>
      </c>
      <c r="CO22" s="273">
        <f t="shared" si="32"/>
        <v>0</v>
      </c>
      <c r="CP22" s="273">
        <f t="shared" si="33"/>
        <v>0</v>
      </c>
      <c r="CQ22" s="273">
        <f t="shared" si="34"/>
        <v>0</v>
      </c>
      <c r="CR22" s="273">
        <f t="shared" si="35"/>
        <v>0</v>
      </c>
      <c r="CS22" s="273">
        <f t="shared" si="36"/>
        <v>0</v>
      </c>
      <c r="CT22" s="273">
        <f t="shared" si="37"/>
        <v>0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100</v>
      </c>
      <c r="DA22" s="273">
        <f t="shared" si="42"/>
        <v>0</v>
      </c>
      <c r="DB22" s="273">
        <f t="shared" si="68"/>
        <v>96</v>
      </c>
      <c r="DC22" s="273">
        <f t="shared" si="69"/>
        <v>0</v>
      </c>
      <c r="DD22" s="273">
        <f t="shared" si="70"/>
        <v>4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0</v>
      </c>
      <c r="DI22" s="273">
        <f t="shared" si="46"/>
        <v>0</v>
      </c>
      <c r="DJ22" s="273">
        <f t="shared" si="47"/>
        <v>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100</v>
      </c>
      <c r="DQ22" s="273">
        <f t="shared" si="54"/>
        <v>0</v>
      </c>
      <c r="DR22" s="273">
        <f t="shared" si="55"/>
        <v>96</v>
      </c>
      <c r="DS22" s="273">
        <f t="shared" si="56"/>
        <v>0</v>
      </c>
      <c r="DT22" s="273">
        <f t="shared" si="57"/>
        <v>4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7185</v>
      </c>
      <c r="E23" s="273">
        <f t="shared" si="1"/>
        <v>4642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3419</v>
      </c>
      <c r="K23" s="273">
        <v>0</v>
      </c>
      <c r="L23" s="273">
        <v>3409</v>
      </c>
      <c r="M23" s="273">
        <v>10</v>
      </c>
      <c r="N23" s="273">
        <f t="shared" si="4"/>
        <v>361</v>
      </c>
      <c r="O23" s="273">
        <v>0</v>
      </c>
      <c r="P23" s="273">
        <v>345</v>
      </c>
      <c r="Q23" s="273">
        <v>16</v>
      </c>
      <c r="R23" s="273">
        <f t="shared" si="5"/>
        <v>738</v>
      </c>
      <c r="S23" s="273">
        <v>11</v>
      </c>
      <c r="T23" s="273">
        <v>727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124</v>
      </c>
      <c r="AE23" s="273">
        <v>0</v>
      </c>
      <c r="AF23" s="273">
        <v>96</v>
      </c>
      <c r="AG23" s="273">
        <v>28</v>
      </c>
      <c r="AH23" s="273">
        <f t="shared" si="9"/>
        <v>1034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586</v>
      </c>
      <c r="AN23" s="273">
        <v>0</v>
      </c>
      <c r="AO23" s="273">
        <v>0</v>
      </c>
      <c r="AP23" s="273">
        <v>586</v>
      </c>
      <c r="AQ23" s="273">
        <f t="shared" si="12"/>
        <v>43</v>
      </c>
      <c r="AR23" s="273">
        <v>0</v>
      </c>
      <c r="AS23" s="273">
        <v>0</v>
      </c>
      <c r="AT23" s="273">
        <v>43</v>
      </c>
      <c r="AU23" s="273">
        <f t="shared" si="13"/>
        <v>400</v>
      </c>
      <c r="AV23" s="273">
        <v>0</v>
      </c>
      <c r="AW23" s="273">
        <v>0</v>
      </c>
      <c r="AX23" s="273">
        <v>400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5</v>
      </c>
      <c r="BH23" s="273">
        <v>0</v>
      </c>
      <c r="BI23" s="273">
        <v>0</v>
      </c>
      <c r="BJ23" s="273">
        <v>5</v>
      </c>
      <c r="BK23" s="273">
        <f t="shared" si="17"/>
        <v>1509</v>
      </c>
      <c r="BL23" s="273">
        <f t="shared" si="18"/>
        <v>303</v>
      </c>
      <c r="BM23" s="273">
        <v>0</v>
      </c>
      <c r="BN23" s="273">
        <v>159</v>
      </c>
      <c r="BO23" s="273">
        <v>65</v>
      </c>
      <c r="BP23" s="273">
        <v>4</v>
      </c>
      <c r="BQ23" s="273">
        <v>0</v>
      </c>
      <c r="BR23" s="273">
        <v>0</v>
      </c>
      <c r="BS23" s="273">
        <v>75</v>
      </c>
      <c r="BT23" s="273">
        <f t="shared" si="20"/>
        <v>1206</v>
      </c>
      <c r="BU23" s="273">
        <v>0</v>
      </c>
      <c r="BV23" s="273">
        <v>635</v>
      </c>
      <c r="BW23" s="273">
        <v>257</v>
      </c>
      <c r="BX23" s="273">
        <v>14</v>
      </c>
      <c r="BY23" s="273">
        <v>0</v>
      </c>
      <c r="BZ23" s="273">
        <v>0</v>
      </c>
      <c r="CA23" s="273">
        <v>300</v>
      </c>
      <c r="CB23" s="273">
        <f t="shared" si="22"/>
        <v>4945</v>
      </c>
      <c r="CC23" s="273">
        <f t="shared" si="61"/>
        <v>0</v>
      </c>
      <c r="CD23" s="273">
        <f t="shared" si="62"/>
        <v>3578</v>
      </c>
      <c r="CE23" s="273">
        <f t="shared" si="63"/>
        <v>426</v>
      </c>
      <c r="CF23" s="273">
        <f t="shared" si="64"/>
        <v>742</v>
      </c>
      <c r="CG23" s="273">
        <f t="shared" si="24"/>
        <v>0</v>
      </c>
      <c r="CH23" s="273">
        <f t="shared" si="25"/>
        <v>0</v>
      </c>
      <c r="CI23" s="273">
        <f t="shared" si="26"/>
        <v>199</v>
      </c>
      <c r="CJ23" s="273">
        <f t="shared" si="27"/>
        <v>4642</v>
      </c>
      <c r="CK23" s="273">
        <f t="shared" si="28"/>
        <v>0</v>
      </c>
      <c r="CL23" s="273">
        <f t="shared" si="29"/>
        <v>3419</v>
      </c>
      <c r="CM23" s="273">
        <f t="shared" si="30"/>
        <v>361</v>
      </c>
      <c r="CN23" s="273">
        <f t="shared" si="31"/>
        <v>738</v>
      </c>
      <c r="CO23" s="273">
        <f t="shared" si="32"/>
        <v>0</v>
      </c>
      <c r="CP23" s="273">
        <f t="shared" si="33"/>
        <v>0</v>
      </c>
      <c r="CQ23" s="273">
        <f t="shared" si="34"/>
        <v>124</v>
      </c>
      <c r="CR23" s="273">
        <f t="shared" si="35"/>
        <v>303</v>
      </c>
      <c r="CS23" s="273">
        <f t="shared" si="36"/>
        <v>0</v>
      </c>
      <c r="CT23" s="273">
        <f t="shared" si="37"/>
        <v>159</v>
      </c>
      <c r="CU23" s="273">
        <f t="shared" si="38"/>
        <v>65</v>
      </c>
      <c r="CV23" s="273">
        <f t="shared" si="39"/>
        <v>4</v>
      </c>
      <c r="CW23" s="273">
        <f t="shared" si="65"/>
        <v>0</v>
      </c>
      <c r="CX23" s="273">
        <f t="shared" si="66"/>
        <v>0</v>
      </c>
      <c r="CY23" s="273">
        <f t="shared" si="67"/>
        <v>75</v>
      </c>
      <c r="CZ23" s="273">
        <f t="shared" si="41"/>
        <v>2240</v>
      </c>
      <c r="DA23" s="273">
        <f t="shared" si="42"/>
        <v>0</v>
      </c>
      <c r="DB23" s="273">
        <f t="shared" si="68"/>
        <v>1221</v>
      </c>
      <c r="DC23" s="273">
        <f t="shared" si="69"/>
        <v>300</v>
      </c>
      <c r="DD23" s="273">
        <f t="shared" si="70"/>
        <v>414</v>
      </c>
      <c r="DE23" s="273">
        <f t="shared" si="44"/>
        <v>0</v>
      </c>
      <c r="DF23" s="273">
        <f t="shared" si="71"/>
        <v>0</v>
      </c>
      <c r="DG23" s="273">
        <f t="shared" si="72"/>
        <v>305</v>
      </c>
      <c r="DH23" s="273">
        <f t="shared" si="45"/>
        <v>1034</v>
      </c>
      <c r="DI23" s="273">
        <f t="shared" si="46"/>
        <v>0</v>
      </c>
      <c r="DJ23" s="273">
        <f t="shared" si="47"/>
        <v>586</v>
      </c>
      <c r="DK23" s="273">
        <f t="shared" si="48"/>
        <v>43</v>
      </c>
      <c r="DL23" s="273">
        <f t="shared" si="49"/>
        <v>400</v>
      </c>
      <c r="DM23" s="273">
        <f t="shared" si="50"/>
        <v>0</v>
      </c>
      <c r="DN23" s="273">
        <f t="shared" si="51"/>
        <v>0</v>
      </c>
      <c r="DO23" s="273">
        <f t="shared" si="52"/>
        <v>5</v>
      </c>
      <c r="DP23" s="273">
        <f t="shared" si="53"/>
        <v>1206</v>
      </c>
      <c r="DQ23" s="273">
        <f t="shared" si="54"/>
        <v>0</v>
      </c>
      <c r="DR23" s="273">
        <f t="shared" si="55"/>
        <v>635</v>
      </c>
      <c r="DS23" s="273">
        <f t="shared" si="56"/>
        <v>257</v>
      </c>
      <c r="DT23" s="273">
        <f t="shared" si="57"/>
        <v>14</v>
      </c>
      <c r="DU23" s="273">
        <f t="shared" si="58"/>
        <v>0</v>
      </c>
      <c r="DV23" s="273">
        <f t="shared" si="73"/>
        <v>0</v>
      </c>
      <c r="DW23" s="273">
        <f t="shared" si="74"/>
        <v>300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2134</v>
      </c>
      <c r="E24" s="273">
        <f t="shared" si="1"/>
        <v>1635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1379</v>
      </c>
      <c r="K24" s="273">
        <v>0</v>
      </c>
      <c r="L24" s="273">
        <v>1379</v>
      </c>
      <c r="M24" s="273">
        <v>0</v>
      </c>
      <c r="N24" s="273">
        <f t="shared" si="4"/>
        <v>28</v>
      </c>
      <c r="O24" s="273">
        <v>0</v>
      </c>
      <c r="P24" s="273">
        <v>28</v>
      </c>
      <c r="Q24" s="273">
        <v>0</v>
      </c>
      <c r="R24" s="273">
        <f t="shared" si="5"/>
        <v>62</v>
      </c>
      <c r="S24" s="273">
        <v>13</v>
      </c>
      <c r="T24" s="273">
        <v>49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54</v>
      </c>
      <c r="AA24" s="273">
        <v>0</v>
      </c>
      <c r="AB24" s="273">
        <v>54</v>
      </c>
      <c r="AC24" s="273">
        <v>0</v>
      </c>
      <c r="AD24" s="273">
        <f t="shared" si="8"/>
        <v>112</v>
      </c>
      <c r="AE24" s="273">
        <v>0</v>
      </c>
      <c r="AF24" s="273">
        <v>112</v>
      </c>
      <c r="AG24" s="273">
        <v>0</v>
      </c>
      <c r="AH24" s="273">
        <f t="shared" si="9"/>
        <v>2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0</v>
      </c>
      <c r="AN24" s="273">
        <v>0</v>
      </c>
      <c r="AO24" s="273">
        <v>0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2</v>
      </c>
      <c r="AV24" s="273">
        <v>2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497</v>
      </c>
      <c r="BL24" s="273">
        <f t="shared" si="18"/>
        <v>102</v>
      </c>
      <c r="BM24" s="273">
        <v>0</v>
      </c>
      <c r="BN24" s="273">
        <v>9</v>
      </c>
      <c r="BO24" s="273">
        <v>11</v>
      </c>
      <c r="BP24" s="273">
        <v>0</v>
      </c>
      <c r="BQ24" s="273">
        <v>0</v>
      </c>
      <c r="BR24" s="273">
        <v>7</v>
      </c>
      <c r="BS24" s="273">
        <v>75</v>
      </c>
      <c r="BT24" s="273">
        <f t="shared" si="20"/>
        <v>395</v>
      </c>
      <c r="BU24" s="273">
        <v>0</v>
      </c>
      <c r="BV24" s="273">
        <v>188</v>
      </c>
      <c r="BW24" s="273">
        <v>16</v>
      </c>
      <c r="BX24" s="273">
        <v>3</v>
      </c>
      <c r="BY24" s="273">
        <v>0</v>
      </c>
      <c r="BZ24" s="273">
        <v>0</v>
      </c>
      <c r="CA24" s="273">
        <v>188</v>
      </c>
      <c r="CB24" s="273">
        <f t="shared" si="22"/>
        <v>1737</v>
      </c>
      <c r="CC24" s="273">
        <f t="shared" si="61"/>
        <v>0</v>
      </c>
      <c r="CD24" s="273">
        <f t="shared" si="62"/>
        <v>1388</v>
      </c>
      <c r="CE24" s="273">
        <f t="shared" si="63"/>
        <v>39</v>
      </c>
      <c r="CF24" s="273">
        <f t="shared" si="64"/>
        <v>62</v>
      </c>
      <c r="CG24" s="273">
        <f t="shared" si="24"/>
        <v>0</v>
      </c>
      <c r="CH24" s="273">
        <f t="shared" si="25"/>
        <v>61</v>
      </c>
      <c r="CI24" s="273">
        <f t="shared" si="26"/>
        <v>187</v>
      </c>
      <c r="CJ24" s="273">
        <f t="shared" si="27"/>
        <v>1635</v>
      </c>
      <c r="CK24" s="273">
        <f t="shared" si="28"/>
        <v>0</v>
      </c>
      <c r="CL24" s="273">
        <f t="shared" si="29"/>
        <v>1379</v>
      </c>
      <c r="CM24" s="273">
        <f t="shared" si="30"/>
        <v>28</v>
      </c>
      <c r="CN24" s="273">
        <f t="shared" si="31"/>
        <v>62</v>
      </c>
      <c r="CO24" s="273">
        <f t="shared" si="32"/>
        <v>0</v>
      </c>
      <c r="CP24" s="273">
        <f t="shared" si="33"/>
        <v>54</v>
      </c>
      <c r="CQ24" s="273">
        <f t="shared" si="34"/>
        <v>112</v>
      </c>
      <c r="CR24" s="273">
        <f t="shared" si="35"/>
        <v>102</v>
      </c>
      <c r="CS24" s="273">
        <f t="shared" si="36"/>
        <v>0</v>
      </c>
      <c r="CT24" s="273">
        <f t="shared" si="37"/>
        <v>9</v>
      </c>
      <c r="CU24" s="273">
        <f t="shared" si="38"/>
        <v>11</v>
      </c>
      <c r="CV24" s="273">
        <f t="shared" si="39"/>
        <v>0</v>
      </c>
      <c r="CW24" s="273">
        <f t="shared" si="65"/>
        <v>0</v>
      </c>
      <c r="CX24" s="273">
        <f t="shared" si="66"/>
        <v>7</v>
      </c>
      <c r="CY24" s="273">
        <f t="shared" si="67"/>
        <v>75</v>
      </c>
      <c r="CZ24" s="273">
        <f t="shared" si="41"/>
        <v>397</v>
      </c>
      <c r="DA24" s="273">
        <f t="shared" si="42"/>
        <v>0</v>
      </c>
      <c r="DB24" s="273">
        <f t="shared" si="68"/>
        <v>188</v>
      </c>
      <c r="DC24" s="273">
        <f t="shared" si="69"/>
        <v>16</v>
      </c>
      <c r="DD24" s="273">
        <f t="shared" si="70"/>
        <v>5</v>
      </c>
      <c r="DE24" s="273">
        <f t="shared" si="44"/>
        <v>0</v>
      </c>
      <c r="DF24" s="273">
        <f t="shared" si="71"/>
        <v>0</v>
      </c>
      <c r="DG24" s="273">
        <f t="shared" si="72"/>
        <v>188</v>
      </c>
      <c r="DH24" s="273">
        <f t="shared" si="45"/>
        <v>2</v>
      </c>
      <c r="DI24" s="273">
        <f t="shared" si="46"/>
        <v>0</v>
      </c>
      <c r="DJ24" s="273">
        <f t="shared" si="47"/>
        <v>0</v>
      </c>
      <c r="DK24" s="273">
        <f t="shared" si="48"/>
        <v>0</v>
      </c>
      <c r="DL24" s="273">
        <f t="shared" si="49"/>
        <v>2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395</v>
      </c>
      <c r="DQ24" s="273">
        <f t="shared" si="54"/>
        <v>0</v>
      </c>
      <c r="DR24" s="273">
        <f t="shared" si="55"/>
        <v>188</v>
      </c>
      <c r="DS24" s="273">
        <f t="shared" si="56"/>
        <v>16</v>
      </c>
      <c r="DT24" s="273">
        <f t="shared" si="57"/>
        <v>3</v>
      </c>
      <c r="DU24" s="273">
        <f t="shared" si="58"/>
        <v>0</v>
      </c>
      <c r="DV24" s="273">
        <f t="shared" si="73"/>
        <v>0</v>
      </c>
      <c r="DW24" s="273">
        <f t="shared" si="74"/>
        <v>188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1923</v>
      </c>
      <c r="E25" s="273">
        <f t="shared" si="1"/>
        <v>1610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1376</v>
      </c>
      <c r="K25" s="273">
        <v>0</v>
      </c>
      <c r="L25" s="273">
        <v>1376</v>
      </c>
      <c r="M25" s="273">
        <v>0</v>
      </c>
      <c r="N25" s="273">
        <f t="shared" si="4"/>
        <v>40</v>
      </c>
      <c r="O25" s="273">
        <v>0</v>
      </c>
      <c r="P25" s="273">
        <v>40</v>
      </c>
      <c r="Q25" s="273">
        <v>0</v>
      </c>
      <c r="R25" s="273">
        <f t="shared" si="5"/>
        <v>96</v>
      </c>
      <c r="S25" s="273">
        <v>25</v>
      </c>
      <c r="T25" s="273">
        <v>71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51</v>
      </c>
      <c r="AA25" s="273">
        <v>0</v>
      </c>
      <c r="AB25" s="273">
        <v>51</v>
      </c>
      <c r="AC25" s="273">
        <v>0</v>
      </c>
      <c r="AD25" s="273">
        <f t="shared" si="8"/>
        <v>47</v>
      </c>
      <c r="AE25" s="273">
        <v>0</v>
      </c>
      <c r="AF25" s="273">
        <v>47</v>
      </c>
      <c r="AG25" s="273">
        <v>0</v>
      </c>
      <c r="AH25" s="273">
        <f t="shared" si="9"/>
        <v>3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0</v>
      </c>
      <c r="AN25" s="273">
        <v>0</v>
      </c>
      <c r="AO25" s="273">
        <v>0</v>
      </c>
      <c r="AP25" s="273">
        <v>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3</v>
      </c>
      <c r="AV25" s="273">
        <v>3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310</v>
      </c>
      <c r="BL25" s="273">
        <f t="shared" si="18"/>
        <v>142</v>
      </c>
      <c r="BM25" s="273">
        <v>0</v>
      </c>
      <c r="BN25" s="273">
        <v>7</v>
      </c>
      <c r="BO25" s="273">
        <v>21</v>
      </c>
      <c r="BP25" s="273">
        <v>0</v>
      </c>
      <c r="BQ25" s="273">
        <v>0</v>
      </c>
      <c r="BR25" s="273">
        <v>9</v>
      </c>
      <c r="BS25" s="273">
        <v>105</v>
      </c>
      <c r="BT25" s="273">
        <f t="shared" si="20"/>
        <v>168</v>
      </c>
      <c r="BU25" s="273">
        <v>0</v>
      </c>
      <c r="BV25" s="273">
        <v>78</v>
      </c>
      <c r="BW25" s="273">
        <v>11</v>
      </c>
      <c r="BX25" s="273">
        <v>3</v>
      </c>
      <c r="BY25" s="273">
        <v>0</v>
      </c>
      <c r="BZ25" s="273">
        <v>0</v>
      </c>
      <c r="CA25" s="273">
        <v>76</v>
      </c>
      <c r="CB25" s="273">
        <f t="shared" si="22"/>
        <v>1752</v>
      </c>
      <c r="CC25" s="273">
        <f t="shared" si="61"/>
        <v>0</v>
      </c>
      <c r="CD25" s="273">
        <f t="shared" si="62"/>
        <v>1383</v>
      </c>
      <c r="CE25" s="273">
        <f t="shared" si="63"/>
        <v>61</v>
      </c>
      <c r="CF25" s="273">
        <f t="shared" si="64"/>
        <v>96</v>
      </c>
      <c r="CG25" s="273">
        <f t="shared" si="24"/>
        <v>0</v>
      </c>
      <c r="CH25" s="273">
        <f t="shared" si="25"/>
        <v>60</v>
      </c>
      <c r="CI25" s="273">
        <f t="shared" si="26"/>
        <v>152</v>
      </c>
      <c r="CJ25" s="273">
        <f t="shared" si="27"/>
        <v>1610</v>
      </c>
      <c r="CK25" s="273">
        <f t="shared" si="28"/>
        <v>0</v>
      </c>
      <c r="CL25" s="273">
        <f t="shared" si="29"/>
        <v>1376</v>
      </c>
      <c r="CM25" s="273">
        <f t="shared" si="30"/>
        <v>40</v>
      </c>
      <c r="CN25" s="273">
        <f t="shared" si="31"/>
        <v>96</v>
      </c>
      <c r="CO25" s="273">
        <f t="shared" si="32"/>
        <v>0</v>
      </c>
      <c r="CP25" s="273">
        <f t="shared" si="33"/>
        <v>51</v>
      </c>
      <c r="CQ25" s="273">
        <f t="shared" si="34"/>
        <v>47</v>
      </c>
      <c r="CR25" s="273">
        <f t="shared" si="35"/>
        <v>142</v>
      </c>
      <c r="CS25" s="273">
        <f t="shared" si="36"/>
        <v>0</v>
      </c>
      <c r="CT25" s="273">
        <f t="shared" si="37"/>
        <v>7</v>
      </c>
      <c r="CU25" s="273">
        <f t="shared" si="38"/>
        <v>21</v>
      </c>
      <c r="CV25" s="273">
        <f t="shared" si="39"/>
        <v>0</v>
      </c>
      <c r="CW25" s="273">
        <f t="shared" si="65"/>
        <v>0</v>
      </c>
      <c r="CX25" s="273">
        <f t="shared" si="66"/>
        <v>9</v>
      </c>
      <c r="CY25" s="273">
        <f t="shared" si="67"/>
        <v>105</v>
      </c>
      <c r="CZ25" s="273">
        <f t="shared" si="41"/>
        <v>171</v>
      </c>
      <c r="DA25" s="273">
        <f t="shared" si="42"/>
        <v>0</v>
      </c>
      <c r="DB25" s="273">
        <f t="shared" si="68"/>
        <v>78</v>
      </c>
      <c r="DC25" s="273">
        <f t="shared" si="69"/>
        <v>11</v>
      </c>
      <c r="DD25" s="273">
        <f t="shared" si="70"/>
        <v>6</v>
      </c>
      <c r="DE25" s="273">
        <f t="shared" si="44"/>
        <v>0</v>
      </c>
      <c r="DF25" s="273">
        <f t="shared" si="71"/>
        <v>0</v>
      </c>
      <c r="DG25" s="273">
        <f t="shared" si="72"/>
        <v>76</v>
      </c>
      <c r="DH25" s="273">
        <f t="shared" si="45"/>
        <v>3</v>
      </c>
      <c r="DI25" s="273">
        <f t="shared" si="46"/>
        <v>0</v>
      </c>
      <c r="DJ25" s="273">
        <f t="shared" si="47"/>
        <v>0</v>
      </c>
      <c r="DK25" s="273">
        <f t="shared" si="48"/>
        <v>0</v>
      </c>
      <c r="DL25" s="273">
        <f t="shared" si="49"/>
        <v>3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168</v>
      </c>
      <c r="DQ25" s="273">
        <f t="shared" si="54"/>
        <v>0</v>
      </c>
      <c r="DR25" s="273">
        <f t="shared" si="55"/>
        <v>78</v>
      </c>
      <c r="DS25" s="273">
        <f t="shared" si="56"/>
        <v>11</v>
      </c>
      <c r="DT25" s="273">
        <f t="shared" si="57"/>
        <v>3</v>
      </c>
      <c r="DU25" s="273">
        <f t="shared" si="58"/>
        <v>0</v>
      </c>
      <c r="DV25" s="273">
        <f t="shared" si="73"/>
        <v>0</v>
      </c>
      <c r="DW25" s="273">
        <f t="shared" si="74"/>
        <v>76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1667</v>
      </c>
      <c r="E26" s="273">
        <f t="shared" si="1"/>
        <v>1201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1038</v>
      </c>
      <c r="K26" s="273">
        <v>0</v>
      </c>
      <c r="L26" s="273">
        <v>1038</v>
      </c>
      <c r="M26" s="273">
        <v>0</v>
      </c>
      <c r="N26" s="273">
        <f t="shared" si="4"/>
        <v>40</v>
      </c>
      <c r="O26" s="273">
        <v>0</v>
      </c>
      <c r="P26" s="273">
        <v>40</v>
      </c>
      <c r="Q26" s="273">
        <v>0</v>
      </c>
      <c r="R26" s="273">
        <f t="shared" si="5"/>
        <v>61</v>
      </c>
      <c r="S26" s="273">
        <v>13</v>
      </c>
      <c r="T26" s="273">
        <v>48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38</v>
      </c>
      <c r="AA26" s="273">
        <v>0</v>
      </c>
      <c r="AB26" s="273">
        <v>38</v>
      </c>
      <c r="AC26" s="273">
        <v>0</v>
      </c>
      <c r="AD26" s="273">
        <f t="shared" si="8"/>
        <v>24</v>
      </c>
      <c r="AE26" s="273">
        <v>0</v>
      </c>
      <c r="AF26" s="273">
        <v>24</v>
      </c>
      <c r="AG26" s="273">
        <v>0</v>
      </c>
      <c r="AH26" s="273">
        <f t="shared" si="9"/>
        <v>2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0</v>
      </c>
      <c r="AN26" s="273">
        <v>0</v>
      </c>
      <c r="AO26" s="273">
        <v>0</v>
      </c>
      <c r="AP26" s="273">
        <v>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2</v>
      </c>
      <c r="AV26" s="273">
        <v>2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464</v>
      </c>
      <c r="BL26" s="273">
        <f t="shared" si="18"/>
        <v>106</v>
      </c>
      <c r="BM26" s="273">
        <v>0</v>
      </c>
      <c r="BN26" s="273">
        <v>4</v>
      </c>
      <c r="BO26" s="273">
        <v>15</v>
      </c>
      <c r="BP26" s="273">
        <v>0</v>
      </c>
      <c r="BQ26" s="273">
        <v>0</v>
      </c>
      <c r="BR26" s="273">
        <v>5</v>
      </c>
      <c r="BS26" s="273">
        <v>82</v>
      </c>
      <c r="BT26" s="273">
        <f t="shared" si="20"/>
        <v>358</v>
      </c>
      <c r="BU26" s="273">
        <v>0</v>
      </c>
      <c r="BV26" s="273">
        <v>223</v>
      </c>
      <c r="BW26" s="273">
        <v>6</v>
      </c>
      <c r="BX26" s="273">
        <v>7</v>
      </c>
      <c r="BY26" s="273">
        <v>0</v>
      </c>
      <c r="BZ26" s="273">
        <v>0</v>
      </c>
      <c r="CA26" s="273">
        <v>122</v>
      </c>
      <c r="CB26" s="273">
        <f t="shared" si="22"/>
        <v>1307</v>
      </c>
      <c r="CC26" s="273">
        <f t="shared" si="61"/>
        <v>0</v>
      </c>
      <c r="CD26" s="273">
        <f t="shared" si="62"/>
        <v>1042</v>
      </c>
      <c r="CE26" s="273">
        <f t="shared" si="63"/>
        <v>55</v>
      </c>
      <c r="CF26" s="273">
        <f t="shared" si="64"/>
        <v>61</v>
      </c>
      <c r="CG26" s="273">
        <f t="shared" si="24"/>
        <v>0</v>
      </c>
      <c r="CH26" s="273">
        <f t="shared" si="25"/>
        <v>43</v>
      </c>
      <c r="CI26" s="273">
        <f t="shared" si="26"/>
        <v>106</v>
      </c>
      <c r="CJ26" s="273">
        <f t="shared" si="27"/>
        <v>1201</v>
      </c>
      <c r="CK26" s="273">
        <f t="shared" si="28"/>
        <v>0</v>
      </c>
      <c r="CL26" s="273">
        <f t="shared" si="29"/>
        <v>1038</v>
      </c>
      <c r="CM26" s="273">
        <f t="shared" si="30"/>
        <v>40</v>
      </c>
      <c r="CN26" s="273">
        <f t="shared" si="31"/>
        <v>61</v>
      </c>
      <c r="CO26" s="273">
        <f t="shared" si="32"/>
        <v>0</v>
      </c>
      <c r="CP26" s="273">
        <f t="shared" si="33"/>
        <v>38</v>
      </c>
      <c r="CQ26" s="273">
        <f t="shared" si="34"/>
        <v>24</v>
      </c>
      <c r="CR26" s="273">
        <f t="shared" si="35"/>
        <v>106</v>
      </c>
      <c r="CS26" s="273">
        <f t="shared" si="36"/>
        <v>0</v>
      </c>
      <c r="CT26" s="273">
        <f t="shared" si="37"/>
        <v>4</v>
      </c>
      <c r="CU26" s="273">
        <f t="shared" si="38"/>
        <v>15</v>
      </c>
      <c r="CV26" s="273">
        <f t="shared" si="39"/>
        <v>0</v>
      </c>
      <c r="CW26" s="273">
        <f t="shared" si="65"/>
        <v>0</v>
      </c>
      <c r="CX26" s="273">
        <f t="shared" si="66"/>
        <v>5</v>
      </c>
      <c r="CY26" s="273">
        <f t="shared" si="67"/>
        <v>82</v>
      </c>
      <c r="CZ26" s="273">
        <f t="shared" si="41"/>
        <v>360</v>
      </c>
      <c r="DA26" s="273">
        <f t="shared" si="42"/>
        <v>0</v>
      </c>
      <c r="DB26" s="273">
        <f t="shared" si="68"/>
        <v>223</v>
      </c>
      <c r="DC26" s="273">
        <f t="shared" si="69"/>
        <v>6</v>
      </c>
      <c r="DD26" s="273">
        <f t="shared" si="70"/>
        <v>9</v>
      </c>
      <c r="DE26" s="273">
        <f t="shared" si="44"/>
        <v>0</v>
      </c>
      <c r="DF26" s="273">
        <f t="shared" si="71"/>
        <v>0</v>
      </c>
      <c r="DG26" s="273">
        <f t="shared" si="72"/>
        <v>122</v>
      </c>
      <c r="DH26" s="273">
        <f t="shared" si="45"/>
        <v>2</v>
      </c>
      <c r="DI26" s="273">
        <f t="shared" si="46"/>
        <v>0</v>
      </c>
      <c r="DJ26" s="273">
        <f t="shared" si="47"/>
        <v>0</v>
      </c>
      <c r="DK26" s="273">
        <f t="shared" si="48"/>
        <v>0</v>
      </c>
      <c r="DL26" s="273">
        <f t="shared" si="49"/>
        <v>2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358</v>
      </c>
      <c r="DQ26" s="273">
        <f t="shared" si="54"/>
        <v>0</v>
      </c>
      <c r="DR26" s="273">
        <f t="shared" si="55"/>
        <v>223</v>
      </c>
      <c r="DS26" s="273">
        <f t="shared" si="56"/>
        <v>6</v>
      </c>
      <c r="DT26" s="273">
        <f t="shared" si="57"/>
        <v>7</v>
      </c>
      <c r="DU26" s="273">
        <f t="shared" si="58"/>
        <v>0</v>
      </c>
      <c r="DV26" s="273">
        <f t="shared" si="73"/>
        <v>0</v>
      </c>
      <c r="DW26" s="273">
        <f t="shared" si="74"/>
        <v>122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2133</v>
      </c>
      <c r="E27" s="273">
        <f t="shared" si="1"/>
        <v>1776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1442</v>
      </c>
      <c r="K27" s="273">
        <v>0</v>
      </c>
      <c r="L27" s="273">
        <v>1442</v>
      </c>
      <c r="M27" s="273">
        <v>0</v>
      </c>
      <c r="N27" s="273">
        <f t="shared" si="4"/>
        <v>31</v>
      </c>
      <c r="O27" s="273">
        <v>0</v>
      </c>
      <c r="P27" s="273">
        <v>31</v>
      </c>
      <c r="Q27" s="273">
        <v>0</v>
      </c>
      <c r="R27" s="273">
        <f t="shared" si="5"/>
        <v>107</v>
      </c>
      <c r="S27" s="273">
        <v>19</v>
      </c>
      <c r="T27" s="273">
        <v>88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76</v>
      </c>
      <c r="AA27" s="273">
        <v>0</v>
      </c>
      <c r="AB27" s="273">
        <v>76</v>
      </c>
      <c r="AC27" s="273">
        <v>0</v>
      </c>
      <c r="AD27" s="273">
        <f t="shared" si="8"/>
        <v>120</v>
      </c>
      <c r="AE27" s="273">
        <v>0</v>
      </c>
      <c r="AF27" s="273">
        <v>120</v>
      </c>
      <c r="AG27" s="273">
        <v>0</v>
      </c>
      <c r="AH27" s="273">
        <f t="shared" si="9"/>
        <v>3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0</v>
      </c>
      <c r="AN27" s="273">
        <v>0</v>
      </c>
      <c r="AO27" s="273">
        <v>0</v>
      </c>
      <c r="AP27" s="273">
        <v>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3</v>
      </c>
      <c r="AV27" s="273">
        <v>3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354</v>
      </c>
      <c r="BL27" s="273">
        <f t="shared" si="18"/>
        <v>116</v>
      </c>
      <c r="BM27" s="273">
        <v>0</v>
      </c>
      <c r="BN27" s="273">
        <v>5</v>
      </c>
      <c r="BO27" s="273">
        <v>13</v>
      </c>
      <c r="BP27" s="273">
        <v>0</v>
      </c>
      <c r="BQ27" s="273">
        <v>0</v>
      </c>
      <c r="BR27" s="273">
        <v>7</v>
      </c>
      <c r="BS27" s="273">
        <v>91</v>
      </c>
      <c r="BT27" s="273">
        <f t="shared" si="20"/>
        <v>238</v>
      </c>
      <c r="BU27" s="273">
        <v>0</v>
      </c>
      <c r="BV27" s="273">
        <v>85</v>
      </c>
      <c r="BW27" s="273">
        <v>14</v>
      </c>
      <c r="BX27" s="273">
        <v>5</v>
      </c>
      <c r="BY27" s="273">
        <v>0</v>
      </c>
      <c r="BZ27" s="273">
        <v>0</v>
      </c>
      <c r="CA27" s="273">
        <v>134</v>
      </c>
      <c r="CB27" s="273">
        <f t="shared" si="22"/>
        <v>1892</v>
      </c>
      <c r="CC27" s="273">
        <f t="shared" si="61"/>
        <v>0</v>
      </c>
      <c r="CD27" s="273">
        <f t="shared" si="62"/>
        <v>1447</v>
      </c>
      <c r="CE27" s="273">
        <f t="shared" si="63"/>
        <v>44</v>
      </c>
      <c r="CF27" s="273">
        <f t="shared" si="64"/>
        <v>107</v>
      </c>
      <c r="CG27" s="273">
        <f t="shared" si="24"/>
        <v>0</v>
      </c>
      <c r="CH27" s="273">
        <f t="shared" si="25"/>
        <v>83</v>
      </c>
      <c r="CI27" s="273">
        <f t="shared" si="26"/>
        <v>211</v>
      </c>
      <c r="CJ27" s="273">
        <f t="shared" si="27"/>
        <v>1776</v>
      </c>
      <c r="CK27" s="273">
        <f t="shared" si="28"/>
        <v>0</v>
      </c>
      <c r="CL27" s="273">
        <f t="shared" si="29"/>
        <v>1442</v>
      </c>
      <c r="CM27" s="273">
        <f t="shared" si="30"/>
        <v>31</v>
      </c>
      <c r="CN27" s="273">
        <f t="shared" si="31"/>
        <v>107</v>
      </c>
      <c r="CO27" s="273">
        <f t="shared" si="32"/>
        <v>0</v>
      </c>
      <c r="CP27" s="273">
        <f t="shared" si="33"/>
        <v>76</v>
      </c>
      <c r="CQ27" s="273">
        <f t="shared" si="34"/>
        <v>120</v>
      </c>
      <c r="CR27" s="273">
        <f t="shared" si="35"/>
        <v>116</v>
      </c>
      <c r="CS27" s="273">
        <f t="shared" si="36"/>
        <v>0</v>
      </c>
      <c r="CT27" s="273">
        <f t="shared" si="37"/>
        <v>5</v>
      </c>
      <c r="CU27" s="273">
        <f t="shared" si="38"/>
        <v>13</v>
      </c>
      <c r="CV27" s="273">
        <f t="shared" si="39"/>
        <v>0</v>
      </c>
      <c r="CW27" s="273">
        <f t="shared" si="65"/>
        <v>0</v>
      </c>
      <c r="CX27" s="273">
        <f t="shared" si="66"/>
        <v>7</v>
      </c>
      <c r="CY27" s="273">
        <f t="shared" si="67"/>
        <v>91</v>
      </c>
      <c r="CZ27" s="273">
        <f t="shared" si="41"/>
        <v>241</v>
      </c>
      <c r="DA27" s="273">
        <f t="shared" si="42"/>
        <v>0</v>
      </c>
      <c r="DB27" s="273">
        <f t="shared" si="68"/>
        <v>85</v>
      </c>
      <c r="DC27" s="273">
        <f t="shared" si="69"/>
        <v>14</v>
      </c>
      <c r="DD27" s="273">
        <f t="shared" si="70"/>
        <v>8</v>
      </c>
      <c r="DE27" s="273">
        <f t="shared" si="44"/>
        <v>0</v>
      </c>
      <c r="DF27" s="273">
        <f t="shared" si="71"/>
        <v>0</v>
      </c>
      <c r="DG27" s="273">
        <f t="shared" si="72"/>
        <v>134</v>
      </c>
      <c r="DH27" s="273">
        <f t="shared" si="45"/>
        <v>3</v>
      </c>
      <c r="DI27" s="273">
        <f t="shared" si="46"/>
        <v>0</v>
      </c>
      <c r="DJ27" s="273">
        <f t="shared" si="47"/>
        <v>0</v>
      </c>
      <c r="DK27" s="273">
        <f t="shared" si="48"/>
        <v>0</v>
      </c>
      <c r="DL27" s="273">
        <f t="shared" si="49"/>
        <v>3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238</v>
      </c>
      <c r="DQ27" s="273">
        <f t="shared" si="54"/>
        <v>0</v>
      </c>
      <c r="DR27" s="273">
        <f t="shared" si="55"/>
        <v>85</v>
      </c>
      <c r="DS27" s="273">
        <f t="shared" si="56"/>
        <v>14</v>
      </c>
      <c r="DT27" s="273">
        <f t="shared" si="57"/>
        <v>5</v>
      </c>
      <c r="DU27" s="273">
        <f t="shared" si="58"/>
        <v>0</v>
      </c>
      <c r="DV27" s="273">
        <f t="shared" si="73"/>
        <v>0</v>
      </c>
      <c r="DW27" s="273">
        <f t="shared" si="74"/>
        <v>134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2757</v>
      </c>
      <c r="E28" s="273">
        <f t="shared" si="1"/>
        <v>1936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1334</v>
      </c>
      <c r="K28" s="273">
        <v>0</v>
      </c>
      <c r="L28" s="273">
        <v>1334</v>
      </c>
      <c r="M28" s="273">
        <v>0</v>
      </c>
      <c r="N28" s="273">
        <f t="shared" si="4"/>
        <v>42</v>
      </c>
      <c r="O28" s="273">
        <v>0</v>
      </c>
      <c r="P28" s="273">
        <v>42</v>
      </c>
      <c r="Q28" s="273">
        <v>0</v>
      </c>
      <c r="R28" s="273">
        <f t="shared" si="5"/>
        <v>560</v>
      </c>
      <c r="S28" s="273">
        <v>0</v>
      </c>
      <c r="T28" s="273">
        <v>560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0</v>
      </c>
      <c r="AE28" s="273">
        <v>0</v>
      </c>
      <c r="AF28" s="273">
        <v>0</v>
      </c>
      <c r="AG28" s="273">
        <v>0</v>
      </c>
      <c r="AH28" s="273">
        <f t="shared" si="9"/>
        <v>500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452</v>
      </c>
      <c r="AN28" s="273">
        <v>0</v>
      </c>
      <c r="AO28" s="273">
        <v>0</v>
      </c>
      <c r="AP28" s="273">
        <v>452</v>
      </c>
      <c r="AQ28" s="273">
        <f t="shared" si="12"/>
        <v>3</v>
      </c>
      <c r="AR28" s="273">
        <v>0</v>
      </c>
      <c r="AS28" s="273">
        <v>0</v>
      </c>
      <c r="AT28" s="273">
        <v>3</v>
      </c>
      <c r="AU28" s="273">
        <f t="shared" si="13"/>
        <v>45</v>
      </c>
      <c r="AV28" s="273">
        <v>0</v>
      </c>
      <c r="AW28" s="273">
        <v>0</v>
      </c>
      <c r="AX28" s="273">
        <v>45</v>
      </c>
      <c r="AY28" s="273">
        <f t="shared" si="14"/>
        <v>2</v>
      </c>
      <c r="AZ28" s="273">
        <v>0</v>
      </c>
      <c r="BA28" s="273">
        <v>0</v>
      </c>
      <c r="BB28" s="273">
        <v>2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321</v>
      </c>
      <c r="BL28" s="273">
        <f t="shared" si="18"/>
        <v>216</v>
      </c>
      <c r="BM28" s="273">
        <v>0</v>
      </c>
      <c r="BN28" s="273">
        <v>196</v>
      </c>
      <c r="BO28" s="273">
        <v>20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105</v>
      </c>
      <c r="BU28" s="273">
        <v>0</v>
      </c>
      <c r="BV28" s="273">
        <v>103</v>
      </c>
      <c r="BW28" s="273">
        <v>2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2152</v>
      </c>
      <c r="CC28" s="273">
        <f t="shared" si="61"/>
        <v>0</v>
      </c>
      <c r="CD28" s="273">
        <f t="shared" si="62"/>
        <v>1530</v>
      </c>
      <c r="CE28" s="273">
        <f t="shared" si="63"/>
        <v>62</v>
      </c>
      <c r="CF28" s="273">
        <f t="shared" si="64"/>
        <v>560</v>
      </c>
      <c r="CG28" s="273">
        <f t="shared" si="24"/>
        <v>0</v>
      </c>
      <c r="CH28" s="273">
        <f t="shared" si="25"/>
        <v>0</v>
      </c>
      <c r="CI28" s="273">
        <f t="shared" si="26"/>
        <v>0</v>
      </c>
      <c r="CJ28" s="273">
        <f t="shared" si="27"/>
        <v>1936</v>
      </c>
      <c r="CK28" s="273">
        <f t="shared" si="28"/>
        <v>0</v>
      </c>
      <c r="CL28" s="273">
        <f t="shared" si="29"/>
        <v>1334</v>
      </c>
      <c r="CM28" s="273">
        <f t="shared" si="30"/>
        <v>42</v>
      </c>
      <c r="CN28" s="273">
        <f t="shared" si="31"/>
        <v>560</v>
      </c>
      <c r="CO28" s="273">
        <f t="shared" si="32"/>
        <v>0</v>
      </c>
      <c r="CP28" s="273">
        <f t="shared" si="33"/>
        <v>0</v>
      </c>
      <c r="CQ28" s="273">
        <f t="shared" si="34"/>
        <v>0</v>
      </c>
      <c r="CR28" s="273">
        <f t="shared" si="35"/>
        <v>216</v>
      </c>
      <c r="CS28" s="273">
        <f t="shared" si="36"/>
        <v>0</v>
      </c>
      <c r="CT28" s="273">
        <f t="shared" si="37"/>
        <v>196</v>
      </c>
      <c r="CU28" s="273">
        <f t="shared" si="38"/>
        <v>20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605</v>
      </c>
      <c r="DA28" s="273">
        <f t="shared" si="42"/>
        <v>0</v>
      </c>
      <c r="DB28" s="273">
        <f t="shared" si="68"/>
        <v>555</v>
      </c>
      <c r="DC28" s="273">
        <f t="shared" si="69"/>
        <v>5</v>
      </c>
      <c r="DD28" s="273">
        <f t="shared" si="70"/>
        <v>45</v>
      </c>
      <c r="DE28" s="273">
        <f t="shared" si="44"/>
        <v>2</v>
      </c>
      <c r="DF28" s="273">
        <f t="shared" si="71"/>
        <v>0</v>
      </c>
      <c r="DG28" s="273">
        <f t="shared" si="72"/>
        <v>0</v>
      </c>
      <c r="DH28" s="273">
        <f t="shared" si="45"/>
        <v>500</v>
      </c>
      <c r="DI28" s="273">
        <f t="shared" si="46"/>
        <v>0</v>
      </c>
      <c r="DJ28" s="273">
        <f t="shared" si="47"/>
        <v>452</v>
      </c>
      <c r="DK28" s="273">
        <f t="shared" si="48"/>
        <v>3</v>
      </c>
      <c r="DL28" s="273">
        <f t="shared" si="49"/>
        <v>45</v>
      </c>
      <c r="DM28" s="273">
        <f t="shared" si="50"/>
        <v>2</v>
      </c>
      <c r="DN28" s="273">
        <f t="shared" si="51"/>
        <v>0</v>
      </c>
      <c r="DO28" s="273">
        <f t="shared" si="52"/>
        <v>0</v>
      </c>
      <c r="DP28" s="273">
        <f t="shared" si="53"/>
        <v>105</v>
      </c>
      <c r="DQ28" s="273">
        <f t="shared" si="54"/>
        <v>0</v>
      </c>
      <c r="DR28" s="273">
        <f t="shared" si="55"/>
        <v>103</v>
      </c>
      <c r="DS28" s="273">
        <f t="shared" si="56"/>
        <v>2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2375</v>
      </c>
      <c r="E29" s="273">
        <f t="shared" si="1"/>
        <v>1899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1639</v>
      </c>
      <c r="K29" s="273">
        <v>0</v>
      </c>
      <c r="L29" s="273">
        <v>1639</v>
      </c>
      <c r="M29" s="273">
        <v>0</v>
      </c>
      <c r="N29" s="273">
        <f t="shared" si="4"/>
        <v>41</v>
      </c>
      <c r="O29" s="273">
        <v>0</v>
      </c>
      <c r="P29" s="273">
        <v>41</v>
      </c>
      <c r="Q29" s="273">
        <v>0</v>
      </c>
      <c r="R29" s="273">
        <f t="shared" si="5"/>
        <v>100</v>
      </c>
      <c r="S29" s="273">
        <v>22</v>
      </c>
      <c r="T29" s="273">
        <v>78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60</v>
      </c>
      <c r="AA29" s="273">
        <v>0</v>
      </c>
      <c r="AB29" s="273">
        <v>60</v>
      </c>
      <c r="AC29" s="273">
        <v>0</v>
      </c>
      <c r="AD29" s="273">
        <f t="shared" si="8"/>
        <v>59</v>
      </c>
      <c r="AE29" s="273">
        <v>0</v>
      </c>
      <c r="AF29" s="273">
        <v>59</v>
      </c>
      <c r="AG29" s="273">
        <v>0</v>
      </c>
      <c r="AH29" s="273">
        <f t="shared" si="9"/>
        <v>3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0</v>
      </c>
      <c r="AN29" s="273">
        <v>0</v>
      </c>
      <c r="AO29" s="273">
        <v>0</v>
      </c>
      <c r="AP29" s="273">
        <v>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3</v>
      </c>
      <c r="AV29" s="273">
        <v>3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473</v>
      </c>
      <c r="BL29" s="273">
        <f t="shared" si="18"/>
        <v>205</v>
      </c>
      <c r="BM29" s="273">
        <v>0</v>
      </c>
      <c r="BN29" s="273">
        <v>9</v>
      </c>
      <c r="BO29" s="273">
        <v>39</v>
      </c>
      <c r="BP29" s="273">
        <v>0</v>
      </c>
      <c r="BQ29" s="273">
        <v>0</v>
      </c>
      <c r="BR29" s="273">
        <v>19</v>
      </c>
      <c r="BS29" s="273">
        <v>138</v>
      </c>
      <c r="BT29" s="273">
        <f t="shared" si="20"/>
        <v>268</v>
      </c>
      <c r="BU29" s="273">
        <v>0</v>
      </c>
      <c r="BV29" s="273">
        <v>116</v>
      </c>
      <c r="BW29" s="273">
        <v>29</v>
      </c>
      <c r="BX29" s="273">
        <v>3</v>
      </c>
      <c r="BY29" s="273">
        <v>0</v>
      </c>
      <c r="BZ29" s="273">
        <v>0</v>
      </c>
      <c r="CA29" s="273">
        <v>120</v>
      </c>
      <c r="CB29" s="273">
        <f t="shared" si="22"/>
        <v>2104</v>
      </c>
      <c r="CC29" s="273">
        <f t="shared" si="61"/>
        <v>0</v>
      </c>
      <c r="CD29" s="273">
        <f t="shared" si="62"/>
        <v>1648</v>
      </c>
      <c r="CE29" s="273">
        <f t="shared" si="63"/>
        <v>80</v>
      </c>
      <c r="CF29" s="273">
        <f t="shared" si="64"/>
        <v>100</v>
      </c>
      <c r="CG29" s="273">
        <f t="shared" si="24"/>
        <v>0</v>
      </c>
      <c r="CH29" s="273">
        <f t="shared" si="25"/>
        <v>79</v>
      </c>
      <c r="CI29" s="273">
        <f t="shared" si="26"/>
        <v>197</v>
      </c>
      <c r="CJ29" s="273">
        <f t="shared" si="27"/>
        <v>1899</v>
      </c>
      <c r="CK29" s="273">
        <f t="shared" si="28"/>
        <v>0</v>
      </c>
      <c r="CL29" s="273">
        <f t="shared" si="29"/>
        <v>1639</v>
      </c>
      <c r="CM29" s="273">
        <f t="shared" si="30"/>
        <v>41</v>
      </c>
      <c r="CN29" s="273">
        <f t="shared" si="31"/>
        <v>100</v>
      </c>
      <c r="CO29" s="273">
        <f t="shared" si="32"/>
        <v>0</v>
      </c>
      <c r="CP29" s="273">
        <f t="shared" si="33"/>
        <v>60</v>
      </c>
      <c r="CQ29" s="273">
        <f t="shared" si="34"/>
        <v>59</v>
      </c>
      <c r="CR29" s="273">
        <f t="shared" si="35"/>
        <v>205</v>
      </c>
      <c r="CS29" s="273">
        <f t="shared" si="36"/>
        <v>0</v>
      </c>
      <c r="CT29" s="273">
        <f t="shared" si="37"/>
        <v>9</v>
      </c>
      <c r="CU29" s="273">
        <f t="shared" si="38"/>
        <v>39</v>
      </c>
      <c r="CV29" s="273">
        <f t="shared" si="39"/>
        <v>0</v>
      </c>
      <c r="CW29" s="273">
        <f t="shared" si="65"/>
        <v>0</v>
      </c>
      <c r="CX29" s="273">
        <f t="shared" si="66"/>
        <v>19</v>
      </c>
      <c r="CY29" s="273">
        <f t="shared" si="67"/>
        <v>138</v>
      </c>
      <c r="CZ29" s="273">
        <f t="shared" si="41"/>
        <v>271</v>
      </c>
      <c r="DA29" s="273">
        <f t="shared" si="42"/>
        <v>0</v>
      </c>
      <c r="DB29" s="273">
        <f t="shared" si="68"/>
        <v>116</v>
      </c>
      <c r="DC29" s="273">
        <f t="shared" si="69"/>
        <v>29</v>
      </c>
      <c r="DD29" s="273">
        <f t="shared" si="70"/>
        <v>6</v>
      </c>
      <c r="DE29" s="273">
        <f t="shared" si="44"/>
        <v>0</v>
      </c>
      <c r="DF29" s="273">
        <f t="shared" si="71"/>
        <v>0</v>
      </c>
      <c r="DG29" s="273">
        <f t="shared" si="72"/>
        <v>120</v>
      </c>
      <c r="DH29" s="273">
        <f t="shared" si="45"/>
        <v>3</v>
      </c>
      <c r="DI29" s="273">
        <f t="shared" si="46"/>
        <v>0</v>
      </c>
      <c r="DJ29" s="273">
        <f t="shared" si="47"/>
        <v>0</v>
      </c>
      <c r="DK29" s="273">
        <f t="shared" si="48"/>
        <v>0</v>
      </c>
      <c r="DL29" s="273">
        <f t="shared" si="49"/>
        <v>3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268</v>
      </c>
      <c r="DQ29" s="273">
        <f t="shared" si="54"/>
        <v>0</v>
      </c>
      <c r="DR29" s="273">
        <f t="shared" si="55"/>
        <v>116</v>
      </c>
      <c r="DS29" s="273">
        <f t="shared" si="56"/>
        <v>29</v>
      </c>
      <c r="DT29" s="273">
        <f t="shared" si="57"/>
        <v>3</v>
      </c>
      <c r="DU29" s="273">
        <f t="shared" si="58"/>
        <v>0</v>
      </c>
      <c r="DV29" s="273">
        <f t="shared" si="73"/>
        <v>0</v>
      </c>
      <c r="DW29" s="273">
        <f t="shared" si="74"/>
        <v>120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10722</v>
      </c>
      <c r="E30" s="273">
        <f t="shared" si="1"/>
        <v>3790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3226</v>
      </c>
      <c r="K30" s="273">
        <v>2609</v>
      </c>
      <c r="L30" s="273">
        <v>617</v>
      </c>
      <c r="M30" s="273">
        <v>0</v>
      </c>
      <c r="N30" s="273">
        <f t="shared" si="4"/>
        <v>43</v>
      </c>
      <c r="O30" s="273">
        <v>32</v>
      </c>
      <c r="P30" s="273">
        <v>11</v>
      </c>
      <c r="Q30" s="273">
        <v>0</v>
      </c>
      <c r="R30" s="273">
        <f t="shared" si="5"/>
        <v>517</v>
      </c>
      <c r="S30" s="273">
        <v>66</v>
      </c>
      <c r="T30" s="273">
        <v>403</v>
      </c>
      <c r="U30" s="273">
        <v>48</v>
      </c>
      <c r="V30" s="273">
        <f t="shared" si="6"/>
        <v>3</v>
      </c>
      <c r="W30" s="273">
        <v>2</v>
      </c>
      <c r="X30" s="273">
        <v>1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4</v>
      </c>
      <c r="AE30" s="273">
        <v>3</v>
      </c>
      <c r="AF30" s="273">
        <v>1</v>
      </c>
      <c r="AG30" s="273">
        <v>0</v>
      </c>
      <c r="AH30" s="273">
        <f t="shared" si="9"/>
        <v>5707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4530</v>
      </c>
      <c r="AN30" s="273">
        <v>0</v>
      </c>
      <c r="AO30" s="273">
        <v>0</v>
      </c>
      <c r="AP30" s="273">
        <v>4530</v>
      </c>
      <c r="AQ30" s="273">
        <f t="shared" si="12"/>
        <v>74</v>
      </c>
      <c r="AR30" s="273">
        <v>0</v>
      </c>
      <c r="AS30" s="273">
        <v>0</v>
      </c>
      <c r="AT30" s="273">
        <v>74</v>
      </c>
      <c r="AU30" s="273">
        <f t="shared" si="13"/>
        <v>845</v>
      </c>
      <c r="AV30" s="273">
        <v>0</v>
      </c>
      <c r="AW30" s="273">
        <v>0</v>
      </c>
      <c r="AX30" s="273">
        <v>845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258</v>
      </c>
      <c r="BH30" s="273">
        <v>0</v>
      </c>
      <c r="BI30" s="273">
        <v>0</v>
      </c>
      <c r="BJ30" s="273">
        <v>258</v>
      </c>
      <c r="BK30" s="273">
        <f t="shared" si="17"/>
        <v>1225</v>
      </c>
      <c r="BL30" s="273">
        <f t="shared" si="18"/>
        <v>430</v>
      </c>
      <c r="BM30" s="273">
        <v>0</v>
      </c>
      <c r="BN30" s="273">
        <v>82</v>
      </c>
      <c r="BO30" s="273">
        <v>11</v>
      </c>
      <c r="BP30" s="273">
        <v>74</v>
      </c>
      <c r="BQ30" s="273">
        <v>0</v>
      </c>
      <c r="BR30" s="273">
        <v>0</v>
      </c>
      <c r="BS30" s="273">
        <v>263</v>
      </c>
      <c r="BT30" s="273">
        <f t="shared" si="20"/>
        <v>795</v>
      </c>
      <c r="BU30" s="273">
        <v>0</v>
      </c>
      <c r="BV30" s="273">
        <v>293</v>
      </c>
      <c r="BW30" s="273">
        <v>1</v>
      </c>
      <c r="BX30" s="273">
        <v>17</v>
      </c>
      <c r="BY30" s="273">
        <v>0</v>
      </c>
      <c r="BZ30" s="273">
        <v>0</v>
      </c>
      <c r="CA30" s="273">
        <v>484</v>
      </c>
      <c r="CB30" s="273">
        <f t="shared" si="22"/>
        <v>4220</v>
      </c>
      <c r="CC30" s="273">
        <f t="shared" si="61"/>
        <v>0</v>
      </c>
      <c r="CD30" s="273">
        <f t="shared" si="62"/>
        <v>3308</v>
      </c>
      <c r="CE30" s="273">
        <f t="shared" si="63"/>
        <v>54</v>
      </c>
      <c r="CF30" s="273">
        <f t="shared" si="64"/>
        <v>591</v>
      </c>
      <c r="CG30" s="273">
        <f t="shared" si="24"/>
        <v>3</v>
      </c>
      <c r="CH30" s="273">
        <f t="shared" si="25"/>
        <v>0</v>
      </c>
      <c r="CI30" s="273">
        <f t="shared" si="26"/>
        <v>267</v>
      </c>
      <c r="CJ30" s="273">
        <f t="shared" si="27"/>
        <v>3790</v>
      </c>
      <c r="CK30" s="273">
        <f t="shared" si="28"/>
        <v>0</v>
      </c>
      <c r="CL30" s="273">
        <f t="shared" si="29"/>
        <v>3226</v>
      </c>
      <c r="CM30" s="273">
        <f t="shared" si="30"/>
        <v>43</v>
      </c>
      <c r="CN30" s="273">
        <f t="shared" si="31"/>
        <v>517</v>
      </c>
      <c r="CO30" s="273">
        <f t="shared" si="32"/>
        <v>3</v>
      </c>
      <c r="CP30" s="273">
        <f t="shared" si="33"/>
        <v>0</v>
      </c>
      <c r="CQ30" s="273">
        <f t="shared" si="34"/>
        <v>4</v>
      </c>
      <c r="CR30" s="273">
        <f t="shared" si="35"/>
        <v>430</v>
      </c>
      <c r="CS30" s="273">
        <f t="shared" si="36"/>
        <v>0</v>
      </c>
      <c r="CT30" s="273">
        <f t="shared" si="37"/>
        <v>82</v>
      </c>
      <c r="CU30" s="273">
        <f t="shared" si="38"/>
        <v>11</v>
      </c>
      <c r="CV30" s="273">
        <f t="shared" si="39"/>
        <v>74</v>
      </c>
      <c r="CW30" s="273">
        <f t="shared" si="65"/>
        <v>0</v>
      </c>
      <c r="CX30" s="273">
        <f t="shared" si="66"/>
        <v>0</v>
      </c>
      <c r="CY30" s="273">
        <f t="shared" si="67"/>
        <v>263</v>
      </c>
      <c r="CZ30" s="273">
        <f t="shared" si="41"/>
        <v>6502</v>
      </c>
      <c r="DA30" s="273">
        <f t="shared" si="42"/>
        <v>0</v>
      </c>
      <c r="DB30" s="273">
        <f t="shared" si="68"/>
        <v>4823</v>
      </c>
      <c r="DC30" s="273">
        <f t="shared" si="69"/>
        <v>75</v>
      </c>
      <c r="DD30" s="273">
        <f t="shared" si="70"/>
        <v>862</v>
      </c>
      <c r="DE30" s="273">
        <f t="shared" si="44"/>
        <v>0</v>
      </c>
      <c r="DF30" s="273">
        <f t="shared" si="71"/>
        <v>0</v>
      </c>
      <c r="DG30" s="273">
        <f t="shared" si="72"/>
        <v>742</v>
      </c>
      <c r="DH30" s="273">
        <f t="shared" si="45"/>
        <v>5707</v>
      </c>
      <c r="DI30" s="273">
        <f t="shared" si="46"/>
        <v>0</v>
      </c>
      <c r="DJ30" s="273">
        <f t="shared" si="47"/>
        <v>4530</v>
      </c>
      <c r="DK30" s="273">
        <f t="shared" si="48"/>
        <v>74</v>
      </c>
      <c r="DL30" s="273">
        <f t="shared" si="49"/>
        <v>845</v>
      </c>
      <c r="DM30" s="273">
        <f t="shared" si="50"/>
        <v>0</v>
      </c>
      <c r="DN30" s="273">
        <f t="shared" si="51"/>
        <v>0</v>
      </c>
      <c r="DO30" s="273">
        <f t="shared" si="52"/>
        <v>258</v>
      </c>
      <c r="DP30" s="273">
        <f t="shared" si="53"/>
        <v>795</v>
      </c>
      <c r="DQ30" s="273">
        <f t="shared" si="54"/>
        <v>0</v>
      </c>
      <c r="DR30" s="273">
        <f t="shared" si="55"/>
        <v>293</v>
      </c>
      <c r="DS30" s="273">
        <f t="shared" si="56"/>
        <v>1</v>
      </c>
      <c r="DT30" s="273">
        <f t="shared" si="57"/>
        <v>17</v>
      </c>
      <c r="DU30" s="273">
        <f t="shared" si="58"/>
        <v>0</v>
      </c>
      <c r="DV30" s="273">
        <f t="shared" si="73"/>
        <v>0</v>
      </c>
      <c r="DW30" s="273">
        <f t="shared" si="74"/>
        <v>484</v>
      </c>
      <c r="DX30" s="273">
        <v>0</v>
      </c>
      <c r="DY30" s="273">
        <f t="shared" si="60"/>
        <v>16</v>
      </c>
      <c r="DZ30" s="273">
        <v>1</v>
      </c>
      <c r="EA30" s="273">
        <v>0</v>
      </c>
      <c r="EB30" s="273">
        <v>15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3992</v>
      </c>
      <c r="E31" s="273">
        <f t="shared" si="1"/>
        <v>3545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2811</v>
      </c>
      <c r="K31" s="273">
        <v>0</v>
      </c>
      <c r="L31" s="273">
        <v>2811</v>
      </c>
      <c r="M31" s="273">
        <v>0</v>
      </c>
      <c r="N31" s="273">
        <f t="shared" si="4"/>
        <v>150</v>
      </c>
      <c r="O31" s="273">
        <v>0</v>
      </c>
      <c r="P31" s="273">
        <v>150</v>
      </c>
      <c r="Q31" s="273">
        <v>0</v>
      </c>
      <c r="R31" s="273">
        <f t="shared" si="5"/>
        <v>581</v>
      </c>
      <c r="S31" s="273">
        <v>0</v>
      </c>
      <c r="T31" s="273">
        <v>581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3</v>
      </c>
      <c r="AE31" s="273">
        <v>0</v>
      </c>
      <c r="AF31" s="273">
        <v>3</v>
      </c>
      <c r="AG31" s="273">
        <v>0</v>
      </c>
      <c r="AH31" s="273">
        <f t="shared" si="9"/>
        <v>239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182</v>
      </c>
      <c r="AN31" s="273">
        <v>0</v>
      </c>
      <c r="AO31" s="273">
        <v>182</v>
      </c>
      <c r="AP31" s="273">
        <v>0</v>
      </c>
      <c r="AQ31" s="273">
        <f t="shared" si="12"/>
        <v>7</v>
      </c>
      <c r="AR31" s="273">
        <v>0</v>
      </c>
      <c r="AS31" s="273">
        <v>7</v>
      </c>
      <c r="AT31" s="273">
        <v>0</v>
      </c>
      <c r="AU31" s="273">
        <f t="shared" si="13"/>
        <v>50</v>
      </c>
      <c r="AV31" s="273">
        <v>0</v>
      </c>
      <c r="AW31" s="273">
        <v>50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208</v>
      </c>
      <c r="BL31" s="273">
        <f t="shared" si="18"/>
        <v>208</v>
      </c>
      <c r="BM31" s="273">
        <v>0</v>
      </c>
      <c r="BN31" s="273">
        <v>27</v>
      </c>
      <c r="BO31" s="273">
        <v>178</v>
      </c>
      <c r="BP31" s="273">
        <v>0</v>
      </c>
      <c r="BQ31" s="273">
        <v>0</v>
      </c>
      <c r="BR31" s="273">
        <v>3</v>
      </c>
      <c r="BS31" s="273">
        <v>0</v>
      </c>
      <c r="BT31" s="273">
        <f t="shared" si="20"/>
        <v>0</v>
      </c>
      <c r="BU31" s="273"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3753</v>
      </c>
      <c r="CC31" s="273">
        <f t="shared" si="61"/>
        <v>0</v>
      </c>
      <c r="CD31" s="273">
        <f t="shared" si="62"/>
        <v>2838</v>
      </c>
      <c r="CE31" s="273">
        <f t="shared" si="63"/>
        <v>328</v>
      </c>
      <c r="CF31" s="273">
        <f t="shared" si="64"/>
        <v>581</v>
      </c>
      <c r="CG31" s="273">
        <f t="shared" si="24"/>
        <v>0</v>
      </c>
      <c r="CH31" s="273">
        <f t="shared" si="25"/>
        <v>3</v>
      </c>
      <c r="CI31" s="273">
        <f t="shared" si="26"/>
        <v>3</v>
      </c>
      <c r="CJ31" s="273">
        <f t="shared" si="27"/>
        <v>3545</v>
      </c>
      <c r="CK31" s="273">
        <f t="shared" si="28"/>
        <v>0</v>
      </c>
      <c r="CL31" s="273">
        <f t="shared" si="29"/>
        <v>2811</v>
      </c>
      <c r="CM31" s="273">
        <f t="shared" si="30"/>
        <v>150</v>
      </c>
      <c r="CN31" s="273">
        <f t="shared" si="31"/>
        <v>581</v>
      </c>
      <c r="CO31" s="273">
        <f t="shared" si="32"/>
        <v>0</v>
      </c>
      <c r="CP31" s="273">
        <f t="shared" si="33"/>
        <v>0</v>
      </c>
      <c r="CQ31" s="273">
        <f t="shared" si="34"/>
        <v>3</v>
      </c>
      <c r="CR31" s="273">
        <f t="shared" si="35"/>
        <v>208</v>
      </c>
      <c r="CS31" s="273">
        <f t="shared" si="36"/>
        <v>0</v>
      </c>
      <c r="CT31" s="273">
        <f t="shared" si="37"/>
        <v>27</v>
      </c>
      <c r="CU31" s="273">
        <f t="shared" si="38"/>
        <v>178</v>
      </c>
      <c r="CV31" s="273">
        <f t="shared" si="39"/>
        <v>0</v>
      </c>
      <c r="CW31" s="273">
        <f t="shared" si="65"/>
        <v>0</v>
      </c>
      <c r="CX31" s="273">
        <f t="shared" si="66"/>
        <v>3</v>
      </c>
      <c r="CY31" s="273">
        <f t="shared" si="67"/>
        <v>0</v>
      </c>
      <c r="CZ31" s="273">
        <f t="shared" si="41"/>
        <v>239</v>
      </c>
      <c r="DA31" s="273">
        <f t="shared" si="42"/>
        <v>0</v>
      </c>
      <c r="DB31" s="273">
        <f t="shared" si="68"/>
        <v>182</v>
      </c>
      <c r="DC31" s="273">
        <f t="shared" si="69"/>
        <v>7</v>
      </c>
      <c r="DD31" s="273">
        <f t="shared" si="70"/>
        <v>50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239</v>
      </c>
      <c r="DI31" s="273">
        <f t="shared" si="46"/>
        <v>0</v>
      </c>
      <c r="DJ31" s="273">
        <f t="shared" si="47"/>
        <v>182</v>
      </c>
      <c r="DK31" s="273">
        <f t="shared" si="48"/>
        <v>7</v>
      </c>
      <c r="DL31" s="273">
        <f t="shared" si="49"/>
        <v>50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0</v>
      </c>
      <c r="DQ31" s="273">
        <f t="shared" si="54"/>
        <v>0</v>
      </c>
      <c r="DR31" s="273">
        <f t="shared" si="55"/>
        <v>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1</v>
      </c>
      <c r="DZ31" s="273">
        <v>0</v>
      </c>
      <c r="EA31" s="273">
        <v>0</v>
      </c>
      <c r="EB31" s="273">
        <v>0</v>
      </c>
      <c r="EC31" s="273">
        <v>1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1183</v>
      </c>
      <c r="E32" s="273">
        <f t="shared" si="1"/>
        <v>1046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938</v>
      </c>
      <c r="K32" s="273">
        <v>0</v>
      </c>
      <c r="L32" s="273">
        <v>938</v>
      </c>
      <c r="M32" s="273">
        <v>0</v>
      </c>
      <c r="N32" s="273">
        <f t="shared" si="4"/>
        <v>17</v>
      </c>
      <c r="O32" s="273">
        <v>0</v>
      </c>
      <c r="P32" s="273">
        <v>17</v>
      </c>
      <c r="Q32" s="273">
        <v>0</v>
      </c>
      <c r="R32" s="273">
        <f t="shared" si="5"/>
        <v>88</v>
      </c>
      <c r="S32" s="273">
        <v>0</v>
      </c>
      <c r="T32" s="273">
        <v>88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3</v>
      </c>
      <c r="AE32" s="273">
        <v>0</v>
      </c>
      <c r="AF32" s="273">
        <v>3</v>
      </c>
      <c r="AG32" s="273">
        <v>0</v>
      </c>
      <c r="AH32" s="273">
        <f t="shared" si="9"/>
        <v>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0</v>
      </c>
      <c r="AN32" s="273">
        <v>0</v>
      </c>
      <c r="AO32" s="273">
        <v>0</v>
      </c>
      <c r="AP32" s="273">
        <v>0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137</v>
      </c>
      <c r="BL32" s="273">
        <f t="shared" si="18"/>
        <v>67</v>
      </c>
      <c r="BM32" s="273">
        <v>0</v>
      </c>
      <c r="BN32" s="273">
        <v>52</v>
      </c>
      <c r="BO32" s="273">
        <v>15</v>
      </c>
      <c r="BP32" s="273">
        <v>0</v>
      </c>
      <c r="BQ32" s="273">
        <v>0</v>
      </c>
      <c r="BR32" s="273">
        <v>0</v>
      </c>
      <c r="BS32" s="273">
        <v>0</v>
      </c>
      <c r="BT32" s="273">
        <f t="shared" si="20"/>
        <v>70</v>
      </c>
      <c r="BU32" s="273">
        <v>0</v>
      </c>
      <c r="BV32" s="273">
        <v>70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1113</v>
      </c>
      <c r="CC32" s="273">
        <f t="shared" si="61"/>
        <v>0</v>
      </c>
      <c r="CD32" s="273">
        <f t="shared" si="62"/>
        <v>990</v>
      </c>
      <c r="CE32" s="273">
        <f t="shared" si="63"/>
        <v>32</v>
      </c>
      <c r="CF32" s="273">
        <f t="shared" si="64"/>
        <v>88</v>
      </c>
      <c r="CG32" s="273">
        <f t="shared" si="24"/>
        <v>0</v>
      </c>
      <c r="CH32" s="273">
        <f t="shared" si="25"/>
        <v>0</v>
      </c>
      <c r="CI32" s="273">
        <f t="shared" si="26"/>
        <v>3</v>
      </c>
      <c r="CJ32" s="273">
        <f t="shared" si="27"/>
        <v>1046</v>
      </c>
      <c r="CK32" s="273">
        <f t="shared" si="28"/>
        <v>0</v>
      </c>
      <c r="CL32" s="273">
        <f t="shared" si="29"/>
        <v>938</v>
      </c>
      <c r="CM32" s="273">
        <f t="shared" si="30"/>
        <v>17</v>
      </c>
      <c r="CN32" s="273">
        <f t="shared" si="31"/>
        <v>88</v>
      </c>
      <c r="CO32" s="273">
        <f t="shared" si="32"/>
        <v>0</v>
      </c>
      <c r="CP32" s="273">
        <f t="shared" si="33"/>
        <v>0</v>
      </c>
      <c r="CQ32" s="273">
        <f t="shared" si="34"/>
        <v>3</v>
      </c>
      <c r="CR32" s="273">
        <f t="shared" si="35"/>
        <v>67</v>
      </c>
      <c r="CS32" s="273">
        <f t="shared" si="36"/>
        <v>0</v>
      </c>
      <c r="CT32" s="273">
        <f t="shared" si="37"/>
        <v>52</v>
      </c>
      <c r="CU32" s="273">
        <f t="shared" si="38"/>
        <v>15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0</v>
      </c>
      <c r="CZ32" s="273">
        <f t="shared" si="41"/>
        <v>70</v>
      </c>
      <c r="DA32" s="273">
        <f t="shared" si="42"/>
        <v>0</v>
      </c>
      <c r="DB32" s="273">
        <f t="shared" si="68"/>
        <v>70</v>
      </c>
      <c r="DC32" s="273">
        <f t="shared" si="69"/>
        <v>0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0</v>
      </c>
      <c r="DI32" s="273">
        <f t="shared" si="46"/>
        <v>0</v>
      </c>
      <c r="DJ32" s="273">
        <f t="shared" si="47"/>
        <v>0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70</v>
      </c>
      <c r="DQ32" s="273">
        <f t="shared" si="54"/>
        <v>0</v>
      </c>
      <c r="DR32" s="273">
        <f t="shared" si="55"/>
        <v>70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10</v>
      </c>
      <c r="DZ32" s="273">
        <v>0</v>
      </c>
      <c r="EA32" s="273">
        <v>10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5261</v>
      </c>
      <c r="E33" s="273">
        <f t="shared" si="1"/>
        <v>3615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3116</v>
      </c>
      <c r="K33" s="273">
        <v>0</v>
      </c>
      <c r="L33" s="273">
        <v>3116</v>
      </c>
      <c r="M33" s="273">
        <v>0</v>
      </c>
      <c r="N33" s="273">
        <f t="shared" si="4"/>
        <v>0</v>
      </c>
      <c r="O33" s="273">
        <v>0</v>
      </c>
      <c r="P33" s="273">
        <v>0</v>
      </c>
      <c r="Q33" s="273">
        <v>0</v>
      </c>
      <c r="R33" s="273">
        <f t="shared" si="5"/>
        <v>499</v>
      </c>
      <c r="S33" s="273">
        <v>0</v>
      </c>
      <c r="T33" s="273">
        <v>499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0</v>
      </c>
      <c r="AE33" s="273">
        <v>0</v>
      </c>
      <c r="AF33" s="273">
        <v>0</v>
      </c>
      <c r="AG33" s="273">
        <v>0</v>
      </c>
      <c r="AH33" s="273">
        <f t="shared" si="9"/>
        <v>0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0</v>
      </c>
      <c r="AN33" s="273">
        <v>0</v>
      </c>
      <c r="AO33" s="273">
        <v>0</v>
      </c>
      <c r="AP33" s="273">
        <v>0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1646</v>
      </c>
      <c r="BL33" s="273">
        <f t="shared" si="18"/>
        <v>559</v>
      </c>
      <c r="BM33" s="273">
        <v>0</v>
      </c>
      <c r="BN33" s="273">
        <v>370</v>
      </c>
      <c r="BO33" s="273">
        <v>0</v>
      </c>
      <c r="BP33" s="273">
        <v>189</v>
      </c>
      <c r="BQ33" s="273">
        <v>0</v>
      </c>
      <c r="BR33" s="273">
        <v>0</v>
      </c>
      <c r="BS33" s="273">
        <v>0</v>
      </c>
      <c r="BT33" s="273">
        <f t="shared" si="20"/>
        <v>1087</v>
      </c>
      <c r="BU33" s="273">
        <v>0</v>
      </c>
      <c r="BV33" s="273">
        <v>892</v>
      </c>
      <c r="BW33" s="273">
        <v>0</v>
      </c>
      <c r="BX33" s="273">
        <v>195</v>
      </c>
      <c r="BY33" s="273">
        <v>0</v>
      </c>
      <c r="BZ33" s="273">
        <v>0</v>
      </c>
      <c r="CA33" s="273">
        <v>0</v>
      </c>
      <c r="CB33" s="273">
        <f t="shared" si="22"/>
        <v>4174</v>
      </c>
      <c r="CC33" s="273">
        <f t="shared" si="61"/>
        <v>0</v>
      </c>
      <c r="CD33" s="273">
        <f t="shared" si="62"/>
        <v>3486</v>
      </c>
      <c r="CE33" s="273">
        <f t="shared" si="63"/>
        <v>0</v>
      </c>
      <c r="CF33" s="273">
        <f t="shared" si="64"/>
        <v>688</v>
      </c>
      <c r="CG33" s="273">
        <f t="shared" si="24"/>
        <v>0</v>
      </c>
      <c r="CH33" s="273">
        <f t="shared" si="25"/>
        <v>0</v>
      </c>
      <c r="CI33" s="273">
        <f t="shared" si="26"/>
        <v>0</v>
      </c>
      <c r="CJ33" s="273">
        <f t="shared" si="27"/>
        <v>3615</v>
      </c>
      <c r="CK33" s="273">
        <f t="shared" si="28"/>
        <v>0</v>
      </c>
      <c r="CL33" s="273">
        <f t="shared" si="29"/>
        <v>3116</v>
      </c>
      <c r="CM33" s="273">
        <f t="shared" si="30"/>
        <v>0</v>
      </c>
      <c r="CN33" s="273">
        <f t="shared" si="31"/>
        <v>499</v>
      </c>
      <c r="CO33" s="273">
        <f t="shared" si="32"/>
        <v>0</v>
      </c>
      <c r="CP33" s="273">
        <f t="shared" si="33"/>
        <v>0</v>
      </c>
      <c r="CQ33" s="273">
        <f t="shared" si="34"/>
        <v>0</v>
      </c>
      <c r="CR33" s="273">
        <f t="shared" si="35"/>
        <v>559</v>
      </c>
      <c r="CS33" s="273">
        <f t="shared" si="36"/>
        <v>0</v>
      </c>
      <c r="CT33" s="273">
        <f t="shared" si="37"/>
        <v>370</v>
      </c>
      <c r="CU33" s="273">
        <f t="shared" si="38"/>
        <v>0</v>
      </c>
      <c r="CV33" s="273">
        <f t="shared" si="39"/>
        <v>189</v>
      </c>
      <c r="CW33" s="273">
        <f t="shared" si="65"/>
        <v>0</v>
      </c>
      <c r="CX33" s="273">
        <f t="shared" si="66"/>
        <v>0</v>
      </c>
      <c r="CY33" s="273">
        <f t="shared" si="67"/>
        <v>0</v>
      </c>
      <c r="CZ33" s="273">
        <f t="shared" si="41"/>
        <v>1087</v>
      </c>
      <c r="DA33" s="273">
        <f t="shared" si="42"/>
        <v>0</v>
      </c>
      <c r="DB33" s="273">
        <f t="shared" si="68"/>
        <v>892</v>
      </c>
      <c r="DC33" s="273">
        <f t="shared" si="69"/>
        <v>0</v>
      </c>
      <c r="DD33" s="273">
        <f t="shared" si="70"/>
        <v>195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0</v>
      </c>
      <c r="DI33" s="273">
        <f t="shared" si="46"/>
        <v>0</v>
      </c>
      <c r="DJ33" s="273">
        <f t="shared" si="47"/>
        <v>0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1087</v>
      </c>
      <c r="DQ33" s="273">
        <f t="shared" si="54"/>
        <v>0</v>
      </c>
      <c r="DR33" s="273">
        <f t="shared" si="55"/>
        <v>892</v>
      </c>
      <c r="DS33" s="273">
        <f t="shared" si="56"/>
        <v>0</v>
      </c>
      <c r="DT33" s="273">
        <f t="shared" si="57"/>
        <v>195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942</v>
      </c>
      <c r="E34" s="273">
        <f t="shared" si="1"/>
        <v>722</v>
      </c>
      <c r="F34" s="273">
        <f t="shared" si="2"/>
        <v>14</v>
      </c>
      <c r="G34" s="273">
        <v>14</v>
      </c>
      <c r="H34" s="273">
        <v>0</v>
      </c>
      <c r="I34" s="273">
        <v>0</v>
      </c>
      <c r="J34" s="273">
        <f t="shared" si="3"/>
        <v>540</v>
      </c>
      <c r="K34" s="273">
        <v>540</v>
      </c>
      <c r="L34" s="273">
        <v>0</v>
      </c>
      <c r="M34" s="273">
        <v>0</v>
      </c>
      <c r="N34" s="273">
        <f t="shared" si="4"/>
        <v>20</v>
      </c>
      <c r="O34" s="273">
        <v>20</v>
      </c>
      <c r="P34" s="273">
        <v>0</v>
      </c>
      <c r="Q34" s="273">
        <v>0</v>
      </c>
      <c r="R34" s="273">
        <f t="shared" si="5"/>
        <v>134</v>
      </c>
      <c r="S34" s="273">
        <v>134</v>
      </c>
      <c r="T34" s="273">
        <v>0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1</v>
      </c>
      <c r="AA34" s="273">
        <v>1</v>
      </c>
      <c r="AB34" s="273">
        <v>0</v>
      </c>
      <c r="AC34" s="273">
        <v>0</v>
      </c>
      <c r="AD34" s="273">
        <f t="shared" si="8"/>
        <v>13</v>
      </c>
      <c r="AE34" s="273">
        <v>13</v>
      </c>
      <c r="AF34" s="273">
        <v>0</v>
      </c>
      <c r="AG34" s="273">
        <v>0</v>
      </c>
      <c r="AH34" s="273">
        <f t="shared" si="9"/>
        <v>0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0</v>
      </c>
      <c r="AN34" s="273">
        <v>0</v>
      </c>
      <c r="AO34" s="273">
        <v>0</v>
      </c>
      <c r="AP34" s="273">
        <v>0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220</v>
      </c>
      <c r="BL34" s="273">
        <f t="shared" si="18"/>
        <v>133</v>
      </c>
      <c r="BM34" s="273">
        <v>59</v>
      </c>
      <c r="BN34" s="273">
        <v>4</v>
      </c>
      <c r="BO34" s="273">
        <v>0</v>
      </c>
      <c r="BP34" s="273">
        <v>11</v>
      </c>
      <c r="BQ34" s="273">
        <v>0</v>
      </c>
      <c r="BR34" s="273">
        <v>32</v>
      </c>
      <c r="BS34" s="273">
        <v>27</v>
      </c>
      <c r="BT34" s="273">
        <f t="shared" si="20"/>
        <v>87</v>
      </c>
      <c r="BU34" s="273">
        <v>6</v>
      </c>
      <c r="BV34" s="273">
        <v>70</v>
      </c>
      <c r="BW34" s="273">
        <v>4</v>
      </c>
      <c r="BX34" s="273">
        <v>1</v>
      </c>
      <c r="BY34" s="273">
        <v>0</v>
      </c>
      <c r="BZ34" s="273">
        <v>3</v>
      </c>
      <c r="CA34" s="273">
        <v>3</v>
      </c>
      <c r="CB34" s="273">
        <f t="shared" si="22"/>
        <v>855</v>
      </c>
      <c r="CC34" s="273">
        <f t="shared" si="61"/>
        <v>73</v>
      </c>
      <c r="CD34" s="273">
        <f t="shared" si="62"/>
        <v>544</v>
      </c>
      <c r="CE34" s="273">
        <f t="shared" si="63"/>
        <v>20</v>
      </c>
      <c r="CF34" s="273">
        <f t="shared" si="64"/>
        <v>145</v>
      </c>
      <c r="CG34" s="273">
        <f t="shared" si="24"/>
        <v>0</v>
      </c>
      <c r="CH34" s="273">
        <f t="shared" si="25"/>
        <v>33</v>
      </c>
      <c r="CI34" s="273">
        <f t="shared" si="26"/>
        <v>40</v>
      </c>
      <c r="CJ34" s="273">
        <f t="shared" si="27"/>
        <v>722</v>
      </c>
      <c r="CK34" s="273">
        <f t="shared" si="28"/>
        <v>14</v>
      </c>
      <c r="CL34" s="273">
        <f t="shared" si="29"/>
        <v>540</v>
      </c>
      <c r="CM34" s="273">
        <f t="shared" si="30"/>
        <v>20</v>
      </c>
      <c r="CN34" s="273">
        <f t="shared" si="31"/>
        <v>134</v>
      </c>
      <c r="CO34" s="273">
        <f t="shared" si="32"/>
        <v>0</v>
      </c>
      <c r="CP34" s="273">
        <f t="shared" si="33"/>
        <v>1</v>
      </c>
      <c r="CQ34" s="273">
        <f t="shared" si="34"/>
        <v>13</v>
      </c>
      <c r="CR34" s="273">
        <f t="shared" si="35"/>
        <v>133</v>
      </c>
      <c r="CS34" s="273">
        <f t="shared" si="36"/>
        <v>59</v>
      </c>
      <c r="CT34" s="273">
        <f t="shared" si="37"/>
        <v>4</v>
      </c>
      <c r="CU34" s="273">
        <f t="shared" si="38"/>
        <v>0</v>
      </c>
      <c r="CV34" s="273">
        <f t="shared" si="39"/>
        <v>11</v>
      </c>
      <c r="CW34" s="273">
        <f t="shared" si="65"/>
        <v>0</v>
      </c>
      <c r="CX34" s="273">
        <f t="shared" si="66"/>
        <v>32</v>
      </c>
      <c r="CY34" s="273">
        <f t="shared" si="67"/>
        <v>27</v>
      </c>
      <c r="CZ34" s="273">
        <f t="shared" si="41"/>
        <v>87</v>
      </c>
      <c r="DA34" s="273">
        <f t="shared" si="42"/>
        <v>6</v>
      </c>
      <c r="DB34" s="273">
        <f t="shared" si="68"/>
        <v>70</v>
      </c>
      <c r="DC34" s="273">
        <f t="shared" si="69"/>
        <v>4</v>
      </c>
      <c r="DD34" s="273">
        <f t="shared" si="70"/>
        <v>1</v>
      </c>
      <c r="DE34" s="273">
        <f t="shared" si="44"/>
        <v>0</v>
      </c>
      <c r="DF34" s="273">
        <f t="shared" si="71"/>
        <v>3</v>
      </c>
      <c r="DG34" s="273">
        <f t="shared" si="72"/>
        <v>3</v>
      </c>
      <c r="DH34" s="273">
        <f t="shared" si="45"/>
        <v>0</v>
      </c>
      <c r="DI34" s="273">
        <f t="shared" si="46"/>
        <v>0</v>
      </c>
      <c r="DJ34" s="273">
        <f t="shared" si="47"/>
        <v>0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87</v>
      </c>
      <c r="DQ34" s="273">
        <f t="shared" si="54"/>
        <v>6</v>
      </c>
      <c r="DR34" s="273">
        <f t="shared" si="55"/>
        <v>70</v>
      </c>
      <c r="DS34" s="273">
        <f t="shared" si="56"/>
        <v>4</v>
      </c>
      <c r="DT34" s="273">
        <f t="shared" si="57"/>
        <v>1</v>
      </c>
      <c r="DU34" s="273">
        <f t="shared" si="58"/>
        <v>0</v>
      </c>
      <c r="DV34" s="273">
        <f t="shared" si="73"/>
        <v>3</v>
      </c>
      <c r="DW34" s="273">
        <f t="shared" si="74"/>
        <v>3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762</v>
      </c>
      <c r="E35" s="273">
        <f t="shared" si="1"/>
        <v>557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383</v>
      </c>
      <c r="K35" s="273">
        <v>0</v>
      </c>
      <c r="L35" s="273">
        <v>383</v>
      </c>
      <c r="M35" s="273">
        <v>0</v>
      </c>
      <c r="N35" s="273">
        <f t="shared" si="4"/>
        <v>0</v>
      </c>
      <c r="O35" s="273">
        <v>0</v>
      </c>
      <c r="P35" s="273">
        <v>0</v>
      </c>
      <c r="Q35" s="273">
        <v>0</v>
      </c>
      <c r="R35" s="273">
        <f t="shared" si="5"/>
        <v>174</v>
      </c>
      <c r="S35" s="273">
        <v>0</v>
      </c>
      <c r="T35" s="273">
        <v>174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0</v>
      </c>
      <c r="AE35" s="273">
        <v>0</v>
      </c>
      <c r="AF35" s="273">
        <v>0</v>
      </c>
      <c r="AG35" s="273">
        <v>0</v>
      </c>
      <c r="AH35" s="273">
        <f t="shared" si="9"/>
        <v>0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0</v>
      </c>
      <c r="AN35" s="273">
        <v>0</v>
      </c>
      <c r="AO35" s="273">
        <v>0</v>
      </c>
      <c r="AP35" s="273">
        <v>0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205</v>
      </c>
      <c r="BL35" s="273">
        <f t="shared" si="18"/>
        <v>80</v>
      </c>
      <c r="BM35" s="273">
        <v>0</v>
      </c>
      <c r="BN35" s="273">
        <v>53</v>
      </c>
      <c r="BO35" s="273">
        <v>0</v>
      </c>
      <c r="BP35" s="273">
        <v>13</v>
      </c>
      <c r="BQ35" s="273">
        <v>0</v>
      </c>
      <c r="BR35" s="273">
        <v>0</v>
      </c>
      <c r="BS35" s="273">
        <v>14</v>
      </c>
      <c r="BT35" s="273">
        <f t="shared" si="20"/>
        <v>125</v>
      </c>
      <c r="BU35" s="273">
        <v>0</v>
      </c>
      <c r="BV35" s="273">
        <v>124</v>
      </c>
      <c r="BW35" s="273">
        <v>0</v>
      </c>
      <c r="BX35" s="273">
        <v>1</v>
      </c>
      <c r="BY35" s="273">
        <v>0</v>
      </c>
      <c r="BZ35" s="273">
        <v>0</v>
      </c>
      <c r="CA35" s="273">
        <v>0</v>
      </c>
      <c r="CB35" s="273">
        <f t="shared" si="22"/>
        <v>637</v>
      </c>
      <c r="CC35" s="273">
        <f t="shared" si="61"/>
        <v>0</v>
      </c>
      <c r="CD35" s="273">
        <f t="shared" si="62"/>
        <v>436</v>
      </c>
      <c r="CE35" s="273">
        <f t="shared" si="63"/>
        <v>0</v>
      </c>
      <c r="CF35" s="273">
        <f t="shared" si="64"/>
        <v>187</v>
      </c>
      <c r="CG35" s="273">
        <f t="shared" si="24"/>
        <v>0</v>
      </c>
      <c r="CH35" s="273">
        <f t="shared" si="25"/>
        <v>0</v>
      </c>
      <c r="CI35" s="273">
        <f t="shared" si="26"/>
        <v>14</v>
      </c>
      <c r="CJ35" s="273">
        <f t="shared" si="27"/>
        <v>557</v>
      </c>
      <c r="CK35" s="273">
        <f t="shared" si="28"/>
        <v>0</v>
      </c>
      <c r="CL35" s="273">
        <f t="shared" si="29"/>
        <v>383</v>
      </c>
      <c r="CM35" s="273">
        <f t="shared" si="30"/>
        <v>0</v>
      </c>
      <c r="CN35" s="273">
        <f t="shared" si="31"/>
        <v>174</v>
      </c>
      <c r="CO35" s="273">
        <f t="shared" si="32"/>
        <v>0</v>
      </c>
      <c r="CP35" s="273">
        <f t="shared" si="33"/>
        <v>0</v>
      </c>
      <c r="CQ35" s="273">
        <f t="shared" si="34"/>
        <v>0</v>
      </c>
      <c r="CR35" s="273">
        <f t="shared" si="35"/>
        <v>80</v>
      </c>
      <c r="CS35" s="273">
        <f t="shared" si="36"/>
        <v>0</v>
      </c>
      <c r="CT35" s="273">
        <f t="shared" si="37"/>
        <v>53</v>
      </c>
      <c r="CU35" s="273">
        <f t="shared" si="38"/>
        <v>0</v>
      </c>
      <c r="CV35" s="273">
        <f t="shared" si="39"/>
        <v>13</v>
      </c>
      <c r="CW35" s="273">
        <f t="shared" si="65"/>
        <v>0</v>
      </c>
      <c r="CX35" s="273">
        <f t="shared" si="66"/>
        <v>0</v>
      </c>
      <c r="CY35" s="273">
        <f t="shared" si="67"/>
        <v>14</v>
      </c>
      <c r="CZ35" s="273">
        <f t="shared" si="41"/>
        <v>125</v>
      </c>
      <c r="DA35" s="273">
        <f t="shared" si="42"/>
        <v>0</v>
      </c>
      <c r="DB35" s="273">
        <f t="shared" si="68"/>
        <v>124</v>
      </c>
      <c r="DC35" s="273">
        <f t="shared" si="69"/>
        <v>0</v>
      </c>
      <c r="DD35" s="273">
        <f t="shared" si="70"/>
        <v>1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0</v>
      </c>
      <c r="DI35" s="273">
        <f t="shared" si="46"/>
        <v>0</v>
      </c>
      <c r="DJ35" s="273">
        <f t="shared" si="47"/>
        <v>0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125</v>
      </c>
      <c r="DQ35" s="273">
        <f t="shared" si="54"/>
        <v>0</v>
      </c>
      <c r="DR35" s="273">
        <f t="shared" si="55"/>
        <v>124</v>
      </c>
      <c r="DS35" s="273">
        <f t="shared" si="56"/>
        <v>0</v>
      </c>
      <c r="DT35" s="273">
        <f t="shared" si="57"/>
        <v>1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137</v>
      </c>
      <c r="E36" s="273">
        <f t="shared" si="1"/>
        <v>137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92</v>
      </c>
      <c r="K36" s="273">
        <v>92</v>
      </c>
      <c r="L36" s="273">
        <v>0</v>
      </c>
      <c r="M36" s="273">
        <v>0</v>
      </c>
      <c r="N36" s="273">
        <f t="shared" si="4"/>
        <v>20</v>
      </c>
      <c r="O36" s="273">
        <v>20</v>
      </c>
      <c r="P36" s="273">
        <v>0</v>
      </c>
      <c r="Q36" s="273">
        <v>0</v>
      </c>
      <c r="R36" s="273">
        <f t="shared" si="5"/>
        <v>25</v>
      </c>
      <c r="S36" s="273">
        <v>25</v>
      </c>
      <c r="T36" s="273">
        <v>0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0</v>
      </c>
      <c r="AE36" s="273">
        <v>0</v>
      </c>
      <c r="AF36" s="273">
        <v>0</v>
      </c>
      <c r="AG36" s="273">
        <v>0</v>
      </c>
      <c r="AH36" s="273">
        <f t="shared" si="9"/>
        <v>0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0</v>
      </c>
      <c r="AN36" s="273">
        <v>0</v>
      </c>
      <c r="AO36" s="273">
        <v>0</v>
      </c>
      <c r="AP36" s="273">
        <v>0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0</v>
      </c>
      <c r="BL36" s="273">
        <f t="shared" si="18"/>
        <v>0</v>
      </c>
      <c r="BM36" s="273">
        <v>0</v>
      </c>
      <c r="BN36" s="273"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f t="shared" si="20"/>
        <v>0</v>
      </c>
      <c r="BU36" s="273"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137</v>
      </c>
      <c r="CC36" s="273">
        <f t="shared" si="61"/>
        <v>0</v>
      </c>
      <c r="CD36" s="273">
        <f t="shared" si="62"/>
        <v>92</v>
      </c>
      <c r="CE36" s="273">
        <f t="shared" si="63"/>
        <v>20</v>
      </c>
      <c r="CF36" s="273">
        <f t="shared" si="64"/>
        <v>25</v>
      </c>
      <c r="CG36" s="273">
        <f t="shared" si="24"/>
        <v>0</v>
      </c>
      <c r="CH36" s="273">
        <f t="shared" si="25"/>
        <v>0</v>
      </c>
      <c r="CI36" s="273">
        <f t="shared" si="26"/>
        <v>0</v>
      </c>
      <c r="CJ36" s="273">
        <f t="shared" si="27"/>
        <v>137</v>
      </c>
      <c r="CK36" s="273">
        <f t="shared" si="28"/>
        <v>0</v>
      </c>
      <c r="CL36" s="273">
        <f t="shared" si="29"/>
        <v>92</v>
      </c>
      <c r="CM36" s="273">
        <f t="shared" si="30"/>
        <v>20</v>
      </c>
      <c r="CN36" s="273">
        <f t="shared" si="31"/>
        <v>25</v>
      </c>
      <c r="CO36" s="273">
        <f t="shared" si="32"/>
        <v>0</v>
      </c>
      <c r="CP36" s="273">
        <f t="shared" si="33"/>
        <v>0</v>
      </c>
      <c r="CQ36" s="273">
        <f t="shared" si="34"/>
        <v>0</v>
      </c>
      <c r="CR36" s="273">
        <f t="shared" si="35"/>
        <v>0</v>
      </c>
      <c r="CS36" s="273">
        <f t="shared" si="36"/>
        <v>0</v>
      </c>
      <c r="CT36" s="273">
        <f t="shared" si="37"/>
        <v>0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0</v>
      </c>
      <c r="CZ36" s="273">
        <f t="shared" si="41"/>
        <v>0</v>
      </c>
      <c r="DA36" s="273">
        <f t="shared" si="42"/>
        <v>0</v>
      </c>
      <c r="DB36" s="273">
        <f t="shared" si="68"/>
        <v>0</v>
      </c>
      <c r="DC36" s="273">
        <f t="shared" si="69"/>
        <v>0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0</v>
      </c>
      <c r="DH36" s="273">
        <f t="shared" si="45"/>
        <v>0</v>
      </c>
      <c r="DI36" s="273">
        <f t="shared" si="46"/>
        <v>0</v>
      </c>
      <c r="DJ36" s="273">
        <f t="shared" si="47"/>
        <v>0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0</v>
      </c>
      <c r="DQ36" s="273">
        <f t="shared" si="54"/>
        <v>0</v>
      </c>
      <c r="DR36" s="273">
        <f t="shared" si="55"/>
        <v>0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5519</v>
      </c>
      <c r="E37" s="273">
        <f t="shared" si="1"/>
        <v>4701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3710</v>
      </c>
      <c r="K37" s="273">
        <v>0</v>
      </c>
      <c r="L37" s="273">
        <v>3710</v>
      </c>
      <c r="M37" s="273">
        <v>0</v>
      </c>
      <c r="N37" s="273">
        <f t="shared" si="4"/>
        <v>155</v>
      </c>
      <c r="O37" s="273">
        <v>17</v>
      </c>
      <c r="P37" s="273">
        <v>138</v>
      </c>
      <c r="Q37" s="273">
        <v>0</v>
      </c>
      <c r="R37" s="273">
        <f t="shared" si="5"/>
        <v>836</v>
      </c>
      <c r="S37" s="273">
        <v>81</v>
      </c>
      <c r="T37" s="273">
        <v>755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0</v>
      </c>
      <c r="AE37" s="273">
        <v>0</v>
      </c>
      <c r="AF37" s="273">
        <v>0</v>
      </c>
      <c r="AG37" s="273">
        <v>0</v>
      </c>
      <c r="AH37" s="273">
        <f t="shared" si="9"/>
        <v>288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287</v>
      </c>
      <c r="AN37" s="273">
        <v>0</v>
      </c>
      <c r="AO37" s="273">
        <v>0</v>
      </c>
      <c r="AP37" s="273">
        <v>287</v>
      </c>
      <c r="AQ37" s="273">
        <f t="shared" si="12"/>
        <v>1</v>
      </c>
      <c r="AR37" s="273">
        <v>0</v>
      </c>
      <c r="AS37" s="273">
        <v>0</v>
      </c>
      <c r="AT37" s="273">
        <v>1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530</v>
      </c>
      <c r="BL37" s="273">
        <f t="shared" si="18"/>
        <v>305</v>
      </c>
      <c r="BM37" s="273">
        <v>0</v>
      </c>
      <c r="BN37" s="273">
        <v>235</v>
      </c>
      <c r="BO37" s="273">
        <v>41</v>
      </c>
      <c r="BP37" s="273">
        <v>29</v>
      </c>
      <c r="BQ37" s="273">
        <v>0</v>
      </c>
      <c r="BR37" s="273">
        <v>0</v>
      </c>
      <c r="BS37" s="273">
        <v>0</v>
      </c>
      <c r="BT37" s="273">
        <f t="shared" si="20"/>
        <v>225</v>
      </c>
      <c r="BU37" s="273">
        <v>0</v>
      </c>
      <c r="BV37" s="273">
        <v>165</v>
      </c>
      <c r="BW37" s="273">
        <v>55</v>
      </c>
      <c r="BX37" s="273">
        <v>5</v>
      </c>
      <c r="BY37" s="273">
        <v>0</v>
      </c>
      <c r="BZ37" s="273">
        <v>0</v>
      </c>
      <c r="CA37" s="273">
        <v>0</v>
      </c>
      <c r="CB37" s="273">
        <f t="shared" si="22"/>
        <v>5006</v>
      </c>
      <c r="CC37" s="273">
        <f t="shared" si="61"/>
        <v>0</v>
      </c>
      <c r="CD37" s="273">
        <f t="shared" si="62"/>
        <v>3945</v>
      </c>
      <c r="CE37" s="273">
        <f t="shared" si="63"/>
        <v>196</v>
      </c>
      <c r="CF37" s="273">
        <f t="shared" si="64"/>
        <v>865</v>
      </c>
      <c r="CG37" s="273">
        <f t="shared" si="24"/>
        <v>0</v>
      </c>
      <c r="CH37" s="273">
        <f t="shared" si="25"/>
        <v>0</v>
      </c>
      <c r="CI37" s="273">
        <f t="shared" si="26"/>
        <v>0</v>
      </c>
      <c r="CJ37" s="273">
        <f t="shared" si="27"/>
        <v>4701</v>
      </c>
      <c r="CK37" s="273">
        <f t="shared" si="28"/>
        <v>0</v>
      </c>
      <c r="CL37" s="273">
        <f t="shared" si="29"/>
        <v>3710</v>
      </c>
      <c r="CM37" s="273">
        <f t="shared" si="30"/>
        <v>155</v>
      </c>
      <c r="CN37" s="273">
        <f t="shared" si="31"/>
        <v>836</v>
      </c>
      <c r="CO37" s="273">
        <f t="shared" si="32"/>
        <v>0</v>
      </c>
      <c r="CP37" s="273">
        <f t="shared" si="33"/>
        <v>0</v>
      </c>
      <c r="CQ37" s="273">
        <f t="shared" si="34"/>
        <v>0</v>
      </c>
      <c r="CR37" s="273">
        <f t="shared" si="35"/>
        <v>305</v>
      </c>
      <c r="CS37" s="273">
        <f t="shared" si="36"/>
        <v>0</v>
      </c>
      <c r="CT37" s="273">
        <f t="shared" si="37"/>
        <v>235</v>
      </c>
      <c r="CU37" s="273">
        <f t="shared" si="38"/>
        <v>41</v>
      </c>
      <c r="CV37" s="273">
        <f t="shared" si="39"/>
        <v>29</v>
      </c>
      <c r="CW37" s="273">
        <f t="shared" si="65"/>
        <v>0</v>
      </c>
      <c r="CX37" s="273">
        <f t="shared" si="66"/>
        <v>0</v>
      </c>
      <c r="CY37" s="273">
        <f t="shared" si="67"/>
        <v>0</v>
      </c>
      <c r="CZ37" s="273">
        <f t="shared" si="41"/>
        <v>513</v>
      </c>
      <c r="DA37" s="273">
        <f t="shared" si="42"/>
        <v>0</v>
      </c>
      <c r="DB37" s="273">
        <f t="shared" si="68"/>
        <v>452</v>
      </c>
      <c r="DC37" s="273">
        <f t="shared" si="69"/>
        <v>56</v>
      </c>
      <c r="DD37" s="273">
        <f t="shared" si="70"/>
        <v>5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288</v>
      </c>
      <c r="DI37" s="273">
        <f t="shared" si="46"/>
        <v>0</v>
      </c>
      <c r="DJ37" s="273">
        <f t="shared" si="47"/>
        <v>287</v>
      </c>
      <c r="DK37" s="273">
        <f t="shared" si="48"/>
        <v>1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225</v>
      </c>
      <c r="DQ37" s="273">
        <f t="shared" si="54"/>
        <v>0</v>
      </c>
      <c r="DR37" s="273">
        <f t="shared" si="55"/>
        <v>165</v>
      </c>
      <c r="DS37" s="273">
        <f t="shared" si="56"/>
        <v>55</v>
      </c>
      <c r="DT37" s="273">
        <f t="shared" si="57"/>
        <v>5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7">
    <sortCondition ref="A8:A37"/>
    <sortCondition ref="B8:B37"/>
    <sortCondition ref="C8:C37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6" man="1"/>
    <brk id="29" min="1" max="36" man="1"/>
    <brk id="42" min="1" max="36" man="1"/>
    <brk id="58" min="1" max="36" man="1"/>
    <brk id="71" min="1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和歌山県</v>
      </c>
      <c r="B7" s="283" t="str">
        <f>ごみ処理概要!B7</f>
        <v>30000</v>
      </c>
      <c r="C7" s="284" t="s">
        <v>3</v>
      </c>
      <c r="D7" s="285">
        <f t="shared" ref="D7:D37" si="0">SUM(E7,T7,AI7,AX7,BM7,CB7,CQ7,DF7,DU7,DZ7)</f>
        <v>284660</v>
      </c>
      <c r="E7" s="285">
        <f t="shared" ref="E7:E37" si="1">SUM(F7,M7)</f>
        <v>236671</v>
      </c>
      <c r="F7" s="285">
        <f t="shared" ref="F7:F37" si="2">SUM(G7:L7)</f>
        <v>207900</v>
      </c>
      <c r="G7" s="285">
        <f t="shared" ref="G7:L7" si="3">SUM(G$8:G$207)</f>
        <v>89611</v>
      </c>
      <c r="H7" s="285">
        <f t="shared" si="3"/>
        <v>117180</v>
      </c>
      <c r="I7" s="285">
        <f t="shared" si="3"/>
        <v>7</v>
      </c>
      <c r="J7" s="285">
        <f t="shared" si="3"/>
        <v>145</v>
      </c>
      <c r="K7" s="285">
        <f t="shared" si="3"/>
        <v>104</v>
      </c>
      <c r="L7" s="285">
        <f t="shared" si="3"/>
        <v>853</v>
      </c>
      <c r="M7" s="285">
        <f t="shared" ref="M7:M37" si="4">SUM(N7:S7)</f>
        <v>28771</v>
      </c>
      <c r="N7" s="285">
        <f t="shared" ref="N7:S7" si="5">SUM(N$8:N$207)</f>
        <v>6517</v>
      </c>
      <c r="O7" s="285">
        <f t="shared" si="5"/>
        <v>18516</v>
      </c>
      <c r="P7" s="285">
        <f t="shared" si="5"/>
        <v>6</v>
      </c>
      <c r="Q7" s="285">
        <f t="shared" si="5"/>
        <v>4</v>
      </c>
      <c r="R7" s="285">
        <f t="shared" si="5"/>
        <v>0</v>
      </c>
      <c r="S7" s="285">
        <f t="shared" si="5"/>
        <v>3728</v>
      </c>
      <c r="T7" s="285">
        <f t="shared" ref="T7:T37" si="6">SUM(U7,AB7)</f>
        <v>4826</v>
      </c>
      <c r="U7" s="285">
        <f t="shared" ref="U7:U37" si="7">SUM(V7:AA7)</f>
        <v>2183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745</v>
      </c>
      <c r="Y7" s="285">
        <f t="shared" si="8"/>
        <v>12</v>
      </c>
      <c r="Z7" s="285">
        <f t="shared" si="8"/>
        <v>0</v>
      </c>
      <c r="AA7" s="285">
        <f t="shared" si="8"/>
        <v>1426</v>
      </c>
      <c r="AB7" s="285">
        <f t="shared" ref="AB7:AB37" si="9">SUM(AC7:AH7)</f>
        <v>2643</v>
      </c>
      <c r="AC7" s="285">
        <f t="shared" ref="AC7:AH7" si="10">SUM(AC$8:AC$207)</f>
        <v>0</v>
      </c>
      <c r="AD7" s="285">
        <f t="shared" si="10"/>
        <v>157</v>
      </c>
      <c r="AE7" s="285">
        <f t="shared" si="10"/>
        <v>569</v>
      </c>
      <c r="AF7" s="285">
        <f t="shared" si="10"/>
        <v>0</v>
      </c>
      <c r="AG7" s="285">
        <f t="shared" si="10"/>
        <v>0</v>
      </c>
      <c r="AH7" s="285">
        <f t="shared" si="10"/>
        <v>1917</v>
      </c>
      <c r="AI7" s="285">
        <f t="shared" ref="AI7:AI37" si="11">SUM(AJ7,AQ7)</f>
        <v>785</v>
      </c>
      <c r="AJ7" s="285">
        <f t="shared" ref="AJ7:AJ37" si="12">SUM(AK7:AP7)</f>
        <v>218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218</v>
      </c>
      <c r="AO7" s="285">
        <f t="shared" si="13"/>
        <v>0</v>
      </c>
      <c r="AP7" s="285">
        <f t="shared" si="13"/>
        <v>0</v>
      </c>
      <c r="AQ7" s="285">
        <f t="shared" ref="AQ7:AQ37" si="14">SUM(AR7:AW7)</f>
        <v>567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567</v>
      </c>
      <c r="AV7" s="285">
        <f t="shared" si="15"/>
        <v>0</v>
      </c>
      <c r="AW7" s="285">
        <f t="shared" si="15"/>
        <v>0</v>
      </c>
      <c r="AX7" s="285">
        <f t="shared" ref="AX7:AX37" si="16">SUM(AY7,BF7)</f>
        <v>0</v>
      </c>
      <c r="AY7" s="285">
        <f t="shared" ref="AY7:AY37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7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7" si="21">SUM(BN7,BU7)</f>
        <v>0</v>
      </c>
      <c r="BN7" s="285">
        <f t="shared" ref="BN7:BN37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37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37" si="26">SUM(CC7,CJ7)</f>
        <v>258</v>
      </c>
      <c r="CC7" s="285">
        <f t="shared" ref="CC7:CC37" si="27">SUM(CD7:CI7)</f>
        <v>203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203</v>
      </c>
      <c r="CI7" s="285">
        <f t="shared" si="28"/>
        <v>0</v>
      </c>
      <c r="CJ7" s="285">
        <f t="shared" ref="CJ7:CJ37" si="29">SUM(CK7:CP7)</f>
        <v>55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55</v>
      </c>
      <c r="CQ7" s="285">
        <f t="shared" ref="CQ7:CQ37" si="31">SUM(CR7,CY7)</f>
        <v>31546</v>
      </c>
      <c r="CR7" s="285">
        <f t="shared" ref="CR7:CR37" si="32">SUM(CS7:CX7)</f>
        <v>23726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1352</v>
      </c>
      <c r="CV7" s="285">
        <f t="shared" si="33"/>
        <v>20141</v>
      </c>
      <c r="CW7" s="285">
        <f t="shared" si="33"/>
        <v>42</v>
      </c>
      <c r="CX7" s="285">
        <f t="shared" si="33"/>
        <v>2191</v>
      </c>
      <c r="CY7" s="285">
        <f t="shared" ref="CY7:CY37" si="34">SUM(CZ7:DE7)</f>
        <v>7820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385</v>
      </c>
      <c r="DC7" s="285">
        <f t="shared" si="35"/>
        <v>1629</v>
      </c>
      <c r="DD7" s="285">
        <f t="shared" si="35"/>
        <v>4</v>
      </c>
      <c r="DE7" s="285">
        <f t="shared" si="35"/>
        <v>5802</v>
      </c>
      <c r="DF7" s="285">
        <f t="shared" ref="DF7:DF37" si="36">SUM(DG7,DN7)</f>
        <v>4597</v>
      </c>
      <c r="DG7" s="285">
        <f t="shared" ref="DG7:DG37" si="37">SUM(DH7:DM7)</f>
        <v>2287</v>
      </c>
      <c r="DH7" s="285">
        <f t="shared" ref="DH7:DM7" si="38">SUM(DH$8:DH$207)</f>
        <v>14</v>
      </c>
      <c r="DI7" s="285">
        <f t="shared" si="38"/>
        <v>540</v>
      </c>
      <c r="DJ7" s="285">
        <f t="shared" si="38"/>
        <v>1260</v>
      </c>
      <c r="DK7" s="285">
        <f t="shared" si="38"/>
        <v>0</v>
      </c>
      <c r="DL7" s="285">
        <f t="shared" si="38"/>
        <v>131</v>
      </c>
      <c r="DM7" s="285">
        <f t="shared" si="38"/>
        <v>342</v>
      </c>
      <c r="DN7" s="285">
        <f t="shared" ref="DN7:DN37" si="39">SUM(DO7:DT7)</f>
        <v>2310</v>
      </c>
      <c r="DO7" s="285">
        <f t="shared" ref="DO7:DT7" si="40">SUM(DO$8:DO$207)</f>
        <v>65</v>
      </c>
      <c r="DP7" s="285">
        <f t="shared" si="40"/>
        <v>74</v>
      </c>
      <c r="DQ7" s="285">
        <f t="shared" si="40"/>
        <v>1904</v>
      </c>
      <c r="DR7" s="285">
        <f t="shared" si="40"/>
        <v>0</v>
      </c>
      <c r="DS7" s="285">
        <f t="shared" si="40"/>
        <v>35</v>
      </c>
      <c r="DT7" s="285">
        <f t="shared" si="40"/>
        <v>232</v>
      </c>
      <c r="DU7" s="285">
        <f t="shared" ref="DU7:DU37" si="41">SUM(DV7:DY7)</f>
        <v>3744</v>
      </c>
      <c r="DV7" s="285">
        <f>SUM(DV$8:DV$207)</f>
        <v>3460</v>
      </c>
      <c r="DW7" s="285">
        <f>SUM(DW$8:DW$207)</f>
        <v>0</v>
      </c>
      <c r="DX7" s="285">
        <f>SUM(DX$8:DX$207)</f>
        <v>206</v>
      </c>
      <c r="DY7" s="285">
        <f>SUM(DY$8:DY$207)</f>
        <v>78</v>
      </c>
      <c r="DZ7" s="285">
        <f t="shared" ref="DZ7:DZ37" si="42">SUM(EA7,EH7)</f>
        <v>2233</v>
      </c>
      <c r="EA7" s="285">
        <f t="shared" ref="EA7:EA37" si="43">SUM(EB7:EG7)</f>
        <v>1030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1004</v>
      </c>
      <c r="EE7" s="285">
        <f t="shared" si="44"/>
        <v>0</v>
      </c>
      <c r="EF7" s="285">
        <f t="shared" si="44"/>
        <v>0</v>
      </c>
      <c r="EG7" s="285">
        <f t="shared" si="44"/>
        <v>26</v>
      </c>
      <c r="EH7" s="285">
        <f t="shared" ref="EH7:EH37" si="45">SUM(EI7:EN7)</f>
        <v>1203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1046</v>
      </c>
      <c r="EL7" s="285">
        <f t="shared" si="46"/>
        <v>0</v>
      </c>
      <c r="EM7" s="285">
        <f t="shared" si="46"/>
        <v>51</v>
      </c>
      <c r="EN7" s="285">
        <f t="shared" si="46"/>
        <v>106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109358</v>
      </c>
      <c r="E8" s="273">
        <f t="shared" si="1"/>
        <v>96128</v>
      </c>
      <c r="F8" s="273">
        <f t="shared" si="2"/>
        <v>89611</v>
      </c>
      <c r="G8" s="273">
        <v>89611</v>
      </c>
      <c r="H8" s="273">
        <v>0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6517</v>
      </c>
      <c r="N8" s="273">
        <v>6517</v>
      </c>
      <c r="O8" s="273">
        <v>0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0</v>
      </c>
      <c r="U8" s="273">
        <f t="shared" si="7"/>
        <v>0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0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13048</v>
      </c>
      <c r="CR8" s="273">
        <f t="shared" si="32"/>
        <v>8567</v>
      </c>
      <c r="CS8" s="273">
        <v>0</v>
      </c>
      <c r="CT8" s="273">
        <v>0</v>
      </c>
      <c r="CU8" s="273">
        <v>0</v>
      </c>
      <c r="CV8" s="273">
        <v>6959</v>
      </c>
      <c r="CW8" s="273">
        <v>0</v>
      </c>
      <c r="CX8" s="273">
        <v>1608</v>
      </c>
      <c r="CY8" s="273">
        <f t="shared" si="34"/>
        <v>4481</v>
      </c>
      <c r="CZ8" s="273">
        <v>0</v>
      </c>
      <c r="DA8" s="273">
        <v>0</v>
      </c>
      <c r="DB8" s="273">
        <v>0</v>
      </c>
      <c r="DC8" s="273">
        <v>272</v>
      </c>
      <c r="DD8" s="273">
        <v>0</v>
      </c>
      <c r="DE8" s="273">
        <v>4209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0</v>
      </c>
      <c r="DV8" s="273">
        <v>0</v>
      </c>
      <c r="DW8" s="273">
        <v>0</v>
      </c>
      <c r="DX8" s="273">
        <v>0</v>
      </c>
      <c r="DY8" s="273">
        <v>0</v>
      </c>
      <c r="DZ8" s="273">
        <f t="shared" si="42"/>
        <v>182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182</v>
      </c>
      <c r="EI8" s="273">
        <v>0</v>
      </c>
      <c r="EJ8" s="273">
        <v>0</v>
      </c>
      <c r="EK8" s="273">
        <v>182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16049</v>
      </c>
      <c r="E9" s="273">
        <f t="shared" si="1"/>
        <v>13067</v>
      </c>
      <c r="F9" s="273">
        <f t="shared" si="2"/>
        <v>10026</v>
      </c>
      <c r="G9" s="273">
        <v>0</v>
      </c>
      <c r="H9" s="273">
        <v>9925</v>
      </c>
      <c r="I9" s="273">
        <v>0</v>
      </c>
      <c r="J9" s="273">
        <v>0</v>
      </c>
      <c r="K9" s="273">
        <v>0</v>
      </c>
      <c r="L9" s="273">
        <v>101</v>
      </c>
      <c r="M9" s="273">
        <f t="shared" si="4"/>
        <v>3041</v>
      </c>
      <c r="N9" s="273">
        <v>0</v>
      </c>
      <c r="O9" s="273">
        <v>2584</v>
      </c>
      <c r="P9" s="273">
        <v>0</v>
      </c>
      <c r="Q9" s="273">
        <v>0</v>
      </c>
      <c r="R9" s="273">
        <v>0</v>
      </c>
      <c r="S9" s="273">
        <v>457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1917</v>
      </c>
      <c r="CR9" s="273">
        <f t="shared" si="32"/>
        <v>1568</v>
      </c>
      <c r="CS9" s="273">
        <v>0</v>
      </c>
      <c r="CT9" s="273">
        <v>0</v>
      </c>
      <c r="CU9" s="273">
        <v>0</v>
      </c>
      <c r="CV9" s="273">
        <v>1516</v>
      </c>
      <c r="CW9" s="273">
        <v>0</v>
      </c>
      <c r="CX9" s="273">
        <v>52</v>
      </c>
      <c r="CY9" s="273">
        <f t="shared" si="34"/>
        <v>349</v>
      </c>
      <c r="CZ9" s="273">
        <v>0</v>
      </c>
      <c r="DA9" s="273">
        <v>0</v>
      </c>
      <c r="DB9" s="273">
        <v>0</v>
      </c>
      <c r="DC9" s="273">
        <v>119</v>
      </c>
      <c r="DD9" s="273">
        <v>0</v>
      </c>
      <c r="DE9" s="273">
        <v>230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0</v>
      </c>
      <c r="DV9" s="273">
        <v>0</v>
      </c>
      <c r="DW9" s="273">
        <v>0</v>
      </c>
      <c r="DX9" s="273">
        <v>0</v>
      </c>
      <c r="DY9" s="273">
        <v>0</v>
      </c>
      <c r="DZ9" s="273">
        <f t="shared" si="42"/>
        <v>1065</v>
      </c>
      <c r="EA9" s="273">
        <f t="shared" si="43"/>
        <v>407</v>
      </c>
      <c r="EB9" s="273">
        <v>0</v>
      </c>
      <c r="EC9" s="273">
        <v>0</v>
      </c>
      <c r="ED9" s="273">
        <v>384</v>
      </c>
      <c r="EE9" s="273">
        <v>0</v>
      </c>
      <c r="EF9" s="273">
        <v>0</v>
      </c>
      <c r="EG9" s="273">
        <v>23</v>
      </c>
      <c r="EH9" s="273">
        <f t="shared" si="45"/>
        <v>658</v>
      </c>
      <c r="EI9" s="273">
        <v>0</v>
      </c>
      <c r="EJ9" s="273">
        <v>0</v>
      </c>
      <c r="EK9" s="273">
        <v>552</v>
      </c>
      <c r="EL9" s="273">
        <v>0</v>
      </c>
      <c r="EM9" s="273">
        <v>0</v>
      </c>
      <c r="EN9" s="273">
        <v>106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15815</v>
      </c>
      <c r="E10" s="273">
        <f t="shared" si="1"/>
        <v>13811</v>
      </c>
      <c r="F10" s="273">
        <f t="shared" si="2"/>
        <v>11823</v>
      </c>
      <c r="G10" s="273">
        <v>0</v>
      </c>
      <c r="H10" s="273">
        <v>11601</v>
      </c>
      <c r="I10" s="273">
        <v>0</v>
      </c>
      <c r="J10" s="273">
        <v>0</v>
      </c>
      <c r="K10" s="273">
        <v>0</v>
      </c>
      <c r="L10" s="273">
        <v>222</v>
      </c>
      <c r="M10" s="273">
        <f t="shared" si="4"/>
        <v>1988</v>
      </c>
      <c r="N10" s="273">
        <v>0</v>
      </c>
      <c r="O10" s="273">
        <v>1536</v>
      </c>
      <c r="P10" s="273">
        <v>0</v>
      </c>
      <c r="Q10" s="273">
        <v>0</v>
      </c>
      <c r="R10" s="273">
        <v>0</v>
      </c>
      <c r="S10" s="273">
        <v>452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1572</v>
      </c>
      <c r="CR10" s="273">
        <f t="shared" si="32"/>
        <v>1312</v>
      </c>
      <c r="CS10" s="273">
        <v>0</v>
      </c>
      <c r="CT10" s="273">
        <v>0</v>
      </c>
      <c r="CU10" s="273">
        <v>0</v>
      </c>
      <c r="CV10" s="273">
        <v>1114</v>
      </c>
      <c r="CW10" s="273">
        <v>42</v>
      </c>
      <c r="CX10" s="273">
        <v>156</v>
      </c>
      <c r="CY10" s="273">
        <f t="shared" si="34"/>
        <v>260</v>
      </c>
      <c r="CZ10" s="273">
        <v>0</v>
      </c>
      <c r="DA10" s="273">
        <v>0</v>
      </c>
      <c r="DB10" s="273">
        <v>0</v>
      </c>
      <c r="DC10" s="273">
        <v>74</v>
      </c>
      <c r="DD10" s="273">
        <v>0</v>
      </c>
      <c r="DE10" s="273">
        <v>186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74</v>
      </c>
      <c r="DV10" s="273">
        <v>21</v>
      </c>
      <c r="DW10" s="273">
        <v>0</v>
      </c>
      <c r="DX10" s="273">
        <v>53</v>
      </c>
      <c r="DY10" s="273">
        <v>0</v>
      </c>
      <c r="DZ10" s="273">
        <f t="shared" si="42"/>
        <v>358</v>
      </c>
      <c r="EA10" s="273">
        <f t="shared" si="43"/>
        <v>280</v>
      </c>
      <c r="EB10" s="273">
        <v>0</v>
      </c>
      <c r="EC10" s="273">
        <v>0</v>
      </c>
      <c r="ED10" s="273">
        <v>280</v>
      </c>
      <c r="EE10" s="273">
        <v>0</v>
      </c>
      <c r="EF10" s="273">
        <v>0</v>
      </c>
      <c r="EG10" s="273">
        <v>0</v>
      </c>
      <c r="EH10" s="273">
        <f t="shared" si="45"/>
        <v>78</v>
      </c>
      <c r="EI10" s="273">
        <v>0</v>
      </c>
      <c r="EJ10" s="273">
        <v>0</v>
      </c>
      <c r="EK10" s="273">
        <v>78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7586</v>
      </c>
      <c r="E11" s="273">
        <f t="shared" si="1"/>
        <v>6010</v>
      </c>
      <c r="F11" s="273">
        <f t="shared" si="2"/>
        <v>5771</v>
      </c>
      <c r="G11" s="273">
        <v>0</v>
      </c>
      <c r="H11" s="273">
        <v>5771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239</v>
      </c>
      <c r="N11" s="273">
        <v>0</v>
      </c>
      <c r="O11" s="273">
        <v>239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940</v>
      </c>
      <c r="U11" s="273">
        <f t="shared" si="7"/>
        <v>383</v>
      </c>
      <c r="V11" s="273">
        <v>0</v>
      </c>
      <c r="W11" s="273">
        <v>0</v>
      </c>
      <c r="X11" s="273">
        <v>281</v>
      </c>
      <c r="Y11" s="273">
        <v>12</v>
      </c>
      <c r="Z11" s="273">
        <v>0</v>
      </c>
      <c r="AA11" s="273">
        <v>90</v>
      </c>
      <c r="AB11" s="273">
        <f t="shared" si="9"/>
        <v>557</v>
      </c>
      <c r="AC11" s="273">
        <v>0</v>
      </c>
      <c r="AD11" s="273">
        <v>0</v>
      </c>
      <c r="AE11" s="273">
        <v>247</v>
      </c>
      <c r="AF11" s="273">
        <v>0</v>
      </c>
      <c r="AG11" s="273">
        <v>0</v>
      </c>
      <c r="AH11" s="273">
        <v>310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636</v>
      </c>
      <c r="CR11" s="273">
        <f t="shared" si="32"/>
        <v>636</v>
      </c>
      <c r="CS11" s="273">
        <v>0</v>
      </c>
      <c r="CT11" s="273">
        <v>0</v>
      </c>
      <c r="CU11" s="273">
        <v>0</v>
      </c>
      <c r="CV11" s="273">
        <v>636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0</v>
      </c>
      <c r="DV11" s="273">
        <v>0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7468</v>
      </c>
      <c r="E12" s="273">
        <f t="shared" si="1"/>
        <v>6644</v>
      </c>
      <c r="F12" s="273">
        <f t="shared" si="2"/>
        <v>5021</v>
      </c>
      <c r="G12" s="273">
        <v>0</v>
      </c>
      <c r="H12" s="273">
        <v>4856</v>
      </c>
      <c r="I12" s="273">
        <v>2</v>
      </c>
      <c r="J12" s="273">
        <v>0</v>
      </c>
      <c r="K12" s="273">
        <v>38</v>
      </c>
      <c r="L12" s="273">
        <v>125</v>
      </c>
      <c r="M12" s="273">
        <f t="shared" si="4"/>
        <v>1623</v>
      </c>
      <c r="N12" s="273">
        <v>0</v>
      </c>
      <c r="O12" s="273">
        <v>783</v>
      </c>
      <c r="P12" s="273">
        <v>3</v>
      </c>
      <c r="Q12" s="273">
        <v>0</v>
      </c>
      <c r="R12" s="273">
        <v>0</v>
      </c>
      <c r="S12" s="273">
        <v>837</v>
      </c>
      <c r="T12" s="273">
        <f t="shared" si="6"/>
        <v>0</v>
      </c>
      <c r="U12" s="273">
        <f t="shared" si="7"/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0</v>
      </c>
      <c r="AB12" s="273">
        <f t="shared" si="9"/>
        <v>0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97</v>
      </c>
      <c r="CC12" s="273">
        <f t="shared" si="27"/>
        <v>73</v>
      </c>
      <c r="CD12" s="273">
        <v>0</v>
      </c>
      <c r="CE12" s="273">
        <v>0</v>
      </c>
      <c r="CF12" s="273">
        <v>0</v>
      </c>
      <c r="CG12" s="273">
        <v>0</v>
      </c>
      <c r="CH12" s="273">
        <v>73</v>
      </c>
      <c r="CI12" s="273">
        <v>0</v>
      </c>
      <c r="CJ12" s="273">
        <f t="shared" si="29"/>
        <v>24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24</v>
      </c>
      <c r="CQ12" s="273">
        <f t="shared" si="31"/>
        <v>202</v>
      </c>
      <c r="CR12" s="273">
        <f t="shared" si="32"/>
        <v>177</v>
      </c>
      <c r="CS12" s="273">
        <v>0</v>
      </c>
      <c r="CT12" s="273">
        <v>0</v>
      </c>
      <c r="CU12" s="273">
        <v>9</v>
      </c>
      <c r="CV12" s="273">
        <v>161</v>
      </c>
      <c r="CW12" s="273">
        <v>0</v>
      </c>
      <c r="CX12" s="273">
        <v>7</v>
      </c>
      <c r="CY12" s="273">
        <f t="shared" si="34"/>
        <v>25</v>
      </c>
      <c r="CZ12" s="273">
        <v>0</v>
      </c>
      <c r="DA12" s="273">
        <v>0</v>
      </c>
      <c r="DB12" s="273">
        <v>10</v>
      </c>
      <c r="DC12" s="273">
        <v>5</v>
      </c>
      <c r="DD12" s="273">
        <v>0</v>
      </c>
      <c r="DE12" s="273">
        <v>10</v>
      </c>
      <c r="DF12" s="273">
        <f t="shared" si="36"/>
        <v>388</v>
      </c>
      <c r="DG12" s="273">
        <f t="shared" si="37"/>
        <v>201</v>
      </c>
      <c r="DH12" s="273">
        <v>0</v>
      </c>
      <c r="DI12" s="273">
        <v>0</v>
      </c>
      <c r="DJ12" s="273">
        <v>83</v>
      </c>
      <c r="DK12" s="273">
        <v>0</v>
      </c>
      <c r="DL12" s="273">
        <v>47</v>
      </c>
      <c r="DM12" s="273">
        <v>71</v>
      </c>
      <c r="DN12" s="273">
        <f t="shared" si="39"/>
        <v>187</v>
      </c>
      <c r="DO12" s="273">
        <v>0</v>
      </c>
      <c r="DP12" s="273">
        <v>0</v>
      </c>
      <c r="DQ12" s="273">
        <v>96</v>
      </c>
      <c r="DR12" s="273">
        <v>0</v>
      </c>
      <c r="DS12" s="273">
        <v>0</v>
      </c>
      <c r="DT12" s="273">
        <v>91</v>
      </c>
      <c r="DU12" s="273">
        <f t="shared" si="41"/>
        <v>137</v>
      </c>
      <c r="DV12" s="273">
        <v>81</v>
      </c>
      <c r="DW12" s="273">
        <v>0</v>
      </c>
      <c r="DX12" s="273">
        <v>25</v>
      </c>
      <c r="DY12" s="273">
        <v>31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22246</v>
      </c>
      <c r="E13" s="273">
        <f t="shared" si="1"/>
        <v>16788</v>
      </c>
      <c r="F13" s="273">
        <f t="shared" si="2"/>
        <v>15901</v>
      </c>
      <c r="G13" s="273">
        <v>0</v>
      </c>
      <c r="H13" s="273">
        <v>15778</v>
      </c>
      <c r="I13" s="273">
        <v>0</v>
      </c>
      <c r="J13" s="273">
        <v>0</v>
      </c>
      <c r="K13" s="273">
        <v>0</v>
      </c>
      <c r="L13" s="273">
        <v>123</v>
      </c>
      <c r="M13" s="273">
        <f t="shared" si="4"/>
        <v>887</v>
      </c>
      <c r="N13" s="273">
        <v>0</v>
      </c>
      <c r="O13" s="273">
        <v>887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1261</v>
      </c>
      <c r="CR13" s="273">
        <f t="shared" si="32"/>
        <v>1136</v>
      </c>
      <c r="CS13" s="273">
        <v>0</v>
      </c>
      <c r="CT13" s="273">
        <v>0</v>
      </c>
      <c r="CU13" s="273">
        <v>0</v>
      </c>
      <c r="CV13" s="273">
        <v>1136</v>
      </c>
      <c r="CW13" s="273">
        <v>0</v>
      </c>
      <c r="CX13" s="273">
        <v>0</v>
      </c>
      <c r="CY13" s="273">
        <f t="shared" si="34"/>
        <v>125</v>
      </c>
      <c r="CZ13" s="273">
        <v>0</v>
      </c>
      <c r="DA13" s="273">
        <v>0</v>
      </c>
      <c r="DB13" s="273">
        <v>0</v>
      </c>
      <c r="DC13" s="273">
        <v>125</v>
      </c>
      <c r="DD13" s="273">
        <v>0</v>
      </c>
      <c r="DE13" s="273">
        <v>0</v>
      </c>
      <c r="DF13" s="273">
        <f t="shared" si="36"/>
        <v>2732</v>
      </c>
      <c r="DG13" s="273">
        <f t="shared" si="37"/>
        <v>1078</v>
      </c>
      <c r="DH13" s="273">
        <v>0</v>
      </c>
      <c r="DI13" s="273">
        <v>0</v>
      </c>
      <c r="DJ13" s="273">
        <v>962</v>
      </c>
      <c r="DK13" s="273">
        <v>0</v>
      </c>
      <c r="DL13" s="273">
        <v>0</v>
      </c>
      <c r="DM13" s="273">
        <v>116</v>
      </c>
      <c r="DN13" s="273">
        <f t="shared" si="39"/>
        <v>1654</v>
      </c>
      <c r="DO13" s="273">
        <v>0</v>
      </c>
      <c r="DP13" s="273">
        <v>0</v>
      </c>
      <c r="DQ13" s="273">
        <v>1654</v>
      </c>
      <c r="DR13" s="273">
        <v>0</v>
      </c>
      <c r="DS13" s="273">
        <v>0</v>
      </c>
      <c r="DT13" s="273">
        <v>0</v>
      </c>
      <c r="DU13" s="273">
        <f t="shared" si="41"/>
        <v>1465</v>
      </c>
      <c r="DV13" s="273">
        <v>1451</v>
      </c>
      <c r="DW13" s="273">
        <v>0</v>
      </c>
      <c r="DX13" s="273">
        <v>14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9895</v>
      </c>
      <c r="E14" s="273">
        <f t="shared" si="1"/>
        <v>8636</v>
      </c>
      <c r="F14" s="273">
        <f t="shared" si="2"/>
        <v>4405</v>
      </c>
      <c r="G14" s="273">
        <v>0</v>
      </c>
      <c r="H14" s="273">
        <v>4405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4231</v>
      </c>
      <c r="N14" s="273">
        <v>0</v>
      </c>
      <c r="O14" s="273">
        <v>4231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55</v>
      </c>
      <c r="U14" s="273">
        <f t="shared" si="7"/>
        <v>7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7</v>
      </c>
      <c r="AB14" s="273">
        <f t="shared" si="9"/>
        <v>48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48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868</v>
      </c>
      <c r="CR14" s="273">
        <f t="shared" si="32"/>
        <v>602</v>
      </c>
      <c r="CS14" s="273">
        <v>0</v>
      </c>
      <c r="CT14" s="273">
        <v>0</v>
      </c>
      <c r="CU14" s="273">
        <v>0</v>
      </c>
      <c r="CV14" s="273">
        <v>602</v>
      </c>
      <c r="CW14" s="273">
        <v>0</v>
      </c>
      <c r="CX14" s="273">
        <v>0</v>
      </c>
      <c r="CY14" s="273">
        <f t="shared" si="34"/>
        <v>266</v>
      </c>
      <c r="CZ14" s="273">
        <v>0</v>
      </c>
      <c r="DA14" s="273">
        <v>0</v>
      </c>
      <c r="DB14" s="273">
        <v>41</v>
      </c>
      <c r="DC14" s="273">
        <v>225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336</v>
      </c>
      <c r="DV14" s="273">
        <v>336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17472</v>
      </c>
      <c r="E15" s="273">
        <f t="shared" si="1"/>
        <v>15505</v>
      </c>
      <c r="F15" s="273">
        <f t="shared" si="2"/>
        <v>12284</v>
      </c>
      <c r="G15" s="273">
        <v>0</v>
      </c>
      <c r="H15" s="273">
        <v>12206</v>
      </c>
      <c r="I15" s="273">
        <v>0</v>
      </c>
      <c r="J15" s="273">
        <v>0</v>
      </c>
      <c r="K15" s="273">
        <v>0</v>
      </c>
      <c r="L15" s="273">
        <v>78</v>
      </c>
      <c r="M15" s="273">
        <f t="shared" si="4"/>
        <v>3221</v>
      </c>
      <c r="N15" s="273">
        <v>0</v>
      </c>
      <c r="O15" s="273">
        <v>2218</v>
      </c>
      <c r="P15" s="273">
        <v>0</v>
      </c>
      <c r="Q15" s="273">
        <v>0</v>
      </c>
      <c r="R15" s="273">
        <v>0</v>
      </c>
      <c r="S15" s="273">
        <v>1003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567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567</v>
      </c>
      <c r="AR15" s="273">
        <v>0</v>
      </c>
      <c r="AS15" s="273">
        <v>0</v>
      </c>
      <c r="AT15" s="273">
        <v>0</v>
      </c>
      <c r="AU15" s="273">
        <v>567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1306</v>
      </c>
      <c r="CR15" s="273">
        <f t="shared" si="32"/>
        <v>1173</v>
      </c>
      <c r="CS15" s="273">
        <v>0</v>
      </c>
      <c r="CT15" s="273">
        <v>0</v>
      </c>
      <c r="CU15" s="273">
        <v>0</v>
      </c>
      <c r="CV15" s="273">
        <v>1134</v>
      </c>
      <c r="CW15" s="273">
        <v>0</v>
      </c>
      <c r="CX15" s="273">
        <v>39</v>
      </c>
      <c r="CY15" s="273">
        <f t="shared" si="34"/>
        <v>133</v>
      </c>
      <c r="CZ15" s="273">
        <v>0</v>
      </c>
      <c r="DA15" s="273">
        <v>0</v>
      </c>
      <c r="DB15" s="273">
        <v>0</v>
      </c>
      <c r="DC15" s="273">
        <v>10</v>
      </c>
      <c r="DD15" s="273">
        <v>0</v>
      </c>
      <c r="DE15" s="273">
        <v>123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0</v>
      </c>
      <c r="DV15" s="273">
        <v>0</v>
      </c>
      <c r="DW15" s="273">
        <v>0</v>
      </c>
      <c r="DX15" s="273">
        <v>0</v>
      </c>
      <c r="DY15" s="273">
        <v>0</v>
      </c>
      <c r="DZ15" s="273">
        <f t="shared" si="42"/>
        <v>94</v>
      </c>
      <c r="EA15" s="273">
        <f t="shared" si="43"/>
        <v>80</v>
      </c>
      <c r="EB15" s="273">
        <v>0</v>
      </c>
      <c r="EC15" s="273">
        <v>0</v>
      </c>
      <c r="ED15" s="273">
        <v>80</v>
      </c>
      <c r="EE15" s="273">
        <v>0</v>
      </c>
      <c r="EF15" s="273">
        <v>0</v>
      </c>
      <c r="EG15" s="273">
        <v>0</v>
      </c>
      <c r="EH15" s="273">
        <f t="shared" si="45"/>
        <v>14</v>
      </c>
      <c r="EI15" s="273">
        <v>0</v>
      </c>
      <c r="EJ15" s="273">
        <v>0</v>
      </c>
      <c r="EK15" s="273">
        <v>14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16853</v>
      </c>
      <c r="E16" s="273">
        <f t="shared" si="1"/>
        <v>12582</v>
      </c>
      <c r="F16" s="273">
        <f t="shared" si="2"/>
        <v>11424</v>
      </c>
      <c r="G16" s="273">
        <v>0</v>
      </c>
      <c r="H16" s="273">
        <v>11424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1158</v>
      </c>
      <c r="N16" s="273">
        <v>0</v>
      </c>
      <c r="O16" s="273">
        <v>1158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1942</v>
      </c>
      <c r="U16" s="273">
        <f t="shared" si="7"/>
        <v>770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770</v>
      </c>
      <c r="AB16" s="273">
        <f t="shared" si="9"/>
        <v>1172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1172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2329</v>
      </c>
      <c r="CR16" s="273">
        <f t="shared" si="32"/>
        <v>2032</v>
      </c>
      <c r="CS16" s="273">
        <v>0</v>
      </c>
      <c r="CT16" s="273">
        <v>0</v>
      </c>
      <c r="CU16" s="273">
        <v>647</v>
      </c>
      <c r="CV16" s="273">
        <v>1385</v>
      </c>
      <c r="CW16" s="273">
        <v>0</v>
      </c>
      <c r="CX16" s="273">
        <v>0</v>
      </c>
      <c r="CY16" s="273">
        <f t="shared" si="34"/>
        <v>297</v>
      </c>
      <c r="CZ16" s="273">
        <v>0</v>
      </c>
      <c r="DA16" s="273">
        <v>0</v>
      </c>
      <c r="DB16" s="273">
        <v>199</v>
      </c>
      <c r="DC16" s="273">
        <v>98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2085</v>
      </c>
      <c r="E17" s="273">
        <f t="shared" si="1"/>
        <v>1669</v>
      </c>
      <c r="F17" s="273">
        <f t="shared" si="2"/>
        <v>1475</v>
      </c>
      <c r="G17" s="273">
        <v>0</v>
      </c>
      <c r="H17" s="273">
        <v>1475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194</v>
      </c>
      <c r="N17" s="273">
        <v>0</v>
      </c>
      <c r="O17" s="273">
        <v>194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412</v>
      </c>
      <c r="CR17" s="273">
        <f t="shared" si="32"/>
        <v>189</v>
      </c>
      <c r="CS17" s="273">
        <v>0</v>
      </c>
      <c r="CT17" s="273">
        <v>0</v>
      </c>
      <c r="CU17" s="273">
        <v>11</v>
      </c>
      <c r="CV17" s="273">
        <v>130</v>
      </c>
      <c r="CW17" s="273">
        <v>0</v>
      </c>
      <c r="CX17" s="273">
        <v>48</v>
      </c>
      <c r="CY17" s="273">
        <f t="shared" si="34"/>
        <v>223</v>
      </c>
      <c r="CZ17" s="273">
        <v>0</v>
      </c>
      <c r="DA17" s="273">
        <v>0</v>
      </c>
      <c r="DB17" s="273">
        <v>2</v>
      </c>
      <c r="DC17" s="273">
        <v>3</v>
      </c>
      <c r="DD17" s="273">
        <v>0</v>
      </c>
      <c r="DE17" s="273">
        <v>218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4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4</v>
      </c>
      <c r="EI17" s="273">
        <v>0</v>
      </c>
      <c r="EJ17" s="273">
        <v>0</v>
      </c>
      <c r="EK17" s="273">
        <v>4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4598</v>
      </c>
      <c r="E18" s="273">
        <f t="shared" si="1"/>
        <v>3496</v>
      </c>
      <c r="F18" s="273">
        <f t="shared" si="2"/>
        <v>3496</v>
      </c>
      <c r="G18" s="273">
        <v>0</v>
      </c>
      <c r="H18" s="273">
        <v>3496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0</v>
      </c>
      <c r="N18" s="273">
        <v>0</v>
      </c>
      <c r="O18" s="273">
        <v>0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303</v>
      </c>
      <c r="U18" s="273">
        <f t="shared" si="7"/>
        <v>303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303</v>
      </c>
      <c r="AB18" s="273">
        <f t="shared" si="9"/>
        <v>0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748</v>
      </c>
      <c r="CR18" s="273">
        <f t="shared" si="32"/>
        <v>534</v>
      </c>
      <c r="CS18" s="273">
        <v>0</v>
      </c>
      <c r="CT18" s="273">
        <v>0</v>
      </c>
      <c r="CU18" s="273">
        <v>249</v>
      </c>
      <c r="CV18" s="273">
        <v>285</v>
      </c>
      <c r="CW18" s="273">
        <v>0</v>
      </c>
      <c r="CX18" s="273">
        <v>0</v>
      </c>
      <c r="CY18" s="273">
        <f t="shared" si="34"/>
        <v>214</v>
      </c>
      <c r="CZ18" s="273">
        <v>0</v>
      </c>
      <c r="DA18" s="273">
        <v>0</v>
      </c>
      <c r="DB18" s="273">
        <v>0</v>
      </c>
      <c r="DC18" s="273">
        <v>214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0</v>
      </c>
      <c r="DV18" s="273">
        <v>0</v>
      </c>
      <c r="DW18" s="273">
        <v>0</v>
      </c>
      <c r="DX18" s="273">
        <v>0</v>
      </c>
      <c r="DY18" s="273">
        <v>0</v>
      </c>
      <c r="DZ18" s="273">
        <f t="shared" si="42"/>
        <v>51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51</v>
      </c>
      <c r="EI18" s="273">
        <v>0</v>
      </c>
      <c r="EJ18" s="273">
        <v>0</v>
      </c>
      <c r="EK18" s="273">
        <v>0</v>
      </c>
      <c r="EL18" s="273">
        <v>0</v>
      </c>
      <c r="EM18" s="273">
        <v>51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1054</v>
      </c>
      <c r="E19" s="273">
        <f t="shared" si="1"/>
        <v>667</v>
      </c>
      <c r="F19" s="273">
        <f t="shared" si="2"/>
        <v>667</v>
      </c>
      <c r="G19" s="273">
        <v>0</v>
      </c>
      <c r="H19" s="273">
        <v>667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0</v>
      </c>
      <c r="N19" s="273">
        <v>0</v>
      </c>
      <c r="O19" s="273">
        <v>0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264</v>
      </c>
      <c r="U19" s="273">
        <f t="shared" si="7"/>
        <v>107</v>
      </c>
      <c r="V19" s="273">
        <v>0</v>
      </c>
      <c r="W19" s="273">
        <v>0</v>
      </c>
      <c r="X19" s="273">
        <v>40</v>
      </c>
      <c r="Y19" s="273">
        <v>0</v>
      </c>
      <c r="Z19" s="273">
        <v>0</v>
      </c>
      <c r="AA19" s="273">
        <v>67</v>
      </c>
      <c r="AB19" s="273">
        <f t="shared" si="9"/>
        <v>157</v>
      </c>
      <c r="AC19" s="273">
        <v>0</v>
      </c>
      <c r="AD19" s="273">
        <v>157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123</v>
      </c>
      <c r="CR19" s="273">
        <f t="shared" si="32"/>
        <v>59</v>
      </c>
      <c r="CS19" s="273">
        <v>0</v>
      </c>
      <c r="CT19" s="273">
        <v>0</v>
      </c>
      <c r="CU19" s="273">
        <v>14</v>
      </c>
      <c r="CV19" s="273">
        <v>45</v>
      </c>
      <c r="CW19" s="273">
        <v>0</v>
      </c>
      <c r="CX19" s="273">
        <v>0</v>
      </c>
      <c r="CY19" s="273">
        <f t="shared" si="34"/>
        <v>64</v>
      </c>
      <c r="CZ19" s="273">
        <v>0</v>
      </c>
      <c r="DA19" s="273">
        <v>0</v>
      </c>
      <c r="DB19" s="273">
        <v>3</v>
      </c>
      <c r="DC19" s="273">
        <v>5</v>
      </c>
      <c r="DD19" s="273">
        <v>1</v>
      </c>
      <c r="DE19" s="273">
        <v>55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1228</v>
      </c>
      <c r="E20" s="273">
        <f t="shared" si="1"/>
        <v>943</v>
      </c>
      <c r="F20" s="273">
        <f t="shared" si="2"/>
        <v>911</v>
      </c>
      <c r="G20" s="273">
        <v>0</v>
      </c>
      <c r="H20" s="273">
        <v>911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32</v>
      </c>
      <c r="N20" s="273">
        <v>0</v>
      </c>
      <c r="O20" s="273">
        <v>32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72</v>
      </c>
      <c r="U20" s="273">
        <f t="shared" si="7"/>
        <v>60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60</v>
      </c>
      <c r="AB20" s="273">
        <f t="shared" si="9"/>
        <v>12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12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0</v>
      </c>
      <c r="CR20" s="273">
        <f t="shared" si="32"/>
        <v>0</v>
      </c>
      <c r="CS20" s="273">
        <v>0</v>
      </c>
      <c r="CT20" s="273">
        <v>0</v>
      </c>
      <c r="CU20" s="273">
        <v>0</v>
      </c>
      <c r="CV20" s="273">
        <v>0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203</v>
      </c>
      <c r="DV20" s="273">
        <v>197</v>
      </c>
      <c r="DW20" s="273">
        <v>0</v>
      </c>
      <c r="DX20" s="273">
        <v>6</v>
      </c>
      <c r="DY20" s="273">
        <v>0</v>
      </c>
      <c r="DZ20" s="273">
        <f t="shared" si="42"/>
        <v>10</v>
      </c>
      <c r="EA20" s="273">
        <f t="shared" si="43"/>
        <v>9</v>
      </c>
      <c r="EB20" s="273">
        <v>0</v>
      </c>
      <c r="EC20" s="273">
        <v>0</v>
      </c>
      <c r="ED20" s="273">
        <v>9</v>
      </c>
      <c r="EE20" s="273">
        <v>0</v>
      </c>
      <c r="EF20" s="273">
        <v>0</v>
      </c>
      <c r="EG20" s="273">
        <v>0</v>
      </c>
      <c r="EH20" s="273">
        <f t="shared" si="45"/>
        <v>1</v>
      </c>
      <c r="EI20" s="273">
        <v>0</v>
      </c>
      <c r="EJ20" s="273">
        <v>0</v>
      </c>
      <c r="EK20" s="273">
        <v>1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2908</v>
      </c>
      <c r="E21" s="273">
        <f t="shared" si="1"/>
        <v>2183</v>
      </c>
      <c r="F21" s="273">
        <f t="shared" si="2"/>
        <v>1805</v>
      </c>
      <c r="G21" s="273">
        <v>0</v>
      </c>
      <c r="H21" s="273">
        <v>1805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378</v>
      </c>
      <c r="N21" s="273">
        <v>0</v>
      </c>
      <c r="O21" s="273">
        <v>378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725</v>
      </c>
      <c r="CR21" s="273">
        <f t="shared" si="32"/>
        <v>712</v>
      </c>
      <c r="CS21" s="273">
        <v>0</v>
      </c>
      <c r="CT21" s="273">
        <v>0</v>
      </c>
      <c r="CU21" s="273">
        <v>83</v>
      </c>
      <c r="CV21" s="273">
        <v>629</v>
      </c>
      <c r="CW21" s="273">
        <v>0</v>
      </c>
      <c r="CX21" s="273">
        <v>0</v>
      </c>
      <c r="CY21" s="273">
        <f t="shared" si="34"/>
        <v>13</v>
      </c>
      <c r="CZ21" s="273">
        <v>0</v>
      </c>
      <c r="DA21" s="273">
        <v>0</v>
      </c>
      <c r="DB21" s="273">
        <v>0</v>
      </c>
      <c r="DC21" s="273">
        <v>13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1353</v>
      </c>
      <c r="E22" s="273">
        <f t="shared" si="1"/>
        <v>1165</v>
      </c>
      <c r="F22" s="273">
        <f t="shared" si="2"/>
        <v>1065</v>
      </c>
      <c r="G22" s="273">
        <v>0</v>
      </c>
      <c r="H22" s="273">
        <v>920</v>
      </c>
      <c r="I22" s="273">
        <v>0</v>
      </c>
      <c r="J22" s="273">
        <v>145</v>
      </c>
      <c r="K22" s="273">
        <v>0</v>
      </c>
      <c r="L22" s="273">
        <v>0</v>
      </c>
      <c r="M22" s="273">
        <f t="shared" si="4"/>
        <v>100</v>
      </c>
      <c r="N22" s="273">
        <v>0</v>
      </c>
      <c r="O22" s="273">
        <v>96</v>
      </c>
      <c r="P22" s="273">
        <v>0</v>
      </c>
      <c r="Q22" s="273">
        <v>4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130</v>
      </c>
      <c r="CR22" s="273">
        <f t="shared" si="32"/>
        <v>130</v>
      </c>
      <c r="CS22" s="273">
        <v>0</v>
      </c>
      <c r="CT22" s="273">
        <v>0</v>
      </c>
      <c r="CU22" s="273">
        <v>60</v>
      </c>
      <c r="CV22" s="273">
        <v>70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58</v>
      </c>
      <c r="DG22" s="273">
        <f t="shared" si="37"/>
        <v>58</v>
      </c>
      <c r="DH22" s="273">
        <v>0</v>
      </c>
      <c r="DI22" s="273">
        <v>0</v>
      </c>
      <c r="DJ22" s="273">
        <v>58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7185</v>
      </c>
      <c r="E23" s="273">
        <f t="shared" si="1"/>
        <v>4799</v>
      </c>
      <c r="F23" s="273">
        <f t="shared" si="2"/>
        <v>4005</v>
      </c>
      <c r="G23" s="273">
        <v>0</v>
      </c>
      <c r="H23" s="273">
        <v>4005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794</v>
      </c>
      <c r="N23" s="273">
        <v>0</v>
      </c>
      <c r="O23" s="273">
        <v>794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1230</v>
      </c>
      <c r="U23" s="273">
        <f t="shared" si="7"/>
        <v>533</v>
      </c>
      <c r="V23" s="273">
        <v>0</v>
      </c>
      <c r="W23" s="273">
        <v>0</v>
      </c>
      <c r="X23" s="273">
        <v>404</v>
      </c>
      <c r="Y23" s="273">
        <v>0</v>
      </c>
      <c r="Z23" s="273">
        <v>0</v>
      </c>
      <c r="AA23" s="273">
        <v>129</v>
      </c>
      <c r="AB23" s="273">
        <f t="shared" si="9"/>
        <v>697</v>
      </c>
      <c r="AC23" s="273">
        <v>0</v>
      </c>
      <c r="AD23" s="273">
        <v>0</v>
      </c>
      <c r="AE23" s="273">
        <v>322</v>
      </c>
      <c r="AF23" s="273">
        <v>0</v>
      </c>
      <c r="AG23" s="273">
        <v>0</v>
      </c>
      <c r="AH23" s="273">
        <v>375</v>
      </c>
      <c r="AI23" s="273">
        <f t="shared" si="11"/>
        <v>218</v>
      </c>
      <c r="AJ23" s="273">
        <f t="shared" si="12"/>
        <v>218</v>
      </c>
      <c r="AK23" s="273">
        <v>0</v>
      </c>
      <c r="AL23" s="273">
        <v>0</v>
      </c>
      <c r="AM23" s="273">
        <v>0</v>
      </c>
      <c r="AN23" s="273">
        <v>218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938</v>
      </c>
      <c r="CR23" s="273">
        <f t="shared" si="32"/>
        <v>920</v>
      </c>
      <c r="CS23" s="273">
        <v>0</v>
      </c>
      <c r="CT23" s="273">
        <v>0</v>
      </c>
      <c r="CU23" s="273">
        <v>0</v>
      </c>
      <c r="CV23" s="273">
        <v>920</v>
      </c>
      <c r="CW23" s="273">
        <v>0</v>
      </c>
      <c r="CX23" s="273">
        <v>0</v>
      </c>
      <c r="CY23" s="273">
        <f t="shared" si="34"/>
        <v>18</v>
      </c>
      <c r="CZ23" s="273">
        <v>0</v>
      </c>
      <c r="DA23" s="273">
        <v>0</v>
      </c>
      <c r="DB23" s="273">
        <v>0</v>
      </c>
      <c r="DC23" s="273">
        <v>18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2134</v>
      </c>
      <c r="E24" s="273">
        <f t="shared" si="1"/>
        <v>1912</v>
      </c>
      <c r="F24" s="273">
        <f t="shared" si="2"/>
        <v>1478</v>
      </c>
      <c r="G24" s="273">
        <v>0</v>
      </c>
      <c r="H24" s="273">
        <v>1379</v>
      </c>
      <c r="I24" s="273">
        <v>1</v>
      </c>
      <c r="J24" s="273">
        <v>0</v>
      </c>
      <c r="K24" s="273">
        <v>13</v>
      </c>
      <c r="L24" s="273">
        <v>85</v>
      </c>
      <c r="M24" s="273">
        <f t="shared" si="4"/>
        <v>434</v>
      </c>
      <c r="N24" s="273">
        <v>0</v>
      </c>
      <c r="O24" s="273">
        <v>197</v>
      </c>
      <c r="P24" s="273">
        <v>1</v>
      </c>
      <c r="Q24" s="273">
        <v>0</v>
      </c>
      <c r="R24" s="273">
        <v>0</v>
      </c>
      <c r="S24" s="273">
        <v>236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32</v>
      </c>
      <c r="CC24" s="273">
        <f t="shared" si="27"/>
        <v>25</v>
      </c>
      <c r="CD24" s="273">
        <v>0</v>
      </c>
      <c r="CE24" s="273">
        <v>0</v>
      </c>
      <c r="CF24" s="273">
        <v>0</v>
      </c>
      <c r="CG24" s="273">
        <v>0</v>
      </c>
      <c r="CH24" s="273">
        <v>25</v>
      </c>
      <c r="CI24" s="273">
        <v>0</v>
      </c>
      <c r="CJ24" s="273">
        <f t="shared" si="29"/>
        <v>7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7</v>
      </c>
      <c r="CQ24" s="273">
        <f t="shared" si="31"/>
        <v>58</v>
      </c>
      <c r="CR24" s="273">
        <f t="shared" si="32"/>
        <v>54</v>
      </c>
      <c r="CS24" s="273">
        <v>0</v>
      </c>
      <c r="CT24" s="273">
        <v>0</v>
      </c>
      <c r="CU24" s="273">
        <v>3</v>
      </c>
      <c r="CV24" s="273">
        <v>49</v>
      </c>
      <c r="CW24" s="273">
        <v>0</v>
      </c>
      <c r="CX24" s="273">
        <v>2</v>
      </c>
      <c r="CY24" s="273">
        <f t="shared" si="34"/>
        <v>4</v>
      </c>
      <c r="CZ24" s="273">
        <v>0</v>
      </c>
      <c r="DA24" s="273">
        <v>0</v>
      </c>
      <c r="DB24" s="273">
        <v>3</v>
      </c>
      <c r="DC24" s="273">
        <v>0</v>
      </c>
      <c r="DD24" s="273">
        <v>0</v>
      </c>
      <c r="DE24" s="273">
        <v>1</v>
      </c>
      <c r="DF24" s="273">
        <f t="shared" si="36"/>
        <v>107</v>
      </c>
      <c r="DG24" s="273">
        <f t="shared" si="37"/>
        <v>65</v>
      </c>
      <c r="DH24" s="273">
        <v>0</v>
      </c>
      <c r="DI24" s="273">
        <v>0</v>
      </c>
      <c r="DJ24" s="273">
        <v>24</v>
      </c>
      <c r="DK24" s="273">
        <v>0</v>
      </c>
      <c r="DL24" s="273">
        <v>16</v>
      </c>
      <c r="DM24" s="273">
        <v>25</v>
      </c>
      <c r="DN24" s="273">
        <f t="shared" si="39"/>
        <v>42</v>
      </c>
      <c r="DO24" s="273">
        <v>0</v>
      </c>
      <c r="DP24" s="273">
        <v>0</v>
      </c>
      <c r="DQ24" s="273">
        <v>23</v>
      </c>
      <c r="DR24" s="273">
        <v>0</v>
      </c>
      <c r="DS24" s="273">
        <v>0</v>
      </c>
      <c r="DT24" s="273">
        <v>19</v>
      </c>
      <c r="DU24" s="273">
        <f t="shared" si="41"/>
        <v>25</v>
      </c>
      <c r="DV24" s="273">
        <v>15</v>
      </c>
      <c r="DW24" s="273">
        <v>0</v>
      </c>
      <c r="DX24" s="273">
        <v>3</v>
      </c>
      <c r="DY24" s="273">
        <v>7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1923</v>
      </c>
      <c r="E25" s="273">
        <f t="shared" si="1"/>
        <v>1654</v>
      </c>
      <c r="F25" s="273">
        <f t="shared" si="2"/>
        <v>1413</v>
      </c>
      <c r="G25" s="273">
        <v>0</v>
      </c>
      <c r="H25" s="273">
        <v>1376</v>
      </c>
      <c r="I25" s="273">
        <v>1</v>
      </c>
      <c r="J25" s="273">
        <v>0</v>
      </c>
      <c r="K25" s="273">
        <v>12</v>
      </c>
      <c r="L25" s="273">
        <v>24</v>
      </c>
      <c r="M25" s="273">
        <f t="shared" si="4"/>
        <v>241</v>
      </c>
      <c r="N25" s="273">
        <v>0</v>
      </c>
      <c r="O25" s="273">
        <v>85</v>
      </c>
      <c r="P25" s="273">
        <v>1</v>
      </c>
      <c r="Q25" s="273">
        <v>0</v>
      </c>
      <c r="R25" s="273">
        <v>0</v>
      </c>
      <c r="S25" s="273">
        <v>155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29</v>
      </c>
      <c r="CC25" s="273">
        <f t="shared" si="27"/>
        <v>24</v>
      </c>
      <c r="CD25" s="273">
        <v>0</v>
      </c>
      <c r="CE25" s="273">
        <v>0</v>
      </c>
      <c r="CF25" s="273">
        <v>0</v>
      </c>
      <c r="CG25" s="273">
        <v>0</v>
      </c>
      <c r="CH25" s="273">
        <v>24</v>
      </c>
      <c r="CI25" s="273">
        <v>0</v>
      </c>
      <c r="CJ25" s="273">
        <f t="shared" si="29"/>
        <v>5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5</v>
      </c>
      <c r="CQ25" s="273">
        <f t="shared" si="31"/>
        <v>83</v>
      </c>
      <c r="CR25" s="273">
        <f t="shared" si="32"/>
        <v>78</v>
      </c>
      <c r="CS25" s="273">
        <v>0</v>
      </c>
      <c r="CT25" s="273">
        <v>0</v>
      </c>
      <c r="CU25" s="273">
        <v>4</v>
      </c>
      <c r="CV25" s="273">
        <v>71</v>
      </c>
      <c r="CW25" s="273">
        <v>0</v>
      </c>
      <c r="CX25" s="273">
        <v>3</v>
      </c>
      <c r="CY25" s="273">
        <f t="shared" si="34"/>
        <v>5</v>
      </c>
      <c r="CZ25" s="273">
        <v>0</v>
      </c>
      <c r="DA25" s="273">
        <v>0</v>
      </c>
      <c r="DB25" s="273">
        <v>3</v>
      </c>
      <c r="DC25" s="273">
        <v>0</v>
      </c>
      <c r="DD25" s="273">
        <v>0</v>
      </c>
      <c r="DE25" s="273">
        <v>2</v>
      </c>
      <c r="DF25" s="273">
        <f t="shared" si="36"/>
        <v>117</v>
      </c>
      <c r="DG25" s="273">
        <f t="shared" si="37"/>
        <v>70</v>
      </c>
      <c r="DH25" s="273">
        <v>0</v>
      </c>
      <c r="DI25" s="273">
        <v>0</v>
      </c>
      <c r="DJ25" s="273">
        <v>35</v>
      </c>
      <c r="DK25" s="273">
        <v>0</v>
      </c>
      <c r="DL25" s="273">
        <v>15</v>
      </c>
      <c r="DM25" s="273">
        <v>20</v>
      </c>
      <c r="DN25" s="273">
        <f t="shared" si="39"/>
        <v>47</v>
      </c>
      <c r="DO25" s="273">
        <v>0</v>
      </c>
      <c r="DP25" s="273">
        <v>0</v>
      </c>
      <c r="DQ25" s="273">
        <v>28</v>
      </c>
      <c r="DR25" s="273">
        <v>0</v>
      </c>
      <c r="DS25" s="273">
        <v>0</v>
      </c>
      <c r="DT25" s="273">
        <v>19</v>
      </c>
      <c r="DU25" s="273">
        <f t="shared" si="41"/>
        <v>40</v>
      </c>
      <c r="DV25" s="273">
        <v>28</v>
      </c>
      <c r="DW25" s="273">
        <v>0</v>
      </c>
      <c r="DX25" s="273">
        <v>3</v>
      </c>
      <c r="DY25" s="273">
        <v>9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1667</v>
      </c>
      <c r="E26" s="273">
        <f t="shared" si="1"/>
        <v>1464</v>
      </c>
      <c r="F26" s="273">
        <f t="shared" si="2"/>
        <v>1059</v>
      </c>
      <c r="G26" s="273">
        <v>0</v>
      </c>
      <c r="H26" s="273">
        <v>1038</v>
      </c>
      <c r="I26" s="273">
        <v>1</v>
      </c>
      <c r="J26" s="273">
        <v>0</v>
      </c>
      <c r="K26" s="273">
        <v>9</v>
      </c>
      <c r="L26" s="273">
        <v>11</v>
      </c>
      <c r="M26" s="273">
        <f t="shared" si="4"/>
        <v>405</v>
      </c>
      <c r="N26" s="273">
        <v>0</v>
      </c>
      <c r="O26" s="273">
        <v>227</v>
      </c>
      <c r="P26" s="273">
        <v>0</v>
      </c>
      <c r="Q26" s="273">
        <v>0</v>
      </c>
      <c r="R26" s="273">
        <v>0</v>
      </c>
      <c r="S26" s="273">
        <v>178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24</v>
      </c>
      <c r="CC26" s="273">
        <f t="shared" si="27"/>
        <v>18</v>
      </c>
      <c r="CD26" s="273">
        <v>0</v>
      </c>
      <c r="CE26" s="273">
        <v>0</v>
      </c>
      <c r="CF26" s="273">
        <v>0</v>
      </c>
      <c r="CG26" s="273">
        <v>0</v>
      </c>
      <c r="CH26" s="273">
        <v>18</v>
      </c>
      <c r="CI26" s="273">
        <v>0</v>
      </c>
      <c r="CJ26" s="273">
        <f t="shared" si="29"/>
        <v>6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6</v>
      </c>
      <c r="CQ26" s="273">
        <f t="shared" si="31"/>
        <v>61</v>
      </c>
      <c r="CR26" s="273">
        <f t="shared" si="32"/>
        <v>54</v>
      </c>
      <c r="CS26" s="273">
        <v>0</v>
      </c>
      <c r="CT26" s="273">
        <v>0</v>
      </c>
      <c r="CU26" s="273">
        <v>4</v>
      </c>
      <c r="CV26" s="273">
        <v>48</v>
      </c>
      <c r="CW26" s="273">
        <v>0</v>
      </c>
      <c r="CX26" s="273">
        <v>2</v>
      </c>
      <c r="CY26" s="273">
        <f t="shared" si="34"/>
        <v>7</v>
      </c>
      <c r="CZ26" s="273">
        <v>0</v>
      </c>
      <c r="DA26" s="273">
        <v>0</v>
      </c>
      <c r="DB26" s="273">
        <v>2</v>
      </c>
      <c r="DC26" s="273">
        <v>3</v>
      </c>
      <c r="DD26" s="273">
        <v>0</v>
      </c>
      <c r="DE26" s="273">
        <v>2</v>
      </c>
      <c r="DF26" s="273">
        <f t="shared" si="36"/>
        <v>94</v>
      </c>
      <c r="DG26" s="273">
        <f t="shared" si="37"/>
        <v>57</v>
      </c>
      <c r="DH26" s="273">
        <v>0</v>
      </c>
      <c r="DI26" s="273">
        <v>0</v>
      </c>
      <c r="DJ26" s="273">
        <v>35</v>
      </c>
      <c r="DK26" s="273">
        <v>0</v>
      </c>
      <c r="DL26" s="273">
        <v>11</v>
      </c>
      <c r="DM26" s="273">
        <v>11</v>
      </c>
      <c r="DN26" s="273">
        <f t="shared" si="39"/>
        <v>37</v>
      </c>
      <c r="DO26" s="273">
        <v>0</v>
      </c>
      <c r="DP26" s="273">
        <v>0</v>
      </c>
      <c r="DQ26" s="273">
        <v>19</v>
      </c>
      <c r="DR26" s="273">
        <v>0</v>
      </c>
      <c r="DS26" s="273">
        <v>0</v>
      </c>
      <c r="DT26" s="273">
        <v>18</v>
      </c>
      <c r="DU26" s="273">
        <f t="shared" si="41"/>
        <v>24</v>
      </c>
      <c r="DV26" s="273">
        <v>15</v>
      </c>
      <c r="DW26" s="273">
        <v>0</v>
      </c>
      <c r="DX26" s="273">
        <v>4</v>
      </c>
      <c r="DY26" s="273">
        <v>5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2133</v>
      </c>
      <c r="E27" s="273">
        <f t="shared" si="1"/>
        <v>1807</v>
      </c>
      <c r="F27" s="273">
        <f t="shared" si="2"/>
        <v>1518</v>
      </c>
      <c r="G27" s="273">
        <v>0</v>
      </c>
      <c r="H27" s="273">
        <v>1442</v>
      </c>
      <c r="I27" s="273">
        <v>1</v>
      </c>
      <c r="J27" s="273">
        <v>0</v>
      </c>
      <c r="K27" s="273">
        <v>18</v>
      </c>
      <c r="L27" s="273">
        <v>57</v>
      </c>
      <c r="M27" s="273">
        <f t="shared" si="4"/>
        <v>289</v>
      </c>
      <c r="N27" s="273">
        <v>0</v>
      </c>
      <c r="O27" s="273">
        <v>90</v>
      </c>
      <c r="P27" s="273">
        <v>0</v>
      </c>
      <c r="Q27" s="273">
        <v>0</v>
      </c>
      <c r="R27" s="273">
        <v>0</v>
      </c>
      <c r="S27" s="273">
        <v>199</v>
      </c>
      <c r="T27" s="273">
        <f t="shared" si="6"/>
        <v>0</v>
      </c>
      <c r="U27" s="273">
        <f t="shared" si="7"/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v>0</v>
      </c>
      <c r="AA27" s="273">
        <v>0</v>
      </c>
      <c r="AB27" s="273">
        <f t="shared" si="9"/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41</v>
      </c>
      <c r="CC27" s="273">
        <f t="shared" si="27"/>
        <v>35</v>
      </c>
      <c r="CD27" s="273">
        <v>0</v>
      </c>
      <c r="CE27" s="273">
        <v>0</v>
      </c>
      <c r="CF27" s="273">
        <v>0</v>
      </c>
      <c r="CG27" s="273">
        <v>0</v>
      </c>
      <c r="CH27" s="273">
        <v>35</v>
      </c>
      <c r="CI27" s="273">
        <v>0</v>
      </c>
      <c r="CJ27" s="273">
        <f t="shared" si="29"/>
        <v>6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6</v>
      </c>
      <c r="CQ27" s="273">
        <f t="shared" si="31"/>
        <v>102</v>
      </c>
      <c r="CR27" s="273">
        <f t="shared" si="32"/>
        <v>97</v>
      </c>
      <c r="CS27" s="273">
        <v>0</v>
      </c>
      <c r="CT27" s="273">
        <v>0</v>
      </c>
      <c r="CU27" s="273">
        <v>3</v>
      </c>
      <c r="CV27" s="273">
        <v>88</v>
      </c>
      <c r="CW27" s="273">
        <v>0</v>
      </c>
      <c r="CX27" s="273">
        <v>6</v>
      </c>
      <c r="CY27" s="273">
        <f t="shared" si="34"/>
        <v>5</v>
      </c>
      <c r="CZ27" s="273">
        <v>0</v>
      </c>
      <c r="DA27" s="273">
        <v>0</v>
      </c>
      <c r="DB27" s="273">
        <v>3</v>
      </c>
      <c r="DC27" s="273">
        <v>1</v>
      </c>
      <c r="DD27" s="273">
        <v>0</v>
      </c>
      <c r="DE27" s="273">
        <v>1</v>
      </c>
      <c r="DF27" s="273">
        <f t="shared" si="36"/>
        <v>150</v>
      </c>
      <c r="DG27" s="273">
        <f t="shared" si="37"/>
        <v>107</v>
      </c>
      <c r="DH27" s="273">
        <v>0</v>
      </c>
      <c r="DI27" s="273">
        <v>0</v>
      </c>
      <c r="DJ27" s="273">
        <v>27</v>
      </c>
      <c r="DK27" s="273">
        <v>0</v>
      </c>
      <c r="DL27" s="273">
        <v>23</v>
      </c>
      <c r="DM27" s="273">
        <v>57</v>
      </c>
      <c r="DN27" s="273">
        <f t="shared" si="39"/>
        <v>43</v>
      </c>
      <c r="DO27" s="273">
        <v>0</v>
      </c>
      <c r="DP27" s="273">
        <v>0</v>
      </c>
      <c r="DQ27" s="273">
        <v>24</v>
      </c>
      <c r="DR27" s="273">
        <v>0</v>
      </c>
      <c r="DS27" s="273">
        <v>0</v>
      </c>
      <c r="DT27" s="273">
        <v>19</v>
      </c>
      <c r="DU27" s="273">
        <f t="shared" si="41"/>
        <v>33</v>
      </c>
      <c r="DV27" s="273">
        <v>22</v>
      </c>
      <c r="DW27" s="273">
        <v>0</v>
      </c>
      <c r="DX27" s="273">
        <v>4</v>
      </c>
      <c r="DY27" s="273">
        <v>7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2757</v>
      </c>
      <c r="E28" s="273">
        <f t="shared" si="1"/>
        <v>2085</v>
      </c>
      <c r="F28" s="273">
        <f t="shared" si="2"/>
        <v>1786</v>
      </c>
      <c r="G28" s="273">
        <v>0</v>
      </c>
      <c r="H28" s="273">
        <v>1786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299</v>
      </c>
      <c r="N28" s="273">
        <v>0</v>
      </c>
      <c r="O28" s="273">
        <v>299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605</v>
      </c>
      <c r="CR28" s="273">
        <f t="shared" si="32"/>
        <v>605</v>
      </c>
      <c r="CS28" s="273">
        <v>0</v>
      </c>
      <c r="CT28" s="273">
        <v>0</v>
      </c>
      <c r="CU28" s="273">
        <v>0</v>
      </c>
      <c r="CV28" s="273">
        <v>605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67</v>
      </c>
      <c r="EA28" s="273">
        <f t="shared" si="43"/>
        <v>45</v>
      </c>
      <c r="EB28" s="273">
        <v>0</v>
      </c>
      <c r="EC28" s="273">
        <v>0</v>
      </c>
      <c r="ED28" s="273">
        <v>45</v>
      </c>
      <c r="EE28" s="273">
        <v>0</v>
      </c>
      <c r="EF28" s="273">
        <v>0</v>
      </c>
      <c r="EG28" s="273">
        <v>0</v>
      </c>
      <c r="EH28" s="273">
        <f t="shared" si="45"/>
        <v>22</v>
      </c>
      <c r="EI28" s="273">
        <v>0</v>
      </c>
      <c r="EJ28" s="273">
        <v>0</v>
      </c>
      <c r="EK28" s="273">
        <v>22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2375</v>
      </c>
      <c r="E29" s="273">
        <f t="shared" si="1"/>
        <v>2018</v>
      </c>
      <c r="F29" s="273">
        <f t="shared" si="2"/>
        <v>1681</v>
      </c>
      <c r="G29" s="273">
        <v>0</v>
      </c>
      <c r="H29" s="273">
        <v>1639</v>
      </c>
      <c r="I29" s="273">
        <v>1</v>
      </c>
      <c r="J29" s="273">
        <v>0</v>
      </c>
      <c r="K29" s="273">
        <v>14</v>
      </c>
      <c r="L29" s="273">
        <v>27</v>
      </c>
      <c r="M29" s="273">
        <f t="shared" si="4"/>
        <v>337</v>
      </c>
      <c r="N29" s="273">
        <v>0</v>
      </c>
      <c r="O29" s="273">
        <v>125</v>
      </c>
      <c r="P29" s="273">
        <v>1</v>
      </c>
      <c r="Q29" s="273">
        <v>0</v>
      </c>
      <c r="R29" s="273">
        <v>0</v>
      </c>
      <c r="S29" s="273">
        <v>211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35</v>
      </c>
      <c r="CC29" s="273">
        <f t="shared" si="27"/>
        <v>28</v>
      </c>
      <c r="CD29" s="273">
        <v>0</v>
      </c>
      <c r="CE29" s="273">
        <v>0</v>
      </c>
      <c r="CF29" s="273">
        <v>0</v>
      </c>
      <c r="CG29" s="273">
        <v>0</v>
      </c>
      <c r="CH29" s="273">
        <v>28</v>
      </c>
      <c r="CI29" s="273">
        <v>0</v>
      </c>
      <c r="CJ29" s="273">
        <f t="shared" si="29"/>
        <v>7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7</v>
      </c>
      <c r="CQ29" s="273">
        <f t="shared" si="31"/>
        <v>96</v>
      </c>
      <c r="CR29" s="273">
        <f t="shared" si="32"/>
        <v>85</v>
      </c>
      <c r="CS29" s="273">
        <v>0</v>
      </c>
      <c r="CT29" s="273">
        <v>0</v>
      </c>
      <c r="CU29" s="273">
        <v>4</v>
      </c>
      <c r="CV29" s="273">
        <v>78</v>
      </c>
      <c r="CW29" s="273">
        <v>0</v>
      </c>
      <c r="CX29" s="273">
        <v>3</v>
      </c>
      <c r="CY29" s="273">
        <f t="shared" si="34"/>
        <v>11</v>
      </c>
      <c r="CZ29" s="273">
        <v>0</v>
      </c>
      <c r="DA29" s="273">
        <v>0</v>
      </c>
      <c r="DB29" s="273">
        <v>7</v>
      </c>
      <c r="DC29" s="273">
        <v>0</v>
      </c>
      <c r="DD29" s="273">
        <v>0</v>
      </c>
      <c r="DE29" s="273">
        <v>4</v>
      </c>
      <c r="DF29" s="273">
        <f t="shared" si="36"/>
        <v>179</v>
      </c>
      <c r="DG29" s="273">
        <f t="shared" si="37"/>
        <v>83</v>
      </c>
      <c r="DH29" s="273">
        <v>0</v>
      </c>
      <c r="DI29" s="273">
        <v>0</v>
      </c>
      <c r="DJ29" s="273">
        <v>36</v>
      </c>
      <c r="DK29" s="273">
        <v>0</v>
      </c>
      <c r="DL29" s="273">
        <v>18</v>
      </c>
      <c r="DM29" s="273">
        <v>29</v>
      </c>
      <c r="DN29" s="273">
        <f t="shared" si="39"/>
        <v>96</v>
      </c>
      <c r="DO29" s="273">
        <v>0</v>
      </c>
      <c r="DP29" s="273">
        <v>0</v>
      </c>
      <c r="DQ29" s="273">
        <v>60</v>
      </c>
      <c r="DR29" s="273">
        <v>0</v>
      </c>
      <c r="DS29" s="273">
        <v>0</v>
      </c>
      <c r="DT29" s="273">
        <v>36</v>
      </c>
      <c r="DU29" s="273">
        <f t="shared" si="41"/>
        <v>47</v>
      </c>
      <c r="DV29" s="273">
        <v>25</v>
      </c>
      <c r="DW29" s="273">
        <v>0</v>
      </c>
      <c r="DX29" s="273">
        <v>3</v>
      </c>
      <c r="DY29" s="273">
        <v>19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10722</v>
      </c>
      <c r="E30" s="273">
        <f t="shared" si="1"/>
        <v>8131</v>
      </c>
      <c r="F30" s="273">
        <f t="shared" si="2"/>
        <v>7756</v>
      </c>
      <c r="G30" s="273">
        <v>0</v>
      </c>
      <c r="H30" s="273">
        <v>7756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375</v>
      </c>
      <c r="N30" s="273">
        <v>0</v>
      </c>
      <c r="O30" s="273">
        <v>375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1830</v>
      </c>
      <c r="CR30" s="273">
        <f t="shared" si="32"/>
        <v>1071</v>
      </c>
      <c r="CS30" s="273">
        <v>0</v>
      </c>
      <c r="CT30" s="273">
        <v>0</v>
      </c>
      <c r="CU30" s="273">
        <v>85</v>
      </c>
      <c r="CV30" s="273">
        <v>724</v>
      </c>
      <c r="CW30" s="273">
        <v>0</v>
      </c>
      <c r="CX30" s="273">
        <v>262</v>
      </c>
      <c r="CY30" s="273">
        <f t="shared" si="34"/>
        <v>759</v>
      </c>
      <c r="CZ30" s="273">
        <v>0</v>
      </c>
      <c r="DA30" s="273">
        <v>0</v>
      </c>
      <c r="DB30" s="273">
        <v>12</v>
      </c>
      <c r="DC30" s="273">
        <v>0</v>
      </c>
      <c r="DD30" s="273">
        <v>0</v>
      </c>
      <c r="DE30" s="273">
        <v>747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729</v>
      </c>
      <c r="DV30" s="273">
        <v>638</v>
      </c>
      <c r="DW30" s="273">
        <v>0</v>
      </c>
      <c r="DX30" s="273">
        <v>91</v>
      </c>
      <c r="DY30" s="273">
        <v>0</v>
      </c>
      <c r="DZ30" s="273">
        <f t="shared" si="42"/>
        <v>32</v>
      </c>
      <c r="EA30" s="273">
        <f t="shared" si="43"/>
        <v>32</v>
      </c>
      <c r="EB30" s="273">
        <v>0</v>
      </c>
      <c r="EC30" s="273">
        <v>0</v>
      </c>
      <c r="ED30" s="273">
        <v>32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3992</v>
      </c>
      <c r="E31" s="273">
        <f t="shared" si="1"/>
        <v>3020</v>
      </c>
      <c r="F31" s="273">
        <f t="shared" si="2"/>
        <v>2993</v>
      </c>
      <c r="G31" s="273">
        <v>0</v>
      </c>
      <c r="H31" s="273">
        <v>2993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27</v>
      </c>
      <c r="N31" s="273">
        <v>0</v>
      </c>
      <c r="O31" s="273">
        <v>27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3</v>
      </c>
      <c r="CR31" s="273">
        <f t="shared" si="32"/>
        <v>0</v>
      </c>
      <c r="CS31" s="273">
        <v>0</v>
      </c>
      <c r="CT31" s="273">
        <v>0</v>
      </c>
      <c r="CU31" s="273">
        <v>0</v>
      </c>
      <c r="CV31" s="273">
        <v>0</v>
      </c>
      <c r="CW31" s="273">
        <v>0</v>
      </c>
      <c r="CX31" s="273">
        <v>0</v>
      </c>
      <c r="CY31" s="273">
        <f t="shared" si="34"/>
        <v>3</v>
      </c>
      <c r="CZ31" s="273">
        <v>0</v>
      </c>
      <c r="DA31" s="273">
        <v>0</v>
      </c>
      <c r="DB31" s="273">
        <v>0</v>
      </c>
      <c r="DC31" s="273">
        <v>0</v>
      </c>
      <c r="DD31" s="273">
        <v>3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631</v>
      </c>
      <c r="DV31" s="273">
        <v>631</v>
      </c>
      <c r="DW31" s="273">
        <v>0</v>
      </c>
      <c r="DX31" s="273">
        <v>0</v>
      </c>
      <c r="DY31" s="273">
        <v>0</v>
      </c>
      <c r="DZ31" s="273">
        <f t="shared" si="42"/>
        <v>338</v>
      </c>
      <c r="EA31" s="273">
        <f t="shared" si="43"/>
        <v>160</v>
      </c>
      <c r="EB31" s="273">
        <v>0</v>
      </c>
      <c r="EC31" s="273">
        <v>0</v>
      </c>
      <c r="ED31" s="273">
        <v>157</v>
      </c>
      <c r="EE31" s="273">
        <v>0</v>
      </c>
      <c r="EF31" s="273">
        <v>0</v>
      </c>
      <c r="EG31" s="273">
        <v>3</v>
      </c>
      <c r="EH31" s="273">
        <f t="shared" si="45"/>
        <v>178</v>
      </c>
      <c r="EI31" s="273">
        <v>0</v>
      </c>
      <c r="EJ31" s="273">
        <v>0</v>
      </c>
      <c r="EK31" s="273">
        <v>178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1183</v>
      </c>
      <c r="E32" s="273">
        <f t="shared" si="1"/>
        <v>1060</v>
      </c>
      <c r="F32" s="273">
        <f t="shared" si="2"/>
        <v>938</v>
      </c>
      <c r="G32" s="273">
        <v>0</v>
      </c>
      <c r="H32" s="273">
        <v>938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122</v>
      </c>
      <c r="N32" s="273">
        <v>0</v>
      </c>
      <c r="O32" s="273">
        <v>122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91</v>
      </c>
      <c r="CR32" s="273">
        <f t="shared" si="32"/>
        <v>91</v>
      </c>
      <c r="CS32" s="273">
        <v>0</v>
      </c>
      <c r="CT32" s="273">
        <v>0</v>
      </c>
      <c r="CU32" s="273">
        <v>0</v>
      </c>
      <c r="CV32" s="273">
        <v>88</v>
      </c>
      <c r="CW32" s="273">
        <v>0</v>
      </c>
      <c r="CX32" s="273">
        <v>3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32</v>
      </c>
      <c r="EA32" s="273">
        <f t="shared" si="43"/>
        <v>17</v>
      </c>
      <c r="EB32" s="273">
        <v>0</v>
      </c>
      <c r="EC32" s="273">
        <v>0</v>
      </c>
      <c r="ED32" s="273">
        <v>17</v>
      </c>
      <c r="EE32" s="273">
        <v>0</v>
      </c>
      <c r="EF32" s="273">
        <v>0</v>
      </c>
      <c r="EG32" s="273">
        <v>0</v>
      </c>
      <c r="EH32" s="273">
        <f t="shared" si="45"/>
        <v>15</v>
      </c>
      <c r="EI32" s="273">
        <v>0</v>
      </c>
      <c r="EJ32" s="273">
        <v>0</v>
      </c>
      <c r="EK32" s="273">
        <v>15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5261</v>
      </c>
      <c r="E33" s="273">
        <f t="shared" si="1"/>
        <v>4378</v>
      </c>
      <c r="F33" s="273">
        <f t="shared" si="2"/>
        <v>3116</v>
      </c>
      <c r="G33" s="273">
        <v>0</v>
      </c>
      <c r="H33" s="273">
        <v>3116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1262</v>
      </c>
      <c r="N33" s="273">
        <v>0</v>
      </c>
      <c r="O33" s="273">
        <v>1262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0</v>
      </c>
      <c r="U33" s="273">
        <f t="shared" si="7"/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0</v>
      </c>
      <c r="AB33" s="273">
        <f t="shared" si="9"/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883</v>
      </c>
      <c r="CR33" s="273">
        <f t="shared" si="32"/>
        <v>499</v>
      </c>
      <c r="CS33" s="273">
        <v>0</v>
      </c>
      <c r="CT33" s="273">
        <v>0</v>
      </c>
      <c r="CU33" s="273">
        <v>0</v>
      </c>
      <c r="CV33" s="273">
        <v>499</v>
      </c>
      <c r="CW33" s="273">
        <v>0</v>
      </c>
      <c r="CX33" s="273">
        <v>0</v>
      </c>
      <c r="CY33" s="273">
        <f t="shared" si="34"/>
        <v>384</v>
      </c>
      <c r="CZ33" s="273">
        <v>0</v>
      </c>
      <c r="DA33" s="273">
        <v>0</v>
      </c>
      <c r="DB33" s="273">
        <v>0</v>
      </c>
      <c r="DC33" s="273">
        <v>384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0</v>
      </c>
      <c r="DV33" s="273">
        <v>0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942</v>
      </c>
      <c r="E34" s="273">
        <f t="shared" si="1"/>
        <v>0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0</v>
      </c>
      <c r="N34" s="273">
        <v>0</v>
      </c>
      <c r="O34" s="273">
        <v>0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0</v>
      </c>
      <c r="U34" s="273">
        <f t="shared" si="7"/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0</v>
      </c>
      <c r="AB34" s="273">
        <f t="shared" si="9"/>
        <v>0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170</v>
      </c>
      <c r="CR34" s="273">
        <f t="shared" si="32"/>
        <v>154</v>
      </c>
      <c r="CS34" s="273">
        <v>0</v>
      </c>
      <c r="CT34" s="273">
        <v>0</v>
      </c>
      <c r="CU34" s="273">
        <v>20</v>
      </c>
      <c r="CV34" s="273">
        <v>134</v>
      </c>
      <c r="CW34" s="273">
        <v>0</v>
      </c>
      <c r="CX34" s="273">
        <v>0</v>
      </c>
      <c r="CY34" s="273">
        <f t="shared" si="34"/>
        <v>16</v>
      </c>
      <c r="CZ34" s="273">
        <v>0</v>
      </c>
      <c r="DA34" s="273">
        <v>0</v>
      </c>
      <c r="DB34" s="273">
        <v>4</v>
      </c>
      <c r="DC34" s="273">
        <v>12</v>
      </c>
      <c r="DD34" s="273">
        <v>0</v>
      </c>
      <c r="DE34" s="273">
        <v>0</v>
      </c>
      <c r="DF34" s="273">
        <f t="shared" si="36"/>
        <v>772</v>
      </c>
      <c r="DG34" s="273">
        <f t="shared" si="37"/>
        <v>568</v>
      </c>
      <c r="DH34" s="273">
        <v>14</v>
      </c>
      <c r="DI34" s="273">
        <v>540</v>
      </c>
      <c r="DJ34" s="273">
        <v>0</v>
      </c>
      <c r="DK34" s="273">
        <v>0</v>
      </c>
      <c r="DL34" s="273">
        <v>1</v>
      </c>
      <c r="DM34" s="273">
        <v>13</v>
      </c>
      <c r="DN34" s="273">
        <f t="shared" si="39"/>
        <v>204</v>
      </c>
      <c r="DO34" s="273">
        <v>65</v>
      </c>
      <c r="DP34" s="273">
        <v>74</v>
      </c>
      <c r="DQ34" s="273">
        <v>0</v>
      </c>
      <c r="DR34" s="273">
        <v>0</v>
      </c>
      <c r="DS34" s="273">
        <v>35</v>
      </c>
      <c r="DT34" s="273">
        <v>30</v>
      </c>
      <c r="DU34" s="273">
        <f t="shared" si="41"/>
        <v>0</v>
      </c>
      <c r="DV34" s="273">
        <v>0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762</v>
      </c>
      <c r="E35" s="273">
        <f t="shared" si="1"/>
        <v>560</v>
      </c>
      <c r="F35" s="273">
        <f t="shared" si="2"/>
        <v>383</v>
      </c>
      <c r="G35" s="273">
        <v>0</v>
      </c>
      <c r="H35" s="273">
        <v>383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177</v>
      </c>
      <c r="N35" s="273">
        <v>0</v>
      </c>
      <c r="O35" s="273">
        <v>177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0</v>
      </c>
      <c r="U35" s="273">
        <f t="shared" si="7"/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0</v>
      </c>
      <c r="AB35" s="273">
        <f t="shared" si="9"/>
        <v>0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202</v>
      </c>
      <c r="CR35" s="273">
        <f t="shared" si="32"/>
        <v>174</v>
      </c>
      <c r="CS35" s="273">
        <v>0</v>
      </c>
      <c r="CT35" s="273">
        <v>0</v>
      </c>
      <c r="CU35" s="273">
        <v>0</v>
      </c>
      <c r="CV35" s="273">
        <v>174</v>
      </c>
      <c r="CW35" s="273">
        <v>0</v>
      </c>
      <c r="CX35" s="273">
        <v>0</v>
      </c>
      <c r="CY35" s="273">
        <f t="shared" si="34"/>
        <v>28</v>
      </c>
      <c r="CZ35" s="273">
        <v>0</v>
      </c>
      <c r="DA35" s="273">
        <v>0</v>
      </c>
      <c r="DB35" s="273">
        <v>0</v>
      </c>
      <c r="DC35" s="273">
        <v>14</v>
      </c>
      <c r="DD35" s="273">
        <v>0</v>
      </c>
      <c r="DE35" s="273">
        <v>14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0</v>
      </c>
      <c r="DV35" s="273">
        <v>0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137</v>
      </c>
      <c r="E36" s="273">
        <f t="shared" si="1"/>
        <v>92</v>
      </c>
      <c r="F36" s="273">
        <f t="shared" si="2"/>
        <v>92</v>
      </c>
      <c r="G36" s="273">
        <v>0</v>
      </c>
      <c r="H36" s="273">
        <v>92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0</v>
      </c>
      <c r="N36" s="273">
        <v>0</v>
      </c>
      <c r="O36" s="273">
        <v>0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20</v>
      </c>
      <c r="U36" s="273">
        <f t="shared" si="7"/>
        <v>20</v>
      </c>
      <c r="V36" s="273">
        <v>0</v>
      </c>
      <c r="W36" s="273">
        <v>0</v>
      </c>
      <c r="X36" s="273">
        <v>20</v>
      </c>
      <c r="Y36" s="273">
        <v>0</v>
      </c>
      <c r="Z36" s="273">
        <v>0</v>
      </c>
      <c r="AA36" s="273">
        <v>0</v>
      </c>
      <c r="AB36" s="273">
        <f t="shared" si="9"/>
        <v>0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25</v>
      </c>
      <c r="CR36" s="273">
        <f t="shared" si="32"/>
        <v>25</v>
      </c>
      <c r="CS36" s="273">
        <v>0</v>
      </c>
      <c r="CT36" s="273">
        <v>0</v>
      </c>
      <c r="CU36" s="273">
        <v>0</v>
      </c>
      <c r="CV36" s="273">
        <v>25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0</v>
      </c>
      <c r="DV36" s="273">
        <v>0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5519</v>
      </c>
      <c r="E37" s="273">
        <f t="shared" si="1"/>
        <v>4397</v>
      </c>
      <c r="F37" s="273">
        <f t="shared" si="2"/>
        <v>3997</v>
      </c>
      <c r="G37" s="273">
        <v>0</v>
      </c>
      <c r="H37" s="273">
        <v>3997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400</v>
      </c>
      <c r="N37" s="273">
        <v>0</v>
      </c>
      <c r="O37" s="273">
        <v>400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0</v>
      </c>
      <c r="U37" s="273">
        <f t="shared" si="7"/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0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1122</v>
      </c>
      <c r="CR37" s="273">
        <f t="shared" si="32"/>
        <v>992</v>
      </c>
      <c r="CS37" s="273">
        <v>0</v>
      </c>
      <c r="CT37" s="273">
        <v>0</v>
      </c>
      <c r="CU37" s="273">
        <v>156</v>
      </c>
      <c r="CV37" s="273">
        <v>836</v>
      </c>
      <c r="CW37" s="273">
        <v>0</v>
      </c>
      <c r="CX37" s="273">
        <v>0</v>
      </c>
      <c r="CY37" s="273">
        <f t="shared" si="34"/>
        <v>130</v>
      </c>
      <c r="CZ37" s="273">
        <v>0</v>
      </c>
      <c r="DA37" s="273">
        <v>0</v>
      </c>
      <c r="DB37" s="273">
        <v>96</v>
      </c>
      <c r="DC37" s="273">
        <v>34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0</v>
      </c>
      <c r="DV37" s="273">
        <v>0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7">
    <sortCondition ref="A8:A37"/>
    <sortCondition ref="B8:B37"/>
    <sortCondition ref="C8:C37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6" man="1"/>
    <brk id="34" min="1" max="36" man="1"/>
    <brk id="49" min="1" max="36" man="1"/>
    <brk id="64" min="1" max="36" man="1"/>
    <brk id="79" min="1" max="36" man="1"/>
    <brk id="94" min="1" max="36" man="1"/>
    <brk id="109" min="1" max="36" man="1"/>
    <brk id="124" min="1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和歌山県</v>
      </c>
      <c r="B7" s="283" t="str">
        <f>ごみ処理概要!B7</f>
        <v>30000</v>
      </c>
      <c r="C7" s="284" t="s">
        <v>3</v>
      </c>
      <c r="D7" s="285">
        <f t="shared" ref="D7:D37" si="0">SUM(E7,F7,N7,O7)</f>
        <v>285078</v>
      </c>
      <c r="E7" s="285">
        <f t="shared" ref="E7:E37" si="1">+Q7</f>
        <v>237263</v>
      </c>
      <c r="F7" s="285">
        <f t="shared" ref="F7:F37" si="2">SUM(G7:M7)</f>
        <v>41817</v>
      </c>
      <c r="G7" s="285">
        <f t="shared" ref="G7:M7" si="3">SUM(G$8:G$207)</f>
        <v>4826</v>
      </c>
      <c r="H7" s="285">
        <f t="shared" si="3"/>
        <v>784</v>
      </c>
      <c r="I7" s="285">
        <f t="shared" si="3"/>
        <v>0</v>
      </c>
      <c r="J7" s="285">
        <f t="shared" si="3"/>
        <v>0</v>
      </c>
      <c r="K7" s="285">
        <f t="shared" si="3"/>
        <v>258</v>
      </c>
      <c r="L7" s="285">
        <f t="shared" si="3"/>
        <v>31224</v>
      </c>
      <c r="M7" s="285">
        <f t="shared" si="3"/>
        <v>4725</v>
      </c>
      <c r="N7" s="285">
        <f t="shared" ref="N7:N37" si="4">+AA7</f>
        <v>2290</v>
      </c>
      <c r="O7" s="285">
        <f>+資源化量内訳!AC7</f>
        <v>3708</v>
      </c>
      <c r="P7" s="285">
        <f t="shared" ref="P7:P37" si="5">+SUM(Q7,R7)</f>
        <v>243851</v>
      </c>
      <c r="Q7" s="285">
        <f>SUM(Q$8:Q$207)</f>
        <v>237263</v>
      </c>
      <c r="R7" s="285">
        <f t="shared" ref="R7:R37" si="6">+SUM(S7,T7,U7,V7,W7,X7,Y7)</f>
        <v>6588</v>
      </c>
      <c r="S7" s="285">
        <f t="shared" ref="S7:Y7" si="7">SUM(S$8:S$207)</f>
        <v>1331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5129</v>
      </c>
      <c r="Y7" s="285">
        <f t="shared" si="7"/>
        <v>128</v>
      </c>
      <c r="Z7" s="285">
        <f t="shared" ref="Z7:Z37" si="8">SUM(AA7:AC7)</f>
        <v>35105</v>
      </c>
      <c r="AA7" s="285">
        <f>SUM(AA$8:AA$207)</f>
        <v>2290</v>
      </c>
      <c r="AB7" s="285">
        <f>SUM(AB$8:AB$207)</f>
        <v>28397</v>
      </c>
      <c r="AC7" s="285">
        <f t="shared" ref="AC7:AC37" si="9">SUM(AD7:AJ7)</f>
        <v>4418</v>
      </c>
      <c r="AD7" s="285">
        <f t="shared" ref="AD7:AJ7" si="10">SUM(AD$8:AD$207)</f>
        <v>625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1182</v>
      </c>
      <c r="AJ7" s="285">
        <f t="shared" si="10"/>
        <v>2611</v>
      </c>
      <c r="AK7" s="285">
        <f t="shared" ref="AK7:AK37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109358</v>
      </c>
      <c r="E8" s="273">
        <f t="shared" si="1"/>
        <v>96128</v>
      </c>
      <c r="F8" s="273">
        <f t="shared" si="2"/>
        <v>13048</v>
      </c>
      <c r="G8" s="273">
        <v>0</v>
      </c>
      <c r="H8" s="273">
        <v>0</v>
      </c>
      <c r="I8" s="273">
        <v>0</v>
      </c>
      <c r="J8" s="273">
        <v>0</v>
      </c>
      <c r="K8" s="273">
        <v>0</v>
      </c>
      <c r="L8" s="273">
        <v>13048</v>
      </c>
      <c r="M8" s="273">
        <v>0</v>
      </c>
      <c r="N8" s="273">
        <f t="shared" si="4"/>
        <v>182</v>
      </c>
      <c r="O8" s="273">
        <f>+資源化量内訳!AC8</f>
        <v>0</v>
      </c>
      <c r="P8" s="273">
        <f t="shared" si="5"/>
        <v>100404</v>
      </c>
      <c r="Q8" s="273">
        <v>96128</v>
      </c>
      <c r="R8" s="273">
        <f t="shared" si="6"/>
        <v>4276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4276</v>
      </c>
      <c r="Y8" s="273">
        <v>0</v>
      </c>
      <c r="Z8" s="273">
        <f t="shared" si="8"/>
        <v>13052</v>
      </c>
      <c r="AA8" s="273">
        <v>182</v>
      </c>
      <c r="AB8" s="273">
        <v>12870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16048</v>
      </c>
      <c r="E9" s="273">
        <f t="shared" si="1"/>
        <v>13067</v>
      </c>
      <c r="F9" s="273">
        <f t="shared" si="2"/>
        <v>1916</v>
      </c>
      <c r="G9" s="273">
        <v>0</v>
      </c>
      <c r="H9" s="273">
        <v>0</v>
      </c>
      <c r="I9" s="273">
        <v>0</v>
      </c>
      <c r="J9" s="273">
        <v>0</v>
      </c>
      <c r="K9" s="273">
        <v>0</v>
      </c>
      <c r="L9" s="273">
        <v>1916</v>
      </c>
      <c r="M9" s="273">
        <v>0</v>
      </c>
      <c r="N9" s="273">
        <f t="shared" si="4"/>
        <v>1065</v>
      </c>
      <c r="O9" s="273">
        <f>+資源化量内訳!AC9</f>
        <v>0</v>
      </c>
      <c r="P9" s="273">
        <f t="shared" si="5"/>
        <v>13067</v>
      </c>
      <c r="Q9" s="273">
        <v>13067</v>
      </c>
      <c r="R9" s="273">
        <f t="shared" si="6"/>
        <v>0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2539</v>
      </c>
      <c r="AA9" s="273">
        <v>1065</v>
      </c>
      <c r="AB9" s="273">
        <v>1474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15815</v>
      </c>
      <c r="E10" s="273">
        <f t="shared" si="1"/>
        <v>13811</v>
      </c>
      <c r="F10" s="273">
        <f t="shared" si="2"/>
        <v>1572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1572</v>
      </c>
      <c r="M10" s="273">
        <v>0</v>
      </c>
      <c r="N10" s="273">
        <f t="shared" si="4"/>
        <v>358</v>
      </c>
      <c r="O10" s="273">
        <f>+資源化量内訳!AC10</f>
        <v>74</v>
      </c>
      <c r="P10" s="273">
        <f t="shared" si="5"/>
        <v>13811</v>
      </c>
      <c r="Q10" s="273">
        <v>13811</v>
      </c>
      <c r="R10" s="273">
        <f t="shared" si="6"/>
        <v>0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2086</v>
      </c>
      <c r="AA10" s="273">
        <v>358</v>
      </c>
      <c r="AB10" s="273">
        <v>1728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7586</v>
      </c>
      <c r="E11" s="273">
        <f t="shared" si="1"/>
        <v>6010</v>
      </c>
      <c r="F11" s="273">
        <f t="shared" si="2"/>
        <v>1576</v>
      </c>
      <c r="G11" s="273">
        <v>940</v>
      </c>
      <c r="H11" s="273">
        <v>0</v>
      </c>
      <c r="I11" s="273">
        <v>0</v>
      </c>
      <c r="J11" s="273">
        <v>0</v>
      </c>
      <c r="K11" s="273">
        <v>0</v>
      </c>
      <c r="L11" s="273">
        <v>636</v>
      </c>
      <c r="M11" s="273">
        <v>0</v>
      </c>
      <c r="N11" s="273">
        <f t="shared" si="4"/>
        <v>0</v>
      </c>
      <c r="O11" s="273">
        <f>+資源化量内訳!AC11</f>
        <v>0</v>
      </c>
      <c r="P11" s="273">
        <f t="shared" si="5"/>
        <v>6596</v>
      </c>
      <c r="Q11" s="273">
        <v>6010</v>
      </c>
      <c r="R11" s="273">
        <f t="shared" si="6"/>
        <v>586</v>
      </c>
      <c r="S11" s="273">
        <v>586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1105</v>
      </c>
      <c r="AA11" s="273">
        <v>0</v>
      </c>
      <c r="AB11" s="273">
        <v>857</v>
      </c>
      <c r="AC11" s="273">
        <f t="shared" si="9"/>
        <v>248</v>
      </c>
      <c r="AD11" s="273">
        <v>248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7468</v>
      </c>
      <c r="E12" s="273">
        <f t="shared" si="1"/>
        <v>6597</v>
      </c>
      <c r="F12" s="273">
        <f t="shared" si="2"/>
        <v>734</v>
      </c>
      <c r="G12" s="273">
        <v>0</v>
      </c>
      <c r="H12" s="273">
        <v>0</v>
      </c>
      <c r="I12" s="273">
        <v>0</v>
      </c>
      <c r="J12" s="273">
        <v>0</v>
      </c>
      <c r="K12" s="273">
        <v>97</v>
      </c>
      <c r="L12" s="273">
        <v>202</v>
      </c>
      <c r="M12" s="273">
        <v>435</v>
      </c>
      <c r="N12" s="273">
        <f t="shared" si="4"/>
        <v>0</v>
      </c>
      <c r="O12" s="273">
        <f>+資源化量内訳!AC12</f>
        <v>137</v>
      </c>
      <c r="P12" s="273">
        <f t="shared" si="5"/>
        <v>6644</v>
      </c>
      <c r="Q12" s="273">
        <v>6597</v>
      </c>
      <c r="R12" s="273">
        <f t="shared" si="6"/>
        <v>47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47</v>
      </c>
      <c r="Z12" s="273">
        <f t="shared" si="8"/>
        <v>1002</v>
      </c>
      <c r="AA12" s="273">
        <v>0</v>
      </c>
      <c r="AB12" s="273">
        <v>614</v>
      </c>
      <c r="AC12" s="273">
        <f t="shared" si="9"/>
        <v>388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388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22247</v>
      </c>
      <c r="E13" s="273">
        <f t="shared" si="1"/>
        <v>16789</v>
      </c>
      <c r="F13" s="273">
        <f t="shared" si="2"/>
        <v>3993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1261</v>
      </c>
      <c r="M13" s="273">
        <v>2732</v>
      </c>
      <c r="N13" s="273">
        <f t="shared" si="4"/>
        <v>0</v>
      </c>
      <c r="O13" s="273">
        <f>+資源化量内訳!AC13</f>
        <v>1465</v>
      </c>
      <c r="P13" s="273">
        <f t="shared" si="5"/>
        <v>16789</v>
      </c>
      <c r="Q13" s="273">
        <v>16789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3591</v>
      </c>
      <c r="AA13" s="273">
        <v>0</v>
      </c>
      <c r="AB13" s="273">
        <v>2096</v>
      </c>
      <c r="AC13" s="273">
        <f t="shared" si="9"/>
        <v>1495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1495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10384</v>
      </c>
      <c r="E14" s="273">
        <f t="shared" si="1"/>
        <v>9467</v>
      </c>
      <c r="F14" s="273">
        <f t="shared" si="2"/>
        <v>581</v>
      </c>
      <c r="G14" s="273">
        <v>55</v>
      </c>
      <c r="H14" s="273">
        <v>0</v>
      </c>
      <c r="I14" s="273">
        <v>0</v>
      </c>
      <c r="J14" s="273">
        <v>0</v>
      </c>
      <c r="K14" s="273">
        <v>0</v>
      </c>
      <c r="L14" s="273">
        <v>526</v>
      </c>
      <c r="M14" s="273">
        <v>0</v>
      </c>
      <c r="N14" s="273">
        <f t="shared" si="4"/>
        <v>0</v>
      </c>
      <c r="O14" s="273">
        <f>+資源化量内訳!AC14</f>
        <v>336</v>
      </c>
      <c r="P14" s="273">
        <f t="shared" si="5"/>
        <v>9467</v>
      </c>
      <c r="Q14" s="273">
        <v>9467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962</v>
      </c>
      <c r="AA14" s="273">
        <v>0</v>
      </c>
      <c r="AB14" s="273">
        <v>962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17473</v>
      </c>
      <c r="E15" s="273">
        <f t="shared" si="1"/>
        <v>15506</v>
      </c>
      <c r="F15" s="273">
        <f t="shared" si="2"/>
        <v>1873</v>
      </c>
      <c r="G15" s="273">
        <v>0</v>
      </c>
      <c r="H15" s="273">
        <v>567</v>
      </c>
      <c r="I15" s="273">
        <v>0</v>
      </c>
      <c r="J15" s="273">
        <v>0</v>
      </c>
      <c r="K15" s="273">
        <v>0</v>
      </c>
      <c r="L15" s="273">
        <v>1306</v>
      </c>
      <c r="M15" s="273">
        <v>0</v>
      </c>
      <c r="N15" s="273">
        <f t="shared" si="4"/>
        <v>94</v>
      </c>
      <c r="O15" s="273">
        <f>+資源化量内訳!AC15</f>
        <v>0</v>
      </c>
      <c r="P15" s="273">
        <f t="shared" si="5"/>
        <v>15509</v>
      </c>
      <c r="Q15" s="273">
        <v>15506</v>
      </c>
      <c r="R15" s="273">
        <f t="shared" si="6"/>
        <v>3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3</v>
      </c>
      <c r="Y15" s="273">
        <v>0</v>
      </c>
      <c r="Z15" s="273">
        <f t="shared" si="8"/>
        <v>2095</v>
      </c>
      <c r="AA15" s="273">
        <v>94</v>
      </c>
      <c r="AB15" s="273">
        <v>1812</v>
      </c>
      <c r="AC15" s="273">
        <f t="shared" si="9"/>
        <v>189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189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16853</v>
      </c>
      <c r="E16" s="273">
        <f t="shared" si="1"/>
        <v>12582</v>
      </c>
      <c r="F16" s="273">
        <f t="shared" si="2"/>
        <v>4271</v>
      </c>
      <c r="G16" s="273">
        <v>1942</v>
      </c>
      <c r="H16" s="273">
        <v>0</v>
      </c>
      <c r="I16" s="273">
        <v>0</v>
      </c>
      <c r="J16" s="273">
        <v>0</v>
      </c>
      <c r="K16" s="273">
        <v>0</v>
      </c>
      <c r="L16" s="273">
        <v>2329</v>
      </c>
      <c r="M16" s="273">
        <v>0</v>
      </c>
      <c r="N16" s="273">
        <f t="shared" si="4"/>
        <v>0</v>
      </c>
      <c r="O16" s="273">
        <f>+資源化量内訳!AC16</f>
        <v>0</v>
      </c>
      <c r="P16" s="273">
        <f t="shared" si="5"/>
        <v>12582</v>
      </c>
      <c r="Q16" s="273">
        <v>12582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1427</v>
      </c>
      <c r="AA16" s="273">
        <v>0</v>
      </c>
      <c r="AB16" s="273">
        <v>855</v>
      </c>
      <c r="AC16" s="273">
        <f t="shared" si="9"/>
        <v>572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572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2085</v>
      </c>
      <c r="E17" s="273">
        <f t="shared" si="1"/>
        <v>1669</v>
      </c>
      <c r="F17" s="273">
        <f t="shared" si="2"/>
        <v>412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412</v>
      </c>
      <c r="M17" s="273">
        <v>0</v>
      </c>
      <c r="N17" s="273">
        <f t="shared" si="4"/>
        <v>4</v>
      </c>
      <c r="O17" s="273">
        <f>+資源化量内訳!AC17</f>
        <v>0</v>
      </c>
      <c r="P17" s="273">
        <f t="shared" si="5"/>
        <v>1874</v>
      </c>
      <c r="Q17" s="273">
        <v>1669</v>
      </c>
      <c r="R17" s="273">
        <f t="shared" si="6"/>
        <v>205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205</v>
      </c>
      <c r="Y17" s="273">
        <v>0</v>
      </c>
      <c r="Z17" s="273">
        <f t="shared" si="8"/>
        <v>220</v>
      </c>
      <c r="AA17" s="273">
        <v>4</v>
      </c>
      <c r="AB17" s="273">
        <v>177</v>
      </c>
      <c r="AC17" s="273">
        <f t="shared" si="9"/>
        <v>39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39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4598</v>
      </c>
      <c r="E18" s="273">
        <f t="shared" si="1"/>
        <v>3496</v>
      </c>
      <c r="F18" s="273">
        <f t="shared" si="2"/>
        <v>1051</v>
      </c>
      <c r="G18" s="273">
        <v>303</v>
      </c>
      <c r="H18" s="273">
        <v>0</v>
      </c>
      <c r="I18" s="273">
        <v>0</v>
      </c>
      <c r="J18" s="273">
        <v>0</v>
      </c>
      <c r="K18" s="273">
        <v>0</v>
      </c>
      <c r="L18" s="273">
        <v>748</v>
      </c>
      <c r="M18" s="273">
        <v>0</v>
      </c>
      <c r="N18" s="273">
        <f t="shared" si="4"/>
        <v>51</v>
      </c>
      <c r="O18" s="273">
        <f>+資源化量内訳!AC18</f>
        <v>0</v>
      </c>
      <c r="P18" s="273">
        <f t="shared" si="5"/>
        <v>3496</v>
      </c>
      <c r="Q18" s="273">
        <v>3496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555</v>
      </c>
      <c r="AA18" s="273">
        <v>51</v>
      </c>
      <c r="AB18" s="273">
        <v>463</v>
      </c>
      <c r="AC18" s="273">
        <f t="shared" si="9"/>
        <v>41</v>
      </c>
      <c r="AD18" s="273">
        <v>41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1054</v>
      </c>
      <c r="E19" s="273">
        <f t="shared" si="1"/>
        <v>667</v>
      </c>
      <c r="F19" s="273">
        <f t="shared" si="2"/>
        <v>387</v>
      </c>
      <c r="G19" s="273">
        <v>264</v>
      </c>
      <c r="H19" s="273">
        <v>0</v>
      </c>
      <c r="I19" s="273">
        <v>0</v>
      </c>
      <c r="J19" s="273">
        <v>0</v>
      </c>
      <c r="K19" s="273">
        <v>0</v>
      </c>
      <c r="L19" s="273">
        <v>123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667</v>
      </c>
      <c r="Q19" s="273">
        <v>667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109</v>
      </c>
      <c r="AA19" s="273">
        <v>0</v>
      </c>
      <c r="AB19" s="273">
        <v>109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1185</v>
      </c>
      <c r="E20" s="273">
        <f t="shared" si="1"/>
        <v>942</v>
      </c>
      <c r="F20" s="273">
        <f t="shared" si="2"/>
        <v>76</v>
      </c>
      <c r="G20" s="273">
        <v>72</v>
      </c>
      <c r="H20" s="273">
        <v>0</v>
      </c>
      <c r="I20" s="273">
        <v>0</v>
      </c>
      <c r="J20" s="273">
        <v>0</v>
      </c>
      <c r="K20" s="273">
        <v>0</v>
      </c>
      <c r="L20" s="273">
        <v>4</v>
      </c>
      <c r="M20" s="273">
        <v>0</v>
      </c>
      <c r="N20" s="273">
        <f t="shared" si="4"/>
        <v>10</v>
      </c>
      <c r="O20" s="273">
        <f>+資源化量内訳!AC20</f>
        <v>157</v>
      </c>
      <c r="P20" s="273">
        <f t="shared" si="5"/>
        <v>945</v>
      </c>
      <c r="Q20" s="273">
        <v>942</v>
      </c>
      <c r="R20" s="273">
        <f t="shared" si="6"/>
        <v>3</v>
      </c>
      <c r="S20" s="273">
        <v>1</v>
      </c>
      <c r="T20" s="273">
        <v>0</v>
      </c>
      <c r="U20" s="273">
        <v>0</v>
      </c>
      <c r="V20" s="273">
        <v>0</v>
      </c>
      <c r="W20" s="273">
        <v>0</v>
      </c>
      <c r="X20" s="273">
        <v>2</v>
      </c>
      <c r="Y20" s="273">
        <v>0</v>
      </c>
      <c r="Z20" s="273">
        <f t="shared" si="8"/>
        <v>140</v>
      </c>
      <c r="AA20" s="273">
        <v>10</v>
      </c>
      <c r="AB20" s="273">
        <v>130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2908</v>
      </c>
      <c r="E21" s="273">
        <f t="shared" si="1"/>
        <v>2183</v>
      </c>
      <c r="F21" s="273">
        <f t="shared" si="2"/>
        <v>725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725</v>
      </c>
      <c r="M21" s="273">
        <v>0</v>
      </c>
      <c r="N21" s="273">
        <f t="shared" si="4"/>
        <v>0</v>
      </c>
      <c r="O21" s="273">
        <f>+資源化量内訳!AC21</f>
        <v>0</v>
      </c>
      <c r="P21" s="273">
        <f t="shared" si="5"/>
        <v>2183</v>
      </c>
      <c r="Q21" s="273">
        <v>2183</v>
      </c>
      <c r="R21" s="273">
        <f t="shared" si="6"/>
        <v>0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f t="shared" si="8"/>
        <v>0</v>
      </c>
      <c r="AA21" s="273">
        <v>0</v>
      </c>
      <c r="AB21" s="273">
        <v>0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1353</v>
      </c>
      <c r="E22" s="273">
        <f t="shared" si="1"/>
        <v>1165</v>
      </c>
      <c r="F22" s="273">
        <f t="shared" si="2"/>
        <v>188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130</v>
      </c>
      <c r="M22" s="273">
        <v>58</v>
      </c>
      <c r="N22" s="273">
        <f t="shared" si="4"/>
        <v>0</v>
      </c>
      <c r="O22" s="273">
        <f>+資源化量内訳!AC22</f>
        <v>0</v>
      </c>
      <c r="P22" s="273">
        <f t="shared" si="5"/>
        <v>1165</v>
      </c>
      <c r="Q22" s="273">
        <v>1165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58</v>
      </c>
      <c r="AA22" s="273">
        <v>0</v>
      </c>
      <c r="AB22" s="273">
        <v>0</v>
      </c>
      <c r="AC22" s="273">
        <f t="shared" si="9"/>
        <v>58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58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7184</v>
      </c>
      <c r="E23" s="273">
        <f t="shared" si="1"/>
        <v>4799</v>
      </c>
      <c r="F23" s="273">
        <f t="shared" si="2"/>
        <v>2385</v>
      </c>
      <c r="G23" s="273">
        <v>1230</v>
      </c>
      <c r="H23" s="273">
        <v>217</v>
      </c>
      <c r="I23" s="273">
        <v>0</v>
      </c>
      <c r="J23" s="273">
        <v>0</v>
      </c>
      <c r="K23" s="273">
        <v>0</v>
      </c>
      <c r="L23" s="273">
        <v>938</v>
      </c>
      <c r="M23" s="273">
        <v>0</v>
      </c>
      <c r="N23" s="273">
        <f t="shared" si="4"/>
        <v>0</v>
      </c>
      <c r="O23" s="273">
        <f>+資源化量内訳!AC23</f>
        <v>0</v>
      </c>
      <c r="P23" s="273">
        <f t="shared" si="5"/>
        <v>5543</v>
      </c>
      <c r="Q23" s="273">
        <v>4799</v>
      </c>
      <c r="R23" s="273">
        <f t="shared" si="6"/>
        <v>744</v>
      </c>
      <c r="S23" s="273">
        <v>744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1007</v>
      </c>
      <c r="AA23" s="273">
        <v>0</v>
      </c>
      <c r="AB23" s="273">
        <v>691</v>
      </c>
      <c r="AC23" s="273">
        <f t="shared" si="9"/>
        <v>316</v>
      </c>
      <c r="AD23" s="273">
        <v>316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2134</v>
      </c>
      <c r="E24" s="273">
        <f t="shared" si="1"/>
        <v>1895</v>
      </c>
      <c r="F24" s="273">
        <f t="shared" si="2"/>
        <v>214</v>
      </c>
      <c r="G24" s="273">
        <v>0</v>
      </c>
      <c r="H24" s="273">
        <v>0</v>
      </c>
      <c r="I24" s="273">
        <v>0</v>
      </c>
      <c r="J24" s="273">
        <v>0</v>
      </c>
      <c r="K24" s="273">
        <v>32</v>
      </c>
      <c r="L24" s="273">
        <v>58</v>
      </c>
      <c r="M24" s="273">
        <v>124</v>
      </c>
      <c r="N24" s="273">
        <f t="shared" si="4"/>
        <v>0</v>
      </c>
      <c r="O24" s="273">
        <f>+資源化量内訳!AC24</f>
        <v>25</v>
      </c>
      <c r="P24" s="273">
        <f t="shared" si="5"/>
        <v>1912</v>
      </c>
      <c r="Q24" s="273">
        <v>1895</v>
      </c>
      <c r="R24" s="273">
        <f t="shared" si="6"/>
        <v>17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17</v>
      </c>
      <c r="Z24" s="273">
        <f t="shared" si="8"/>
        <v>283</v>
      </c>
      <c r="AA24" s="273">
        <v>0</v>
      </c>
      <c r="AB24" s="273">
        <v>176</v>
      </c>
      <c r="AC24" s="273">
        <f t="shared" si="9"/>
        <v>107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107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1923</v>
      </c>
      <c r="E25" s="273">
        <f t="shared" si="1"/>
        <v>1639</v>
      </c>
      <c r="F25" s="273">
        <f t="shared" si="2"/>
        <v>244</v>
      </c>
      <c r="G25" s="273">
        <v>0</v>
      </c>
      <c r="H25" s="273">
        <v>0</v>
      </c>
      <c r="I25" s="273">
        <v>0</v>
      </c>
      <c r="J25" s="273">
        <v>0</v>
      </c>
      <c r="K25" s="273">
        <v>29</v>
      </c>
      <c r="L25" s="273">
        <v>83</v>
      </c>
      <c r="M25" s="273">
        <v>132</v>
      </c>
      <c r="N25" s="273">
        <f t="shared" si="4"/>
        <v>0</v>
      </c>
      <c r="O25" s="273">
        <f>+資源化量内訳!AC25</f>
        <v>40</v>
      </c>
      <c r="P25" s="273">
        <f t="shared" si="5"/>
        <v>1654</v>
      </c>
      <c r="Q25" s="273">
        <v>1639</v>
      </c>
      <c r="R25" s="273">
        <f t="shared" si="6"/>
        <v>15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15</v>
      </c>
      <c r="Z25" s="273">
        <f t="shared" si="8"/>
        <v>269</v>
      </c>
      <c r="AA25" s="273">
        <v>0</v>
      </c>
      <c r="AB25" s="273">
        <v>152</v>
      </c>
      <c r="AC25" s="273">
        <f t="shared" si="9"/>
        <v>117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117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1667</v>
      </c>
      <c r="E26" s="273">
        <f t="shared" si="1"/>
        <v>1454</v>
      </c>
      <c r="F26" s="273">
        <f t="shared" si="2"/>
        <v>189</v>
      </c>
      <c r="G26" s="273">
        <v>0</v>
      </c>
      <c r="H26" s="273">
        <v>0</v>
      </c>
      <c r="I26" s="273">
        <v>0</v>
      </c>
      <c r="J26" s="273">
        <v>0</v>
      </c>
      <c r="K26" s="273">
        <v>24</v>
      </c>
      <c r="L26" s="273">
        <v>61</v>
      </c>
      <c r="M26" s="273">
        <v>104</v>
      </c>
      <c r="N26" s="273">
        <f t="shared" si="4"/>
        <v>0</v>
      </c>
      <c r="O26" s="273">
        <f>+資源化量内訳!AC26</f>
        <v>24</v>
      </c>
      <c r="P26" s="273">
        <f t="shared" si="5"/>
        <v>1464</v>
      </c>
      <c r="Q26" s="273">
        <v>1454</v>
      </c>
      <c r="R26" s="273">
        <f t="shared" si="6"/>
        <v>10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10</v>
      </c>
      <c r="Z26" s="273">
        <f t="shared" si="8"/>
        <v>229</v>
      </c>
      <c r="AA26" s="273">
        <v>0</v>
      </c>
      <c r="AB26" s="273">
        <v>135</v>
      </c>
      <c r="AC26" s="273">
        <f t="shared" si="9"/>
        <v>94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94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2133</v>
      </c>
      <c r="E27" s="273">
        <f t="shared" si="1"/>
        <v>1786</v>
      </c>
      <c r="F27" s="273">
        <f t="shared" si="2"/>
        <v>314</v>
      </c>
      <c r="G27" s="273">
        <v>0</v>
      </c>
      <c r="H27" s="273">
        <v>0</v>
      </c>
      <c r="I27" s="273">
        <v>0</v>
      </c>
      <c r="J27" s="273">
        <v>0</v>
      </c>
      <c r="K27" s="273">
        <v>41</v>
      </c>
      <c r="L27" s="273">
        <v>102</v>
      </c>
      <c r="M27" s="273">
        <v>171</v>
      </c>
      <c r="N27" s="273">
        <f t="shared" si="4"/>
        <v>0</v>
      </c>
      <c r="O27" s="273">
        <f>+資源化量内訳!AC27</f>
        <v>33</v>
      </c>
      <c r="P27" s="273">
        <f t="shared" si="5"/>
        <v>1807</v>
      </c>
      <c r="Q27" s="273">
        <v>1786</v>
      </c>
      <c r="R27" s="273">
        <f t="shared" si="6"/>
        <v>21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21</v>
      </c>
      <c r="Z27" s="273">
        <f t="shared" si="8"/>
        <v>316</v>
      </c>
      <c r="AA27" s="273">
        <v>0</v>
      </c>
      <c r="AB27" s="273">
        <v>166</v>
      </c>
      <c r="AC27" s="273">
        <f t="shared" si="9"/>
        <v>150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150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2757</v>
      </c>
      <c r="E28" s="273">
        <f t="shared" si="1"/>
        <v>2085</v>
      </c>
      <c r="F28" s="273">
        <f t="shared" si="2"/>
        <v>605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605</v>
      </c>
      <c r="M28" s="273">
        <v>0</v>
      </c>
      <c r="N28" s="273">
        <f t="shared" si="4"/>
        <v>67</v>
      </c>
      <c r="O28" s="273">
        <f>+資源化量内訳!AC28</f>
        <v>0</v>
      </c>
      <c r="P28" s="273">
        <f t="shared" si="5"/>
        <v>2085</v>
      </c>
      <c r="Q28" s="273">
        <v>2085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379</v>
      </c>
      <c r="AA28" s="273">
        <v>67</v>
      </c>
      <c r="AB28" s="273">
        <v>312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2375</v>
      </c>
      <c r="E29" s="273">
        <f t="shared" si="1"/>
        <v>2000</v>
      </c>
      <c r="F29" s="273">
        <f t="shared" si="2"/>
        <v>328</v>
      </c>
      <c r="G29" s="273">
        <v>0</v>
      </c>
      <c r="H29" s="273">
        <v>0</v>
      </c>
      <c r="I29" s="273">
        <v>0</v>
      </c>
      <c r="J29" s="273">
        <v>0</v>
      </c>
      <c r="K29" s="273">
        <v>35</v>
      </c>
      <c r="L29" s="273">
        <v>96</v>
      </c>
      <c r="M29" s="273">
        <v>197</v>
      </c>
      <c r="N29" s="273">
        <f t="shared" si="4"/>
        <v>0</v>
      </c>
      <c r="O29" s="273">
        <f>+資源化量内訳!AC29</f>
        <v>47</v>
      </c>
      <c r="P29" s="273">
        <f t="shared" si="5"/>
        <v>2018</v>
      </c>
      <c r="Q29" s="273">
        <v>2000</v>
      </c>
      <c r="R29" s="273">
        <f t="shared" si="6"/>
        <v>18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18</v>
      </c>
      <c r="Z29" s="273">
        <f t="shared" si="8"/>
        <v>366</v>
      </c>
      <c r="AA29" s="273">
        <v>0</v>
      </c>
      <c r="AB29" s="273">
        <v>187</v>
      </c>
      <c r="AC29" s="273">
        <f t="shared" si="9"/>
        <v>179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179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10722</v>
      </c>
      <c r="E30" s="273">
        <f t="shared" si="1"/>
        <v>8131</v>
      </c>
      <c r="F30" s="273">
        <f t="shared" si="2"/>
        <v>1830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1830</v>
      </c>
      <c r="M30" s="273">
        <v>0</v>
      </c>
      <c r="N30" s="273">
        <f t="shared" si="4"/>
        <v>32</v>
      </c>
      <c r="O30" s="273">
        <f>+資源化量内訳!AC30</f>
        <v>729</v>
      </c>
      <c r="P30" s="273">
        <f t="shared" si="5"/>
        <v>8717</v>
      </c>
      <c r="Q30" s="273">
        <v>8131</v>
      </c>
      <c r="R30" s="273">
        <f t="shared" si="6"/>
        <v>586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586</v>
      </c>
      <c r="Y30" s="273">
        <v>0</v>
      </c>
      <c r="Z30" s="273">
        <f t="shared" si="8"/>
        <v>1039</v>
      </c>
      <c r="AA30" s="273">
        <v>32</v>
      </c>
      <c r="AB30" s="273">
        <v>883</v>
      </c>
      <c r="AC30" s="273">
        <f t="shared" si="9"/>
        <v>124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124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4068</v>
      </c>
      <c r="E31" s="273">
        <f t="shared" si="1"/>
        <v>3030</v>
      </c>
      <c r="F31" s="273">
        <f t="shared" si="2"/>
        <v>3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3</v>
      </c>
      <c r="M31" s="273">
        <v>0</v>
      </c>
      <c r="N31" s="273">
        <f t="shared" si="4"/>
        <v>394</v>
      </c>
      <c r="O31" s="273">
        <f>+資源化量内訳!AC31</f>
        <v>641</v>
      </c>
      <c r="P31" s="273">
        <f t="shared" si="5"/>
        <v>3030</v>
      </c>
      <c r="Q31" s="273">
        <v>3030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764</v>
      </c>
      <c r="AA31" s="273">
        <v>394</v>
      </c>
      <c r="AB31" s="273">
        <v>370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1075</v>
      </c>
      <c r="E32" s="273">
        <f t="shared" si="1"/>
        <v>938</v>
      </c>
      <c r="F32" s="273">
        <f t="shared" si="2"/>
        <v>104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104</v>
      </c>
      <c r="M32" s="273">
        <v>0</v>
      </c>
      <c r="N32" s="273">
        <f t="shared" si="4"/>
        <v>33</v>
      </c>
      <c r="O32" s="273">
        <f>+資源化量内訳!AC32</f>
        <v>0</v>
      </c>
      <c r="P32" s="273">
        <f t="shared" si="5"/>
        <v>938</v>
      </c>
      <c r="Q32" s="273">
        <v>938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183</v>
      </c>
      <c r="AA32" s="273">
        <v>33</v>
      </c>
      <c r="AB32" s="273">
        <v>150</v>
      </c>
      <c r="AC32" s="273">
        <f t="shared" si="9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5261</v>
      </c>
      <c r="E33" s="273">
        <f t="shared" si="1"/>
        <v>4378</v>
      </c>
      <c r="F33" s="273">
        <f t="shared" si="2"/>
        <v>883</v>
      </c>
      <c r="G33" s="273">
        <v>0</v>
      </c>
      <c r="H33" s="273">
        <v>0</v>
      </c>
      <c r="I33" s="273">
        <v>0</v>
      </c>
      <c r="J33" s="273">
        <v>0</v>
      </c>
      <c r="K33" s="273">
        <v>0</v>
      </c>
      <c r="L33" s="273">
        <v>883</v>
      </c>
      <c r="M33" s="273">
        <v>0</v>
      </c>
      <c r="N33" s="273">
        <f t="shared" si="4"/>
        <v>0</v>
      </c>
      <c r="O33" s="273">
        <f>+資源化量内訳!AC33</f>
        <v>0</v>
      </c>
      <c r="P33" s="273">
        <f t="shared" si="5"/>
        <v>4378</v>
      </c>
      <c r="Q33" s="273">
        <v>4378</v>
      </c>
      <c r="R33" s="273">
        <f t="shared" si="6"/>
        <v>0</v>
      </c>
      <c r="S33" s="273">
        <v>0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550</v>
      </c>
      <c r="AA33" s="273">
        <v>0</v>
      </c>
      <c r="AB33" s="273">
        <v>414</v>
      </c>
      <c r="AC33" s="273">
        <f t="shared" si="9"/>
        <v>136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136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942</v>
      </c>
      <c r="E34" s="273">
        <f t="shared" si="1"/>
        <v>0</v>
      </c>
      <c r="F34" s="273">
        <f t="shared" si="2"/>
        <v>942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170</v>
      </c>
      <c r="M34" s="273">
        <v>772</v>
      </c>
      <c r="N34" s="273">
        <f t="shared" si="4"/>
        <v>0</v>
      </c>
      <c r="O34" s="273">
        <f>+資源化量内訳!AC34</f>
        <v>0</v>
      </c>
      <c r="P34" s="273">
        <f t="shared" si="5"/>
        <v>0</v>
      </c>
      <c r="Q34" s="273">
        <v>0</v>
      </c>
      <c r="R34" s="273">
        <f t="shared" si="6"/>
        <v>0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23</v>
      </c>
      <c r="AA34" s="273">
        <v>0</v>
      </c>
      <c r="AB34" s="273">
        <v>0</v>
      </c>
      <c r="AC34" s="273">
        <f t="shared" si="9"/>
        <v>23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23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766</v>
      </c>
      <c r="E35" s="273">
        <f t="shared" si="1"/>
        <v>560</v>
      </c>
      <c r="F35" s="273">
        <f t="shared" si="2"/>
        <v>206</v>
      </c>
      <c r="G35" s="273">
        <v>0</v>
      </c>
      <c r="H35" s="273">
        <v>0</v>
      </c>
      <c r="I35" s="273">
        <v>0</v>
      </c>
      <c r="J35" s="273">
        <v>0</v>
      </c>
      <c r="K35" s="273">
        <v>0</v>
      </c>
      <c r="L35" s="273">
        <v>206</v>
      </c>
      <c r="M35" s="273">
        <v>0</v>
      </c>
      <c r="N35" s="273">
        <f t="shared" si="4"/>
        <v>0</v>
      </c>
      <c r="O35" s="273">
        <f>+資源化量内訳!AC35</f>
        <v>0</v>
      </c>
      <c r="P35" s="273">
        <f t="shared" si="5"/>
        <v>560</v>
      </c>
      <c r="Q35" s="273">
        <v>560</v>
      </c>
      <c r="R35" s="273">
        <f t="shared" si="6"/>
        <v>0</v>
      </c>
      <c r="S35" s="273">
        <v>0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68</v>
      </c>
      <c r="AA35" s="273">
        <v>0</v>
      </c>
      <c r="AB35" s="273">
        <v>68</v>
      </c>
      <c r="AC35" s="273">
        <f t="shared" si="9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137</v>
      </c>
      <c r="E36" s="273">
        <f t="shared" si="1"/>
        <v>92</v>
      </c>
      <c r="F36" s="273">
        <f t="shared" si="2"/>
        <v>45</v>
      </c>
      <c r="G36" s="273">
        <v>20</v>
      </c>
      <c r="H36" s="273">
        <v>0</v>
      </c>
      <c r="I36" s="273">
        <v>0</v>
      </c>
      <c r="J36" s="273">
        <v>0</v>
      </c>
      <c r="K36" s="273">
        <v>0</v>
      </c>
      <c r="L36" s="273">
        <v>25</v>
      </c>
      <c r="M36" s="273">
        <v>0</v>
      </c>
      <c r="N36" s="273">
        <f t="shared" si="4"/>
        <v>0</v>
      </c>
      <c r="O36" s="273">
        <f>+資源化量内訳!AC36</f>
        <v>0</v>
      </c>
      <c r="P36" s="273">
        <f t="shared" si="5"/>
        <v>92</v>
      </c>
      <c r="Q36" s="273">
        <v>92</v>
      </c>
      <c r="R36" s="273">
        <f t="shared" si="6"/>
        <v>0</v>
      </c>
      <c r="S36" s="273">
        <v>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32</v>
      </c>
      <c r="AA36" s="273">
        <v>0</v>
      </c>
      <c r="AB36" s="273">
        <v>12</v>
      </c>
      <c r="AC36" s="273">
        <f t="shared" si="9"/>
        <v>20</v>
      </c>
      <c r="AD36" s="273">
        <v>20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5519</v>
      </c>
      <c r="E37" s="273">
        <f t="shared" si="1"/>
        <v>4397</v>
      </c>
      <c r="F37" s="273">
        <f t="shared" si="2"/>
        <v>1122</v>
      </c>
      <c r="G37" s="273">
        <v>0</v>
      </c>
      <c r="H37" s="273">
        <v>0</v>
      </c>
      <c r="I37" s="273">
        <v>0</v>
      </c>
      <c r="J37" s="273">
        <v>0</v>
      </c>
      <c r="K37" s="273">
        <v>0</v>
      </c>
      <c r="L37" s="273">
        <v>1122</v>
      </c>
      <c r="M37" s="273">
        <v>0</v>
      </c>
      <c r="N37" s="273">
        <f t="shared" si="4"/>
        <v>0</v>
      </c>
      <c r="O37" s="273">
        <f>+資源化量内訳!AC37</f>
        <v>0</v>
      </c>
      <c r="P37" s="273">
        <f t="shared" si="5"/>
        <v>4454</v>
      </c>
      <c r="Q37" s="273">
        <v>4397</v>
      </c>
      <c r="R37" s="273">
        <f t="shared" si="6"/>
        <v>57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57</v>
      </c>
      <c r="Y37" s="273">
        <v>0</v>
      </c>
      <c r="Z37" s="273">
        <f t="shared" si="8"/>
        <v>656</v>
      </c>
      <c r="AA37" s="273">
        <v>0</v>
      </c>
      <c r="AB37" s="273">
        <v>534</v>
      </c>
      <c r="AC37" s="273">
        <f t="shared" si="9"/>
        <v>122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122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7">
    <sortCondition ref="A8:A37"/>
    <sortCondition ref="B8:B37"/>
    <sortCondition ref="C8:C37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6" man="1"/>
    <brk id="25" min="1" max="36" man="1"/>
    <brk id="36" min="1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和歌山県</v>
      </c>
      <c r="B7" s="283" t="str">
        <f>ごみ処理概要!B7</f>
        <v>30000</v>
      </c>
      <c r="C7" s="284" t="s">
        <v>3</v>
      </c>
      <c r="D7" s="286">
        <f t="shared" ref="D7:AB7" si="0">SUM(AC7,BB7,CA7)</f>
        <v>34160</v>
      </c>
      <c r="E7" s="286">
        <f t="shared" si="0"/>
        <v>9863</v>
      </c>
      <c r="F7" s="286">
        <f t="shared" si="0"/>
        <v>12</v>
      </c>
      <c r="G7" s="286">
        <f t="shared" si="0"/>
        <v>546</v>
      </c>
      <c r="H7" s="286">
        <f t="shared" si="0"/>
        <v>298</v>
      </c>
      <c r="I7" s="286">
        <f t="shared" si="0"/>
        <v>5718</v>
      </c>
      <c r="J7" s="286">
        <f t="shared" si="0"/>
        <v>4787</v>
      </c>
      <c r="K7" s="286">
        <f t="shared" si="0"/>
        <v>2390</v>
      </c>
      <c r="L7" s="286">
        <f t="shared" si="0"/>
        <v>34</v>
      </c>
      <c r="M7" s="286">
        <f t="shared" si="0"/>
        <v>3858</v>
      </c>
      <c r="N7" s="286">
        <f t="shared" si="0"/>
        <v>325</v>
      </c>
      <c r="O7" s="286">
        <f t="shared" si="0"/>
        <v>872</v>
      </c>
      <c r="P7" s="286">
        <f t="shared" si="0"/>
        <v>1206</v>
      </c>
      <c r="Q7" s="286">
        <f t="shared" si="0"/>
        <v>784</v>
      </c>
      <c r="R7" s="286">
        <f t="shared" si="0"/>
        <v>0</v>
      </c>
      <c r="S7" s="286">
        <f t="shared" si="0"/>
        <v>481</v>
      </c>
      <c r="T7" s="286">
        <f t="shared" si="0"/>
        <v>6</v>
      </c>
      <c r="U7" s="286">
        <f t="shared" si="0"/>
        <v>49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21</v>
      </c>
      <c r="Z7" s="286">
        <f t="shared" si="0"/>
        <v>9</v>
      </c>
      <c r="AA7" s="286">
        <f t="shared" si="0"/>
        <v>0</v>
      </c>
      <c r="AB7" s="286">
        <f t="shared" si="0"/>
        <v>2901</v>
      </c>
      <c r="AC7" s="286">
        <f t="shared" ref="AC7:AC37" si="1">SUM(AD7:AY7,BA7)</f>
        <v>3708</v>
      </c>
      <c r="AD7" s="286">
        <f>SUM(AD$8:AD$207)</f>
        <v>1535</v>
      </c>
      <c r="AE7" s="286">
        <f t="shared" ref="AE7:AO7" si="2">SUM(AE$8:AE$207)</f>
        <v>3</v>
      </c>
      <c r="AF7" s="286">
        <f>SUM(AF$8:AF$207)</f>
        <v>82</v>
      </c>
      <c r="AG7" s="286">
        <f>SUM(AG$8:AG$207)</f>
        <v>23</v>
      </c>
      <c r="AH7" s="286">
        <f t="shared" si="2"/>
        <v>1178</v>
      </c>
      <c r="AI7" s="286">
        <f t="shared" si="2"/>
        <v>221</v>
      </c>
      <c r="AJ7" s="286">
        <f t="shared" si="2"/>
        <v>187</v>
      </c>
      <c r="AK7" s="286">
        <f t="shared" si="2"/>
        <v>0</v>
      </c>
      <c r="AL7" s="286">
        <f t="shared" si="2"/>
        <v>249</v>
      </c>
      <c r="AM7" s="286">
        <f t="shared" si="2"/>
        <v>0</v>
      </c>
      <c r="AN7" s="286">
        <f>SUM(AN$8:AN$207)</f>
        <v>168</v>
      </c>
      <c r="AO7" s="286">
        <f t="shared" si="2"/>
        <v>24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21</v>
      </c>
      <c r="AY7" s="286">
        <f t="shared" ref="AY7:BA7" si="3">SUM(AY$8:AY$207)</f>
        <v>0</v>
      </c>
      <c r="AZ7" s="290" t="s">
        <v>649</v>
      </c>
      <c r="BA7" s="286">
        <f t="shared" si="3"/>
        <v>17</v>
      </c>
      <c r="BB7" s="286">
        <f>施設資源化量内訳!D7</f>
        <v>26158</v>
      </c>
      <c r="BC7" s="286">
        <f>施設資源化量内訳!E7</f>
        <v>4591</v>
      </c>
      <c r="BD7" s="286">
        <f>施設資源化量内訳!F7</f>
        <v>6</v>
      </c>
      <c r="BE7" s="286">
        <f>施設資源化量内訳!G7</f>
        <v>176</v>
      </c>
      <c r="BF7" s="286">
        <f>施設資源化量内訳!H7</f>
        <v>273</v>
      </c>
      <c r="BG7" s="286">
        <f>施設資源化量内訳!I7</f>
        <v>4446</v>
      </c>
      <c r="BH7" s="286">
        <f>施設資源化量内訳!J7</f>
        <v>4563</v>
      </c>
      <c r="BI7" s="286">
        <f>施設資源化量内訳!K7</f>
        <v>2203</v>
      </c>
      <c r="BJ7" s="286">
        <f>施設資源化量内訳!L7</f>
        <v>34</v>
      </c>
      <c r="BK7" s="286">
        <f>施設資源化量内訳!M7</f>
        <v>3609</v>
      </c>
      <c r="BL7" s="286">
        <f>施設資源化量内訳!N7</f>
        <v>325</v>
      </c>
      <c r="BM7" s="286">
        <f>施設資源化量内訳!O7</f>
        <v>704</v>
      </c>
      <c r="BN7" s="286">
        <f>施設資源化量内訳!P7</f>
        <v>1016</v>
      </c>
      <c r="BO7" s="286">
        <f>施設資源化量内訳!Q7</f>
        <v>784</v>
      </c>
      <c r="BP7" s="286">
        <f>施設資源化量内訳!R7</f>
        <v>0</v>
      </c>
      <c r="BQ7" s="286">
        <f>施設資源化量内訳!S7</f>
        <v>481</v>
      </c>
      <c r="BR7" s="286">
        <f>施設資源化量内訳!T7</f>
        <v>6</v>
      </c>
      <c r="BS7" s="286">
        <f>施設資源化量内訳!U7</f>
        <v>49</v>
      </c>
      <c r="BT7" s="286">
        <f>施設資源化量内訳!V7</f>
        <v>0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0</v>
      </c>
      <c r="BX7" s="286">
        <f>施設資源化量内訳!Z7</f>
        <v>9</v>
      </c>
      <c r="BY7" s="286">
        <f>施設資源化量内訳!AA7</f>
        <v>0</v>
      </c>
      <c r="BZ7" s="286">
        <f>施設資源化量内訳!AB7</f>
        <v>2883</v>
      </c>
      <c r="CA7" s="286">
        <f t="shared" ref="CA7:CA37" si="4">SUM(CB7:CW7,CY7)</f>
        <v>4294</v>
      </c>
      <c r="CB7" s="286">
        <f t="shared" ref="CB7:CM7" si="5">SUM(CB$8:CB$207)</f>
        <v>3737</v>
      </c>
      <c r="CC7" s="286">
        <f t="shared" si="5"/>
        <v>3</v>
      </c>
      <c r="CD7" s="286">
        <f>SUM(CD$8:CD$207)</f>
        <v>288</v>
      </c>
      <c r="CE7" s="286">
        <f>SUM(CE$8:CE$207)</f>
        <v>2</v>
      </c>
      <c r="CF7" s="286">
        <f t="shared" si="5"/>
        <v>94</v>
      </c>
      <c r="CG7" s="286">
        <f t="shared" si="5"/>
        <v>3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166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1</v>
      </c>
      <c r="CZ7" s="287">
        <f>+COUNTIF(CZ$8:CZ$207,"有る")</f>
        <v>23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7" si="7">SUM(AC8,BB8,CA8)</f>
        <v>8840</v>
      </c>
      <c r="E8" s="273">
        <f t="shared" ref="E8:E37" si="8">SUM(AD8,BC8,CB8)</f>
        <v>2672</v>
      </c>
      <c r="F8" s="273">
        <f t="shared" ref="F8:F37" si="9">SUM(AE8,BD8,CC8)</f>
        <v>0</v>
      </c>
      <c r="G8" s="273">
        <f t="shared" ref="G8:G37" si="10">SUM(AF8,BE8,CD8)</f>
        <v>0</v>
      </c>
      <c r="H8" s="273">
        <f t="shared" ref="H8:H37" si="11">SUM(AG8,BF8,CE8)</f>
        <v>0</v>
      </c>
      <c r="I8" s="273">
        <f t="shared" ref="I8:I37" si="12">SUM(AH8,BG8,CF8)</f>
        <v>1165</v>
      </c>
      <c r="J8" s="273">
        <f t="shared" ref="J8:J37" si="13">SUM(AI8,BH8,CG8)</f>
        <v>1811</v>
      </c>
      <c r="K8" s="273">
        <f t="shared" ref="K8:K37" si="14">SUM(AJ8,BI8,CH8)</f>
        <v>1265</v>
      </c>
      <c r="L8" s="273">
        <f t="shared" ref="L8:L37" si="15">SUM(AK8,BJ8,CI8)</f>
        <v>0</v>
      </c>
      <c r="M8" s="273">
        <f t="shared" ref="M8:M37" si="16">SUM(AL8,BK8,CJ8)</f>
        <v>0</v>
      </c>
      <c r="N8" s="273">
        <f t="shared" ref="N8:N37" si="17">SUM(AM8,BL8,CK8)</f>
        <v>0</v>
      </c>
      <c r="O8" s="273">
        <f t="shared" ref="O8:O37" si="18">SUM(AN8,BM8,CL8)</f>
        <v>0</v>
      </c>
      <c r="P8" s="273">
        <f t="shared" ref="P8:P37" si="19">SUM(AO8,BN8,CM8)</f>
        <v>775</v>
      </c>
      <c r="Q8" s="273">
        <f t="shared" ref="Q8:Q37" si="20">SUM(AP8,BO8,CN8)</f>
        <v>0</v>
      </c>
      <c r="R8" s="273">
        <f t="shared" ref="R8:R37" si="21">SUM(AQ8,BP8,CO8)</f>
        <v>0</v>
      </c>
      <c r="S8" s="273">
        <f t="shared" ref="S8:S37" si="22">SUM(AR8,BQ8,CP8)</f>
        <v>0</v>
      </c>
      <c r="T8" s="273">
        <f t="shared" ref="T8:T37" si="23">SUM(AS8,BR8,CQ8)</f>
        <v>0</v>
      </c>
      <c r="U8" s="273">
        <f t="shared" ref="U8:U37" si="24">SUM(AT8,BS8,CR8)</f>
        <v>0</v>
      </c>
      <c r="V8" s="273">
        <f t="shared" ref="V8:V37" si="25">SUM(AU8,BT8,CS8)</f>
        <v>0</v>
      </c>
      <c r="W8" s="273">
        <f t="shared" ref="W8:W37" si="26">SUM(AV8,BU8,CT8)</f>
        <v>0</v>
      </c>
      <c r="X8" s="273">
        <f t="shared" ref="X8:X37" si="27">SUM(AW8,BV8,CU8)</f>
        <v>0</v>
      </c>
      <c r="Y8" s="273">
        <f t="shared" ref="Y8:Y37" si="28">SUM(AX8,BW8,CV8)</f>
        <v>0</v>
      </c>
      <c r="Z8" s="273">
        <f t="shared" ref="Z8:Z37" si="29">SUM(AY8,BX8,CW8)</f>
        <v>0</v>
      </c>
      <c r="AA8" s="273">
        <f t="shared" ref="AA8:AA37" si="30">SUM(AZ8,BY8,CX8)</f>
        <v>0</v>
      </c>
      <c r="AB8" s="273">
        <f t="shared" ref="AB8:AB37" si="31">SUM(BA8,BZ8,CY8)</f>
        <v>1152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815</v>
      </c>
      <c r="AQ8" s="276" t="s">
        <v>815</v>
      </c>
      <c r="AR8" s="276" t="s">
        <v>815</v>
      </c>
      <c r="AS8" s="276" t="s">
        <v>815</v>
      </c>
      <c r="AT8" s="276" t="s">
        <v>815</v>
      </c>
      <c r="AU8" s="276" t="s">
        <v>815</v>
      </c>
      <c r="AV8" s="276" t="s">
        <v>815</v>
      </c>
      <c r="AW8" s="276" t="s">
        <v>815</v>
      </c>
      <c r="AX8" s="273">
        <v>0</v>
      </c>
      <c r="AY8" s="273">
        <v>0</v>
      </c>
      <c r="AZ8" s="276" t="s">
        <v>815</v>
      </c>
      <c r="BA8" s="273">
        <v>0</v>
      </c>
      <c r="BB8" s="273">
        <f>施設資源化量内訳!D8</f>
        <v>8771</v>
      </c>
      <c r="BC8" s="273">
        <f>施設資源化量内訳!E8</f>
        <v>2609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1160</v>
      </c>
      <c r="BH8" s="273">
        <f>施設資源化量内訳!J8</f>
        <v>1811</v>
      </c>
      <c r="BI8" s="273">
        <f>施設資源化量内訳!K8</f>
        <v>1265</v>
      </c>
      <c r="BJ8" s="273">
        <f>施設資源化量内訳!L8</f>
        <v>0</v>
      </c>
      <c r="BK8" s="273">
        <f>施設資源化量内訳!M8</f>
        <v>0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774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1152</v>
      </c>
      <c r="CA8" s="273">
        <f t="shared" si="4"/>
        <v>69</v>
      </c>
      <c r="CB8" s="273">
        <v>63</v>
      </c>
      <c r="CC8" s="273">
        <v>0</v>
      </c>
      <c r="CD8" s="273">
        <v>0</v>
      </c>
      <c r="CE8" s="273">
        <v>0</v>
      </c>
      <c r="CF8" s="273">
        <v>5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1</v>
      </c>
      <c r="CN8" s="276" t="s">
        <v>815</v>
      </c>
      <c r="CO8" s="276" t="s">
        <v>815</v>
      </c>
      <c r="CP8" s="276" t="s">
        <v>815</v>
      </c>
      <c r="CQ8" s="276" t="s">
        <v>815</v>
      </c>
      <c r="CR8" s="276" t="s">
        <v>815</v>
      </c>
      <c r="CS8" s="276" t="s">
        <v>815</v>
      </c>
      <c r="CT8" s="276" t="s">
        <v>815</v>
      </c>
      <c r="CU8" s="276" t="s">
        <v>815</v>
      </c>
      <c r="CV8" s="273">
        <v>0</v>
      </c>
      <c r="CW8" s="273">
        <v>0</v>
      </c>
      <c r="CX8" s="276" t="s">
        <v>815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2253</v>
      </c>
      <c r="E9" s="273">
        <f t="shared" si="8"/>
        <v>766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401</v>
      </c>
      <c r="J9" s="273">
        <f t="shared" si="13"/>
        <v>253</v>
      </c>
      <c r="K9" s="273">
        <f t="shared" si="14"/>
        <v>8</v>
      </c>
      <c r="L9" s="273">
        <f t="shared" si="15"/>
        <v>0</v>
      </c>
      <c r="M9" s="273">
        <f t="shared" si="16"/>
        <v>731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94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815</v>
      </c>
      <c r="AQ9" s="276" t="s">
        <v>815</v>
      </c>
      <c r="AR9" s="276" t="s">
        <v>815</v>
      </c>
      <c r="AS9" s="276" t="s">
        <v>815</v>
      </c>
      <c r="AT9" s="276" t="s">
        <v>815</v>
      </c>
      <c r="AU9" s="276" t="s">
        <v>815</v>
      </c>
      <c r="AV9" s="276" t="s">
        <v>815</v>
      </c>
      <c r="AW9" s="276" t="s">
        <v>815</v>
      </c>
      <c r="AX9" s="273">
        <v>0</v>
      </c>
      <c r="AY9" s="273">
        <v>0</v>
      </c>
      <c r="AZ9" s="276" t="s">
        <v>815</v>
      </c>
      <c r="BA9" s="273">
        <v>0</v>
      </c>
      <c r="BB9" s="273">
        <f>施設資源化量内訳!D9</f>
        <v>1916</v>
      </c>
      <c r="BC9" s="273">
        <f>施設資源化量内訳!E9</f>
        <v>429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401</v>
      </c>
      <c r="BH9" s="273">
        <f>施設資源化量内訳!J9</f>
        <v>253</v>
      </c>
      <c r="BI9" s="273">
        <f>施設資源化量内訳!K9</f>
        <v>8</v>
      </c>
      <c r="BJ9" s="273">
        <f>施設資源化量内訳!L9</f>
        <v>0</v>
      </c>
      <c r="BK9" s="273">
        <f>施設資源化量内訳!M9</f>
        <v>731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94</v>
      </c>
      <c r="CA9" s="273">
        <f t="shared" si="4"/>
        <v>337</v>
      </c>
      <c r="CB9" s="273">
        <v>337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815</v>
      </c>
      <c r="CO9" s="276" t="s">
        <v>815</v>
      </c>
      <c r="CP9" s="276" t="s">
        <v>815</v>
      </c>
      <c r="CQ9" s="276" t="s">
        <v>815</v>
      </c>
      <c r="CR9" s="276" t="s">
        <v>815</v>
      </c>
      <c r="CS9" s="276" t="s">
        <v>815</v>
      </c>
      <c r="CT9" s="276" t="s">
        <v>815</v>
      </c>
      <c r="CU9" s="276" t="s">
        <v>815</v>
      </c>
      <c r="CV9" s="273">
        <v>0</v>
      </c>
      <c r="CW9" s="273">
        <v>0</v>
      </c>
      <c r="CX9" s="276" t="s">
        <v>815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2109</v>
      </c>
      <c r="E10" s="273">
        <f t="shared" si="8"/>
        <v>685</v>
      </c>
      <c r="F10" s="273">
        <f t="shared" si="9"/>
        <v>1</v>
      </c>
      <c r="G10" s="273">
        <f t="shared" si="10"/>
        <v>208</v>
      </c>
      <c r="H10" s="273">
        <f t="shared" si="11"/>
        <v>1</v>
      </c>
      <c r="I10" s="273">
        <f t="shared" si="12"/>
        <v>319</v>
      </c>
      <c r="J10" s="273">
        <f t="shared" si="13"/>
        <v>306</v>
      </c>
      <c r="K10" s="273">
        <f t="shared" si="14"/>
        <v>92</v>
      </c>
      <c r="L10" s="273">
        <f t="shared" si="15"/>
        <v>0</v>
      </c>
      <c r="M10" s="273">
        <f t="shared" si="16"/>
        <v>322</v>
      </c>
      <c r="N10" s="273">
        <f t="shared" si="17"/>
        <v>0</v>
      </c>
      <c r="O10" s="273">
        <f t="shared" si="18"/>
        <v>0</v>
      </c>
      <c r="P10" s="273">
        <f t="shared" si="19"/>
        <v>154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21</v>
      </c>
      <c r="Z10" s="273">
        <f t="shared" si="29"/>
        <v>0</v>
      </c>
      <c r="AA10" s="273">
        <f t="shared" si="30"/>
        <v>0</v>
      </c>
      <c r="AB10" s="273">
        <f t="shared" si="31"/>
        <v>0</v>
      </c>
      <c r="AC10" s="273">
        <f t="shared" si="1"/>
        <v>74</v>
      </c>
      <c r="AD10" s="273">
        <v>18</v>
      </c>
      <c r="AE10" s="273">
        <v>0</v>
      </c>
      <c r="AF10" s="273">
        <v>27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8</v>
      </c>
      <c r="AP10" s="276" t="s">
        <v>815</v>
      </c>
      <c r="AQ10" s="276" t="s">
        <v>815</v>
      </c>
      <c r="AR10" s="276" t="s">
        <v>815</v>
      </c>
      <c r="AS10" s="276" t="s">
        <v>815</v>
      </c>
      <c r="AT10" s="276" t="s">
        <v>815</v>
      </c>
      <c r="AU10" s="276" t="s">
        <v>815</v>
      </c>
      <c r="AV10" s="276" t="s">
        <v>815</v>
      </c>
      <c r="AW10" s="276" t="s">
        <v>815</v>
      </c>
      <c r="AX10" s="273">
        <v>21</v>
      </c>
      <c r="AY10" s="273">
        <v>0</v>
      </c>
      <c r="AZ10" s="276" t="s">
        <v>815</v>
      </c>
      <c r="BA10" s="273">
        <v>0</v>
      </c>
      <c r="BB10" s="273">
        <f>施設資源化量内訳!D10</f>
        <v>976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256</v>
      </c>
      <c r="BH10" s="273">
        <f>施設資源化量内訳!J10</f>
        <v>306</v>
      </c>
      <c r="BI10" s="273">
        <f>施設資源化量内訳!K10</f>
        <v>92</v>
      </c>
      <c r="BJ10" s="273">
        <f>施設資源化量内訳!L10</f>
        <v>0</v>
      </c>
      <c r="BK10" s="273">
        <f>施設資源化量内訳!M10</f>
        <v>322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1059</v>
      </c>
      <c r="CB10" s="273">
        <v>667</v>
      </c>
      <c r="CC10" s="273">
        <v>1</v>
      </c>
      <c r="CD10" s="273">
        <v>181</v>
      </c>
      <c r="CE10" s="273">
        <v>1</v>
      </c>
      <c r="CF10" s="273">
        <v>63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146</v>
      </c>
      <c r="CN10" s="276" t="s">
        <v>815</v>
      </c>
      <c r="CO10" s="276" t="s">
        <v>815</v>
      </c>
      <c r="CP10" s="276" t="s">
        <v>815</v>
      </c>
      <c r="CQ10" s="276" t="s">
        <v>815</v>
      </c>
      <c r="CR10" s="276" t="s">
        <v>815</v>
      </c>
      <c r="CS10" s="276" t="s">
        <v>815</v>
      </c>
      <c r="CT10" s="276" t="s">
        <v>815</v>
      </c>
      <c r="CU10" s="276" t="s">
        <v>815</v>
      </c>
      <c r="CV10" s="273">
        <v>0</v>
      </c>
      <c r="CW10" s="273">
        <v>0</v>
      </c>
      <c r="CX10" s="276" t="s">
        <v>815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951</v>
      </c>
      <c r="E11" s="273">
        <f t="shared" si="8"/>
        <v>188</v>
      </c>
      <c r="F11" s="273">
        <f t="shared" si="9"/>
        <v>0</v>
      </c>
      <c r="G11" s="273">
        <f t="shared" si="10"/>
        <v>0</v>
      </c>
      <c r="H11" s="273">
        <f t="shared" si="11"/>
        <v>0</v>
      </c>
      <c r="I11" s="273">
        <f t="shared" si="12"/>
        <v>181</v>
      </c>
      <c r="J11" s="273">
        <f t="shared" si="13"/>
        <v>162</v>
      </c>
      <c r="K11" s="273">
        <f t="shared" si="14"/>
        <v>51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352</v>
      </c>
      <c r="P11" s="273">
        <f t="shared" si="19"/>
        <v>17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815</v>
      </c>
      <c r="AQ11" s="276" t="s">
        <v>815</v>
      </c>
      <c r="AR11" s="276" t="s">
        <v>815</v>
      </c>
      <c r="AS11" s="276" t="s">
        <v>815</v>
      </c>
      <c r="AT11" s="276" t="s">
        <v>815</v>
      </c>
      <c r="AU11" s="276" t="s">
        <v>815</v>
      </c>
      <c r="AV11" s="276" t="s">
        <v>815</v>
      </c>
      <c r="AW11" s="276" t="s">
        <v>815</v>
      </c>
      <c r="AX11" s="273">
        <v>0</v>
      </c>
      <c r="AY11" s="273">
        <v>0</v>
      </c>
      <c r="AZ11" s="276" t="s">
        <v>815</v>
      </c>
      <c r="BA11" s="273">
        <v>0</v>
      </c>
      <c r="BB11" s="273">
        <f>施設資源化量内訳!D11</f>
        <v>742</v>
      </c>
      <c r="BC11" s="273">
        <f>施設資源化量内訳!E11</f>
        <v>3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175</v>
      </c>
      <c r="BH11" s="273">
        <f>施設資源化量内訳!J11</f>
        <v>159</v>
      </c>
      <c r="BI11" s="273">
        <f>施設資源化量内訳!K11</f>
        <v>51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352</v>
      </c>
      <c r="BN11" s="273">
        <f>施設資源化量内訳!P11</f>
        <v>2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209</v>
      </c>
      <c r="CB11" s="273">
        <v>185</v>
      </c>
      <c r="CC11" s="273">
        <v>0</v>
      </c>
      <c r="CD11" s="273">
        <v>0</v>
      </c>
      <c r="CE11" s="273">
        <v>0</v>
      </c>
      <c r="CF11" s="273">
        <v>6</v>
      </c>
      <c r="CG11" s="273">
        <v>3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15</v>
      </c>
      <c r="CN11" s="276" t="s">
        <v>815</v>
      </c>
      <c r="CO11" s="276" t="s">
        <v>815</v>
      </c>
      <c r="CP11" s="276" t="s">
        <v>815</v>
      </c>
      <c r="CQ11" s="276" t="s">
        <v>815</v>
      </c>
      <c r="CR11" s="276" t="s">
        <v>815</v>
      </c>
      <c r="CS11" s="276" t="s">
        <v>815</v>
      </c>
      <c r="CT11" s="276" t="s">
        <v>815</v>
      </c>
      <c r="CU11" s="276" t="s">
        <v>815</v>
      </c>
      <c r="CV11" s="273">
        <v>0</v>
      </c>
      <c r="CW11" s="273">
        <v>0</v>
      </c>
      <c r="CX11" s="276" t="s">
        <v>815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436</v>
      </c>
      <c r="E12" s="273">
        <f t="shared" si="8"/>
        <v>3</v>
      </c>
      <c r="F12" s="273">
        <f t="shared" si="9"/>
        <v>0</v>
      </c>
      <c r="G12" s="273">
        <f t="shared" si="10"/>
        <v>8</v>
      </c>
      <c r="H12" s="273">
        <f t="shared" si="11"/>
        <v>14</v>
      </c>
      <c r="I12" s="273">
        <f t="shared" si="12"/>
        <v>59</v>
      </c>
      <c r="J12" s="273">
        <f t="shared" si="13"/>
        <v>174</v>
      </c>
      <c r="K12" s="273">
        <f t="shared" si="14"/>
        <v>77</v>
      </c>
      <c r="L12" s="273">
        <f t="shared" si="15"/>
        <v>0</v>
      </c>
      <c r="M12" s="273">
        <f t="shared" si="16"/>
        <v>0</v>
      </c>
      <c r="N12" s="273">
        <f t="shared" si="17"/>
        <v>73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24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4</v>
      </c>
      <c r="AC12" s="273">
        <f t="shared" si="1"/>
        <v>137</v>
      </c>
      <c r="AD12" s="273">
        <v>3</v>
      </c>
      <c r="AE12" s="273">
        <v>0</v>
      </c>
      <c r="AF12" s="273">
        <v>8</v>
      </c>
      <c r="AG12" s="273">
        <v>14</v>
      </c>
      <c r="AH12" s="273">
        <v>0</v>
      </c>
      <c r="AI12" s="273">
        <v>31</v>
      </c>
      <c r="AJ12" s="273">
        <v>77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815</v>
      </c>
      <c r="AQ12" s="276" t="s">
        <v>815</v>
      </c>
      <c r="AR12" s="276" t="s">
        <v>815</v>
      </c>
      <c r="AS12" s="276" t="s">
        <v>815</v>
      </c>
      <c r="AT12" s="276" t="s">
        <v>815</v>
      </c>
      <c r="AU12" s="276" t="s">
        <v>815</v>
      </c>
      <c r="AV12" s="276" t="s">
        <v>815</v>
      </c>
      <c r="AW12" s="276" t="s">
        <v>815</v>
      </c>
      <c r="AX12" s="273">
        <v>0</v>
      </c>
      <c r="AY12" s="273">
        <v>0</v>
      </c>
      <c r="AZ12" s="276" t="s">
        <v>815</v>
      </c>
      <c r="BA12" s="273">
        <v>4</v>
      </c>
      <c r="BB12" s="273">
        <f>施設資源化量内訳!D12</f>
        <v>299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59</v>
      </c>
      <c r="BH12" s="273">
        <f>施設資源化量内訳!J12</f>
        <v>143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73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24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815</v>
      </c>
      <c r="CO12" s="276" t="s">
        <v>815</v>
      </c>
      <c r="CP12" s="276" t="s">
        <v>815</v>
      </c>
      <c r="CQ12" s="276" t="s">
        <v>815</v>
      </c>
      <c r="CR12" s="276" t="s">
        <v>815</v>
      </c>
      <c r="CS12" s="276" t="s">
        <v>815</v>
      </c>
      <c r="CT12" s="276" t="s">
        <v>815</v>
      </c>
      <c r="CU12" s="276" t="s">
        <v>815</v>
      </c>
      <c r="CV12" s="273">
        <v>0</v>
      </c>
      <c r="CW12" s="273">
        <v>0</v>
      </c>
      <c r="CX12" s="276" t="s">
        <v>815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3735</v>
      </c>
      <c r="E13" s="273">
        <f t="shared" si="8"/>
        <v>1426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1188</v>
      </c>
      <c r="J13" s="273">
        <f t="shared" si="13"/>
        <v>35</v>
      </c>
      <c r="K13" s="273">
        <f t="shared" si="14"/>
        <v>193</v>
      </c>
      <c r="L13" s="273">
        <f t="shared" si="15"/>
        <v>0</v>
      </c>
      <c r="M13" s="273">
        <f t="shared" si="16"/>
        <v>872</v>
      </c>
      <c r="N13" s="273">
        <f t="shared" si="17"/>
        <v>0</v>
      </c>
      <c r="O13" s="273">
        <f t="shared" si="18"/>
        <v>0</v>
      </c>
      <c r="P13" s="273">
        <f t="shared" si="19"/>
        <v>0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21</v>
      </c>
      <c r="AC13" s="273">
        <f t="shared" si="1"/>
        <v>1465</v>
      </c>
      <c r="AD13" s="273">
        <v>379</v>
      </c>
      <c r="AE13" s="273">
        <v>0</v>
      </c>
      <c r="AF13" s="273">
        <v>0</v>
      </c>
      <c r="AG13" s="273">
        <v>0</v>
      </c>
      <c r="AH13" s="273">
        <v>1086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815</v>
      </c>
      <c r="AQ13" s="276" t="s">
        <v>815</v>
      </c>
      <c r="AR13" s="276" t="s">
        <v>815</v>
      </c>
      <c r="AS13" s="276" t="s">
        <v>815</v>
      </c>
      <c r="AT13" s="276" t="s">
        <v>815</v>
      </c>
      <c r="AU13" s="276" t="s">
        <v>815</v>
      </c>
      <c r="AV13" s="276" t="s">
        <v>815</v>
      </c>
      <c r="AW13" s="276" t="s">
        <v>815</v>
      </c>
      <c r="AX13" s="273">
        <v>0</v>
      </c>
      <c r="AY13" s="273">
        <v>0</v>
      </c>
      <c r="AZ13" s="276" t="s">
        <v>815</v>
      </c>
      <c r="BA13" s="273">
        <v>0</v>
      </c>
      <c r="BB13" s="273">
        <f>施設資源化量内訳!D13</f>
        <v>1261</v>
      </c>
      <c r="BC13" s="273">
        <f>施設資源化量内訳!E13</f>
        <v>38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102</v>
      </c>
      <c r="BH13" s="273">
        <f>施設資源化量内訳!J13</f>
        <v>35</v>
      </c>
      <c r="BI13" s="273">
        <f>施設資源化量内訳!K13</f>
        <v>193</v>
      </c>
      <c r="BJ13" s="273">
        <f>施設資源化量内訳!L13</f>
        <v>0</v>
      </c>
      <c r="BK13" s="273">
        <f>施設資源化量内訳!M13</f>
        <v>872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21</v>
      </c>
      <c r="CA13" s="273">
        <f t="shared" si="4"/>
        <v>1009</v>
      </c>
      <c r="CB13" s="273">
        <v>1009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815</v>
      </c>
      <c r="CO13" s="276" t="s">
        <v>815</v>
      </c>
      <c r="CP13" s="276" t="s">
        <v>815</v>
      </c>
      <c r="CQ13" s="276" t="s">
        <v>815</v>
      </c>
      <c r="CR13" s="276" t="s">
        <v>815</v>
      </c>
      <c r="CS13" s="276" t="s">
        <v>815</v>
      </c>
      <c r="CT13" s="276" t="s">
        <v>815</v>
      </c>
      <c r="CU13" s="276" t="s">
        <v>815</v>
      </c>
      <c r="CV13" s="273">
        <v>0</v>
      </c>
      <c r="CW13" s="273">
        <v>0</v>
      </c>
      <c r="CX13" s="276" t="s">
        <v>815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917</v>
      </c>
      <c r="E14" s="273">
        <f t="shared" si="8"/>
        <v>429</v>
      </c>
      <c r="F14" s="273">
        <f t="shared" si="9"/>
        <v>3</v>
      </c>
      <c r="G14" s="273">
        <f t="shared" si="10"/>
        <v>0</v>
      </c>
      <c r="H14" s="273">
        <f t="shared" si="11"/>
        <v>0</v>
      </c>
      <c r="I14" s="273">
        <f t="shared" si="12"/>
        <v>148</v>
      </c>
      <c r="J14" s="273">
        <f t="shared" si="13"/>
        <v>142</v>
      </c>
      <c r="K14" s="273">
        <f t="shared" si="14"/>
        <v>29</v>
      </c>
      <c r="L14" s="273">
        <f t="shared" si="15"/>
        <v>18</v>
      </c>
      <c r="M14" s="273">
        <f t="shared" si="16"/>
        <v>93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55</v>
      </c>
      <c r="AC14" s="273">
        <f t="shared" si="1"/>
        <v>336</v>
      </c>
      <c r="AD14" s="273">
        <v>333</v>
      </c>
      <c r="AE14" s="273">
        <v>3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815</v>
      </c>
      <c r="AQ14" s="276" t="s">
        <v>815</v>
      </c>
      <c r="AR14" s="276" t="s">
        <v>815</v>
      </c>
      <c r="AS14" s="276" t="s">
        <v>815</v>
      </c>
      <c r="AT14" s="276" t="s">
        <v>815</v>
      </c>
      <c r="AU14" s="276" t="s">
        <v>815</v>
      </c>
      <c r="AV14" s="276" t="s">
        <v>815</v>
      </c>
      <c r="AW14" s="276" t="s">
        <v>815</v>
      </c>
      <c r="AX14" s="273">
        <v>0</v>
      </c>
      <c r="AY14" s="273">
        <v>0</v>
      </c>
      <c r="AZ14" s="276" t="s">
        <v>815</v>
      </c>
      <c r="BA14" s="273">
        <v>0</v>
      </c>
      <c r="BB14" s="273">
        <f>施設資源化量内訳!D14</f>
        <v>581</v>
      </c>
      <c r="BC14" s="273">
        <f>施設資源化量内訳!E14</f>
        <v>96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148</v>
      </c>
      <c r="BH14" s="273">
        <f>施設資源化量内訳!J14</f>
        <v>142</v>
      </c>
      <c r="BI14" s="273">
        <f>施設資源化量内訳!K14</f>
        <v>29</v>
      </c>
      <c r="BJ14" s="273">
        <f>施設資源化量内訳!L14</f>
        <v>18</v>
      </c>
      <c r="BK14" s="273">
        <f>施設資源化量内訳!M14</f>
        <v>93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55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815</v>
      </c>
      <c r="CO14" s="276" t="s">
        <v>815</v>
      </c>
      <c r="CP14" s="276" t="s">
        <v>815</v>
      </c>
      <c r="CQ14" s="276" t="s">
        <v>815</v>
      </c>
      <c r="CR14" s="276" t="s">
        <v>815</v>
      </c>
      <c r="CS14" s="276" t="s">
        <v>815</v>
      </c>
      <c r="CT14" s="276" t="s">
        <v>815</v>
      </c>
      <c r="CU14" s="276" t="s">
        <v>815</v>
      </c>
      <c r="CV14" s="273">
        <v>0</v>
      </c>
      <c r="CW14" s="273">
        <v>0</v>
      </c>
      <c r="CX14" s="276" t="s">
        <v>815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1849</v>
      </c>
      <c r="E15" s="273">
        <f t="shared" si="8"/>
        <v>319</v>
      </c>
      <c r="F15" s="273">
        <f t="shared" si="9"/>
        <v>2</v>
      </c>
      <c r="G15" s="273">
        <f t="shared" si="10"/>
        <v>0</v>
      </c>
      <c r="H15" s="273">
        <f t="shared" si="11"/>
        <v>47</v>
      </c>
      <c r="I15" s="273">
        <f t="shared" si="12"/>
        <v>284</v>
      </c>
      <c r="J15" s="273">
        <f t="shared" si="13"/>
        <v>411</v>
      </c>
      <c r="K15" s="273">
        <f t="shared" si="14"/>
        <v>126</v>
      </c>
      <c r="L15" s="273">
        <f t="shared" si="15"/>
        <v>1</v>
      </c>
      <c r="M15" s="273">
        <f t="shared" si="16"/>
        <v>83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567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4</v>
      </c>
      <c r="AA15" s="273">
        <f t="shared" si="30"/>
        <v>0</v>
      </c>
      <c r="AB15" s="273">
        <f t="shared" si="31"/>
        <v>5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815</v>
      </c>
      <c r="AQ15" s="276" t="s">
        <v>815</v>
      </c>
      <c r="AR15" s="276" t="s">
        <v>815</v>
      </c>
      <c r="AS15" s="276" t="s">
        <v>815</v>
      </c>
      <c r="AT15" s="276" t="s">
        <v>815</v>
      </c>
      <c r="AU15" s="276" t="s">
        <v>815</v>
      </c>
      <c r="AV15" s="276" t="s">
        <v>815</v>
      </c>
      <c r="AW15" s="276" t="s">
        <v>815</v>
      </c>
      <c r="AX15" s="273">
        <v>0</v>
      </c>
      <c r="AY15" s="273">
        <v>0</v>
      </c>
      <c r="AZ15" s="276" t="s">
        <v>815</v>
      </c>
      <c r="BA15" s="273">
        <v>0</v>
      </c>
      <c r="BB15" s="273">
        <f>施設資源化量内訳!D15</f>
        <v>1681</v>
      </c>
      <c r="BC15" s="273">
        <f>施設資源化量内訳!E15</f>
        <v>157</v>
      </c>
      <c r="BD15" s="273">
        <f>施設資源化量内訳!F15</f>
        <v>1</v>
      </c>
      <c r="BE15" s="273">
        <f>施設資源化量内訳!G15</f>
        <v>0</v>
      </c>
      <c r="BF15" s="273">
        <f>施設資源化量内訳!H15</f>
        <v>47</v>
      </c>
      <c r="BG15" s="273">
        <f>施設資源化量内訳!I15</f>
        <v>280</v>
      </c>
      <c r="BH15" s="273">
        <f>施設資源化量内訳!J15</f>
        <v>411</v>
      </c>
      <c r="BI15" s="273">
        <f>施設資源化量内訳!K15</f>
        <v>126</v>
      </c>
      <c r="BJ15" s="273">
        <f>施設資源化量内訳!L15</f>
        <v>1</v>
      </c>
      <c r="BK15" s="273">
        <f>施設資源化量内訳!M15</f>
        <v>83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567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4</v>
      </c>
      <c r="BY15" s="273">
        <f>施設資源化量内訳!AA15</f>
        <v>0</v>
      </c>
      <c r="BZ15" s="273">
        <f>施設資源化量内訳!AB15</f>
        <v>4</v>
      </c>
      <c r="CA15" s="273">
        <f t="shared" si="4"/>
        <v>168</v>
      </c>
      <c r="CB15" s="273">
        <v>162</v>
      </c>
      <c r="CC15" s="273">
        <v>1</v>
      </c>
      <c r="CD15" s="273">
        <v>0</v>
      </c>
      <c r="CE15" s="273">
        <v>0</v>
      </c>
      <c r="CF15" s="273">
        <v>4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815</v>
      </c>
      <c r="CO15" s="276" t="s">
        <v>815</v>
      </c>
      <c r="CP15" s="276" t="s">
        <v>815</v>
      </c>
      <c r="CQ15" s="276" t="s">
        <v>815</v>
      </c>
      <c r="CR15" s="276" t="s">
        <v>815</v>
      </c>
      <c r="CS15" s="276" t="s">
        <v>815</v>
      </c>
      <c r="CT15" s="276" t="s">
        <v>815</v>
      </c>
      <c r="CU15" s="276" t="s">
        <v>815</v>
      </c>
      <c r="CV15" s="273">
        <v>0</v>
      </c>
      <c r="CW15" s="273">
        <v>0</v>
      </c>
      <c r="CX15" s="276" t="s">
        <v>815</v>
      </c>
      <c r="CY15" s="273">
        <v>1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3292</v>
      </c>
      <c r="E16" s="273">
        <f t="shared" si="8"/>
        <v>748</v>
      </c>
      <c r="F16" s="273">
        <f t="shared" si="9"/>
        <v>2</v>
      </c>
      <c r="G16" s="273">
        <f t="shared" si="10"/>
        <v>0</v>
      </c>
      <c r="H16" s="273">
        <f t="shared" si="11"/>
        <v>0</v>
      </c>
      <c r="I16" s="273">
        <f t="shared" si="12"/>
        <v>302</v>
      </c>
      <c r="J16" s="273">
        <f t="shared" si="13"/>
        <v>125</v>
      </c>
      <c r="K16" s="273">
        <f t="shared" si="14"/>
        <v>95</v>
      </c>
      <c r="L16" s="273">
        <f t="shared" si="15"/>
        <v>0</v>
      </c>
      <c r="M16" s="273">
        <f t="shared" si="16"/>
        <v>657</v>
      </c>
      <c r="N16" s="273">
        <f t="shared" si="17"/>
        <v>0</v>
      </c>
      <c r="O16" s="273">
        <f t="shared" si="18"/>
        <v>0</v>
      </c>
      <c r="P16" s="273">
        <f t="shared" si="19"/>
        <v>117</v>
      </c>
      <c r="Q16" s="273">
        <f t="shared" si="20"/>
        <v>0</v>
      </c>
      <c r="R16" s="273">
        <f t="shared" si="21"/>
        <v>0</v>
      </c>
      <c r="S16" s="273">
        <f t="shared" si="22"/>
        <v>481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765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815</v>
      </c>
      <c r="AQ16" s="276" t="s">
        <v>815</v>
      </c>
      <c r="AR16" s="276" t="s">
        <v>815</v>
      </c>
      <c r="AS16" s="276" t="s">
        <v>815</v>
      </c>
      <c r="AT16" s="276" t="s">
        <v>815</v>
      </c>
      <c r="AU16" s="276" t="s">
        <v>815</v>
      </c>
      <c r="AV16" s="276" t="s">
        <v>815</v>
      </c>
      <c r="AW16" s="276" t="s">
        <v>815</v>
      </c>
      <c r="AX16" s="273">
        <v>0</v>
      </c>
      <c r="AY16" s="273">
        <v>0</v>
      </c>
      <c r="AZ16" s="276" t="s">
        <v>815</v>
      </c>
      <c r="BA16" s="273">
        <v>0</v>
      </c>
      <c r="BB16" s="273">
        <f>施設資源化量内訳!D16</f>
        <v>2892</v>
      </c>
      <c r="BC16" s="273">
        <f>施設資源化量内訳!E16</f>
        <v>354</v>
      </c>
      <c r="BD16" s="273">
        <f>施設資源化量内訳!F16</f>
        <v>2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297</v>
      </c>
      <c r="BH16" s="273">
        <f>施設資源化量内訳!J16</f>
        <v>125</v>
      </c>
      <c r="BI16" s="273">
        <f>施設資源化量内訳!K16</f>
        <v>95</v>
      </c>
      <c r="BJ16" s="273">
        <f>施設資源化量内訳!L16</f>
        <v>0</v>
      </c>
      <c r="BK16" s="273">
        <f>施設資源化量内訳!M16</f>
        <v>657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116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481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765</v>
      </c>
      <c r="CA16" s="273">
        <f t="shared" si="4"/>
        <v>400</v>
      </c>
      <c r="CB16" s="273">
        <v>394</v>
      </c>
      <c r="CC16" s="273">
        <v>0</v>
      </c>
      <c r="CD16" s="273">
        <v>0</v>
      </c>
      <c r="CE16" s="273">
        <v>0</v>
      </c>
      <c r="CF16" s="273">
        <v>5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1</v>
      </c>
      <c r="CN16" s="276" t="s">
        <v>815</v>
      </c>
      <c r="CO16" s="276" t="s">
        <v>815</v>
      </c>
      <c r="CP16" s="276" t="s">
        <v>815</v>
      </c>
      <c r="CQ16" s="276" t="s">
        <v>815</v>
      </c>
      <c r="CR16" s="276" t="s">
        <v>815</v>
      </c>
      <c r="CS16" s="276" t="s">
        <v>815</v>
      </c>
      <c r="CT16" s="276" t="s">
        <v>815</v>
      </c>
      <c r="CU16" s="276" t="s">
        <v>815</v>
      </c>
      <c r="CV16" s="273">
        <v>0</v>
      </c>
      <c r="CW16" s="273">
        <v>0</v>
      </c>
      <c r="CX16" s="276" t="s">
        <v>815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168</v>
      </c>
      <c r="E17" s="273">
        <f t="shared" si="8"/>
        <v>19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70</v>
      </c>
      <c r="J17" s="273">
        <f t="shared" si="13"/>
        <v>50</v>
      </c>
      <c r="K17" s="273">
        <f t="shared" si="14"/>
        <v>5</v>
      </c>
      <c r="L17" s="273">
        <f t="shared" si="15"/>
        <v>0</v>
      </c>
      <c r="M17" s="273">
        <f t="shared" si="16"/>
        <v>14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10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815</v>
      </c>
      <c r="AQ17" s="276" t="s">
        <v>815</v>
      </c>
      <c r="AR17" s="276" t="s">
        <v>815</v>
      </c>
      <c r="AS17" s="276" t="s">
        <v>815</v>
      </c>
      <c r="AT17" s="276" t="s">
        <v>815</v>
      </c>
      <c r="AU17" s="276" t="s">
        <v>815</v>
      </c>
      <c r="AV17" s="276" t="s">
        <v>815</v>
      </c>
      <c r="AW17" s="276" t="s">
        <v>815</v>
      </c>
      <c r="AX17" s="273">
        <v>0</v>
      </c>
      <c r="AY17" s="273">
        <v>0</v>
      </c>
      <c r="AZ17" s="276" t="s">
        <v>815</v>
      </c>
      <c r="BA17" s="273">
        <v>0</v>
      </c>
      <c r="BB17" s="273">
        <f>施設資源化量内訳!D17</f>
        <v>168</v>
      </c>
      <c r="BC17" s="273">
        <f>施設資源化量内訳!E17</f>
        <v>19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70</v>
      </c>
      <c r="BH17" s="273">
        <f>施設資源化量内訳!J17</f>
        <v>50</v>
      </c>
      <c r="BI17" s="273">
        <f>施設資源化量内訳!K17</f>
        <v>5</v>
      </c>
      <c r="BJ17" s="273">
        <f>施設資源化量内訳!L17</f>
        <v>0</v>
      </c>
      <c r="BK17" s="273">
        <f>施設資源化量内訳!M17</f>
        <v>14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815</v>
      </c>
      <c r="CO17" s="276" t="s">
        <v>815</v>
      </c>
      <c r="CP17" s="276" t="s">
        <v>815</v>
      </c>
      <c r="CQ17" s="276" t="s">
        <v>815</v>
      </c>
      <c r="CR17" s="276" t="s">
        <v>815</v>
      </c>
      <c r="CS17" s="276" t="s">
        <v>815</v>
      </c>
      <c r="CT17" s="276" t="s">
        <v>815</v>
      </c>
      <c r="CU17" s="276" t="s">
        <v>815</v>
      </c>
      <c r="CV17" s="273">
        <v>0</v>
      </c>
      <c r="CW17" s="273">
        <v>0</v>
      </c>
      <c r="CX17" s="276" t="s">
        <v>815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748</v>
      </c>
      <c r="E18" s="273">
        <f t="shared" si="8"/>
        <v>224</v>
      </c>
      <c r="F18" s="273">
        <f t="shared" si="9"/>
        <v>1</v>
      </c>
      <c r="G18" s="273">
        <f t="shared" si="10"/>
        <v>0</v>
      </c>
      <c r="H18" s="273">
        <f t="shared" si="11"/>
        <v>0</v>
      </c>
      <c r="I18" s="273">
        <f t="shared" si="12"/>
        <v>249</v>
      </c>
      <c r="J18" s="273">
        <f t="shared" si="13"/>
        <v>103</v>
      </c>
      <c r="K18" s="273">
        <f t="shared" si="14"/>
        <v>52</v>
      </c>
      <c r="L18" s="273">
        <f t="shared" si="15"/>
        <v>0</v>
      </c>
      <c r="M18" s="273">
        <f t="shared" si="16"/>
        <v>119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815</v>
      </c>
      <c r="AQ18" s="276" t="s">
        <v>815</v>
      </c>
      <c r="AR18" s="276" t="s">
        <v>815</v>
      </c>
      <c r="AS18" s="276" t="s">
        <v>815</v>
      </c>
      <c r="AT18" s="276" t="s">
        <v>815</v>
      </c>
      <c r="AU18" s="276" t="s">
        <v>815</v>
      </c>
      <c r="AV18" s="276" t="s">
        <v>815</v>
      </c>
      <c r="AW18" s="276" t="s">
        <v>815</v>
      </c>
      <c r="AX18" s="273">
        <v>0</v>
      </c>
      <c r="AY18" s="273">
        <v>0</v>
      </c>
      <c r="AZ18" s="276" t="s">
        <v>815</v>
      </c>
      <c r="BA18" s="273">
        <v>0</v>
      </c>
      <c r="BB18" s="273">
        <f>施設資源化量内訳!D18</f>
        <v>540</v>
      </c>
      <c r="BC18" s="273">
        <f>施設資源化量内訳!E18</f>
        <v>17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249</v>
      </c>
      <c r="BH18" s="273">
        <f>施設資源化量内訳!J18</f>
        <v>103</v>
      </c>
      <c r="BI18" s="273">
        <f>施設資源化量内訳!K18</f>
        <v>52</v>
      </c>
      <c r="BJ18" s="273">
        <f>施設資源化量内訳!L18</f>
        <v>0</v>
      </c>
      <c r="BK18" s="273">
        <f>施設資源化量内訳!M18</f>
        <v>119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208</v>
      </c>
      <c r="CB18" s="273">
        <v>207</v>
      </c>
      <c r="CC18" s="273">
        <v>1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815</v>
      </c>
      <c r="CO18" s="276" t="s">
        <v>815</v>
      </c>
      <c r="CP18" s="276" t="s">
        <v>815</v>
      </c>
      <c r="CQ18" s="276" t="s">
        <v>815</v>
      </c>
      <c r="CR18" s="276" t="s">
        <v>815</v>
      </c>
      <c r="CS18" s="276" t="s">
        <v>815</v>
      </c>
      <c r="CT18" s="276" t="s">
        <v>815</v>
      </c>
      <c r="CU18" s="276" t="s">
        <v>815</v>
      </c>
      <c r="CV18" s="273">
        <v>0</v>
      </c>
      <c r="CW18" s="273">
        <v>0</v>
      </c>
      <c r="CX18" s="276" t="s">
        <v>815</v>
      </c>
      <c r="CY18" s="273">
        <v>0</v>
      </c>
      <c r="CZ18" s="274" t="s">
        <v>776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114</v>
      </c>
      <c r="E19" s="273">
        <f t="shared" si="8"/>
        <v>35</v>
      </c>
      <c r="F19" s="273">
        <f t="shared" si="9"/>
        <v>0</v>
      </c>
      <c r="G19" s="273">
        <f t="shared" si="10"/>
        <v>0</v>
      </c>
      <c r="H19" s="273">
        <f t="shared" si="11"/>
        <v>0</v>
      </c>
      <c r="I19" s="273">
        <f t="shared" si="12"/>
        <v>40</v>
      </c>
      <c r="J19" s="273">
        <f t="shared" si="13"/>
        <v>21</v>
      </c>
      <c r="K19" s="273">
        <f t="shared" si="14"/>
        <v>6</v>
      </c>
      <c r="L19" s="273">
        <f t="shared" si="15"/>
        <v>0</v>
      </c>
      <c r="M19" s="273">
        <f t="shared" si="16"/>
        <v>11</v>
      </c>
      <c r="N19" s="273">
        <f t="shared" si="17"/>
        <v>0</v>
      </c>
      <c r="O19" s="273">
        <f t="shared" si="18"/>
        <v>0</v>
      </c>
      <c r="P19" s="273">
        <f t="shared" si="19"/>
        <v>1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815</v>
      </c>
      <c r="AQ19" s="276" t="s">
        <v>815</v>
      </c>
      <c r="AR19" s="276" t="s">
        <v>815</v>
      </c>
      <c r="AS19" s="276" t="s">
        <v>815</v>
      </c>
      <c r="AT19" s="276" t="s">
        <v>815</v>
      </c>
      <c r="AU19" s="276" t="s">
        <v>815</v>
      </c>
      <c r="AV19" s="276" t="s">
        <v>815</v>
      </c>
      <c r="AW19" s="276" t="s">
        <v>815</v>
      </c>
      <c r="AX19" s="273">
        <v>0</v>
      </c>
      <c r="AY19" s="273">
        <v>0</v>
      </c>
      <c r="AZ19" s="276" t="s">
        <v>815</v>
      </c>
      <c r="BA19" s="273">
        <v>0</v>
      </c>
      <c r="BB19" s="273">
        <f>施設資源化量内訳!D19</f>
        <v>82</v>
      </c>
      <c r="BC19" s="273">
        <f>施設資源化量内訳!E19</f>
        <v>3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40</v>
      </c>
      <c r="BH19" s="273">
        <f>施設資源化量内訳!J19</f>
        <v>21</v>
      </c>
      <c r="BI19" s="273">
        <f>施設資源化量内訳!K19</f>
        <v>6</v>
      </c>
      <c r="BJ19" s="273">
        <f>施設資源化量内訳!L19</f>
        <v>0</v>
      </c>
      <c r="BK19" s="273">
        <f>施設資源化量内訳!M19</f>
        <v>11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1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32</v>
      </c>
      <c r="CB19" s="273">
        <v>32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815</v>
      </c>
      <c r="CO19" s="276" t="s">
        <v>815</v>
      </c>
      <c r="CP19" s="276" t="s">
        <v>815</v>
      </c>
      <c r="CQ19" s="276" t="s">
        <v>815</v>
      </c>
      <c r="CR19" s="276" t="s">
        <v>815</v>
      </c>
      <c r="CS19" s="276" t="s">
        <v>815</v>
      </c>
      <c r="CT19" s="276" t="s">
        <v>815</v>
      </c>
      <c r="CU19" s="276" t="s">
        <v>815</v>
      </c>
      <c r="CV19" s="273">
        <v>0</v>
      </c>
      <c r="CW19" s="273">
        <v>0</v>
      </c>
      <c r="CX19" s="276" t="s">
        <v>815</v>
      </c>
      <c r="CY19" s="273">
        <v>0</v>
      </c>
      <c r="CZ19" s="274" t="s">
        <v>776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157</v>
      </c>
      <c r="E20" s="273">
        <f t="shared" si="8"/>
        <v>60</v>
      </c>
      <c r="F20" s="273">
        <f t="shared" si="9"/>
        <v>0</v>
      </c>
      <c r="G20" s="273">
        <f t="shared" si="10"/>
        <v>39</v>
      </c>
      <c r="H20" s="273">
        <f t="shared" si="11"/>
        <v>0</v>
      </c>
      <c r="I20" s="273">
        <f t="shared" si="12"/>
        <v>0</v>
      </c>
      <c r="J20" s="273">
        <f t="shared" si="13"/>
        <v>31</v>
      </c>
      <c r="K20" s="273">
        <f t="shared" si="14"/>
        <v>8</v>
      </c>
      <c r="L20" s="273">
        <f t="shared" si="15"/>
        <v>0</v>
      </c>
      <c r="M20" s="273">
        <f t="shared" si="16"/>
        <v>0</v>
      </c>
      <c r="N20" s="273">
        <f t="shared" si="17"/>
        <v>0</v>
      </c>
      <c r="O20" s="273">
        <f t="shared" si="18"/>
        <v>3</v>
      </c>
      <c r="P20" s="273">
        <f t="shared" si="19"/>
        <v>16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157</v>
      </c>
      <c r="AD20" s="273">
        <v>60</v>
      </c>
      <c r="AE20" s="273">
        <v>0</v>
      </c>
      <c r="AF20" s="273">
        <v>39</v>
      </c>
      <c r="AG20" s="273">
        <v>0</v>
      </c>
      <c r="AH20" s="273">
        <v>0</v>
      </c>
      <c r="AI20" s="273">
        <v>31</v>
      </c>
      <c r="AJ20" s="273">
        <v>8</v>
      </c>
      <c r="AK20" s="273">
        <v>0</v>
      </c>
      <c r="AL20" s="273">
        <v>0</v>
      </c>
      <c r="AM20" s="273">
        <v>0</v>
      </c>
      <c r="AN20" s="273">
        <v>3</v>
      </c>
      <c r="AO20" s="276">
        <v>16</v>
      </c>
      <c r="AP20" s="276" t="s">
        <v>815</v>
      </c>
      <c r="AQ20" s="276" t="s">
        <v>815</v>
      </c>
      <c r="AR20" s="276" t="s">
        <v>815</v>
      </c>
      <c r="AS20" s="276" t="s">
        <v>815</v>
      </c>
      <c r="AT20" s="276" t="s">
        <v>815</v>
      </c>
      <c r="AU20" s="276" t="s">
        <v>815</v>
      </c>
      <c r="AV20" s="276" t="s">
        <v>815</v>
      </c>
      <c r="AW20" s="276" t="s">
        <v>815</v>
      </c>
      <c r="AX20" s="273">
        <v>0</v>
      </c>
      <c r="AY20" s="273">
        <v>0</v>
      </c>
      <c r="AZ20" s="276" t="s">
        <v>815</v>
      </c>
      <c r="BA20" s="273">
        <v>0</v>
      </c>
      <c r="BB20" s="273">
        <f>施設資源化量内訳!D20</f>
        <v>0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0</v>
      </c>
      <c r="BH20" s="273">
        <f>施設資源化量内訳!J20</f>
        <v>0</v>
      </c>
      <c r="BI20" s="273">
        <f>施設資源化量内訳!K20</f>
        <v>0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815</v>
      </c>
      <c r="CO20" s="276" t="s">
        <v>815</v>
      </c>
      <c r="CP20" s="276" t="s">
        <v>815</v>
      </c>
      <c r="CQ20" s="276" t="s">
        <v>815</v>
      </c>
      <c r="CR20" s="276" t="s">
        <v>815</v>
      </c>
      <c r="CS20" s="276" t="s">
        <v>815</v>
      </c>
      <c r="CT20" s="276" t="s">
        <v>815</v>
      </c>
      <c r="CU20" s="276" t="s">
        <v>815</v>
      </c>
      <c r="CV20" s="273">
        <v>0</v>
      </c>
      <c r="CW20" s="273">
        <v>0</v>
      </c>
      <c r="CX20" s="276" t="s">
        <v>815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747</v>
      </c>
      <c r="E21" s="273">
        <f t="shared" si="8"/>
        <v>173</v>
      </c>
      <c r="F21" s="273">
        <f t="shared" si="9"/>
        <v>0</v>
      </c>
      <c r="G21" s="273">
        <f t="shared" si="10"/>
        <v>0</v>
      </c>
      <c r="H21" s="273">
        <f t="shared" si="11"/>
        <v>41</v>
      </c>
      <c r="I21" s="273">
        <f t="shared" si="12"/>
        <v>18</v>
      </c>
      <c r="J21" s="273">
        <f t="shared" si="13"/>
        <v>115</v>
      </c>
      <c r="K21" s="273">
        <f t="shared" si="14"/>
        <v>43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328</v>
      </c>
      <c r="P21" s="273">
        <f t="shared" si="19"/>
        <v>29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815</v>
      </c>
      <c r="AQ21" s="276" t="s">
        <v>815</v>
      </c>
      <c r="AR21" s="276" t="s">
        <v>815</v>
      </c>
      <c r="AS21" s="276" t="s">
        <v>815</v>
      </c>
      <c r="AT21" s="276" t="s">
        <v>815</v>
      </c>
      <c r="AU21" s="276" t="s">
        <v>815</v>
      </c>
      <c r="AV21" s="276" t="s">
        <v>815</v>
      </c>
      <c r="AW21" s="276" t="s">
        <v>815</v>
      </c>
      <c r="AX21" s="273">
        <v>0</v>
      </c>
      <c r="AY21" s="273">
        <v>0</v>
      </c>
      <c r="AZ21" s="276" t="s">
        <v>815</v>
      </c>
      <c r="BA21" s="273">
        <v>0</v>
      </c>
      <c r="BB21" s="273">
        <f>施設資源化量内訳!D21</f>
        <v>642</v>
      </c>
      <c r="BC21" s="273">
        <f>施設資源化量内訳!E21</f>
        <v>73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41</v>
      </c>
      <c r="BG21" s="273">
        <f>施設資源化量内訳!I21</f>
        <v>13</v>
      </c>
      <c r="BH21" s="273">
        <f>施設資源化量内訳!J21</f>
        <v>115</v>
      </c>
      <c r="BI21" s="273">
        <f>施設資源化量内訳!K21</f>
        <v>43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328</v>
      </c>
      <c r="BN21" s="273">
        <f>施設資源化量内訳!P21</f>
        <v>29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105</v>
      </c>
      <c r="CB21" s="273">
        <v>100</v>
      </c>
      <c r="CC21" s="273">
        <v>0</v>
      </c>
      <c r="CD21" s="273">
        <v>0</v>
      </c>
      <c r="CE21" s="273">
        <v>0</v>
      </c>
      <c r="CF21" s="273">
        <v>5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815</v>
      </c>
      <c r="CO21" s="276" t="s">
        <v>815</v>
      </c>
      <c r="CP21" s="276" t="s">
        <v>815</v>
      </c>
      <c r="CQ21" s="276" t="s">
        <v>815</v>
      </c>
      <c r="CR21" s="276" t="s">
        <v>815</v>
      </c>
      <c r="CS21" s="276" t="s">
        <v>815</v>
      </c>
      <c r="CT21" s="276" t="s">
        <v>815</v>
      </c>
      <c r="CU21" s="276" t="s">
        <v>815</v>
      </c>
      <c r="CV21" s="273">
        <v>0</v>
      </c>
      <c r="CW21" s="273">
        <v>0</v>
      </c>
      <c r="CX21" s="276" t="s">
        <v>815</v>
      </c>
      <c r="CY21" s="273">
        <v>0</v>
      </c>
      <c r="CZ21" s="274" t="s">
        <v>776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453</v>
      </c>
      <c r="E22" s="273">
        <f t="shared" si="8"/>
        <v>171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71</v>
      </c>
      <c r="J22" s="273">
        <f t="shared" si="13"/>
        <v>39</v>
      </c>
      <c r="K22" s="273">
        <f t="shared" si="14"/>
        <v>20</v>
      </c>
      <c r="L22" s="273">
        <f t="shared" si="15"/>
        <v>0</v>
      </c>
      <c r="M22" s="273">
        <f t="shared" si="16"/>
        <v>149</v>
      </c>
      <c r="N22" s="273">
        <f t="shared" si="17"/>
        <v>0</v>
      </c>
      <c r="O22" s="273">
        <f t="shared" si="18"/>
        <v>0</v>
      </c>
      <c r="P22" s="273">
        <f t="shared" si="19"/>
        <v>3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0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815</v>
      </c>
      <c r="AQ22" s="276" t="s">
        <v>815</v>
      </c>
      <c r="AR22" s="276" t="s">
        <v>815</v>
      </c>
      <c r="AS22" s="276" t="s">
        <v>815</v>
      </c>
      <c r="AT22" s="276" t="s">
        <v>815</v>
      </c>
      <c r="AU22" s="276" t="s">
        <v>815</v>
      </c>
      <c r="AV22" s="276" t="s">
        <v>815</v>
      </c>
      <c r="AW22" s="276" t="s">
        <v>815</v>
      </c>
      <c r="AX22" s="273">
        <v>0</v>
      </c>
      <c r="AY22" s="273">
        <v>0</v>
      </c>
      <c r="AZ22" s="276" t="s">
        <v>815</v>
      </c>
      <c r="BA22" s="273">
        <v>0</v>
      </c>
      <c r="BB22" s="273">
        <f>施設資源化量内訳!D22</f>
        <v>279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71</v>
      </c>
      <c r="BH22" s="273">
        <f>施設資源化量内訳!J22</f>
        <v>39</v>
      </c>
      <c r="BI22" s="273">
        <f>施設資源化量内訳!K22</f>
        <v>20</v>
      </c>
      <c r="BJ22" s="273">
        <f>施設資源化量内訳!L22</f>
        <v>0</v>
      </c>
      <c r="BK22" s="273">
        <f>施設資源化量内訳!M22</f>
        <v>149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0</v>
      </c>
      <c r="CA22" s="273">
        <f t="shared" si="4"/>
        <v>174</v>
      </c>
      <c r="CB22" s="273">
        <v>171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3</v>
      </c>
      <c r="CN22" s="276" t="s">
        <v>815</v>
      </c>
      <c r="CO22" s="276" t="s">
        <v>815</v>
      </c>
      <c r="CP22" s="276" t="s">
        <v>815</v>
      </c>
      <c r="CQ22" s="276" t="s">
        <v>815</v>
      </c>
      <c r="CR22" s="276" t="s">
        <v>815</v>
      </c>
      <c r="CS22" s="276" t="s">
        <v>815</v>
      </c>
      <c r="CT22" s="276" t="s">
        <v>815</v>
      </c>
      <c r="CU22" s="276" t="s">
        <v>815</v>
      </c>
      <c r="CV22" s="273">
        <v>0</v>
      </c>
      <c r="CW22" s="273">
        <v>0</v>
      </c>
      <c r="CX22" s="276" t="s">
        <v>815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1274</v>
      </c>
      <c r="E23" s="273">
        <f t="shared" si="8"/>
        <v>205</v>
      </c>
      <c r="F23" s="273">
        <f t="shared" si="9"/>
        <v>0</v>
      </c>
      <c r="G23" s="273">
        <f t="shared" si="10"/>
        <v>0</v>
      </c>
      <c r="H23" s="273">
        <f t="shared" si="11"/>
        <v>7</v>
      </c>
      <c r="I23" s="273">
        <f t="shared" si="12"/>
        <v>182</v>
      </c>
      <c r="J23" s="273">
        <f t="shared" si="13"/>
        <v>135</v>
      </c>
      <c r="K23" s="273">
        <f t="shared" si="14"/>
        <v>50</v>
      </c>
      <c r="L23" s="273">
        <f t="shared" si="15"/>
        <v>0</v>
      </c>
      <c r="M23" s="273">
        <f t="shared" si="16"/>
        <v>236</v>
      </c>
      <c r="N23" s="273">
        <f t="shared" si="17"/>
        <v>15</v>
      </c>
      <c r="O23" s="273">
        <f t="shared" si="18"/>
        <v>0</v>
      </c>
      <c r="P23" s="273">
        <f t="shared" si="19"/>
        <v>37</v>
      </c>
      <c r="Q23" s="273">
        <f t="shared" si="20"/>
        <v>217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190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815</v>
      </c>
      <c r="AQ23" s="276" t="s">
        <v>815</v>
      </c>
      <c r="AR23" s="276" t="s">
        <v>815</v>
      </c>
      <c r="AS23" s="276" t="s">
        <v>815</v>
      </c>
      <c r="AT23" s="276" t="s">
        <v>815</v>
      </c>
      <c r="AU23" s="276" t="s">
        <v>815</v>
      </c>
      <c r="AV23" s="276" t="s">
        <v>815</v>
      </c>
      <c r="AW23" s="276" t="s">
        <v>815</v>
      </c>
      <c r="AX23" s="273">
        <v>0</v>
      </c>
      <c r="AY23" s="273">
        <v>0</v>
      </c>
      <c r="AZ23" s="276" t="s">
        <v>815</v>
      </c>
      <c r="BA23" s="273">
        <v>0</v>
      </c>
      <c r="BB23" s="273">
        <f>施設資源化量内訳!D23</f>
        <v>1266</v>
      </c>
      <c r="BC23" s="273">
        <f>施設資源化量内訳!E23</f>
        <v>198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6</v>
      </c>
      <c r="BG23" s="273">
        <f>施設資源化量内訳!I23</f>
        <v>182</v>
      </c>
      <c r="BH23" s="273">
        <f>施設資源化量内訳!J23</f>
        <v>135</v>
      </c>
      <c r="BI23" s="273">
        <f>施設資源化量内訳!K23</f>
        <v>50</v>
      </c>
      <c r="BJ23" s="273">
        <f>施設資源化量内訳!L23</f>
        <v>0</v>
      </c>
      <c r="BK23" s="273">
        <f>施設資源化量内訳!M23</f>
        <v>236</v>
      </c>
      <c r="BL23" s="273">
        <f>施設資源化量内訳!N23</f>
        <v>15</v>
      </c>
      <c r="BM23" s="273">
        <f>施設資源化量内訳!O23</f>
        <v>0</v>
      </c>
      <c r="BN23" s="273">
        <f>施設資源化量内訳!P23</f>
        <v>37</v>
      </c>
      <c r="BO23" s="273">
        <f>施設資源化量内訳!Q23</f>
        <v>217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190</v>
      </c>
      <c r="CA23" s="273">
        <f t="shared" si="4"/>
        <v>8</v>
      </c>
      <c r="CB23" s="273">
        <v>7</v>
      </c>
      <c r="CC23" s="273">
        <v>0</v>
      </c>
      <c r="CD23" s="273">
        <v>0</v>
      </c>
      <c r="CE23" s="273">
        <v>1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815</v>
      </c>
      <c r="CO23" s="276" t="s">
        <v>815</v>
      </c>
      <c r="CP23" s="276" t="s">
        <v>815</v>
      </c>
      <c r="CQ23" s="276" t="s">
        <v>815</v>
      </c>
      <c r="CR23" s="276" t="s">
        <v>815</v>
      </c>
      <c r="CS23" s="276" t="s">
        <v>815</v>
      </c>
      <c r="CT23" s="276" t="s">
        <v>815</v>
      </c>
      <c r="CU23" s="276" t="s">
        <v>815</v>
      </c>
      <c r="CV23" s="273">
        <v>0</v>
      </c>
      <c r="CW23" s="273">
        <v>0</v>
      </c>
      <c r="CX23" s="276" t="s">
        <v>815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285</v>
      </c>
      <c r="E24" s="273">
        <f t="shared" si="8"/>
        <v>93</v>
      </c>
      <c r="F24" s="273">
        <f t="shared" si="9"/>
        <v>0</v>
      </c>
      <c r="G24" s="273">
        <f t="shared" si="10"/>
        <v>79</v>
      </c>
      <c r="H24" s="273">
        <f t="shared" si="11"/>
        <v>1</v>
      </c>
      <c r="I24" s="273">
        <f t="shared" si="12"/>
        <v>17</v>
      </c>
      <c r="J24" s="273">
        <f t="shared" si="13"/>
        <v>48</v>
      </c>
      <c r="K24" s="273">
        <f t="shared" si="14"/>
        <v>13</v>
      </c>
      <c r="L24" s="273">
        <f t="shared" si="15"/>
        <v>0</v>
      </c>
      <c r="M24" s="273">
        <f t="shared" si="16"/>
        <v>0</v>
      </c>
      <c r="N24" s="273">
        <f t="shared" si="17"/>
        <v>25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7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2</v>
      </c>
      <c r="AC24" s="273">
        <f t="shared" si="1"/>
        <v>25</v>
      </c>
      <c r="AD24" s="273">
        <v>0</v>
      </c>
      <c r="AE24" s="273">
        <v>0</v>
      </c>
      <c r="AF24" s="273">
        <v>2</v>
      </c>
      <c r="AG24" s="273">
        <v>1</v>
      </c>
      <c r="AH24" s="273">
        <v>0</v>
      </c>
      <c r="AI24" s="273">
        <v>7</v>
      </c>
      <c r="AJ24" s="273">
        <v>13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815</v>
      </c>
      <c r="AQ24" s="276" t="s">
        <v>815</v>
      </c>
      <c r="AR24" s="276" t="s">
        <v>815</v>
      </c>
      <c r="AS24" s="276" t="s">
        <v>815</v>
      </c>
      <c r="AT24" s="276" t="s">
        <v>815</v>
      </c>
      <c r="AU24" s="276" t="s">
        <v>815</v>
      </c>
      <c r="AV24" s="276" t="s">
        <v>815</v>
      </c>
      <c r="AW24" s="276" t="s">
        <v>815</v>
      </c>
      <c r="AX24" s="273">
        <v>0</v>
      </c>
      <c r="AY24" s="273">
        <v>0</v>
      </c>
      <c r="AZ24" s="276" t="s">
        <v>815</v>
      </c>
      <c r="BA24" s="273">
        <v>2</v>
      </c>
      <c r="BB24" s="273">
        <f>施設資源化量内訳!D24</f>
        <v>90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17</v>
      </c>
      <c r="BH24" s="273">
        <f>施設資源化量内訳!J24</f>
        <v>41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25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7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0</v>
      </c>
      <c r="CA24" s="273">
        <f t="shared" si="4"/>
        <v>170</v>
      </c>
      <c r="CB24" s="273">
        <v>93</v>
      </c>
      <c r="CC24" s="273">
        <v>0</v>
      </c>
      <c r="CD24" s="273">
        <v>77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815</v>
      </c>
      <c r="CO24" s="276" t="s">
        <v>815</v>
      </c>
      <c r="CP24" s="276" t="s">
        <v>815</v>
      </c>
      <c r="CQ24" s="276" t="s">
        <v>815</v>
      </c>
      <c r="CR24" s="276" t="s">
        <v>815</v>
      </c>
      <c r="CS24" s="276" t="s">
        <v>815</v>
      </c>
      <c r="CT24" s="276" t="s">
        <v>815</v>
      </c>
      <c r="CU24" s="276" t="s">
        <v>815</v>
      </c>
      <c r="CV24" s="273">
        <v>0</v>
      </c>
      <c r="CW24" s="273">
        <v>0</v>
      </c>
      <c r="CX24" s="276" t="s">
        <v>815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152</v>
      </c>
      <c r="E25" s="273">
        <f t="shared" si="8"/>
        <v>0</v>
      </c>
      <c r="F25" s="273">
        <f t="shared" si="9"/>
        <v>0</v>
      </c>
      <c r="G25" s="273">
        <f t="shared" si="10"/>
        <v>1</v>
      </c>
      <c r="H25" s="273">
        <f t="shared" si="11"/>
        <v>2</v>
      </c>
      <c r="I25" s="273">
        <f t="shared" si="12"/>
        <v>24</v>
      </c>
      <c r="J25" s="273">
        <f t="shared" si="13"/>
        <v>68</v>
      </c>
      <c r="K25" s="273">
        <f t="shared" si="14"/>
        <v>25</v>
      </c>
      <c r="L25" s="273">
        <f t="shared" si="15"/>
        <v>0</v>
      </c>
      <c r="M25" s="273">
        <f t="shared" si="16"/>
        <v>0</v>
      </c>
      <c r="N25" s="273">
        <f t="shared" si="17"/>
        <v>24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5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3</v>
      </c>
      <c r="AC25" s="273">
        <f t="shared" si="1"/>
        <v>40</v>
      </c>
      <c r="AD25" s="273">
        <v>0</v>
      </c>
      <c r="AE25" s="273">
        <v>0</v>
      </c>
      <c r="AF25" s="273">
        <v>1</v>
      </c>
      <c r="AG25" s="273">
        <v>2</v>
      </c>
      <c r="AH25" s="273">
        <v>0</v>
      </c>
      <c r="AI25" s="273">
        <v>9</v>
      </c>
      <c r="AJ25" s="273">
        <v>25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815</v>
      </c>
      <c r="AQ25" s="276" t="s">
        <v>815</v>
      </c>
      <c r="AR25" s="276" t="s">
        <v>815</v>
      </c>
      <c r="AS25" s="276" t="s">
        <v>815</v>
      </c>
      <c r="AT25" s="276" t="s">
        <v>815</v>
      </c>
      <c r="AU25" s="276" t="s">
        <v>815</v>
      </c>
      <c r="AV25" s="276" t="s">
        <v>815</v>
      </c>
      <c r="AW25" s="276" t="s">
        <v>815</v>
      </c>
      <c r="AX25" s="273">
        <v>0</v>
      </c>
      <c r="AY25" s="273">
        <v>0</v>
      </c>
      <c r="AZ25" s="276" t="s">
        <v>815</v>
      </c>
      <c r="BA25" s="273">
        <v>3</v>
      </c>
      <c r="BB25" s="273">
        <f>施設資源化量内訳!D25</f>
        <v>112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24</v>
      </c>
      <c r="BH25" s="273">
        <f>施設資源化量内訳!J25</f>
        <v>59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24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5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815</v>
      </c>
      <c r="CO25" s="276" t="s">
        <v>815</v>
      </c>
      <c r="CP25" s="276" t="s">
        <v>815</v>
      </c>
      <c r="CQ25" s="276" t="s">
        <v>815</v>
      </c>
      <c r="CR25" s="276" t="s">
        <v>815</v>
      </c>
      <c r="CS25" s="276" t="s">
        <v>815</v>
      </c>
      <c r="CT25" s="276" t="s">
        <v>815</v>
      </c>
      <c r="CU25" s="276" t="s">
        <v>815</v>
      </c>
      <c r="CV25" s="273">
        <v>0</v>
      </c>
      <c r="CW25" s="273">
        <v>0</v>
      </c>
      <c r="CX25" s="276" t="s">
        <v>815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109</v>
      </c>
      <c r="E26" s="273">
        <f t="shared" si="8"/>
        <v>0</v>
      </c>
      <c r="F26" s="273">
        <f t="shared" si="9"/>
        <v>0</v>
      </c>
      <c r="G26" s="273">
        <f t="shared" si="10"/>
        <v>2</v>
      </c>
      <c r="H26" s="273">
        <f t="shared" si="11"/>
        <v>2</v>
      </c>
      <c r="I26" s="273">
        <f t="shared" si="12"/>
        <v>18</v>
      </c>
      <c r="J26" s="273">
        <f t="shared" si="13"/>
        <v>48</v>
      </c>
      <c r="K26" s="273">
        <f t="shared" si="14"/>
        <v>13</v>
      </c>
      <c r="L26" s="273">
        <f t="shared" si="15"/>
        <v>0</v>
      </c>
      <c r="M26" s="273">
        <f t="shared" si="16"/>
        <v>0</v>
      </c>
      <c r="N26" s="273">
        <f t="shared" si="17"/>
        <v>18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6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2</v>
      </c>
      <c r="AC26" s="273">
        <f t="shared" si="1"/>
        <v>24</v>
      </c>
      <c r="AD26" s="273">
        <v>0</v>
      </c>
      <c r="AE26" s="273">
        <v>0</v>
      </c>
      <c r="AF26" s="273">
        <v>2</v>
      </c>
      <c r="AG26" s="273">
        <v>2</v>
      </c>
      <c r="AH26" s="273">
        <v>0</v>
      </c>
      <c r="AI26" s="273">
        <v>5</v>
      </c>
      <c r="AJ26" s="273">
        <v>13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815</v>
      </c>
      <c r="AQ26" s="276" t="s">
        <v>815</v>
      </c>
      <c r="AR26" s="276" t="s">
        <v>815</v>
      </c>
      <c r="AS26" s="276" t="s">
        <v>815</v>
      </c>
      <c r="AT26" s="276" t="s">
        <v>815</v>
      </c>
      <c r="AU26" s="276" t="s">
        <v>815</v>
      </c>
      <c r="AV26" s="276" t="s">
        <v>815</v>
      </c>
      <c r="AW26" s="276" t="s">
        <v>815</v>
      </c>
      <c r="AX26" s="273">
        <v>0</v>
      </c>
      <c r="AY26" s="273">
        <v>0</v>
      </c>
      <c r="AZ26" s="276" t="s">
        <v>815</v>
      </c>
      <c r="BA26" s="273">
        <v>2</v>
      </c>
      <c r="BB26" s="273">
        <f>施設資源化量内訳!D26</f>
        <v>85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18</v>
      </c>
      <c r="BH26" s="273">
        <f>施設資源化量内訳!J26</f>
        <v>43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18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6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815</v>
      </c>
      <c r="CO26" s="276" t="s">
        <v>815</v>
      </c>
      <c r="CP26" s="276" t="s">
        <v>815</v>
      </c>
      <c r="CQ26" s="276" t="s">
        <v>815</v>
      </c>
      <c r="CR26" s="276" t="s">
        <v>815</v>
      </c>
      <c r="CS26" s="276" t="s">
        <v>815</v>
      </c>
      <c r="CT26" s="276" t="s">
        <v>815</v>
      </c>
      <c r="CU26" s="276" t="s">
        <v>815</v>
      </c>
      <c r="CV26" s="273">
        <v>0</v>
      </c>
      <c r="CW26" s="273">
        <v>0</v>
      </c>
      <c r="CX26" s="276" t="s">
        <v>815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249</v>
      </c>
      <c r="E27" s="273">
        <f t="shared" si="8"/>
        <v>43</v>
      </c>
      <c r="F27" s="273">
        <f t="shared" si="9"/>
        <v>0</v>
      </c>
      <c r="G27" s="273">
        <f t="shared" si="10"/>
        <v>32</v>
      </c>
      <c r="H27" s="273">
        <f t="shared" si="11"/>
        <v>2</v>
      </c>
      <c r="I27" s="273">
        <f t="shared" si="12"/>
        <v>29</v>
      </c>
      <c r="J27" s="273">
        <f t="shared" si="13"/>
        <v>80</v>
      </c>
      <c r="K27" s="273">
        <f t="shared" si="14"/>
        <v>19</v>
      </c>
      <c r="L27" s="273">
        <f t="shared" si="15"/>
        <v>0</v>
      </c>
      <c r="M27" s="273">
        <f t="shared" si="16"/>
        <v>0</v>
      </c>
      <c r="N27" s="273">
        <f t="shared" si="17"/>
        <v>35</v>
      </c>
      <c r="O27" s="273">
        <f t="shared" si="18"/>
        <v>0</v>
      </c>
      <c r="P27" s="273">
        <f t="shared" si="19"/>
        <v>0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6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3</v>
      </c>
      <c r="AC27" s="273">
        <f t="shared" si="1"/>
        <v>33</v>
      </c>
      <c r="AD27" s="273">
        <v>0</v>
      </c>
      <c r="AE27" s="273">
        <v>0</v>
      </c>
      <c r="AF27" s="273">
        <v>2</v>
      </c>
      <c r="AG27" s="273">
        <v>2</v>
      </c>
      <c r="AH27" s="273">
        <v>0</v>
      </c>
      <c r="AI27" s="273">
        <v>7</v>
      </c>
      <c r="AJ27" s="273">
        <v>19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815</v>
      </c>
      <c r="AQ27" s="276" t="s">
        <v>815</v>
      </c>
      <c r="AR27" s="276" t="s">
        <v>815</v>
      </c>
      <c r="AS27" s="276" t="s">
        <v>815</v>
      </c>
      <c r="AT27" s="276" t="s">
        <v>815</v>
      </c>
      <c r="AU27" s="276" t="s">
        <v>815</v>
      </c>
      <c r="AV27" s="276" t="s">
        <v>815</v>
      </c>
      <c r="AW27" s="276" t="s">
        <v>815</v>
      </c>
      <c r="AX27" s="273">
        <v>0</v>
      </c>
      <c r="AY27" s="273">
        <v>0</v>
      </c>
      <c r="AZ27" s="276" t="s">
        <v>815</v>
      </c>
      <c r="BA27" s="273">
        <v>3</v>
      </c>
      <c r="BB27" s="273">
        <f>施設資源化量内訳!D27</f>
        <v>143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29</v>
      </c>
      <c r="BH27" s="273">
        <f>施設資源化量内訳!J27</f>
        <v>73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35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6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73</v>
      </c>
      <c r="CB27" s="273">
        <v>43</v>
      </c>
      <c r="CC27" s="273">
        <v>0</v>
      </c>
      <c r="CD27" s="273">
        <v>30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815</v>
      </c>
      <c r="CO27" s="276" t="s">
        <v>815</v>
      </c>
      <c r="CP27" s="276" t="s">
        <v>815</v>
      </c>
      <c r="CQ27" s="276" t="s">
        <v>815</v>
      </c>
      <c r="CR27" s="276" t="s">
        <v>815</v>
      </c>
      <c r="CS27" s="276" t="s">
        <v>815</v>
      </c>
      <c r="CT27" s="276" t="s">
        <v>815</v>
      </c>
      <c r="CU27" s="276" t="s">
        <v>815</v>
      </c>
      <c r="CV27" s="273">
        <v>0</v>
      </c>
      <c r="CW27" s="273">
        <v>0</v>
      </c>
      <c r="CX27" s="276" t="s">
        <v>815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512</v>
      </c>
      <c r="E28" s="273">
        <f t="shared" si="8"/>
        <v>97</v>
      </c>
      <c r="F28" s="273">
        <f t="shared" si="9"/>
        <v>3</v>
      </c>
      <c r="G28" s="273">
        <f t="shared" si="10"/>
        <v>43</v>
      </c>
      <c r="H28" s="273">
        <f t="shared" si="11"/>
        <v>69</v>
      </c>
      <c r="I28" s="273">
        <f t="shared" si="12"/>
        <v>67</v>
      </c>
      <c r="J28" s="273">
        <f t="shared" si="13"/>
        <v>70</v>
      </c>
      <c r="K28" s="273">
        <f t="shared" si="14"/>
        <v>34</v>
      </c>
      <c r="L28" s="273">
        <f t="shared" si="15"/>
        <v>6</v>
      </c>
      <c r="M28" s="273">
        <f t="shared" si="16"/>
        <v>88</v>
      </c>
      <c r="N28" s="273">
        <f t="shared" si="17"/>
        <v>17</v>
      </c>
      <c r="O28" s="273">
        <f t="shared" si="18"/>
        <v>0</v>
      </c>
      <c r="P28" s="273">
        <f t="shared" si="19"/>
        <v>13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2</v>
      </c>
      <c r="AA28" s="273">
        <f t="shared" si="30"/>
        <v>0</v>
      </c>
      <c r="AB28" s="273">
        <f t="shared" si="31"/>
        <v>3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815</v>
      </c>
      <c r="AQ28" s="276" t="s">
        <v>815</v>
      </c>
      <c r="AR28" s="276" t="s">
        <v>815</v>
      </c>
      <c r="AS28" s="276" t="s">
        <v>815</v>
      </c>
      <c r="AT28" s="276" t="s">
        <v>815</v>
      </c>
      <c r="AU28" s="276" t="s">
        <v>815</v>
      </c>
      <c r="AV28" s="276" t="s">
        <v>815</v>
      </c>
      <c r="AW28" s="276" t="s">
        <v>815</v>
      </c>
      <c r="AX28" s="273">
        <v>0</v>
      </c>
      <c r="AY28" s="273">
        <v>0</v>
      </c>
      <c r="AZ28" s="276" t="s">
        <v>815</v>
      </c>
      <c r="BA28" s="273">
        <v>0</v>
      </c>
      <c r="BB28" s="273">
        <f>施設資源化量内訳!D28</f>
        <v>437</v>
      </c>
      <c r="BC28" s="273">
        <f>施設資源化量内訳!E28</f>
        <v>22</v>
      </c>
      <c r="BD28" s="273">
        <f>施設資源化量内訳!F28</f>
        <v>3</v>
      </c>
      <c r="BE28" s="273">
        <f>施設資源化量内訳!G28</f>
        <v>43</v>
      </c>
      <c r="BF28" s="273">
        <f>施設資源化量内訳!H28</f>
        <v>69</v>
      </c>
      <c r="BG28" s="273">
        <f>施設資源化量内訳!I28</f>
        <v>67</v>
      </c>
      <c r="BH28" s="273">
        <f>施設資源化量内訳!J28</f>
        <v>70</v>
      </c>
      <c r="BI28" s="273">
        <f>施設資源化量内訳!K28</f>
        <v>34</v>
      </c>
      <c r="BJ28" s="273">
        <f>施設資源化量内訳!L28</f>
        <v>6</v>
      </c>
      <c r="BK28" s="273">
        <f>施設資源化量内訳!M28</f>
        <v>88</v>
      </c>
      <c r="BL28" s="273">
        <f>施設資源化量内訳!N28</f>
        <v>17</v>
      </c>
      <c r="BM28" s="273">
        <f>施設資源化量内訳!O28</f>
        <v>0</v>
      </c>
      <c r="BN28" s="273">
        <f>施設資源化量内訳!P28</f>
        <v>13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2</v>
      </c>
      <c r="BY28" s="273">
        <f>施設資源化量内訳!AA28</f>
        <v>0</v>
      </c>
      <c r="BZ28" s="273">
        <f>施設資源化量内訳!AB28</f>
        <v>3</v>
      </c>
      <c r="CA28" s="273">
        <f t="shared" si="4"/>
        <v>75</v>
      </c>
      <c r="CB28" s="273">
        <v>75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815</v>
      </c>
      <c r="CO28" s="276" t="s">
        <v>815</v>
      </c>
      <c r="CP28" s="276" t="s">
        <v>815</v>
      </c>
      <c r="CQ28" s="276" t="s">
        <v>815</v>
      </c>
      <c r="CR28" s="276" t="s">
        <v>815</v>
      </c>
      <c r="CS28" s="276" t="s">
        <v>815</v>
      </c>
      <c r="CT28" s="276" t="s">
        <v>815</v>
      </c>
      <c r="CU28" s="276" t="s">
        <v>815</v>
      </c>
      <c r="CV28" s="273">
        <v>0</v>
      </c>
      <c r="CW28" s="273">
        <v>0</v>
      </c>
      <c r="CX28" s="276" t="s">
        <v>815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178</v>
      </c>
      <c r="E29" s="273">
        <f t="shared" si="8"/>
        <v>0</v>
      </c>
      <c r="F29" s="273">
        <f t="shared" si="9"/>
        <v>0</v>
      </c>
      <c r="G29" s="273">
        <f t="shared" si="10"/>
        <v>1</v>
      </c>
      <c r="H29" s="273">
        <f t="shared" si="11"/>
        <v>2</v>
      </c>
      <c r="I29" s="273">
        <f t="shared" si="12"/>
        <v>29</v>
      </c>
      <c r="J29" s="273">
        <f t="shared" si="13"/>
        <v>86</v>
      </c>
      <c r="K29" s="273">
        <f t="shared" si="14"/>
        <v>22</v>
      </c>
      <c r="L29" s="273">
        <f t="shared" si="15"/>
        <v>0</v>
      </c>
      <c r="M29" s="273">
        <f t="shared" si="16"/>
        <v>28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7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3</v>
      </c>
      <c r="AC29" s="273">
        <f t="shared" si="1"/>
        <v>47</v>
      </c>
      <c r="AD29" s="273">
        <v>0</v>
      </c>
      <c r="AE29" s="273">
        <v>0</v>
      </c>
      <c r="AF29" s="273">
        <v>1</v>
      </c>
      <c r="AG29" s="273">
        <v>2</v>
      </c>
      <c r="AH29" s="273">
        <v>0</v>
      </c>
      <c r="AI29" s="273">
        <v>19</v>
      </c>
      <c r="AJ29" s="273">
        <v>22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815</v>
      </c>
      <c r="AQ29" s="276" t="s">
        <v>815</v>
      </c>
      <c r="AR29" s="276" t="s">
        <v>815</v>
      </c>
      <c r="AS29" s="276" t="s">
        <v>815</v>
      </c>
      <c r="AT29" s="276" t="s">
        <v>815</v>
      </c>
      <c r="AU29" s="276" t="s">
        <v>815</v>
      </c>
      <c r="AV29" s="276" t="s">
        <v>815</v>
      </c>
      <c r="AW29" s="276" t="s">
        <v>815</v>
      </c>
      <c r="AX29" s="273">
        <v>0</v>
      </c>
      <c r="AY29" s="273">
        <v>0</v>
      </c>
      <c r="AZ29" s="276" t="s">
        <v>815</v>
      </c>
      <c r="BA29" s="273">
        <v>3</v>
      </c>
      <c r="BB29" s="273">
        <f>施設資源化量内訳!D29</f>
        <v>131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29</v>
      </c>
      <c r="BH29" s="273">
        <f>施設資源化量内訳!J29</f>
        <v>67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28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7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815</v>
      </c>
      <c r="CO29" s="276" t="s">
        <v>815</v>
      </c>
      <c r="CP29" s="276" t="s">
        <v>815</v>
      </c>
      <c r="CQ29" s="276" t="s">
        <v>815</v>
      </c>
      <c r="CR29" s="276" t="s">
        <v>815</v>
      </c>
      <c r="CS29" s="276" t="s">
        <v>815</v>
      </c>
      <c r="CT29" s="276" t="s">
        <v>815</v>
      </c>
      <c r="CU29" s="276" t="s">
        <v>815</v>
      </c>
      <c r="CV29" s="273">
        <v>0</v>
      </c>
      <c r="CW29" s="273">
        <v>0</v>
      </c>
      <c r="CX29" s="276" t="s">
        <v>815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1810</v>
      </c>
      <c r="E30" s="273">
        <f t="shared" si="8"/>
        <v>742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403</v>
      </c>
      <c r="J30" s="273">
        <f t="shared" si="13"/>
        <v>128</v>
      </c>
      <c r="K30" s="273">
        <f t="shared" si="14"/>
        <v>37</v>
      </c>
      <c r="L30" s="273">
        <f t="shared" si="15"/>
        <v>0</v>
      </c>
      <c r="M30" s="273">
        <f t="shared" si="16"/>
        <v>26</v>
      </c>
      <c r="N30" s="273">
        <f t="shared" si="17"/>
        <v>0</v>
      </c>
      <c r="O30" s="273">
        <f t="shared" si="18"/>
        <v>0</v>
      </c>
      <c r="P30" s="273">
        <f t="shared" si="19"/>
        <v>20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3</v>
      </c>
      <c r="AA30" s="273">
        <f t="shared" si="30"/>
        <v>0</v>
      </c>
      <c r="AB30" s="273">
        <f t="shared" si="31"/>
        <v>451</v>
      </c>
      <c r="AC30" s="273">
        <f t="shared" si="1"/>
        <v>729</v>
      </c>
      <c r="AD30" s="273">
        <v>729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815</v>
      </c>
      <c r="AQ30" s="276" t="s">
        <v>815</v>
      </c>
      <c r="AR30" s="276" t="s">
        <v>815</v>
      </c>
      <c r="AS30" s="276" t="s">
        <v>815</v>
      </c>
      <c r="AT30" s="276" t="s">
        <v>815</v>
      </c>
      <c r="AU30" s="276" t="s">
        <v>815</v>
      </c>
      <c r="AV30" s="276" t="s">
        <v>815</v>
      </c>
      <c r="AW30" s="276" t="s">
        <v>815</v>
      </c>
      <c r="AX30" s="273">
        <v>0</v>
      </c>
      <c r="AY30" s="273">
        <v>0</v>
      </c>
      <c r="AZ30" s="276" t="s">
        <v>815</v>
      </c>
      <c r="BA30" s="273">
        <v>0</v>
      </c>
      <c r="BB30" s="273">
        <f>施設資源化量内訳!D30</f>
        <v>1081</v>
      </c>
      <c r="BC30" s="273">
        <f>施設資源化量内訳!E30</f>
        <v>13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403</v>
      </c>
      <c r="BH30" s="273">
        <f>施設資源化量内訳!J30</f>
        <v>128</v>
      </c>
      <c r="BI30" s="273">
        <f>施設資源化量内訳!K30</f>
        <v>37</v>
      </c>
      <c r="BJ30" s="273">
        <f>施設資源化量内訳!L30</f>
        <v>0</v>
      </c>
      <c r="BK30" s="273">
        <f>施設資源化量内訳!M30</f>
        <v>26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20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3</v>
      </c>
      <c r="BY30" s="273">
        <f>施設資源化量内訳!AA30</f>
        <v>0</v>
      </c>
      <c r="BZ30" s="273">
        <f>施設資源化量内訳!AB30</f>
        <v>451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815</v>
      </c>
      <c r="CO30" s="276" t="s">
        <v>815</v>
      </c>
      <c r="CP30" s="276" t="s">
        <v>815</v>
      </c>
      <c r="CQ30" s="276" t="s">
        <v>815</v>
      </c>
      <c r="CR30" s="276" t="s">
        <v>815</v>
      </c>
      <c r="CS30" s="276" t="s">
        <v>815</v>
      </c>
      <c r="CT30" s="276" t="s">
        <v>815</v>
      </c>
      <c r="CU30" s="276" t="s">
        <v>815</v>
      </c>
      <c r="CV30" s="273">
        <v>0</v>
      </c>
      <c r="CW30" s="273">
        <v>0</v>
      </c>
      <c r="CX30" s="276" t="s">
        <v>815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749</v>
      </c>
      <c r="E31" s="273">
        <f t="shared" si="8"/>
        <v>118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92</v>
      </c>
      <c r="J31" s="273">
        <f t="shared" si="13"/>
        <v>112</v>
      </c>
      <c r="K31" s="273">
        <f t="shared" si="14"/>
        <v>10</v>
      </c>
      <c r="L31" s="273">
        <f t="shared" si="15"/>
        <v>0</v>
      </c>
      <c r="M31" s="273">
        <f t="shared" si="16"/>
        <v>249</v>
      </c>
      <c r="N31" s="273">
        <f t="shared" si="17"/>
        <v>0</v>
      </c>
      <c r="O31" s="273">
        <f t="shared" si="18"/>
        <v>165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3</v>
      </c>
      <c r="AC31" s="273">
        <f t="shared" si="1"/>
        <v>641</v>
      </c>
      <c r="AD31" s="273">
        <v>13</v>
      </c>
      <c r="AE31" s="273">
        <v>0</v>
      </c>
      <c r="AF31" s="273">
        <v>0</v>
      </c>
      <c r="AG31" s="273">
        <v>0</v>
      </c>
      <c r="AH31" s="273">
        <v>92</v>
      </c>
      <c r="AI31" s="273">
        <v>112</v>
      </c>
      <c r="AJ31" s="273">
        <v>10</v>
      </c>
      <c r="AK31" s="273">
        <v>0</v>
      </c>
      <c r="AL31" s="273">
        <v>249</v>
      </c>
      <c r="AM31" s="273">
        <v>0</v>
      </c>
      <c r="AN31" s="273">
        <v>165</v>
      </c>
      <c r="AO31" s="276">
        <v>0</v>
      </c>
      <c r="AP31" s="276" t="s">
        <v>815</v>
      </c>
      <c r="AQ31" s="276" t="s">
        <v>815</v>
      </c>
      <c r="AR31" s="276" t="s">
        <v>815</v>
      </c>
      <c r="AS31" s="276" t="s">
        <v>815</v>
      </c>
      <c r="AT31" s="276" t="s">
        <v>815</v>
      </c>
      <c r="AU31" s="276" t="s">
        <v>815</v>
      </c>
      <c r="AV31" s="276" t="s">
        <v>815</v>
      </c>
      <c r="AW31" s="276" t="s">
        <v>815</v>
      </c>
      <c r="AX31" s="273">
        <v>0</v>
      </c>
      <c r="AY31" s="273">
        <v>0</v>
      </c>
      <c r="AZ31" s="276" t="s">
        <v>815</v>
      </c>
      <c r="BA31" s="273">
        <v>0</v>
      </c>
      <c r="BB31" s="273">
        <f>施設資源化量内訳!D31</f>
        <v>3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0</v>
      </c>
      <c r="BH31" s="273">
        <f>施設資源化量内訳!J31</f>
        <v>0</v>
      </c>
      <c r="BI31" s="273">
        <f>施設資源化量内訳!K31</f>
        <v>0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3</v>
      </c>
      <c r="CA31" s="273">
        <f t="shared" si="4"/>
        <v>105</v>
      </c>
      <c r="CB31" s="273">
        <v>105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815</v>
      </c>
      <c r="CO31" s="276" t="s">
        <v>815</v>
      </c>
      <c r="CP31" s="276" t="s">
        <v>815</v>
      </c>
      <c r="CQ31" s="276" t="s">
        <v>815</v>
      </c>
      <c r="CR31" s="276" t="s">
        <v>815</v>
      </c>
      <c r="CS31" s="276" t="s">
        <v>815</v>
      </c>
      <c r="CT31" s="276" t="s">
        <v>815</v>
      </c>
      <c r="CU31" s="276" t="s">
        <v>815</v>
      </c>
      <c r="CV31" s="273">
        <v>0</v>
      </c>
      <c r="CW31" s="273">
        <v>0</v>
      </c>
      <c r="CX31" s="276" t="s">
        <v>815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197</v>
      </c>
      <c r="E32" s="273">
        <f t="shared" si="8"/>
        <v>87</v>
      </c>
      <c r="F32" s="273">
        <f t="shared" si="9"/>
        <v>0</v>
      </c>
      <c r="G32" s="273">
        <f t="shared" si="10"/>
        <v>0</v>
      </c>
      <c r="H32" s="273">
        <f t="shared" si="11"/>
        <v>0</v>
      </c>
      <c r="I32" s="273">
        <f t="shared" si="12"/>
        <v>26</v>
      </c>
      <c r="J32" s="273">
        <f t="shared" si="13"/>
        <v>25</v>
      </c>
      <c r="K32" s="273">
        <f t="shared" si="14"/>
        <v>9</v>
      </c>
      <c r="L32" s="273">
        <f t="shared" si="15"/>
        <v>0</v>
      </c>
      <c r="M32" s="273">
        <f t="shared" si="16"/>
        <v>50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815</v>
      </c>
      <c r="AQ32" s="276" t="s">
        <v>815</v>
      </c>
      <c r="AR32" s="276" t="s">
        <v>815</v>
      </c>
      <c r="AS32" s="276" t="s">
        <v>815</v>
      </c>
      <c r="AT32" s="276" t="s">
        <v>815</v>
      </c>
      <c r="AU32" s="276" t="s">
        <v>815</v>
      </c>
      <c r="AV32" s="276" t="s">
        <v>815</v>
      </c>
      <c r="AW32" s="276" t="s">
        <v>815</v>
      </c>
      <c r="AX32" s="273">
        <v>0</v>
      </c>
      <c r="AY32" s="273">
        <v>0</v>
      </c>
      <c r="AZ32" s="276" t="s">
        <v>815</v>
      </c>
      <c r="BA32" s="273">
        <v>0</v>
      </c>
      <c r="BB32" s="273">
        <f>施設資源化量内訳!D32</f>
        <v>104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20</v>
      </c>
      <c r="BH32" s="273">
        <f>施設資源化量内訳!J32</f>
        <v>25</v>
      </c>
      <c r="BI32" s="273">
        <f>施設資源化量内訳!K32</f>
        <v>9</v>
      </c>
      <c r="BJ32" s="273">
        <f>施設資源化量内訳!L32</f>
        <v>0</v>
      </c>
      <c r="BK32" s="273">
        <f>施設資源化量内訳!M32</f>
        <v>50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93</v>
      </c>
      <c r="CB32" s="273">
        <v>87</v>
      </c>
      <c r="CC32" s="273">
        <v>0</v>
      </c>
      <c r="CD32" s="273">
        <v>0</v>
      </c>
      <c r="CE32" s="273">
        <v>0</v>
      </c>
      <c r="CF32" s="273">
        <v>6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815</v>
      </c>
      <c r="CO32" s="276" t="s">
        <v>815</v>
      </c>
      <c r="CP32" s="276" t="s">
        <v>815</v>
      </c>
      <c r="CQ32" s="276" t="s">
        <v>815</v>
      </c>
      <c r="CR32" s="276" t="s">
        <v>815</v>
      </c>
      <c r="CS32" s="276" t="s">
        <v>815</v>
      </c>
      <c r="CT32" s="276" t="s">
        <v>815</v>
      </c>
      <c r="CU32" s="276" t="s">
        <v>815</v>
      </c>
      <c r="CV32" s="273">
        <v>0</v>
      </c>
      <c r="CW32" s="273">
        <v>0</v>
      </c>
      <c r="CX32" s="276" t="s">
        <v>815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605</v>
      </c>
      <c r="E33" s="273">
        <f t="shared" si="8"/>
        <v>74</v>
      </c>
      <c r="F33" s="273">
        <f t="shared" si="9"/>
        <v>0</v>
      </c>
      <c r="G33" s="273">
        <f t="shared" si="10"/>
        <v>133</v>
      </c>
      <c r="H33" s="273">
        <f t="shared" si="11"/>
        <v>91</v>
      </c>
      <c r="I33" s="273">
        <f t="shared" si="12"/>
        <v>134</v>
      </c>
      <c r="J33" s="273">
        <f t="shared" si="13"/>
        <v>68</v>
      </c>
      <c r="K33" s="273">
        <f t="shared" si="14"/>
        <v>16</v>
      </c>
      <c r="L33" s="273">
        <f t="shared" si="15"/>
        <v>0</v>
      </c>
      <c r="M33" s="273">
        <f t="shared" si="16"/>
        <v>0</v>
      </c>
      <c r="N33" s="273">
        <f t="shared" si="17"/>
        <v>0</v>
      </c>
      <c r="O33" s="273">
        <f t="shared" si="18"/>
        <v>4</v>
      </c>
      <c r="P33" s="273">
        <f t="shared" si="19"/>
        <v>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85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815</v>
      </c>
      <c r="AQ33" s="276" t="s">
        <v>815</v>
      </c>
      <c r="AR33" s="276" t="s">
        <v>815</v>
      </c>
      <c r="AS33" s="276" t="s">
        <v>815</v>
      </c>
      <c r="AT33" s="276" t="s">
        <v>815</v>
      </c>
      <c r="AU33" s="276" t="s">
        <v>815</v>
      </c>
      <c r="AV33" s="276" t="s">
        <v>815</v>
      </c>
      <c r="AW33" s="276" t="s">
        <v>815</v>
      </c>
      <c r="AX33" s="273">
        <v>0</v>
      </c>
      <c r="AY33" s="273">
        <v>0</v>
      </c>
      <c r="AZ33" s="276" t="s">
        <v>815</v>
      </c>
      <c r="BA33" s="273">
        <v>0</v>
      </c>
      <c r="BB33" s="273">
        <f>施設資源化量内訳!D33</f>
        <v>605</v>
      </c>
      <c r="BC33" s="273">
        <f>施設資源化量内訳!E33</f>
        <v>74</v>
      </c>
      <c r="BD33" s="273">
        <f>施設資源化量内訳!F33</f>
        <v>0</v>
      </c>
      <c r="BE33" s="273">
        <f>施設資源化量内訳!G33</f>
        <v>133</v>
      </c>
      <c r="BF33" s="273">
        <f>施設資源化量内訳!H33</f>
        <v>91</v>
      </c>
      <c r="BG33" s="273">
        <f>施設資源化量内訳!I33</f>
        <v>134</v>
      </c>
      <c r="BH33" s="273">
        <f>施設資源化量内訳!J33</f>
        <v>68</v>
      </c>
      <c r="BI33" s="273">
        <f>施設資源化量内訳!K33</f>
        <v>16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4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85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815</v>
      </c>
      <c r="CO33" s="276" t="s">
        <v>815</v>
      </c>
      <c r="CP33" s="276" t="s">
        <v>815</v>
      </c>
      <c r="CQ33" s="276" t="s">
        <v>815</v>
      </c>
      <c r="CR33" s="276" t="s">
        <v>815</v>
      </c>
      <c r="CS33" s="276" t="s">
        <v>815</v>
      </c>
      <c r="CT33" s="276" t="s">
        <v>815</v>
      </c>
      <c r="CU33" s="276" t="s">
        <v>815</v>
      </c>
      <c r="CV33" s="273">
        <v>0</v>
      </c>
      <c r="CW33" s="273">
        <v>0</v>
      </c>
      <c r="CX33" s="276" t="s">
        <v>815</v>
      </c>
      <c r="CY33" s="273">
        <v>0</v>
      </c>
      <c r="CZ33" s="274" t="s">
        <v>776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170</v>
      </c>
      <c r="E34" s="273">
        <f t="shared" si="8"/>
        <v>67</v>
      </c>
      <c r="F34" s="273">
        <f t="shared" si="9"/>
        <v>0</v>
      </c>
      <c r="G34" s="273">
        <f t="shared" si="10"/>
        <v>0</v>
      </c>
      <c r="H34" s="273">
        <f t="shared" si="11"/>
        <v>0</v>
      </c>
      <c r="I34" s="273">
        <f t="shared" si="12"/>
        <v>26</v>
      </c>
      <c r="J34" s="273">
        <f t="shared" si="13"/>
        <v>23</v>
      </c>
      <c r="K34" s="273">
        <f t="shared" si="14"/>
        <v>10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20</v>
      </c>
      <c r="P34" s="273">
        <f t="shared" si="19"/>
        <v>24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815</v>
      </c>
      <c r="AQ34" s="276" t="s">
        <v>815</v>
      </c>
      <c r="AR34" s="276" t="s">
        <v>815</v>
      </c>
      <c r="AS34" s="276" t="s">
        <v>815</v>
      </c>
      <c r="AT34" s="276" t="s">
        <v>815</v>
      </c>
      <c r="AU34" s="276" t="s">
        <v>815</v>
      </c>
      <c r="AV34" s="276" t="s">
        <v>815</v>
      </c>
      <c r="AW34" s="276" t="s">
        <v>815</v>
      </c>
      <c r="AX34" s="273">
        <v>0</v>
      </c>
      <c r="AY34" s="273">
        <v>0</v>
      </c>
      <c r="AZ34" s="276" t="s">
        <v>815</v>
      </c>
      <c r="BA34" s="273">
        <v>0</v>
      </c>
      <c r="BB34" s="273">
        <f>施設資源化量内訳!D34</f>
        <v>170</v>
      </c>
      <c r="BC34" s="273">
        <f>施設資源化量内訳!E34</f>
        <v>67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26</v>
      </c>
      <c r="BH34" s="273">
        <f>施設資源化量内訳!J34</f>
        <v>23</v>
      </c>
      <c r="BI34" s="273">
        <f>施設資源化量内訳!K34</f>
        <v>10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20</v>
      </c>
      <c r="BN34" s="273">
        <f>施設資源化量内訳!P34</f>
        <v>24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815</v>
      </c>
      <c r="CO34" s="276" t="s">
        <v>815</v>
      </c>
      <c r="CP34" s="276" t="s">
        <v>815</v>
      </c>
      <c r="CQ34" s="276" t="s">
        <v>815</v>
      </c>
      <c r="CR34" s="276" t="s">
        <v>815</v>
      </c>
      <c r="CS34" s="276" t="s">
        <v>815</v>
      </c>
      <c r="CT34" s="276" t="s">
        <v>815</v>
      </c>
      <c r="CU34" s="276" t="s">
        <v>815</v>
      </c>
      <c r="CV34" s="273">
        <v>0</v>
      </c>
      <c r="CW34" s="273">
        <v>0</v>
      </c>
      <c r="CX34" s="276" t="s">
        <v>815</v>
      </c>
      <c r="CY34" s="273">
        <v>0</v>
      </c>
      <c r="CZ34" s="274" t="s">
        <v>776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160</v>
      </c>
      <c r="E35" s="273">
        <f t="shared" si="8"/>
        <v>39</v>
      </c>
      <c r="F35" s="273">
        <f t="shared" si="9"/>
        <v>0</v>
      </c>
      <c r="G35" s="273">
        <f t="shared" si="10"/>
        <v>0</v>
      </c>
      <c r="H35" s="273">
        <f t="shared" si="11"/>
        <v>19</v>
      </c>
      <c r="I35" s="273">
        <f t="shared" si="12"/>
        <v>29</v>
      </c>
      <c r="J35" s="273">
        <f t="shared" si="13"/>
        <v>32</v>
      </c>
      <c r="K35" s="273">
        <f t="shared" si="14"/>
        <v>6</v>
      </c>
      <c r="L35" s="273">
        <f t="shared" si="15"/>
        <v>0</v>
      </c>
      <c r="M35" s="273">
        <f t="shared" si="16"/>
        <v>0</v>
      </c>
      <c r="N35" s="273">
        <f t="shared" si="17"/>
        <v>35</v>
      </c>
      <c r="O35" s="273">
        <f t="shared" si="18"/>
        <v>0</v>
      </c>
      <c r="P35" s="273">
        <f t="shared" si="19"/>
        <v>0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0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815</v>
      </c>
      <c r="AQ35" s="276" t="s">
        <v>815</v>
      </c>
      <c r="AR35" s="276" t="s">
        <v>815</v>
      </c>
      <c r="AS35" s="276" t="s">
        <v>815</v>
      </c>
      <c r="AT35" s="276" t="s">
        <v>815</v>
      </c>
      <c r="AU35" s="276" t="s">
        <v>815</v>
      </c>
      <c r="AV35" s="276" t="s">
        <v>815</v>
      </c>
      <c r="AW35" s="276" t="s">
        <v>815</v>
      </c>
      <c r="AX35" s="273">
        <v>0</v>
      </c>
      <c r="AY35" s="273">
        <v>0</v>
      </c>
      <c r="AZ35" s="276" t="s">
        <v>815</v>
      </c>
      <c r="BA35" s="273">
        <v>0</v>
      </c>
      <c r="BB35" s="273">
        <f>施設資源化量内訳!D35</f>
        <v>160</v>
      </c>
      <c r="BC35" s="273">
        <f>施設資源化量内訳!E35</f>
        <v>39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19</v>
      </c>
      <c r="BG35" s="273">
        <f>施設資源化量内訳!I35</f>
        <v>29</v>
      </c>
      <c r="BH35" s="273">
        <f>施設資源化量内訳!J35</f>
        <v>32</v>
      </c>
      <c r="BI35" s="273">
        <f>施設資源化量内訳!K35</f>
        <v>6</v>
      </c>
      <c r="BJ35" s="273">
        <f>施設資源化量内訳!L35</f>
        <v>0</v>
      </c>
      <c r="BK35" s="273">
        <f>施設資源化量内訳!M35</f>
        <v>0</v>
      </c>
      <c r="BL35" s="273">
        <f>施設資源化量内訳!N35</f>
        <v>35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815</v>
      </c>
      <c r="CO35" s="276" t="s">
        <v>815</v>
      </c>
      <c r="CP35" s="276" t="s">
        <v>815</v>
      </c>
      <c r="CQ35" s="276" t="s">
        <v>815</v>
      </c>
      <c r="CR35" s="276" t="s">
        <v>815</v>
      </c>
      <c r="CS35" s="276" t="s">
        <v>815</v>
      </c>
      <c r="CT35" s="276" t="s">
        <v>815</v>
      </c>
      <c r="CU35" s="276" t="s">
        <v>815</v>
      </c>
      <c r="CV35" s="273">
        <v>0</v>
      </c>
      <c r="CW35" s="273">
        <v>0</v>
      </c>
      <c r="CX35" s="276" t="s">
        <v>815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20</v>
      </c>
      <c r="E36" s="273">
        <f t="shared" si="8"/>
        <v>20</v>
      </c>
      <c r="F36" s="273">
        <f t="shared" si="9"/>
        <v>0</v>
      </c>
      <c r="G36" s="273">
        <f t="shared" si="10"/>
        <v>0</v>
      </c>
      <c r="H36" s="273">
        <f t="shared" si="11"/>
        <v>0</v>
      </c>
      <c r="I36" s="273">
        <f t="shared" si="12"/>
        <v>0</v>
      </c>
      <c r="J36" s="273">
        <f t="shared" si="13"/>
        <v>0</v>
      </c>
      <c r="K36" s="273">
        <f t="shared" si="14"/>
        <v>0</v>
      </c>
      <c r="L36" s="273">
        <f t="shared" si="15"/>
        <v>0</v>
      </c>
      <c r="M36" s="273">
        <f t="shared" si="16"/>
        <v>0</v>
      </c>
      <c r="N36" s="273">
        <f t="shared" si="17"/>
        <v>0</v>
      </c>
      <c r="O36" s="273">
        <f t="shared" si="18"/>
        <v>0</v>
      </c>
      <c r="P36" s="273">
        <f t="shared" si="19"/>
        <v>0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815</v>
      </c>
      <c r="AQ36" s="276" t="s">
        <v>815</v>
      </c>
      <c r="AR36" s="276" t="s">
        <v>815</v>
      </c>
      <c r="AS36" s="276" t="s">
        <v>815</v>
      </c>
      <c r="AT36" s="276" t="s">
        <v>815</v>
      </c>
      <c r="AU36" s="276" t="s">
        <v>815</v>
      </c>
      <c r="AV36" s="276" t="s">
        <v>815</v>
      </c>
      <c r="AW36" s="276" t="s">
        <v>815</v>
      </c>
      <c r="AX36" s="273">
        <v>0</v>
      </c>
      <c r="AY36" s="273">
        <v>0</v>
      </c>
      <c r="AZ36" s="276" t="s">
        <v>815</v>
      </c>
      <c r="BA36" s="273">
        <v>0</v>
      </c>
      <c r="BB36" s="273">
        <f>施設資源化量内訳!D36</f>
        <v>20</v>
      </c>
      <c r="BC36" s="273">
        <f>施設資源化量内訳!E36</f>
        <v>20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0</v>
      </c>
      <c r="BH36" s="273">
        <f>施設資源化量内訳!J36</f>
        <v>0</v>
      </c>
      <c r="BI36" s="273">
        <f>施設資源化量内訳!K36</f>
        <v>0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815</v>
      </c>
      <c r="CO36" s="276" t="s">
        <v>815</v>
      </c>
      <c r="CP36" s="276" t="s">
        <v>815</v>
      </c>
      <c r="CQ36" s="276" t="s">
        <v>815</v>
      </c>
      <c r="CR36" s="276" t="s">
        <v>815</v>
      </c>
      <c r="CS36" s="276" t="s">
        <v>815</v>
      </c>
      <c r="CT36" s="276" t="s">
        <v>815</v>
      </c>
      <c r="CU36" s="276" t="s">
        <v>815</v>
      </c>
      <c r="CV36" s="273">
        <v>0</v>
      </c>
      <c r="CW36" s="273">
        <v>0</v>
      </c>
      <c r="CX36" s="276" t="s">
        <v>815</v>
      </c>
      <c r="CY36" s="273">
        <v>0</v>
      </c>
      <c r="CZ36" s="274" t="s">
        <v>776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921</v>
      </c>
      <c r="E37" s="273">
        <f t="shared" si="8"/>
        <v>360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147</v>
      </c>
      <c r="J37" s="273">
        <f t="shared" si="13"/>
        <v>86</v>
      </c>
      <c r="K37" s="273">
        <f t="shared" si="14"/>
        <v>56</v>
      </c>
      <c r="L37" s="273">
        <f t="shared" si="15"/>
        <v>9</v>
      </c>
      <c r="M37" s="273">
        <f t="shared" si="16"/>
        <v>130</v>
      </c>
      <c r="N37" s="273">
        <f t="shared" si="17"/>
        <v>83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50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815</v>
      </c>
      <c r="AQ37" s="276" t="s">
        <v>815</v>
      </c>
      <c r="AR37" s="276" t="s">
        <v>815</v>
      </c>
      <c r="AS37" s="276" t="s">
        <v>815</v>
      </c>
      <c r="AT37" s="276" t="s">
        <v>815</v>
      </c>
      <c r="AU37" s="276" t="s">
        <v>815</v>
      </c>
      <c r="AV37" s="276" t="s">
        <v>815</v>
      </c>
      <c r="AW37" s="276" t="s">
        <v>815</v>
      </c>
      <c r="AX37" s="273">
        <v>0</v>
      </c>
      <c r="AY37" s="273">
        <v>0</v>
      </c>
      <c r="AZ37" s="276" t="s">
        <v>815</v>
      </c>
      <c r="BA37" s="273">
        <v>0</v>
      </c>
      <c r="BB37" s="273">
        <f>施設資源化量内訳!D37</f>
        <v>921</v>
      </c>
      <c r="BC37" s="273">
        <f>施設資源化量内訳!E37</f>
        <v>360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147</v>
      </c>
      <c r="BH37" s="273">
        <f>施設資源化量内訳!J37</f>
        <v>86</v>
      </c>
      <c r="BI37" s="273">
        <f>施設資源化量内訳!K37</f>
        <v>56</v>
      </c>
      <c r="BJ37" s="273">
        <f>施設資源化量内訳!L37</f>
        <v>9</v>
      </c>
      <c r="BK37" s="273">
        <f>施設資源化量内訳!M37</f>
        <v>130</v>
      </c>
      <c r="BL37" s="273">
        <f>施設資源化量内訳!N37</f>
        <v>83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50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815</v>
      </c>
      <c r="CO37" s="276" t="s">
        <v>815</v>
      </c>
      <c r="CP37" s="276" t="s">
        <v>815</v>
      </c>
      <c r="CQ37" s="276" t="s">
        <v>815</v>
      </c>
      <c r="CR37" s="276" t="s">
        <v>815</v>
      </c>
      <c r="CS37" s="276" t="s">
        <v>815</v>
      </c>
      <c r="CT37" s="276" t="s">
        <v>815</v>
      </c>
      <c r="CU37" s="276" t="s">
        <v>815</v>
      </c>
      <c r="CV37" s="273">
        <v>0</v>
      </c>
      <c r="CW37" s="273">
        <v>0</v>
      </c>
      <c r="CX37" s="276" t="s">
        <v>815</v>
      </c>
      <c r="CY37" s="273">
        <v>0</v>
      </c>
      <c r="CZ37" s="274" t="s">
        <v>776</v>
      </c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7">
    <sortCondition ref="A8:A37"/>
    <sortCondition ref="B8:B37"/>
    <sortCondition ref="C8:C37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6" man="1"/>
    <brk id="53" min="1" max="36" man="1"/>
    <brk id="78" min="1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和歌山県</v>
      </c>
      <c r="B7" s="283" t="str">
        <f>ごみ処理概要!B7</f>
        <v>30000</v>
      </c>
      <c r="C7" s="284" t="s">
        <v>3</v>
      </c>
      <c r="D7" s="286">
        <f t="shared" ref="D7:AB7" si="0">SUM(AC7,BB7,CA7,CZ7,DY7,EX7,FW7)</f>
        <v>26158</v>
      </c>
      <c r="E7" s="286">
        <f t="shared" si="0"/>
        <v>4591</v>
      </c>
      <c r="F7" s="286">
        <f t="shared" si="0"/>
        <v>6</v>
      </c>
      <c r="G7" s="286">
        <f t="shared" si="0"/>
        <v>176</v>
      </c>
      <c r="H7" s="286">
        <f t="shared" si="0"/>
        <v>273</v>
      </c>
      <c r="I7" s="286">
        <f t="shared" si="0"/>
        <v>4446</v>
      </c>
      <c r="J7" s="286">
        <f t="shared" si="0"/>
        <v>4563</v>
      </c>
      <c r="K7" s="286">
        <f t="shared" si="0"/>
        <v>2203</v>
      </c>
      <c r="L7" s="286">
        <f t="shared" si="0"/>
        <v>34</v>
      </c>
      <c r="M7" s="286">
        <f t="shared" si="0"/>
        <v>3609</v>
      </c>
      <c r="N7" s="286">
        <f t="shared" si="0"/>
        <v>325</v>
      </c>
      <c r="O7" s="286">
        <f t="shared" si="0"/>
        <v>704</v>
      </c>
      <c r="P7" s="286">
        <f t="shared" si="0"/>
        <v>1016</v>
      </c>
      <c r="Q7" s="286">
        <f t="shared" si="0"/>
        <v>784</v>
      </c>
      <c r="R7" s="286">
        <f t="shared" si="0"/>
        <v>0</v>
      </c>
      <c r="S7" s="286">
        <f t="shared" si="0"/>
        <v>481</v>
      </c>
      <c r="T7" s="286">
        <f t="shared" si="0"/>
        <v>6</v>
      </c>
      <c r="U7" s="286">
        <f t="shared" si="0"/>
        <v>49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0</v>
      </c>
      <c r="Z7" s="286">
        <f t="shared" si="0"/>
        <v>9</v>
      </c>
      <c r="AA7" s="286">
        <f t="shared" si="0"/>
        <v>0</v>
      </c>
      <c r="AB7" s="286">
        <f t="shared" si="0"/>
        <v>2883</v>
      </c>
      <c r="AC7" s="286">
        <f t="shared" ref="AC7:AC37" si="1">SUM(AD7:AY7,BA7)</f>
        <v>733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103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149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481</v>
      </c>
      <c r="AS7" s="290" t="s">
        <v>649</v>
      </c>
      <c r="AT7" s="290" t="s">
        <v>649</v>
      </c>
      <c r="AU7" s="286">
        <f>SUM(AU$8:AU$207)</f>
        <v>0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37" si="3">SUM(BC7:BX7,BZ7)</f>
        <v>1101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281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820</v>
      </c>
      <c r="CA7" s="286">
        <f t="shared" ref="CA7:CA37" si="5">SUM(CB7:CW7,CY7)</f>
        <v>784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784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37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7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7" si="11">SUM(EY7:FT7,FV7)</f>
        <v>258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28</v>
      </c>
      <c r="FH7" s="286">
        <f t="shared" si="12"/>
        <v>175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6</v>
      </c>
      <c r="FO7" s="286">
        <f>SUM(FO$8:FO$207)</f>
        <v>49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7" si="14">SUM(FX7:GS7,GU7)</f>
        <v>23282</v>
      </c>
      <c r="FX7" s="286">
        <f t="shared" ref="FX7:GK7" si="15">SUM(FX$8:FX$207)</f>
        <v>4591</v>
      </c>
      <c r="FY7" s="286">
        <f t="shared" si="15"/>
        <v>6</v>
      </c>
      <c r="FZ7" s="286">
        <f>SUM(FZ$8:FZ$207)</f>
        <v>176</v>
      </c>
      <c r="GA7" s="286">
        <f>SUM(GA$8:GA$207)</f>
        <v>273</v>
      </c>
      <c r="GB7" s="286">
        <f t="shared" si="15"/>
        <v>4062</v>
      </c>
      <c r="GC7" s="286">
        <f t="shared" si="15"/>
        <v>4563</v>
      </c>
      <c r="GD7" s="286">
        <f t="shared" si="15"/>
        <v>2203</v>
      </c>
      <c r="GE7" s="286">
        <f t="shared" si="15"/>
        <v>34</v>
      </c>
      <c r="GF7" s="286">
        <f t="shared" si="15"/>
        <v>3432</v>
      </c>
      <c r="GG7" s="286">
        <f t="shared" si="15"/>
        <v>150</v>
      </c>
      <c r="GH7" s="286">
        <f t="shared" si="15"/>
        <v>704</v>
      </c>
      <c r="GI7" s="286">
        <f t="shared" si="15"/>
        <v>1016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9</v>
      </c>
      <c r="GT7" s="286">
        <f t="shared" si="16"/>
        <v>0</v>
      </c>
      <c r="GU7" s="286">
        <f t="shared" ref="GU7" si="17">SUM(GU$8:GU$207)</f>
        <v>2063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7" si="18">SUM(AC8,BB8,CA8,CZ8,DY8,EX8,FW8)</f>
        <v>8771</v>
      </c>
      <c r="E8" s="273">
        <f t="shared" ref="E8:E37" si="19">SUM(AD8,BC8,CB8,DA8,DZ8,EY8,FX8)</f>
        <v>2609</v>
      </c>
      <c r="F8" s="273">
        <f t="shared" ref="F8:F37" si="20">SUM(AE8,BD8,CC8,DB8,EA8,EZ8,FY8)</f>
        <v>0</v>
      </c>
      <c r="G8" s="273">
        <f t="shared" ref="G8:G37" si="21">SUM(AF8,BE8,CD8,DC8,EB8,FA8,FZ8)</f>
        <v>0</v>
      </c>
      <c r="H8" s="273">
        <f t="shared" ref="H8:H37" si="22">SUM(AG8,BF8,CE8,DD8,EC8,FB8,GA8)</f>
        <v>0</v>
      </c>
      <c r="I8" s="273">
        <f t="shared" ref="I8:I37" si="23">SUM(AH8,BG8,CF8,DE8,ED8,FC8,GB8)</f>
        <v>1160</v>
      </c>
      <c r="J8" s="273">
        <f t="shared" ref="J8:J37" si="24">SUM(AI8,BH8,CG8,DF8,EE8,FD8,GC8)</f>
        <v>1811</v>
      </c>
      <c r="K8" s="273">
        <f t="shared" ref="K8:K37" si="25">SUM(AJ8,BI8,CH8,DG8,EF8,FE8,GD8)</f>
        <v>1265</v>
      </c>
      <c r="L8" s="273">
        <f t="shared" ref="L8:L37" si="26">SUM(AK8,BJ8,CI8,DH8,EG8,FF8,GE8)</f>
        <v>0</v>
      </c>
      <c r="M8" s="273">
        <f t="shared" ref="M8:M37" si="27">SUM(AL8,BK8,CJ8,DI8,EH8,FG8,GF8)</f>
        <v>0</v>
      </c>
      <c r="N8" s="273">
        <f t="shared" ref="N8:N37" si="28">SUM(AM8,BL8,CK8,DJ8,EI8,FH8,GG8)</f>
        <v>0</v>
      </c>
      <c r="O8" s="273">
        <f t="shared" ref="O8:O37" si="29">SUM(AN8,BM8,CL8,DK8,EJ8,FI8,GH8)</f>
        <v>0</v>
      </c>
      <c r="P8" s="273">
        <f t="shared" ref="P8:P37" si="30">SUM(AO8,BN8,CM8,DL8,EK8,FJ8,GI8)</f>
        <v>774</v>
      </c>
      <c r="Q8" s="273">
        <f t="shared" ref="Q8:Q37" si="31">SUM(AP8,BO8,CN8,DM8,EL8,FK8,GJ8)</f>
        <v>0</v>
      </c>
      <c r="R8" s="273">
        <f t="shared" ref="R8:R37" si="32">SUM(AQ8,BP8,CO8,DN8,EM8,FL8,GK8)</f>
        <v>0</v>
      </c>
      <c r="S8" s="273">
        <f t="shared" ref="S8:S37" si="33">SUM(AR8,BQ8,CP8,DO8,EN8,FM8,GL8)</f>
        <v>0</v>
      </c>
      <c r="T8" s="273">
        <f t="shared" ref="T8:T37" si="34">SUM(AS8,BR8,CQ8,DP8,EO8,FN8,GM8)</f>
        <v>0</v>
      </c>
      <c r="U8" s="273">
        <f t="shared" ref="U8:U37" si="35">SUM(AT8,BS8,CR8,DQ8,EP8,FO8,GN8)</f>
        <v>0</v>
      </c>
      <c r="V8" s="273">
        <f t="shared" ref="V8:V37" si="36">SUM(AU8,BT8,CS8,DR8,EQ8,FP8,GO8)</f>
        <v>0</v>
      </c>
      <c r="W8" s="273">
        <f t="shared" ref="W8:W37" si="37">SUM(AV8,BU8,CT8,DS8,ER8,FQ8,GP8)</f>
        <v>0</v>
      </c>
      <c r="X8" s="273">
        <f t="shared" ref="X8:X37" si="38">SUM(AW8,BV8,CU8,DT8,ES8,FR8,GQ8)</f>
        <v>0</v>
      </c>
      <c r="Y8" s="273">
        <f t="shared" ref="Y8:Y37" si="39">SUM(AX8,BW8,CV8,DU8,ET8,FS8,GR8)</f>
        <v>0</v>
      </c>
      <c r="Z8" s="273">
        <f t="shared" ref="Z8:Z37" si="40">SUM(AY8,BX8,CW8,DV8,EU8,FT8,GS8)</f>
        <v>0</v>
      </c>
      <c r="AA8" s="273">
        <f t="shared" ref="AA8:AA37" si="41">SUM(AZ8,BY8,CX8,DW8,EV8,FU8,GT8)</f>
        <v>0</v>
      </c>
      <c r="AB8" s="273">
        <f t="shared" ref="AB8:AB37" si="42">SUM(BA8,BZ8,CY8,DX8,EW8,FV8,GU8)</f>
        <v>1152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815</v>
      </c>
      <c r="AQ8" s="276" t="s">
        <v>815</v>
      </c>
      <c r="AR8" s="273">
        <v>0</v>
      </c>
      <c r="AS8" s="276" t="s">
        <v>815</v>
      </c>
      <c r="AT8" s="276" t="s">
        <v>815</v>
      </c>
      <c r="AU8" s="273">
        <v>0</v>
      </c>
      <c r="AV8" s="276" t="s">
        <v>815</v>
      </c>
      <c r="AW8" s="273">
        <v>0</v>
      </c>
      <c r="AX8" s="276" t="s">
        <v>815</v>
      </c>
      <c r="AY8" s="273">
        <v>0</v>
      </c>
      <c r="AZ8" s="276" t="s">
        <v>815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815</v>
      </c>
      <c r="BP8" s="276" t="s">
        <v>815</v>
      </c>
      <c r="BQ8" s="276" t="s">
        <v>815</v>
      </c>
      <c r="BR8" s="276" t="s">
        <v>815</v>
      </c>
      <c r="BS8" s="276" t="s">
        <v>815</v>
      </c>
      <c r="BT8" s="276" t="s">
        <v>815</v>
      </c>
      <c r="BU8" s="276" t="s">
        <v>815</v>
      </c>
      <c r="BV8" s="276" t="s">
        <v>815</v>
      </c>
      <c r="BW8" s="276" t="s">
        <v>815</v>
      </c>
      <c r="BX8" s="273">
        <v>0</v>
      </c>
      <c r="BY8" s="276" t="s">
        <v>815</v>
      </c>
      <c r="BZ8" s="273">
        <v>0</v>
      </c>
      <c r="CA8" s="273">
        <f t="shared" si="5"/>
        <v>0</v>
      </c>
      <c r="CB8" s="276" t="s">
        <v>815</v>
      </c>
      <c r="CC8" s="276" t="s">
        <v>815</v>
      </c>
      <c r="CD8" s="276" t="s">
        <v>815</v>
      </c>
      <c r="CE8" s="276" t="s">
        <v>815</v>
      </c>
      <c r="CF8" s="276" t="s">
        <v>815</v>
      </c>
      <c r="CG8" s="276" t="s">
        <v>815</v>
      </c>
      <c r="CH8" s="276" t="s">
        <v>815</v>
      </c>
      <c r="CI8" s="276" t="s">
        <v>815</v>
      </c>
      <c r="CJ8" s="276" t="s">
        <v>815</v>
      </c>
      <c r="CK8" s="276" t="s">
        <v>815</v>
      </c>
      <c r="CL8" s="276" t="s">
        <v>815</v>
      </c>
      <c r="CM8" s="276" t="s">
        <v>815</v>
      </c>
      <c r="CN8" s="273">
        <v>0</v>
      </c>
      <c r="CO8" s="276" t="s">
        <v>815</v>
      </c>
      <c r="CP8" s="276" t="s">
        <v>815</v>
      </c>
      <c r="CQ8" s="276" t="s">
        <v>815</v>
      </c>
      <c r="CR8" s="276" t="s">
        <v>815</v>
      </c>
      <c r="CS8" s="276" t="s">
        <v>815</v>
      </c>
      <c r="CT8" s="276" t="s">
        <v>815</v>
      </c>
      <c r="CU8" s="276" t="s">
        <v>815</v>
      </c>
      <c r="CV8" s="276" t="s">
        <v>815</v>
      </c>
      <c r="CW8" s="273">
        <v>0</v>
      </c>
      <c r="CX8" s="276" t="s">
        <v>815</v>
      </c>
      <c r="CY8" s="273">
        <v>0</v>
      </c>
      <c r="CZ8" s="273">
        <f t="shared" si="7"/>
        <v>0</v>
      </c>
      <c r="DA8" s="276" t="s">
        <v>815</v>
      </c>
      <c r="DB8" s="276" t="s">
        <v>815</v>
      </c>
      <c r="DC8" s="276" t="s">
        <v>815</v>
      </c>
      <c r="DD8" s="276" t="s">
        <v>815</v>
      </c>
      <c r="DE8" s="276" t="s">
        <v>815</v>
      </c>
      <c r="DF8" s="276" t="s">
        <v>815</v>
      </c>
      <c r="DG8" s="276" t="s">
        <v>815</v>
      </c>
      <c r="DH8" s="276" t="s">
        <v>815</v>
      </c>
      <c r="DI8" s="276" t="s">
        <v>815</v>
      </c>
      <c r="DJ8" s="276" t="s">
        <v>815</v>
      </c>
      <c r="DK8" s="276" t="s">
        <v>815</v>
      </c>
      <c r="DL8" s="276" t="s">
        <v>815</v>
      </c>
      <c r="DM8" s="276" t="s">
        <v>815</v>
      </c>
      <c r="DN8" s="273">
        <v>0</v>
      </c>
      <c r="DO8" s="276" t="s">
        <v>815</v>
      </c>
      <c r="DP8" s="276" t="s">
        <v>815</v>
      </c>
      <c r="DQ8" s="276" t="s">
        <v>815</v>
      </c>
      <c r="DR8" s="276" t="s">
        <v>815</v>
      </c>
      <c r="DS8" s="276" t="s">
        <v>815</v>
      </c>
      <c r="DT8" s="276" t="s">
        <v>815</v>
      </c>
      <c r="DU8" s="276" t="s">
        <v>815</v>
      </c>
      <c r="DV8" s="273">
        <v>0</v>
      </c>
      <c r="DW8" s="276" t="s">
        <v>815</v>
      </c>
      <c r="DX8" s="273">
        <v>0</v>
      </c>
      <c r="DY8" s="273">
        <f t="shared" si="9"/>
        <v>0</v>
      </c>
      <c r="DZ8" s="276" t="s">
        <v>815</v>
      </c>
      <c r="EA8" s="276" t="s">
        <v>815</v>
      </c>
      <c r="EB8" s="276" t="s">
        <v>815</v>
      </c>
      <c r="EC8" s="276" t="s">
        <v>815</v>
      </c>
      <c r="ED8" s="276" t="s">
        <v>815</v>
      </c>
      <c r="EE8" s="276" t="s">
        <v>815</v>
      </c>
      <c r="EF8" s="276" t="s">
        <v>815</v>
      </c>
      <c r="EG8" s="276" t="s">
        <v>815</v>
      </c>
      <c r="EH8" s="276" t="s">
        <v>815</v>
      </c>
      <c r="EI8" s="276" t="s">
        <v>815</v>
      </c>
      <c r="EJ8" s="276" t="s">
        <v>815</v>
      </c>
      <c r="EK8" s="276" t="s">
        <v>815</v>
      </c>
      <c r="EL8" s="273">
        <v>0</v>
      </c>
      <c r="EM8" s="276" t="s">
        <v>815</v>
      </c>
      <c r="EN8" s="276" t="s">
        <v>815</v>
      </c>
      <c r="EO8" s="276" t="s">
        <v>815</v>
      </c>
      <c r="EP8" s="273">
        <v>0</v>
      </c>
      <c r="EQ8" s="276" t="s">
        <v>815</v>
      </c>
      <c r="ER8" s="276" t="s">
        <v>815</v>
      </c>
      <c r="ES8" s="276" t="s">
        <v>815</v>
      </c>
      <c r="ET8" s="276" t="s">
        <v>815</v>
      </c>
      <c r="EU8" s="273">
        <v>0</v>
      </c>
      <c r="EV8" s="276" t="s">
        <v>815</v>
      </c>
      <c r="EW8" s="273">
        <v>0</v>
      </c>
      <c r="EX8" s="273">
        <f t="shared" si="11"/>
        <v>0</v>
      </c>
      <c r="EY8" s="273">
        <v>0</v>
      </c>
      <c r="EZ8" s="276" t="s">
        <v>815</v>
      </c>
      <c r="FA8" s="276" t="s">
        <v>815</v>
      </c>
      <c r="FB8" s="276" t="s">
        <v>815</v>
      </c>
      <c r="FC8" s="273">
        <v>0</v>
      </c>
      <c r="FD8" s="276" t="s">
        <v>815</v>
      </c>
      <c r="FE8" s="276" t="s">
        <v>815</v>
      </c>
      <c r="FF8" s="276" t="s">
        <v>815</v>
      </c>
      <c r="FG8" s="273">
        <v>0</v>
      </c>
      <c r="FH8" s="273">
        <v>0</v>
      </c>
      <c r="FI8" s="273">
        <v>0</v>
      </c>
      <c r="FJ8" s="276" t="s">
        <v>815</v>
      </c>
      <c r="FK8" s="276" t="s">
        <v>815</v>
      </c>
      <c r="FL8" s="276" t="s">
        <v>815</v>
      </c>
      <c r="FM8" s="276" t="s">
        <v>815</v>
      </c>
      <c r="FN8" s="273">
        <v>0</v>
      </c>
      <c r="FO8" s="273">
        <v>0</v>
      </c>
      <c r="FP8" s="276" t="s">
        <v>815</v>
      </c>
      <c r="FQ8" s="276" t="s">
        <v>815</v>
      </c>
      <c r="FR8" s="276" t="s">
        <v>815</v>
      </c>
      <c r="FS8" s="273">
        <v>0</v>
      </c>
      <c r="FT8" s="273">
        <v>0</v>
      </c>
      <c r="FU8" s="276" t="s">
        <v>815</v>
      </c>
      <c r="FV8" s="273">
        <v>0</v>
      </c>
      <c r="FW8" s="273">
        <f t="shared" si="14"/>
        <v>8771</v>
      </c>
      <c r="FX8" s="273">
        <v>2609</v>
      </c>
      <c r="FY8" s="273">
        <v>0</v>
      </c>
      <c r="FZ8" s="273">
        <v>0</v>
      </c>
      <c r="GA8" s="273">
        <v>0</v>
      </c>
      <c r="GB8" s="273">
        <v>1160</v>
      </c>
      <c r="GC8" s="273">
        <v>1811</v>
      </c>
      <c r="GD8" s="273">
        <v>1265</v>
      </c>
      <c r="GE8" s="273">
        <v>0</v>
      </c>
      <c r="GF8" s="273">
        <v>0</v>
      </c>
      <c r="GG8" s="273">
        <v>0</v>
      </c>
      <c r="GH8" s="273">
        <v>0</v>
      </c>
      <c r="GI8" s="273">
        <v>774</v>
      </c>
      <c r="GJ8" s="273">
        <v>0</v>
      </c>
      <c r="GK8" s="273">
        <v>0</v>
      </c>
      <c r="GL8" s="276" t="s">
        <v>815</v>
      </c>
      <c r="GM8" s="276" t="s">
        <v>815</v>
      </c>
      <c r="GN8" s="276" t="s">
        <v>815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1152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1916</v>
      </c>
      <c r="E9" s="273">
        <f t="shared" si="19"/>
        <v>429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401</v>
      </c>
      <c r="J9" s="273">
        <f t="shared" si="24"/>
        <v>253</v>
      </c>
      <c r="K9" s="273">
        <f t="shared" si="25"/>
        <v>8</v>
      </c>
      <c r="L9" s="273">
        <f t="shared" si="26"/>
        <v>0</v>
      </c>
      <c r="M9" s="273">
        <f t="shared" si="27"/>
        <v>731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94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815</v>
      </c>
      <c r="AQ9" s="276" t="s">
        <v>815</v>
      </c>
      <c r="AR9" s="273">
        <v>0</v>
      </c>
      <c r="AS9" s="276" t="s">
        <v>815</v>
      </c>
      <c r="AT9" s="276" t="s">
        <v>815</v>
      </c>
      <c r="AU9" s="273">
        <v>0</v>
      </c>
      <c r="AV9" s="276" t="s">
        <v>815</v>
      </c>
      <c r="AW9" s="273">
        <v>0</v>
      </c>
      <c r="AX9" s="276" t="s">
        <v>815</v>
      </c>
      <c r="AY9" s="273">
        <v>0</v>
      </c>
      <c r="AZ9" s="276" t="s">
        <v>815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815</v>
      </c>
      <c r="BP9" s="276" t="s">
        <v>815</v>
      </c>
      <c r="BQ9" s="276" t="s">
        <v>815</v>
      </c>
      <c r="BR9" s="276" t="s">
        <v>815</v>
      </c>
      <c r="BS9" s="276" t="s">
        <v>815</v>
      </c>
      <c r="BT9" s="276" t="s">
        <v>815</v>
      </c>
      <c r="BU9" s="276" t="s">
        <v>815</v>
      </c>
      <c r="BV9" s="276" t="s">
        <v>815</v>
      </c>
      <c r="BW9" s="276" t="s">
        <v>815</v>
      </c>
      <c r="BX9" s="273">
        <v>0</v>
      </c>
      <c r="BY9" s="276" t="s">
        <v>815</v>
      </c>
      <c r="BZ9" s="273">
        <v>0</v>
      </c>
      <c r="CA9" s="273">
        <f t="shared" si="5"/>
        <v>0</v>
      </c>
      <c r="CB9" s="276" t="s">
        <v>815</v>
      </c>
      <c r="CC9" s="276" t="s">
        <v>815</v>
      </c>
      <c r="CD9" s="276" t="s">
        <v>815</v>
      </c>
      <c r="CE9" s="276" t="s">
        <v>815</v>
      </c>
      <c r="CF9" s="276" t="s">
        <v>815</v>
      </c>
      <c r="CG9" s="276" t="s">
        <v>815</v>
      </c>
      <c r="CH9" s="276" t="s">
        <v>815</v>
      </c>
      <c r="CI9" s="276" t="s">
        <v>815</v>
      </c>
      <c r="CJ9" s="276" t="s">
        <v>815</v>
      </c>
      <c r="CK9" s="276" t="s">
        <v>815</v>
      </c>
      <c r="CL9" s="276" t="s">
        <v>815</v>
      </c>
      <c r="CM9" s="276" t="s">
        <v>815</v>
      </c>
      <c r="CN9" s="273">
        <v>0</v>
      </c>
      <c r="CO9" s="276" t="s">
        <v>815</v>
      </c>
      <c r="CP9" s="276" t="s">
        <v>815</v>
      </c>
      <c r="CQ9" s="276" t="s">
        <v>815</v>
      </c>
      <c r="CR9" s="276" t="s">
        <v>815</v>
      </c>
      <c r="CS9" s="276" t="s">
        <v>815</v>
      </c>
      <c r="CT9" s="276" t="s">
        <v>815</v>
      </c>
      <c r="CU9" s="276" t="s">
        <v>815</v>
      </c>
      <c r="CV9" s="276" t="s">
        <v>815</v>
      </c>
      <c r="CW9" s="273">
        <v>0</v>
      </c>
      <c r="CX9" s="276" t="s">
        <v>815</v>
      </c>
      <c r="CY9" s="273">
        <v>0</v>
      </c>
      <c r="CZ9" s="273">
        <f t="shared" si="7"/>
        <v>0</v>
      </c>
      <c r="DA9" s="276" t="s">
        <v>815</v>
      </c>
      <c r="DB9" s="276" t="s">
        <v>815</v>
      </c>
      <c r="DC9" s="276" t="s">
        <v>815</v>
      </c>
      <c r="DD9" s="276" t="s">
        <v>815</v>
      </c>
      <c r="DE9" s="276" t="s">
        <v>815</v>
      </c>
      <c r="DF9" s="276" t="s">
        <v>815</v>
      </c>
      <c r="DG9" s="276" t="s">
        <v>815</v>
      </c>
      <c r="DH9" s="276" t="s">
        <v>815</v>
      </c>
      <c r="DI9" s="276" t="s">
        <v>815</v>
      </c>
      <c r="DJ9" s="276" t="s">
        <v>815</v>
      </c>
      <c r="DK9" s="276" t="s">
        <v>815</v>
      </c>
      <c r="DL9" s="276" t="s">
        <v>815</v>
      </c>
      <c r="DM9" s="276" t="s">
        <v>815</v>
      </c>
      <c r="DN9" s="273">
        <v>0</v>
      </c>
      <c r="DO9" s="276" t="s">
        <v>815</v>
      </c>
      <c r="DP9" s="276" t="s">
        <v>815</v>
      </c>
      <c r="DQ9" s="276" t="s">
        <v>815</v>
      </c>
      <c r="DR9" s="276" t="s">
        <v>815</v>
      </c>
      <c r="DS9" s="276" t="s">
        <v>815</v>
      </c>
      <c r="DT9" s="276" t="s">
        <v>815</v>
      </c>
      <c r="DU9" s="276" t="s">
        <v>815</v>
      </c>
      <c r="DV9" s="273">
        <v>0</v>
      </c>
      <c r="DW9" s="276" t="s">
        <v>815</v>
      </c>
      <c r="DX9" s="273">
        <v>0</v>
      </c>
      <c r="DY9" s="273">
        <f t="shared" si="9"/>
        <v>0</v>
      </c>
      <c r="DZ9" s="276" t="s">
        <v>815</v>
      </c>
      <c r="EA9" s="276" t="s">
        <v>815</v>
      </c>
      <c r="EB9" s="276" t="s">
        <v>815</v>
      </c>
      <c r="EC9" s="276" t="s">
        <v>815</v>
      </c>
      <c r="ED9" s="276" t="s">
        <v>815</v>
      </c>
      <c r="EE9" s="276" t="s">
        <v>815</v>
      </c>
      <c r="EF9" s="276" t="s">
        <v>815</v>
      </c>
      <c r="EG9" s="276" t="s">
        <v>815</v>
      </c>
      <c r="EH9" s="276" t="s">
        <v>815</v>
      </c>
      <c r="EI9" s="276" t="s">
        <v>815</v>
      </c>
      <c r="EJ9" s="276" t="s">
        <v>815</v>
      </c>
      <c r="EK9" s="276" t="s">
        <v>815</v>
      </c>
      <c r="EL9" s="273">
        <v>0</v>
      </c>
      <c r="EM9" s="276" t="s">
        <v>815</v>
      </c>
      <c r="EN9" s="276" t="s">
        <v>815</v>
      </c>
      <c r="EO9" s="276" t="s">
        <v>815</v>
      </c>
      <c r="EP9" s="273">
        <v>0</v>
      </c>
      <c r="EQ9" s="276" t="s">
        <v>815</v>
      </c>
      <c r="ER9" s="276" t="s">
        <v>815</v>
      </c>
      <c r="ES9" s="276" t="s">
        <v>815</v>
      </c>
      <c r="ET9" s="276" t="s">
        <v>815</v>
      </c>
      <c r="EU9" s="273">
        <v>0</v>
      </c>
      <c r="EV9" s="276" t="s">
        <v>815</v>
      </c>
      <c r="EW9" s="273">
        <v>0</v>
      </c>
      <c r="EX9" s="273">
        <f t="shared" si="11"/>
        <v>0</v>
      </c>
      <c r="EY9" s="273">
        <v>0</v>
      </c>
      <c r="EZ9" s="276" t="s">
        <v>815</v>
      </c>
      <c r="FA9" s="276" t="s">
        <v>815</v>
      </c>
      <c r="FB9" s="276" t="s">
        <v>815</v>
      </c>
      <c r="FC9" s="273">
        <v>0</v>
      </c>
      <c r="FD9" s="276" t="s">
        <v>815</v>
      </c>
      <c r="FE9" s="276" t="s">
        <v>815</v>
      </c>
      <c r="FF9" s="276" t="s">
        <v>815</v>
      </c>
      <c r="FG9" s="273">
        <v>0</v>
      </c>
      <c r="FH9" s="273">
        <v>0</v>
      </c>
      <c r="FI9" s="273">
        <v>0</v>
      </c>
      <c r="FJ9" s="276" t="s">
        <v>815</v>
      </c>
      <c r="FK9" s="276" t="s">
        <v>815</v>
      </c>
      <c r="FL9" s="276" t="s">
        <v>815</v>
      </c>
      <c r="FM9" s="276" t="s">
        <v>815</v>
      </c>
      <c r="FN9" s="273">
        <v>0</v>
      </c>
      <c r="FO9" s="273">
        <v>0</v>
      </c>
      <c r="FP9" s="276" t="s">
        <v>815</v>
      </c>
      <c r="FQ9" s="276" t="s">
        <v>815</v>
      </c>
      <c r="FR9" s="276" t="s">
        <v>815</v>
      </c>
      <c r="FS9" s="273">
        <v>0</v>
      </c>
      <c r="FT9" s="273">
        <v>0</v>
      </c>
      <c r="FU9" s="276" t="s">
        <v>815</v>
      </c>
      <c r="FV9" s="273">
        <v>0</v>
      </c>
      <c r="FW9" s="273">
        <f t="shared" si="14"/>
        <v>1916</v>
      </c>
      <c r="FX9" s="273">
        <v>429</v>
      </c>
      <c r="FY9" s="273">
        <v>0</v>
      </c>
      <c r="FZ9" s="273">
        <v>0</v>
      </c>
      <c r="GA9" s="273">
        <v>0</v>
      </c>
      <c r="GB9" s="273">
        <v>401</v>
      </c>
      <c r="GC9" s="273">
        <v>253</v>
      </c>
      <c r="GD9" s="273">
        <v>8</v>
      </c>
      <c r="GE9" s="273">
        <v>0</v>
      </c>
      <c r="GF9" s="273">
        <v>731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815</v>
      </c>
      <c r="GM9" s="276" t="s">
        <v>815</v>
      </c>
      <c r="GN9" s="276" t="s">
        <v>815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94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976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256</v>
      </c>
      <c r="J10" s="273">
        <f t="shared" si="24"/>
        <v>306</v>
      </c>
      <c r="K10" s="273">
        <f t="shared" si="25"/>
        <v>92</v>
      </c>
      <c r="L10" s="273">
        <f t="shared" si="26"/>
        <v>0</v>
      </c>
      <c r="M10" s="273">
        <f t="shared" si="27"/>
        <v>322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815</v>
      </c>
      <c r="AQ10" s="276" t="s">
        <v>815</v>
      </c>
      <c r="AR10" s="273">
        <v>0</v>
      </c>
      <c r="AS10" s="276" t="s">
        <v>815</v>
      </c>
      <c r="AT10" s="276" t="s">
        <v>815</v>
      </c>
      <c r="AU10" s="273">
        <v>0</v>
      </c>
      <c r="AV10" s="276" t="s">
        <v>815</v>
      </c>
      <c r="AW10" s="273">
        <v>0</v>
      </c>
      <c r="AX10" s="276" t="s">
        <v>815</v>
      </c>
      <c r="AY10" s="273">
        <v>0</v>
      </c>
      <c r="AZ10" s="276" t="s">
        <v>815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815</v>
      </c>
      <c r="BP10" s="276" t="s">
        <v>815</v>
      </c>
      <c r="BQ10" s="276" t="s">
        <v>815</v>
      </c>
      <c r="BR10" s="276" t="s">
        <v>815</v>
      </c>
      <c r="BS10" s="276" t="s">
        <v>815</v>
      </c>
      <c r="BT10" s="276" t="s">
        <v>815</v>
      </c>
      <c r="BU10" s="276" t="s">
        <v>815</v>
      </c>
      <c r="BV10" s="276" t="s">
        <v>815</v>
      </c>
      <c r="BW10" s="276" t="s">
        <v>815</v>
      </c>
      <c r="BX10" s="273">
        <v>0</v>
      </c>
      <c r="BY10" s="276" t="s">
        <v>815</v>
      </c>
      <c r="BZ10" s="273">
        <v>0</v>
      </c>
      <c r="CA10" s="273">
        <f t="shared" si="5"/>
        <v>0</v>
      </c>
      <c r="CB10" s="276" t="s">
        <v>815</v>
      </c>
      <c r="CC10" s="276" t="s">
        <v>815</v>
      </c>
      <c r="CD10" s="276" t="s">
        <v>815</v>
      </c>
      <c r="CE10" s="276" t="s">
        <v>815</v>
      </c>
      <c r="CF10" s="276" t="s">
        <v>815</v>
      </c>
      <c r="CG10" s="276" t="s">
        <v>815</v>
      </c>
      <c r="CH10" s="276" t="s">
        <v>815</v>
      </c>
      <c r="CI10" s="276" t="s">
        <v>815</v>
      </c>
      <c r="CJ10" s="276" t="s">
        <v>815</v>
      </c>
      <c r="CK10" s="276" t="s">
        <v>815</v>
      </c>
      <c r="CL10" s="276" t="s">
        <v>815</v>
      </c>
      <c r="CM10" s="276" t="s">
        <v>815</v>
      </c>
      <c r="CN10" s="273">
        <v>0</v>
      </c>
      <c r="CO10" s="276" t="s">
        <v>815</v>
      </c>
      <c r="CP10" s="276" t="s">
        <v>815</v>
      </c>
      <c r="CQ10" s="276" t="s">
        <v>815</v>
      </c>
      <c r="CR10" s="276" t="s">
        <v>815</v>
      </c>
      <c r="CS10" s="276" t="s">
        <v>815</v>
      </c>
      <c r="CT10" s="276" t="s">
        <v>815</v>
      </c>
      <c r="CU10" s="276" t="s">
        <v>815</v>
      </c>
      <c r="CV10" s="276" t="s">
        <v>815</v>
      </c>
      <c r="CW10" s="273">
        <v>0</v>
      </c>
      <c r="CX10" s="276" t="s">
        <v>815</v>
      </c>
      <c r="CY10" s="273">
        <v>0</v>
      </c>
      <c r="CZ10" s="273">
        <f t="shared" si="7"/>
        <v>0</v>
      </c>
      <c r="DA10" s="276" t="s">
        <v>815</v>
      </c>
      <c r="DB10" s="276" t="s">
        <v>815</v>
      </c>
      <c r="DC10" s="276" t="s">
        <v>815</v>
      </c>
      <c r="DD10" s="276" t="s">
        <v>815</v>
      </c>
      <c r="DE10" s="276" t="s">
        <v>815</v>
      </c>
      <c r="DF10" s="276" t="s">
        <v>815</v>
      </c>
      <c r="DG10" s="276" t="s">
        <v>815</v>
      </c>
      <c r="DH10" s="276" t="s">
        <v>815</v>
      </c>
      <c r="DI10" s="276" t="s">
        <v>815</v>
      </c>
      <c r="DJ10" s="276" t="s">
        <v>815</v>
      </c>
      <c r="DK10" s="276" t="s">
        <v>815</v>
      </c>
      <c r="DL10" s="276" t="s">
        <v>815</v>
      </c>
      <c r="DM10" s="276" t="s">
        <v>815</v>
      </c>
      <c r="DN10" s="273">
        <v>0</v>
      </c>
      <c r="DO10" s="276" t="s">
        <v>815</v>
      </c>
      <c r="DP10" s="276" t="s">
        <v>815</v>
      </c>
      <c r="DQ10" s="276" t="s">
        <v>815</v>
      </c>
      <c r="DR10" s="276" t="s">
        <v>815</v>
      </c>
      <c r="DS10" s="276" t="s">
        <v>815</v>
      </c>
      <c r="DT10" s="276" t="s">
        <v>815</v>
      </c>
      <c r="DU10" s="276" t="s">
        <v>815</v>
      </c>
      <c r="DV10" s="273">
        <v>0</v>
      </c>
      <c r="DW10" s="276" t="s">
        <v>815</v>
      </c>
      <c r="DX10" s="273">
        <v>0</v>
      </c>
      <c r="DY10" s="273">
        <f t="shared" si="9"/>
        <v>0</v>
      </c>
      <c r="DZ10" s="276" t="s">
        <v>815</v>
      </c>
      <c r="EA10" s="276" t="s">
        <v>815</v>
      </c>
      <c r="EB10" s="276" t="s">
        <v>815</v>
      </c>
      <c r="EC10" s="276" t="s">
        <v>815</v>
      </c>
      <c r="ED10" s="276" t="s">
        <v>815</v>
      </c>
      <c r="EE10" s="276" t="s">
        <v>815</v>
      </c>
      <c r="EF10" s="276" t="s">
        <v>815</v>
      </c>
      <c r="EG10" s="276" t="s">
        <v>815</v>
      </c>
      <c r="EH10" s="276" t="s">
        <v>815</v>
      </c>
      <c r="EI10" s="276" t="s">
        <v>815</v>
      </c>
      <c r="EJ10" s="276" t="s">
        <v>815</v>
      </c>
      <c r="EK10" s="276" t="s">
        <v>815</v>
      </c>
      <c r="EL10" s="273">
        <v>0</v>
      </c>
      <c r="EM10" s="276" t="s">
        <v>815</v>
      </c>
      <c r="EN10" s="276" t="s">
        <v>815</v>
      </c>
      <c r="EO10" s="276" t="s">
        <v>815</v>
      </c>
      <c r="EP10" s="273">
        <v>0</v>
      </c>
      <c r="EQ10" s="276" t="s">
        <v>815</v>
      </c>
      <c r="ER10" s="276" t="s">
        <v>815</v>
      </c>
      <c r="ES10" s="276" t="s">
        <v>815</v>
      </c>
      <c r="ET10" s="276" t="s">
        <v>815</v>
      </c>
      <c r="EU10" s="273">
        <v>0</v>
      </c>
      <c r="EV10" s="276" t="s">
        <v>815</v>
      </c>
      <c r="EW10" s="273">
        <v>0</v>
      </c>
      <c r="EX10" s="273">
        <f t="shared" si="11"/>
        <v>0</v>
      </c>
      <c r="EY10" s="273">
        <v>0</v>
      </c>
      <c r="EZ10" s="276" t="s">
        <v>815</v>
      </c>
      <c r="FA10" s="276" t="s">
        <v>815</v>
      </c>
      <c r="FB10" s="276" t="s">
        <v>815</v>
      </c>
      <c r="FC10" s="273">
        <v>0</v>
      </c>
      <c r="FD10" s="276" t="s">
        <v>815</v>
      </c>
      <c r="FE10" s="276" t="s">
        <v>815</v>
      </c>
      <c r="FF10" s="276" t="s">
        <v>815</v>
      </c>
      <c r="FG10" s="273">
        <v>0</v>
      </c>
      <c r="FH10" s="273">
        <v>0</v>
      </c>
      <c r="FI10" s="273">
        <v>0</v>
      </c>
      <c r="FJ10" s="276" t="s">
        <v>815</v>
      </c>
      <c r="FK10" s="276" t="s">
        <v>815</v>
      </c>
      <c r="FL10" s="276" t="s">
        <v>815</v>
      </c>
      <c r="FM10" s="276" t="s">
        <v>815</v>
      </c>
      <c r="FN10" s="273">
        <v>0</v>
      </c>
      <c r="FO10" s="273">
        <v>0</v>
      </c>
      <c r="FP10" s="276" t="s">
        <v>815</v>
      </c>
      <c r="FQ10" s="276" t="s">
        <v>815</v>
      </c>
      <c r="FR10" s="276" t="s">
        <v>815</v>
      </c>
      <c r="FS10" s="273">
        <v>0</v>
      </c>
      <c r="FT10" s="273">
        <v>0</v>
      </c>
      <c r="FU10" s="276" t="s">
        <v>815</v>
      </c>
      <c r="FV10" s="273">
        <v>0</v>
      </c>
      <c r="FW10" s="273">
        <f t="shared" si="14"/>
        <v>976</v>
      </c>
      <c r="FX10" s="273">
        <v>0</v>
      </c>
      <c r="FY10" s="273">
        <v>0</v>
      </c>
      <c r="FZ10" s="273">
        <v>0</v>
      </c>
      <c r="GA10" s="273">
        <v>0</v>
      </c>
      <c r="GB10" s="273">
        <v>256</v>
      </c>
      <c r="GC10" s="273">
        <v>306</v>
      </c>
      <c r="GD10" s="273">
        <v>92</v>
      </c>
      <c r="GE10" s="273">
        <v>0</v>
      </c>
      <c r="GF10" s="273">
        <v>322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815</v>
      </c>
      <c r="GM10" s="276" t="s">
        <v>815</v>
      </c>
      <c r="GN10" s="276" t="s">
        <v>815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742</v>
      </c>
      <c r="E11" s="273">
        <f t="shared" si="19"/>
        <v>3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175</v>
      </c>
      <c r="J11" s="273">
        <f t="shared" si="24"/>
        <v>159</v>
      </c>
      <c r="K11" s="273">
        <f t="shared" si="25"/>
        <v>51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352</v>
      </c>
      <c r="P11" s="273">
        <f t="shared" si="30"/>
        <v>2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815</v>
      </c>
      <c r="AQ11" s="276" t="s">
        <v>815</v>
      </c>
      <c r="AR11" s="273">
        <v>0</v>
      </c>
      <c r="AS11" s="276" t="s">
        <v>815</v>
      </c>
      <c r="AT11" s="276" t="s">
        <v>815</v>
      </c>
      <c r="AU11" s="273">
        <v>0</v>
      </c>
      <c r="AV11" s="276" t="s">
        <v>815</v>
      </c>
      <c r="AW11" s="273">
        <v>0</v>
      </c>
      <c r="AX11" s="276" t="s">
        <v>815</v>
      </c>
      <c r="AY11" s="273">
        <v>0</v>
      </c>
      <c r="AZ11" s="276" t="s">
        <v>815</v>
      </c>
      <c r="BA11" s="273">
        <v>0</v>
      </c>
      <c r="BB11" s="273">
        <f t="shared" si="3"/>
        <v>106</v>
      </c>
      <c r="BC11" s="273">
        <v>0</v>
      </c>
      <c r="BD11" s="273">
        <v>0</v>
      </c>
      <c r="BE11" s="273">
        <v>0</v>
      </c>
      <c r="BF11" s="273">
        <v>0</v>
      </c>
      <c r="BG11" s="273">
        <v>106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815</v>
      </c>
      <c r="BP11" s="276" t="s">
        <v>815</v>
      </c>
      <c r="BQ11" s="276" t="s">
        <v>815</v>
      </c>
      <c r="BR11" s="276" t="s">
        <v>815</v>
      </c>
      <c r="BS11" s="276" t="s">
        <v>815</v>
      </c>
      <c r="BT11" s="276" t="s">
        <v>815</v>
      </c>
      <c r="BU11" s="276" t="s">
        <v>815</v>
      </c>
      <c r="BV11" s="276" t="s">
        <v>815</v>
      </c>
      <c r="BW11" s="276" t="s">
        <v>815</v>
      </c>
      <c r="BX11" s="273">
        <v>0</v>
      </c>
      <c r="BY11" s="276" t="s">
        <v>815</v>
      </c>
      <c r="BZ11" s="273">
        <v>0</v>
      </c>
      <c r="CA11" s="273">
        <f t="shared" si="5"/>
        <v>0</v>
      </c>
      <c r="CB11" s="276" t="s">
        <v>815</v>
      </c>
      <c r="CC11" s="276" t="s">
        <v>815</v>
      </c>
      <c r="CD11" s="276" t="s">
        <v>815</v>
      </c>
      <c r="CE11" s="276" t="s">
        <v>815</v>
      </c>
      <c r="CF11" s="276" t="s">
        <v>815</v>
      </c>
      <c r="CG11" s="276" t="s">
        <v>815</v>
      </c>
      <c r="CH11" s="276" t="s">
        <v>815</v>
      </c>
      <c r="CI11" s="276" t="s">
        <v>815</v>
      </c>
      <c r="CJ11" s="276" t="s">
        <v>815</v>
      </c>
      <c r="CK11" s="276" t="s">
        <v>815</v>
      </c>
      <c r="CL11" s="276" t="s">
        <v>815</v>
      </c>
      <c r="CM11" s="276" t="s">
        <v>815</v>
      </c>
      <c r="CN11" s="273">
        <v>0</v>
      </c>
      <c r="CO11" s="276" t="s">
        <v>815</v>
      </c>
      <c r="CP11" s="276" t="s">
        <v>815</v>
      </c>
      <c r="CQ11" s="276" t="s">
        <v>815</v>
      </c>
      <c r="CR11" s="276" t="s">
        <v>815</v>
      </c>
      <c r="CS11" s="276" t="s">
        <v>815</v>
      </c>
      <c r="CT11" s="276" t="s">
        <v>815</v>
      </c>
      <c r="CU11" s="276" t="s">
        <v>815</v>
      </c>
      <c r="CV11" s="276" t="s">
        <v>815</v>
      </c>
      <c r="CW11" s="273">
        <v>0</v>
      </c>
      <c r="CX11" s="276" t="s">
        <v>815</v>
      </c>
      <c r="CY11" s="273">
        <v>0</v>
      </c>
      <c r="CZ11" s="273">
        <f t="shared" si="7"/>
        <v>0</v>
      </c>
      <c r="DA11" s="276" t="s">
        <v>815</v>
      </c>
      <c r="DB11" s="276" t="s">
        <v>815</v>
      </c>
      <c r="DC11" s="276" t="s">
        <v>815</v>
      </c>
      <c r="DD11" s="276" t="s">
        <v>815</v>
      </c>
      <c r="DE11" s="276" t="s">
        <v>815</v>
      </c>
      <c r="DF11" s="276" t="s">
        <v>815</v>
      </c>
      <c r="DG11" s="276" t="s">
        <v>815</v>
      </c>
      <c r="DH11" s="276" t="s">
        <v>815</v>
      </c>
      <c r="DI11" s="276" t="s">
        <v>815</v>
      </c>
      <c r="DJ11" s="276" t="s">
        <v>815</v>
      </c>
      <c r="DK11" s="276" t="s">
        <v>815</v>
      </c>
      <c r="DL11" s="276" t="s">
        <v>815</v>
      </c>
      <c r="DM11" s="276" t="s">
        <v>815</v>
      </c>
      <c r="DN11" s="273">
        <v>0</v>
      </c>
      <c r="DO11" s="276" t="s">
        <v>815</v>
      </c>
      <c r="DP11" s="276" t="s">
        <v>815</v>
      </c>
      <c r="DQ11" s="276" t="s">
        <v>815</v>
      </c>
      <c r="DR11" s="276" t="s">
        <v>815</v>
      </c>
      <c r="DS11" s="276" t="s">
        <v>815</v>
      </c>
      <c r="DT11" s="276" t="s">
        <v>815</v>
      </c>
      <c r="DU11" s="276" t="s">
        <v>815</v>
      </c>
      <c r="DV11" s="273">
        <v>0</v>
      </c>
      <c r="DW11" s="276" t="s">
        <v>815</v>
      </c>
      <c r="DX11" s="273">
        <v>0</v>
      </c>
      <c r="DY11" s="273">
        <f t="shared" si="9"/>
        <v>0</v>
      </c>
      <c r="DZ11" s="276" t="s">
        <v>815</v>
      </c>
      <c r="EA11" s="276" t="s">
        <v>815</v>
      </c>
      <c r="EB11" s="276" t="s">
        <v>815</v>
      </c>
      <c r="EC11" s="276" t="s">
        <v>815</v>
      </c>
      <c r="ED11" s="276" t="s">
        <v>815</v>
      </c>
      <c r="EE11" s="276" t="s">
        <v>815</v>
      </c>
      <c r="EF11" s="276" t="s">
        <v>815</v>
      </c>
      <c r="EG11" s="276" t="s">
        <v>815</v>
      </c>
      <c r="EH11" s="276" t="s">
        <v>815</v>
      </c>
      <c r="EI11" s="276" t="s">
        <v>815</v>
      </c>
      <c r="EJ11" s="276" t="s">
        <v>815</v>
      </c>
      <c r="EK11" s="276" t="s">
        <v>815</v>
      </c>
      <c r="EL11" s="273">
        <v>0</v>
      </c>
      <c r="EM11" s="276" t="s">
        <v>815</v>
      </c>
      <c r="EN11" s="276" t="s">
        <v>815</v>
      </c>
      <c r="EO11" s="276" t="s">
        <v>815</v>
      </c>
      <c r="EP11" s="273">
        <v>0</v>
      </c>
      <c r="EQ11" s="276" t="s">
        <v>815</v>
      </c>
      <c r="ER11" s="276" t="s">
        <v>815</v>
      </c>
      <c r="ES11" s="276" t="s">
        <v>815</v>
      </c>
      <c r="ET11" s="276" t="s">
        <v>815</v>
      </c>
      <c r="EU11" s="273">
        <v>0</v>
      </c>
      <c r="EV11" s="276" t="s">
        <v>815</v>
      </c>
      <c r="EW11" s="273">
        <v>0</v>
      </c>
      <c r="EX11" s="273">
        <f t="shared" si="11"/>
        <v>0</v>
      </c>
      <c r="EY11" s="273">
        <v>0</v>
      </c>
      <c r="EZ11" s="276" t="s">
        <v>815</v>
      </c>
      <c r="FA11" s="276" t="s">
        <v>815</v>
      </c>
      <c r="FB11" s="276" t="s">
        <v>815</v>
      </c>
      <c r="FC11" s="273">
        <v>0</v>
      </c>
      <c r="FD11" s="276" t="s">
        <v>815</v>
      </c>
      <c r="FE11" s="276" t="s">
        <v>815</v>
      </c>
      <c r="FF11" s="276" t="s">
        <v>815</v>
      </c>
      <c r="FG11" s="273">
        <v>0</v>
      </c>
      <c r="FH11" s="273">
        <v>0</v>
      </c>
      <c r="FI11" s="273">
        <v>0</v>
      </c>
      <c r="FJ11" s="276" t="s">
        <v>815</v>
      </c>
      <c r="FK11" s="276" t="s">
        <v>815</v>
      </c>
      <c r="FL11" s="276" t="s">
        <v>815</v>
      </c>
      <c r="FM11" s="276" t="s">
        <v>815</v>
      </c>
      <c r="FN11" s="273">
        <v>0</v>
      </c>
      <c r="FO11" s="273">
        <v>0</v>
      </c>
      <c r="FP11" s="276" t="s">
        <v>815</v>
      </c>
      <c r="FQ11" s="276" t="s">
        <v>815</v>
      </c>
      <c r="FR11" s="276" t="s">
        <v>815</v>
      </c>
      <c r="FS11" s="273">
        <v>0</v>
      </c>
      <c r="FT11" s="273">
        <v>0</v>
      </c>
      <c r="FU11" s="276" t="s">
        <v>815</v>
      </c>
      <c r="FV11" s="273">
        <v>0</v>
      </c>
      <c r="FW11" s="273">
        <f t="shared" si="14"/>
        <v>636</v>
      </c>
      <c r="FX11" s="273">
        <v>3</v>
      </c>
      <c r="FY11" s="273">
        <v>0</v>
      </c>
      <c r="FZ11" s="273">
        <v>0</v>
      </c>
      <c r="GA11" s="273">
        <v>0</v>
      </c>
      <c r="GB11" s="273">
        <v>69</v>
      </c>
      <c r="GC11" s="273">
        <v>159</v>
      </c>
      <c r="GD11" s="273">
        <v>51</v>
      </c>
      <c r="GE11" s="273">
        <v>0</v>
      </c>
      <c r="GF11" s="273">
        <v>0</v>
      </c>
      <c r="GG11" s="273">
        <v>0</v>
      </c>
      <c r="GH11" s="273">
        <v>352</v>
      </c>
      <c r="GI11" s="273">
        <v>2</v>
      </c>
      <c r="GJ11" s="273">
        <v>0</v>
      </c>
      <c r="GK11" s="273">
        <v>0</v>
      </c>
      <c r="GL11" s="276" t="s">
        <v>815</v>
      </c>
      <c r="GM11" s="276" t="s">
        <v>815</v>
      </c>
      <c r="GN11" s="276" t="s">
        <v>815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299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59</v>
      </c>
      <c r="J12" s="273">
        <f t="shared" si="24"/>
        <v>143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73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24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815</v>
      </c>
      <c r="AQ12" s="276" t="s">
        <v>815</v>
      </c>
      <c r="AR12" s="273">
        <v>0</v>
      </c>
      <c r="AS12" s="276" t="s">
        <v>815</v>
      </c>
      <c r="AT12" s="276" t="s">
        <v>815</v>
      </c>
      <c r="AU12" s="273">
        <v>0</v>
      </c>
      <c r="AV12" s="276" t="s">
        <v>815</v>
      </c>
      <c r="AW12" s="273">
        <v>0</v>
      </c>
      <c r="AX12" s="276" t="s">
        <v>815</v>
      </c>
      <c r="AY12" s="273">
        <v>0</v>
      </c>
      <c r="AZ12" s="276" t="s">
        <v>815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815</v>
      </c>
      <c r="BP12" s="276" t="s">
        <v>815</v>
      </c>
      <c r="BQ12" s="276" t="s">
        <v>815</v>
      </c>
      <c r="BR12" s="276" t="s">
        <v>815</v>
      </c>
      <c r="BS12" s="276" t="s">
        <v>815</v>
      </c>
      <c r="BT12" s="276" t="s">
        <v>815</v>
      </c>
      <c r="BU12" s="276" t="s">
        <v>815</v>
      </c>
      <c r="BV12" s="276" t="s">
        <v>815</v>
      </c>
      <c r="BW12" s="276" t="s">
        <v>815</v>
      </c>
      <c r="BX12" s="273">
        <v>0</v>
      </c>
      <c r="BY12" s="276" t="s">
        <v>815</v>
      </c>
      <c r="BZ12" s="273">
        <v>0</v>
      </c>
      <c r="CA12" s="273">
        <f t="shared" si="5"/>
        <v>0</v>
      </c>
      <c r="CB12" s="276" t="s">
        <v>815</v>
      </c>
      <c r="CC12" s="276" t="s">
        <v>815</v>
      </c>
      <c r="CD12" s="276" t="s">
        <v>815</v>
      </c>
      <c r="CE12" s="276" t="s">
        <v>815</v>
      </c>
      <c r="CF12" s="276" t="s">
        <v>815</v>
      </c>
      <c r="CG12" s="276" t="s">
        <v>815</v>
      </c>
      <c r="CH12" s="276" t="s">
        <v>815</v>
      </c>
      <c r="CI12" s="276" t="s">
        <v>815</v>
      </c>
      <c r="CJ12" s="276" t="s">
        <v>815</v>
      </c>
      <c r="CK12" s="276" t="s">
        <v>815</v>
      </c>
      <c r="CL12" s="276" t="s">
        <v>815</v>
      </c>
      <c r="CM12" s="276" t="s">
        <v>815</v>
      </c>
      <c r="CN12" s="273">
        <v>0</v>
      </c>
      <c r="CO12" s="276" t="s">
        <v>815</v>
      </c>
      <c r="CP12" s="276" t="s">
        <v>815</v>
      </c>
      <c r="CQ12" s="276" t="s">
        <v>815</v>
      </c>
      <c r="CR12" s="276" t="s">
        <v>815</v>
      </c>
      <c r="CS12" s="276" t="s">
        <v>815</v>
      </c>
      <c r="CT12" s="276" t="s">
        <v>815</v>
      </c>
      <c r="CU12" s="276" t="s">
        <v>815</v>
      </c>
      <c r="CV12" s="276" t="s">
        <v>815</v>
      </c>
      <c r="CW12" s="273">
        <v>0</v>
      </c>
      <c r="CX12" s="276" t="s">
        <v>815</v>
      </c>
      <c r="CY12" s="273">
        <v>0</v>
      </c>
      <c r="CZ12" s="273">
        <f t="shared" si="7"/>
        <v>0</v>
      </c>
      <c r="DA12" s="276" t="s">
        <v>815</v>
      </c>
      <c r="DB12" s="276" t="s">
        <v>815</v>
      </c>
      <c r="DC12" s="276" t="s">
        <v>815</v>
      </c>
      <c r="DD12" s="276" t="s">
        <v>815</v>
      </c>
      <c r="DE12" s="276" t="s">
        <v>815</v>
      </c>
      <c r="DF12" s="276" t="s">
        <v>815</v>
      </c>
      <c r="DG12" s="276" t="s">
        <v>815</v>
      </c>
      <c r="DH12" s="276" t="s">
        <v>815</v>
      </c>
      <c r="DI12" s="276" t="s">
        <v>815</v>
      </c>
      <c r="DJ12" s="276" t="s">
        <v>815</v>
      </c>
      <c r="DK12" s="276" t="s">
        <v>815</v>
      </c>
      <c r="DL12" s="276" t="s">
        <v>815</v>
      </c>
      <c r="DM12" s="276" t="s">
        <v>815</v>
      </c>
      <c r="DN12" s="273">
        <v>0</v>
      </c>
      <c r="DO12" s="276" t="s">
        <v>815</v>
      </c>
      <c r="DP12" s="276" t="s">
        <v>815</v>
      </c>
      <c r="DQ12" s="276" t="s">
        <v>815</v>
      </c>
      <c r="DR12" s="276" t="s">
        <v>815</v>
      </c>
      <c r="DS12" s="276" t="s">
        <v>815</v>
      </c>
      <c r="DT12" s="276" t="s">
        <v>815</v>
      </c>
      <c r="DU12" s="276" t="s">
        <v>815</v>
      </c>
      <c r="DV12" s="273">
        <v>0</v>
      </c>
      <c r="DW12" s="276" t="s">
        <v>815</v>
      </c>
      <c r="DX12" s="273">
        <v>0</v>
      </c>
      <c r="DY12" s="273">
        <f t="shared" si="9"/>
        <v>0</v>
      </c>
      <c r="DZ12" s="276" t="s">
        <v>815</v>
      </c>
      <c r="EA12" s="276" t="s">
        <v>815</v>
      </c>
      <c r="EB12" s="276" t="s">
        <v>815</v>
      </c>
      <c r="EC12" s="276" t="s">
        <v>815</v>
      </c>
      <c r="ED12" s="276" t="s">
        <v>815</v>
      </c>
      <c r="EE12" s="276" t="s">
        <v>815</v>
      </c>
      <c r="EF12" s="276" t="s">
        <v>815</v>
      </c>
      <c r="EG12" s="276" t="s">
        <v>815</v>
      </c>
      <c r="EH12" s="276" t="s">
        <v>815</v>
      </c>
      <c r="EI12" s="276" t="s">
        <v>815</v>
      </c>
      <c r="EJ12" s="276" t="s">
        <v>815</v>
      </c>
      <c r="EK12" s="276" t="s">
        <v>815</v>
      </c>
      <c r="EL12" s="273">
        <v>0</v>
      </c>
      <c r="EM12" s="276" t="s">
        <v>815</v>
      </c>
      <c r="EN12" s="276" t="s">
        <v>815</v>
      </c>
      <c r="EO12" s="276" t="s">
        <v>815</v>
      </c>
      <c r="EP12" s="273">
        <v>0</v>
      </c>
      <c r="EQ12" s="276" t="s">
        <v>815</v>
      </c>
      <c r="ER12" s="276" t="s">
        <v>815</v>
      </c>
      <c r="ES12" s="276" t="s">
        <v>815</v>
      </c>
      <c r="ET12" s="276" t="s">
        <v>815</v>
      </c>
      <c r="EU12" s="273">
        <v>0</v>
      </c>
      <c r="EV12" s="276" t="s">
        <v>815</v>
      </c>
      <c r="EW12" s="273">
        <v>0</v>
      </c>
      <c r="EX12" s="273">
        <f t="shared" si="11"/>
        <v>97</v>
      </c>
      <c r="EY12" s="273">
        <v>0</v>
      </c>
      <c r="EZ12" s="276" t="s">
        <v>815</v>
      </c>
      <c r="FA12" s="276" t="s">
        <v>815</v>
      </c>
      <c r="FB12" s="276" t="s">
        <v>815</v>
      </c>
      <c r="FC12" s="273">
        <v>0</v>
      </c>
      <c r="FD12" s="276" t="s">
        <v>815</v>
      </c>
      <c r="FE12" s="276" t="s">
        <v>815</v>
      </c>
      <c r="FF12" s="276" t="s">
        <v>815</v>
      </c>
      <c r="FG12" s="273">
        <v>0</v>
      </c>
      <c r="FH12" s="273">
        <v>73</v>
      </c>
      <c r="FI12" s="273">
        <v>0</v>
      </c>
      <c r="FJ12" s="276" t="s">
        <v>815</v>
      </c>
      <c r="FK12" s="276" t="s">
        <v>815</v>
      </c>
      <c r="FL12" s="276" t="s">
        <v>815</v>
      </c>
      <c r="FM12" s="276" t="s">
        <v>815</v>
      </c>
      <c r="FN12" s="273">
        <v>0</v>
      </c>
      <c r="FO12" s="273">
        <v>24</v>
      </c>
      <c r="FP12" s="276" t="s">
        <v>815</v>
      </c>
      <c r="FQ12" s="276" t="s">
        <v>815</v>
      </c>
      <c r="FR12" s="276" t="s">
        <v>815</v>
      </c>
      <c r="FS12" s="273">
        <v>0</v>
      </c>
      <c r="FT12" s="273">
        <v>0</v>
      </c>
      <c r="FU12" s="276" t="s">
        <v>815</v>
      </c>
      <c r="FV12" s="273">
        <v>0</v>
      </c>
      <c r="FW12" s="273">
        <f t="shared" si="14"/>
        <v>202</v>
      </c>
      <c r="FX12" s="273">
        <v>0</v>
      </c>
      <c r="FY12" s="273">
        <v>0</v>
      </c>
      <c r="FZ12" s="273">
        <v>0</v>
      </c>
      <c r="GA12" s="273">
        <v>0</v>
      </c>
      <c r="GB12" s="273">
        <v>59</v>
      </c>
      <c r="GC12" s="273">
        <v>143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815</v>
      </c>
      <c r="GM12" s="276" t="s">
        <v>815</v>
      </c>
      <c r="GN12" s="276" t="s">
        <v>815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1261</v>
      </c>
      <c r="E13" s="273">
        <f t="shared" si="19"/>
        <v>38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102</v>
      </c>
      <c r="J13" s="273">
        <f t="shared" si="24"/>
        <v>35</v>
      </c>
      <c r="K13" s="273">
        <f t="shared" si="25"/>
        <v>193</v>
      </c>
      <c r="L13" s="273">
        <f t="shared" si="26"/>
        <v>0</v>
      </c>
      <c r="M13" s="273">
        <f t="shared" si="27"/>
        <v>872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21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815</v>
      </c>
      <c r="AQ13" s="276" t="s">
        <v>815</v>
      </c>
      <c r="AR13" s="273">
        <v>0</v>
      </c>
      <c r="AS13" s="276" t="s">
        <v>815</v>
      </c>
      <c r="AT13" s="276" t="s">
        <v>815</v>
      </c>
      <c r="AU13" s="273">
        <v>0</v>
      </c>
      <c r="AV13" s="276" t="s">
        <v>815</v>
      </c>
      <c r="AW13" s="273">
        <v>0</v>
      </c>
      <c r="AX13" s="276" t="s">
        <v>815</v>
      </c>
      <c r="AY13" s="273">
        <v>0</v>
      </c>
      <c r="AZ13" s="276" t="s">
        <v>815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815</v>
      </c>
      <c r="BP13" s="276" t="s">
        <v>815</v>
      </c>
      <c r="BQ13" s="276" t="s">
        <v>815</v>
      </c>
      <c r="BR13" s="276" t="s">
        <v>815</v>
      </c>
      <c r="BS13" s="276" t="s">
        <v>815</v>
      </c>
      <c r="BT13" s="276" t="s">
        <v>815</v>
      </c>
      <c r="BU13" s="276" t="s">
        <v>815</v>
      </c>
      <c r="BV13" s="276" t="s">
        <v>815</v>
      </c>
      <c r="BW13" s="276" t="s">
        <v>815</v>
      </c>
      <c r="BX13" s="273">
        <v>0</v>
      </c>
      <c r="BY13" s="276" t="s">
        <v>815</v>
      </c>
      <c r="BZ13" s="273">
        <v>0</v>
      </c>
      <c r="CA13" s="273">
        <f t="shared" si="5"/>
        <v>0</v>
      </c>
      <c r="CB13" s="276" t="s">
        <v>815</v>
      </c>
      <c r="CC13" s="276" t="s">
        <v>815</v>
      </c>
      <c r="CD13" s="276" t="s">
        <v>815</v>
      </c>
      <c r="CE13" s="276" t="s">
        <v>815</v>
      </c>
      <c r="CF13" s="276" t="s">
        <v>815</v>
      </c>
      <c r="CG13" s="276" t="s">
        <v>815</v>
      </c>
      <c r="CH13" s="276" t="s">
        <v>815</v>
      </c>
      <c r="CI13" s="276" t="s">
        <v>815</v>
      </c>
      <c r="CJ13" s="276" t="s">
        <v>815</v>
      </c>
      <c r="CK13" s="276" t="s">
        <v>815</v>
      </c>
      <c r="CL13" s="276" t="s">
        <v>815</v>
      </c>
      <c r="CM13" s="276" t="s">
        <v>815</v>
      </c>
      <c r="CN13" s="273">
        <v>0</v>
      </c>
      <c r="CO13" s="276" t="s">
        <v>815</v>
      </c>
      <c r="CP13" s="276" t="s">
        <v>815</v>
      </c>
      <c r="CQ13" s="276" t="s">
        <v>815</v>
      </c>
      <c r="CR13" s="276" t="s">
        <v>815</v>
      </c>
      <c r="CS13" s="276" t="s">
        <v>815</v>
      </c>
      <c r="CT13" s="276" t="s">
        <v>815</v>
      </c>
      <c r="CU13" s="276" t="s">
        <v>815</v>
      </c>
      <c r="CV13" s="276" t="s">
        <v>815</v>
      </c>
      <c r="CW13" s="273">
        <v>0</v>
      </c>
      <c r="CX13" s="276" t="s">
        <v>815</v>
      </c>
      <c r="CY13" s="273">
        <v>0</v>
      </c>
      <c r="CZ13" s="273">
        <f t="shared" si="7"/>
        <v>0</v>
      </c>
      <c r="DA13" s="276" t="s">
        <v>815</v>
      </c>
      <c r="DB13" s="276" t="s">
        <v>815</v>
      </c>
      <c r="DC13" s="276" t="s">
        <v>815</v>
      </c>
      <c r="DD13" s="276" t="s">
        <v>815</v>
      </c>
      <c r="DE13" s="276" t="s">
        <v>815</v>
      </c>
      <c r="DF13" s="276" t="s">
        <v>815</v>
      </c>
      <c r="DG13" s="276" t="s">
        <v>815</v>
      </c>
      <c r="DH13" s="276" t="s">
        <v>815</v>
      </c>
      <c r="DI13" s="276" t="s">
        <v>815</v>
      </c>
      <c r="DJ13" s="276" t="s">
        <v>815</v>
      </c>
      <c r="DK13" s="276" t="s">
        <v>815</v>
      </c>
      <c r="DL13" s="276" t="s">
        <v>815</v>
      </c>
      <c r="DM13" s="276" t="s">
        <v>815</v>
      </c>
      <c r="DN13" s="273">
        <v>0</v>
      </c>
      <c r="DO13" s="276" t="s">
        <v>815</v>
      </c>
      <c r="DP13" s="276" t="s">
        <v>815</v>
      </c>
      <c r="DQ13" s="276" t="s">
        <v>815</v>
      </c>
      <c r="DR13" s="276" t="s">
        <v>815</v>
      </c>
      <c r="DS13" s="276" t="s">
        <v>815</v>
      </c>
      <c r="DT13" s="276" t="s">
        <v>815</v>
      </c>
      <c r="DU13" s="276" t="s">
        <v>815</v>
      </c>
      <c r="DV13" s="273">
        <v>0</v>
      </c>
      <c r="DW13" s="276" t="s">
        <v>815</v>
      </c>
      <c r="DX13" s="273">
        <v>0</v>
      </c>
      <c r="DY13" s="273">
        <f t="shared" si="9"/>
        <v>0</v>
      </c>
      <c r="DZ13" s="276" t="s">
        <v>815</v>
      </c>
      <c r="EA13" s="276" t="s">
        <v>815</v>
      </c>
      <c r="EB13" s="276" t="s">
        <v>815</v>
      </c>
      <c r="EC13" s="276" t="s">
        <v>815</v>
      </c>
      <c r="ED13" s="276" t="s">
        <v>815</v>
      </c>
      <c r="EE13" s="276" t="s">
        <v>815</v>
      </c>
      <c r="EF13" s="276" t="s">
        <v>815</v>
      </c>
      <c r="EG13" s="276" t="s">
        <v>815</v>
      </c>
      <c r="EH13" s="276" t="s">
        <v>815</v>
      </c>
      <c r="EI13" s="276" t="s">
        <v>815</v>
      </c>
      <c r="EJ13" s="276" t="s">
        <v>815</v>
      </c>
      <c r="EK13" s="276" t="s">
        <v>815</v>
      </c>
      <c r="EL13" s="273">
        <v>0</v>
      </c>
      <c r="EM13" s="276" t="s">
        <v>815</v>
      </c>
      <c r="EN13" s="276" t="s">
        <v>815</v>
      </c>
      <c r="EO13" s="276" t="s">
        <v>815</v>
      </c>
      <c r="EP13" s="273">
        <v>0</v>
      </c>
      <c r="EQ13" s="276" t="s">
        <v>815</v>
      </c>
      <c r="ER13" s="276" t="s">
        <v>815</v>
      </c>
      <c r="ES13" s="276" t="s">
        <v>815</v>
      </c>
      <c r="ET13" s="276" t="s">
        <v>815</v>
      </c>
      <c r="EU13" s="273">
        <v>0</v>
      </c>
      <c r="EV13" s="276" t="s">
        <v>815</v>
      </c>
      <c r="EW13" s="273">
        <v>0</v>
      </c>
      <c r="EX13" s="273">
        <f t="shared" si="11"/>
        <v>0</v>
      </c>
      <c r="EY13" s="273">
        <v>0</v>
      </c>
      <c r="EZ13" s="276" t="s">
        <v>815</v>
      </c>
      <c r="FA13" s="276" t="s">
        <v>815</v>
      </c>
      <c r="FB13" s="276" t="s">
        <v>815</v>
      </c>
      <c r="FC13" s="273">
        <v>0</v>
      </c>
      <c r="FD13" s="276" t="s">
        <v>815</v>
      </c>
      <c r="FE13" s="276" t="s">
        <v>815</v>
      </c>
      <c r="FF13" s="276" t="s">
        <v>815</v>
      </c>
      <c r="FG13" s="273">
        <v>0</v>
      </c>
      <c r="FH13" s="273">
        <v>0</v>
      </c>
      <c r="FI13" s="273">
        <v>0</v>
      </c>
      <c r="FJ13" s="276" t="s">
        <v>815</v>
      </c>
      <c r="FK13" s="276" t="s">
        <v>815</v>
      </c>
      <c r="FL13" s="276" t="s">
        <v>815</v>
      </c>
      <c r="FM13" s="276" t="s">
        <v>815</v>
      </c>
      <c r="FN13" s="273">
        <v>0</v>
      </c>
      <c r="FO13" s="273">
        <v>0</v>
      </c>
      <c r="FP13" s="276" t="s">
        <v>815</v>
      </c>
      <c r="FQ13" s="276" t="s">
        <v>815</v>
      </c>
      <c r="FR13" s="276" t="s">
        <v>815</v>
      </c>
      <c r="FS13" s="273">
        <v>0</v>
      </c>
      <c r="FT13" s="273">
        <v>0</v>
      </c>
      <c r="FU13" s="276" t="s">
        <v>815</v>
      </c>
      <c r="FV13" s="273">
        <v>0</v>
      </c>
      <c r="FW13" s="273">
        <f t="shared" si="14"/>
        <v>1261</v>
      </c>
      <c r="FX13" s="273">
        <v>38</v>
      </c>
      <c r="FY13" s="273">
        <v>0</v>
      </c>
      <c r="FZ13" s="273">
        <v>0</v>
      </c>
      <c r="GA13" s="273">
        <v>0</v>
      </c>
      <c r="GB13" s="273">
        <v>102</v>
      </c>
      <c r="GC13" s="273">
        <v>35</v>
      </c>
      <c r="GD13" s="273">
        <v>193</v>
      </c>
      <c r="GE13" s="273">
        <v>0</v>
      </c>
      <c r="GF13" s="273">
        <v>872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815</v>
      </c>
      <c r="GM13" s="276" t="s">
        <v>815</v>
      </c>
      <c r="GN13" s="276" t="s">
        <v>815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21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581</v>
      </c>
      <c r="E14" s="273">
        <f t="shared" si="19"/>
        <v>96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148</v>
      </c>
      <c r="J14" s="273">
        <f t="shared" si="24"/>
        <v>142</v>
      </c>
      <c r="K14" s="273">
        <f t="shared" si="25"/>
        <v>29</v>
      </c>
      <c r="L14" s="273">
        <f t="shared" si="26"/>
        <v>18</v>
      </c>
      <c r="M14" s="273">
        <f t="shared" si="27"/>
        <v>93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55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815</v>
      </c>
      <c r="AQ14" s="276" t="s">
        <v>815</v>
      </c>
      <c r="AR14" s="273">
        <v>0</v>
      </c>
      <c r="AS14" s="276" t="s">
        <v>815</v>
      </c>
      <c r="AT14" s="276" t="s">
        <v>815</v>
      </c>
      <c r="AU14" s="273">
        <v>0</v>
      </c>
      <c r="AV14" s="276" t="s">
        <v>815</v>
      </c>
      <c r="AW14" s="273">
        <v>0</v>
      </c>
      <c r="AX14" s="276" t="s">
        <v>815</v>
      </c>
      <c r="AY14" s="273">
        <v>0</v>
      </c>
      <c r="AZ14" s="276" t="s">
        <v>815</v>
      </c>
      <c r="BA14" s="273">
        <v>0</v>
      </c>
      <c r="BB14" s="273">
        <f t="shared" si="3"/>
        <v>55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815</v>
      </c>
      <c r="BP14" s="276" t="s">
        <v>815</v>
      </c>
      <c r="BQ14" s="276" t="s">
        <v>815</v>
      </c>
      <c r="BR14" s="276" t="s">
        <v>815</v>
      </c>
      <c r="BS14" s="276" t="s">
        <v>815</v>
      </c>
      <c r="BT14" s="276" t="s">
        <v>815</v>
      </c>
      <c r="BU14" s="276" t="s">
        <v>815</v>
      </c>
      <c r="BV14" s="276" t="s">
        <v>815</v>
      </c>
      <c r="BW14" s="276" t="s">
        <v>815</v>
      </c>
      <c r="BX14" s="273">
        <v>0</v>
      </c>
      <c r="BY14" s="276" t="s">
        <v>815</v>
      </c>
      <c r="BZ14" s="273">
        <v>55</v>
      </c>
      <c r="CA14" s="273">
        <f t="shared" si="5"/>
        <v>0</v>
      </c>
      <c r="CB14" s="276" t="s">
        <v>815</v>
      </c>
      <c r="CC14" s="276" t="s">
        <v>815</v>
      </c>
      <c r="CD14" s="276" t="s">
        <v>815</v>
      </c>
      <c r="CE14" s="276" t="s">
        <v>815</v>
      </c>
      <c r="CF14" s="276" t="s">
        <v>815</v>
      </c>
      <c r="CG14" s="276" t="s">
        <v>815</v>
      </c>
      <c r="CH14" s="276" t="s">
        <v>815</v>
      </c>
      <c r="CI14" s="276" t="s">
        <v>815</v>
      </c>
      <c r="CJ14" s="276" t="s">
        <v>815</v>
      </c>
      <c r="CK14" s="276" t="s">
        <v>815</v>
      </c>
      <c r="CL14" s="276" t="s">
        <v>815</v>
      </c>
      <c r="CM14" s="276" t="s">
        <v>815</v>
      </c>
      <c r="CN14" s="273">
        <v>0</v>
      </c>
      <c r="CO14" s="276" t="s">
        <v>815</v>
      </c>
      <c r="CP14" s="276" t="s">
        <v>815</v>
      </c>
      <c r="CQ14" s="276" t="s">
        <v>815</v>
      </c>
      <c r="CR14" s="276" t="s">
        <v>815</v>
      </c>
      <c r="CS14" s="276" t="s">
        <v>815</v>
      </c>
      <c r="CT14" s="276" t="s">
        <v>815</v>
      </c>
      <c r="CU14" s="276" t="s">
        <v>815</v>
      </c>
      <c r="CV14" s="276" t="s">
        <v>815</v>
      </c>
      <c r="CW14" s="273">
        <v>0</v>
      </c>
      <c r="CX14" s="276" t="s">
        <v>815</v>
      </c>
      <c r="CY14" s="273">
        <v>0</v>
      </c>
      <c r="CZ14" s="273">
        <f t="shared" si="7"/>
        <v>0</v>
      </c>
      <c r="DA14" s="276" t="s">
        <v>815</v>
      </c>
      <c r="DB14" s="276" t="s">
        <v>815</v>
      </c>
      <c r="DC14" s="276" t="s">
        <v>815</v>
      </c>
      <c r="DD14" s="276" t="s">
        <v>815</v>
      </c>
      <c r="DE14" s="276" t="s">
        <v>815</v>
      </c>
      <c r="DF14" s="276" t="s">
        <v>815</v>
      </c>
      <c r="DG14" s="276" t="s">
        <v>815</v>
      </c>
      <c r="DH14" s="276" t="s">
        <v>815</v>
      </c>
      <c r="DI14" s="276" t="s">
        <v>815</v>
      </c>
      <c r="DJ14" s="276" t="s">
        <v>815</v>
      </c>
      <c r="DK14" s="276" t="s">
        <v>815</v>
      </c>
      <c r="DL14" s="276" t="s">
        <v>815</v>
      </c>
      <c r="DM14" s="276" t="s">
        <v>815</v>
      </c>
      <c r="DN14" s="273">
        <v>0</v>
      </c>
      <c r="DO14" s="276" t="s">
        <v>815</v>
      </c>
      <c r="DP14" s="276" t="s">
        <v>815</v>
      </c>
      <c r="DQ14" s="276" t="s">
        <v>815</v>
      </c>
      <c r="DR14" s="276" t="s">
        <v>815</v>
      </c>
      <c r="DS14" s="276" t="s">
        <v>815</v>
      </c>
      <c r="DT14" s="276" t="s">
        <v>815</v>
      </c>
      <c r="DU14" s="276" t="s">
        <v>815</v>
      </c>
      <c r="DV14" s="273">
        <v>0</v>
      </c>
      <c r="DW14" s="276" t="s">
        <v>815</v>
      </c>
      <c r="DX14" s="273">
        <v>0</v>
      </c>
      <c r="DY14" s="273">
        <f t="shared" si="9"/>
        <v>0</v>
      </c>
      <c r="DZ14" s="276" t="s">
        <v>815</v>
      </c>
      <c r="EA14" s="276" t="s">
        <v>815</v>
      </c>
      <c r="EB14" s="276" t="s">
        <v>815</v>
      </c>
      <c r="EC14" s="276" t="s">
        <v>815</v>
      </c>
      <c r="ED14" s="276" t="s">
        <v>815</v>
      </c>
      <c r="EE14" s="276" t="s">
        <v>815</v>
      </c>
      <c r="EF14" s="276" t="s">
        <v>815</v>
      </c>
      <c r="EG14" s="276" t="s">
        <v>815</v>
      </c>
      <c r="EH14" s="276" t="s">
        <v>815</v>
      </c>
      <c r="EI14" s="276" t="s">
        <v>815</v>
      </c>
      <c r="EJ14" s="276" t="s">
        <v>815</v>
      </c>
      <c r="EK14" s="276" t="s">
        <v>815</v>
      </c>
      <c r="EL14" s="273">
        <v>0</v>
      </c>
      <c r="EM14" s="276" t="s">
        <v>815</v>
      </c>
      <c r="EN14" s="276" t="s">
        <v>815</v>
      </c>
      <c r="EO14" s="276" t="s">
        <v>815</v>
      </c>
      <c r="EP14" s="273">
        <v>0</v>
      </c>
      <c r="EQ14" s="276" t="s">
        <v>815</v>
      </c>
      <c r="ER14" s="276" t="s">
        <v>815</v>
      </c>
      <c r="ES14" s="276" t="s">
        <v>815</v>
      </c>
      <c r="ET14" s="276" t="s">
        <v>815</v>
      </c>
      <c r="EU14" s="273">
        <v>0</v>
      </c>
      <c r="EV14" s="276" t="s">
        <v>815</v>
      </c>
      <c r="EW14" s="273">
        <v>0</v>
      </c>
      <c r="EX14" s="273">
        <f t="shared" si="11"/>
        <v>0</v>
      </c>
      <c r="EY14" s="273">
        <v>0</v>
      </c>
      <c r="EZ14" s="276" t="s">
        <v>815</v>
      </c>
      <c r="FA14" s="276" t="s">
        <v>815</v>
      </c>
      <c r="FB14" s="276" t="s">
        <v>815</v>
      </c>
      <c r="FC14" s="273">
        <v>0</v>
      </c>
      <c r="FD14" s="276" t="s">
        <v>815</v>
      </c>
      <c r="FE14" s="276" t="s">
        <v>815</v>
      </c>
      <c r="FF14" s="276" t="s">
        <v>815</v>
      </c>
      <c r="FG14" s="273">
        <v>0</v>
      </c>
      <c r="FH14" s="273">
        <v>0</v>
      </c>
      <c r="FI14" s="273">
        <v>0</v>
      </c>
      <c r="FJ14" s="276" t="s">
        <v>815</v>
      </c>
      <c r="FK14" s="276" t="s">
        <v>815</v>
      </c>
      <c r="FL14" s="276" t="s">
        <v>815</v>
      </c>
      <c r="FM14" s="276" t="s">
        <v>815</v>
      </c>
      <c r="FN14" s="273">
        <v>0</v>
      </c>
      <c r="FO14" s="273">
        <v>0</v>
      </c>
      <c r="FP14" s="276" t="s">
        <v>815</v>
      </c>
      <c r="FQ14" s="276" t="s">
        <v>815</v>
      </c>
      <c r="FR14" s="276" t="s">
        <v>815</v>
      </c>
      <c r="FS14" s="273">
        <v>0</v>
      </c>
      <c r="FT14" s="273">
        <v>0</v>
      </c>
      <c r="FU14" s="276" t="s">
        <v>815</v>
      </c>
      <c r="FV14" s="273">
        <v>0</v>
      </c>
      <c r="FW14" s="273">
        <f t="shared" si="14"/>
        <v>526</v>
      </c>
      <c r="FX14" s="273">
        <v>96</v>
      </c>
      <c r="FY14" s="273">
        <v>0</v>
      </c>
      <c r="FZ14" s="273">
        <v>0</v>
      </c>
      <c r="GA14" s="273">
        <v>0</v>
      </c>
      <c r="GB14" s="273">
        <v>148</v>
      </c>
      <c r="GC14" s="273">
        <v>142</v>
      </c>
      <c r="GD14" s="273">
        <v>29</v>
      </c>
      <c r="GE14" s="273">
        <v>18</v>
      </c>
      <c r="GF14" s="273">
        <v>93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815</v>
      </c>
      <c r="GM14" s="276" t="s">
        <v>815</v>
      </c>
      <c r="GN14" s="276" t="s">
        <v>815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1681</v>
      </c>
      <c r="E15" s="273">
        <f t="shared" si="19"/>
        <v>157</v>
      </c>
      <c r="F15" s="273">
        <f t="shared" si="20"/>
        <v>1</v>
      </c>
      <c r="G15" s="273">
        <f t="shared" si="21"/>
        <v>0</v>
      </c>
      <c r="H15" s="273">
        <f t="shared" si="22"/>
        <v>47</v>
      </c>
      <c r="I15" s="273">
        <f t="shared" si="23"/>
        <v>280</v>
      </c>
      <c r="J15" s="273">
        <f t="shared" si="24"/>
        <v>411</v>
      </c>
      <c r="K15" s="273">
        <f t="shared" si="25"/>
        <v>126</v>
      </c>
      <c r="L15" s="273">
        <f t="shared" si="26"/>
        <v>1</v>
      </c>
      <c r="M15" s="273">
        <f t="shared" si="27"/>
        <v>83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567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4</v>
      </c>
      <c r="AA15" s="273">
        <f t="shared" si="41"/>
        <v>0</v>
      </c>
      <c r="AB15" s="273">
        <f t="shared" si="42"/>
        <v>4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815</v>
      </c>
      <c r="AQ15" s="276" t="s">
        <v>815</v>
      </c>
      <c r="AR15" s="273">
        <v>0</v>
      </c>
      <c r="AS15" s="276" t="s">
        <v>815</v>
      </c>
      <c r="AT15" s="276" t="s">
        <v>815</v>
      </c>
      <c r="AU15" s="273">
        <v>0</v>
      </c>
      <c r="AV15" s="276" t="s">
        <v>815</v>
      </c>
      <c r="AW15" s="273">
        <v>0</v>
      </c>
      <c r="AX15" s="276" t="s">
        <v>815</v>
      </c>
      <c r="AY15" s="273">
        <v>0</v>
      </c>
      <c r="AZ15" s="276" t="s">
        <v>815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815</v>
      </c>
      <c r="BP15" s="276" t="s">
        <v>815</v>
      </c>
      <c r="BQ15" s="276" t="s">
        <v>815</v>
      </c>
      <c r="BR15" s="276" t="s">
        <v>815</v>
      </c>
      <c r="BS15" s="276" t="s">
        <v>815</v>
      </c>
      <c r="BT15" s="276" t="s">
        <v>815</v>
      </c>
      <c r="BU15" s="276" t="s">
        <v>815</v>
      </c>
      <c r="BV15" s="276" t="s">
        <v>815</v>
      </c>
      <c r="BW15" s="276" t="s">
        <v>815</v>
      </c>
      <c r="BX15" s="273">
        <v>0</v>
      </c>
      <c r="BY15" s="276" t="s">
        <v>815</v>
      </c>
      <c r="BZ15" s="273">
        <v>0</v>
      </c>
      <c r="CA15" s="273">
        <f t="shared" si="5"/>
        <v>567</v>
      </c>
      <c r="CB15" s="276" t="s">
        <v>815</v>
      </c>
      <c r="CC15" s="276" t="s">
        <v>815</v>
      </c>
      <c r="CD15" s="276" t="s">
        <v>815</v>
      </c>
      <c r="CE15" s="276" t="s">
        <v>815</v>
      </c>
      <c r="CF15" s="276" t="s">
        <v>815</v>
      </c>
      <c r="CG15" s="276" t="s">
        <v>815</v>
      </c>
      <c r="CH15" s="276" t="s">
        <v>815</v>
      </c>
      <c r="CI15" s="276" t="s">
        <v>815</v>
      </c>
      <c r="CJ15" s="276" t="s">
        <v>815</v>
      </c>
      <c r="CK15" s="276" t="s">
        <v>815</v>
      </c>
      <c r="CL15" s="276" t="s">
        <v>815</v>
      </c>
      <c r="CM15" s="276" t="s">
        <v>815</v>
      </c>
      <c r="CN15" s="273">
        <v>567</v>
      </c>
      <c r="CO15" s="276" t="s">
        <v>815</v>
      </c>
      <c r="CP15" s="276" t="s">
        <v>815</v>
      </c>
      <c r="CQ15" s="276" t="s">
        <v>815</v>
      </c>
      <c r="CR15" s="276" t="s">
        <v>815</v>
      </c>
      <c r="CS15" s="276" t="s">
        <v>815</v>
      </c>
      <c r="CT15" s="276" t="s">
        <v>815</v>
      </c>
      <c r="CU15" s="276" t="s">
        <v>815</v>
      </c>
      <c r="CV15" s="276" t="s">
        <v>815</v>
      </c>
      <c r="CW15" s="273">
        <v>0</v>
      </c>
      <c r="CX15" s="276" t="s">
        <v>815</v>
      </c>
      <c r="CY15" s="273">
        <v>0</v>
      </c>
      <c r="CZ15" s="273">
        <f t="shared" si="7"/>
        <v>0</v>
      </c>
      <c r="DA15" s="276" t="s">
        <v>815</v>
      </c>
      <c r="DB15" s="276" t="s">
        <v>815</v>
      </c>
      <c r="DC15" s="276" t="s">
        <v>815</v>
      </c>
      <c r="DD15" s="276" t="s">
        <v>815</v>
      </c>
      <c r="DE15" s="276" t="s">
        <v>815</v>
      </c>
      <c r="DF15" s="276" t="s">
        <v>815</v>
      </c>
      <c r="DG15" s="276" t="s">
        <v>815</v>
      </c>
      <c r="DH15" s="276" t="s">
        <v>815</v>
      </c>
      <c r="DI15" s="276" t="s">
        <v>815</v>
      </c>
      <c r="DJ15" s="276" t="s">
        <v>815</v>
      </c>
      <c r="DK15" s="276" t="s">
        <v>815</v>
      </c>
      <c r="DL15" s="276" t="s">
        <v>815</v>
      </c>
      <c r="DM15" s="276" t="s">
        <v>815</v>
      </c>
      <c r="DN15" s="273">
        <v>0</v>
      </c>
      <c r="DO15" s="276" t="s">
        <v>815</v>
      </c>
      <c r="DP15" s="276" t="s">
        <v>815</v>
      </c>
      <c r="DQ15" s="276" t="s">
        <v>815</v>
      </c>
      <c r="DR15" s="276" t="s">
        <v>815</v>
      </c>
      <c r="DS15" s="276" t="s">
        <v>815</v>
      </c>
      <c r="DT15" s="276" t="s">
        <v>815</v>
      </c>
      <c r="DU15" s="276" t="s">
        <v>815</v>
      </c>
      <c r="DV15" s="273">
        <v>0</v>
      </c>
      <c r="DW15" s="276" t="s">
        <v>815</v>
      </c>
      <c r="DX15" s="273">
        <v>0</v>
      </c>
      <c r="DY15" s="273">
        <f t="shared" si="9"/>
        <v>0</v>
      </c>
      <c r="DZ15" s="276" t="s">
        <v>815</v>
      </c>
      <c r="EA15" s="276" t="s">
        <v>815</v>
      </c>
      <c r="EB15" s="276" t="s">
        <v>815</v>
      </c>
      <c r="EC15" s="276" t="s">
        <v>815</v>
      </c>
      <c r="ED15" s="276" t="s">
        <v>815</v>
      </c>
      <c r="EE15" s="276" t="s">
        <v>815</v>
      </c>
      <c r="EF15" s="276" t="s">
        <v>815</v>
      </c>
      <c r="EG15" s="276" t="s">
        <v>815</v>
      </c>
      <c r="EH15" s="276" t="s">
        <v>815</v>
      </c>
      <c r="EI15" s="276" t="s">
        <v>815</v>
      </c>
      <c r="EJ15" s="276" t="s">
        <v>815</v>
      </c>
      <c r="EK15" s="276" t="s">
        <v>815</v>
      </c>
      <c r="EL15" s="273">
        <v>0</v>
      </c>
      <c r="EM15" s="276" t="s">
        <v>815</v>
      </c>
      <c r="EN15" s="276" t="s">
        <v>815</v>
      </c>
      <c r="EO15" s="276" t="s">
        <v>815</v>
      </c>
      <c r="EP15" s="273">
        <v>0</v>
      </c>
      <c r="EQ15" s="276" t="s">
        <v>815</v>
      </c>
      <c r="ER15" s="276" t="s">
        <v>815</v>
      </c>
      <c r="ES15" s="276" t="s">
        <v>815</v>
      </c>
      <c r="ET15" s="276" t="s">
        <v>815</v>
      </c>
      <c r="EU15" s="273">
        <v>0</v>
      </c>
      <c r="EV15" s="276" t="s">
        <v>815</v>
      </c>
      <c r="EW15" s="273">
        <v>0</v>
      </c>
      <c r="EX15" s="273">
        <f t="shared" si="11"/>
        <v>0</v>
      </c>
      <c r="EY15" s="273">
        <v>0</v>
      </c>
      <c r="EZ15" s="276" t="s">
        <v>815</v>
      </c>
      <c r="FA15" s="276" t="s">
        <v>815</v>
      </c>
      <c r="FB15" s="276" t="s">
        <v>815</v>
      </c>
      <c r="FC15" s="273">
        <v>0</v>
      </c>
      <c r="FD15" s="276" t="s">
        <v>815</v>
      </c>
      <c r="FE15" s="276" t="s">
        <v>815</v>
      </c>
      <c r="FF15" s="276" t="s">
        <v>815</v>
      </c>
      <c r="FG15" s="273">
        <v>0</v>
      </c>
      <c r="FH15" s="273">
        <v>0</v>
      </c>
      <c r="FI15" s="273">
        <v>0</v>
      </c>
      <c r="FJ15" s="276" t="s">
        <v>815</v>
      </c>
      <c r="FK15" s="276" t="s">
        <v>815</v>
      </c>
      <c r="FL15" s="276" t="s">
        <v>815</v>
      </c>
      <c r="FM15" s="276" t="s">
        <v>815</v>
      </c>
      <c r="FN15" s="273">
        <v>0</v>
      </c>
      <c r="FO15" s="273">
        <v>0</v>
      </c>
      <c r="FP15" s="276" t="s">
        <v>815</v>
      </c>
      <c r="FQ15" s="276" t="s">
        <v>815</v>
      </c>
      <c r="FR15" s="276" t="s">
        <v>815</v>
      </c>
      <c r="FS15" s="273">
        <v>0</v>
      </c>
      <c r="FT15" s="273">
        <v>0</v>
      </c>
      <c r="FU15" s="276" t="s">
        <v>815</v>
      </c>
      <c r="FV15" s="273">
        <v>0</v>
      </c>
      <c r="FW15" s="273">
        <f t="shared" si="14"/>
        <v>1114</v>
      </c>
      <c r="FX15" s="273">
        <v>157</v>
      </c>
      <c r="FY15" s="273">
        <v>1</v>
      </c>
      <c r="FZ15" s="273">
        <v>0</v>
      </c>
      <c r="GA15" s="273">
        <v>47</v>
      </c>
      <c r="GB15" s="273">
        <v>280</v>
      </c>
      <c r="GC15" s="273">
        <v>411</v>
      </c>
      <c r="GD15" s="273">
        <v>126</v>
      </c>
      <c r="GE15" s="273">
        <v>1</v>
      </c>
      <c r="GF15" s="273">
        <v>83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815</v>
      </c>
      <c r="GM15" s="276" t="s">
        <v>815</v>
      </c>
      <c r="GN15" s="276" t="s">
        <v>815</v>
      </c>
      <c r="GO15" s="273">
        <v>0</v>
      </c>
      <c r="GP15" s="273">
        <v>0</v>
      </c>
      <c r="GQ15" s="273">
        <v>0</v>
      </c>
      <c r="GR15" s="273">
        <v>0</v>
      </c>
      <c r="GS15" s="273">
        <v>4</v>
      </c>
      <c r="GT15" s="273">
        <v>0</v>
      </c>
      <c r="GU15" s="273">
        <v>4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2892</v>
      </c>
      <c r="E16" s="273">
        <f t="shared" si="19"/>
        <v>354</v>
      </c>
      <c r="F16" s="273">
        <f t="shared" si="20"/>
        <v>2</v>
      </c>
      <c r="G16" s="273">
        <f t="shared" si="21"/>
        <v>0</v>
      </c>
      <c r="H16" s="273">
        <f t="shared" si="22"/>
        <v>0</v>
      </c>
      <c r="I16" s="273">
        <f t="shared" si="23"/>
        <v>297</v>
      </c>
      <c r="J16" s="273">
        <f t="shared" si="24"/>
        <v>125</v>
      </c>
      <c r="K16" s="273">
        <f t="shared" si="25"/>
        <v>95</v>
      </c>
      <c r="L16" s="273">
        <f t="shared" si="26"/>
        <v>0</v>
      </c>
      <c r="M16" s="273">
        <f t="shared" si="27"/>
        <v>657</v>
      </c>
      <c r="N16" s="273">
        <f t="shared" si="28"/>
        <v>0</v>
      </c>
      <c r="O16" s="273">
        <f t="shared" si="29"/>
        <v>0</v>
      </c>
      <c r="P16" s="273">
        <f t="shared" si="30"/>
        <v>116</v>
      </c>
      <c r="Q16" s="273">
        <f t="shared" si="31"/>
        <v>0</v>
      </c>
      <c r="R16" s="273">
        <f t="shared" si="32"/>
        <v>0</v>
      </c>
      <c r="S16" s="273">
        <f t="shared" si="33"/>
        <v>481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765</v>
      </c>
      <c r="AC16" s="273">
        <f t="shared" si="1"/>
        <v>565</v>
      </c>
      <c r="AD16" s="273">
        <v>0</v>
      </c>
      <c r="AE16" s="273">
        <v>0</v>
      </c>
      <c r="AF16" s="273">
        <v>0</v>
      </c>
      <c r="AG16" s="273">
        <v>0</v>
      </c>
      <c r="AH16" s="273">
        <v>84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815</v>
      </c>
      <c r="AQ16" s="276" t="s">
        <v>815</v>
      </c>
      <c r="AR16" s="273">
        <v>481</v>
      </c>
      <c r="AS16" s="276" t="s">
        <v>815</v>
      </c>
      <c r="AT16" s="276" t="s">
        <v>815</v>
      </c>
      <c r="AU16" s="273">
        <v>0</v>
      </c>
      <c r="AV16" s="276" t="s">
        <v>815</v>
      </c>
      <c r="AW16" s="273">
        <v>0</v>
      </c>
      <c r="AX16" s="276" t="s">
        <v>815</v>
      </c>
      <c r="AY16" s="273">
        <v>0</v>
      </c>
      <c r="AZ16" s="276" t="s">
        <v>815</v>
      </c>
      <c r="BA16" s="273">
        <v>0</v>
      </c>
      <c r="BB16" s="273">
        <f t="shared" si="3"/>
        <v>784</v>
      </c>
      <c r="BC16" s="273">
        <v>0</v>
      </c>
      <c r="BD16" s="273">
        <v>0</v>
      </c>
      <c r="BE16" s="273">
        <v>0</v>
      </c>
      <c r="BF16" s="273">
        <v>0</v>
      </c>
      <c r="BG16" s="273">
        <v>19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815</v>
      </c>
      <c r="BP16" s="276" t="s">
        <v>815</v>
      </c>
      <c r="BQ16" s="276" t="s">
        <v>815</v>
      </c>
      <c r="BR16" s="276" t="s">
        <v>815</v>
      </c>
      <c r="BS16" s="276" t="s">
        <v>815</v>
      </c>
      <c r="BT16" s="276" t="s">
        <v>815</v>
      </c>
      <c r="BU16" s="276" t="s">
        <v>815</v>
      </c>
      <c r="BV16" s="276" t="s">
        <v>815</v>
      </c>
      <c r="BW16" s="276" t="s">
        <v>815</v>
      </c>
      <c r="BX16" s="273">
        <v>0</v>
      </c>
      <c r="BY16" s="276" t="s">
        <v>815</v>
      </c>
      <c r="BZ16" s="273">
        <v>765</v>
      </c>
      <c r="CA16" s="273">
        <f t="shared" si="5"/>
        <v>0</v>
      </c>
      <c r="CB16" s="276" t="s">
        <v>815</v>
      </c>
      <c r="CC16" s="276" t="s">
        <v>815</v>
      </c>
      <c r="CD16" s="276" t="s">
        <v>815</v>
      </c>
      <c r="CE16" s="276" t="s">
        <v>815</v>
      </c>
      <c r="CF16" s="276" t="s">
        <v>815</v>
      </c>
      <c r="CG16" s="276" t="s">
        <v>815</v>
      </c>
      <c r="CH16" s="276" t="s">
        <v>815</v>
      </c>
      <c r="CI16" s="276" t="s">
        <v>815</v>
      </c>
      <c r="CJ16" s="276" t="s">
        <v>815</v>
      </c>
      <c r="CK16" s="276" t="s">
        <v>815</v>
      </c>
      <c r="CL16" s="276" t="s">
        <v>815</v>
      </c>
      <c r="CM16" s="276" t="s">
        <v>815</v>
      </c>
      <c r="CN16" s="273">
        <v>0</v>
      </c>
      <c r="CO16" s="276" t="s">
        <v>815</v>
      </c>
      <c r="CP16" s="276" t="s">
        <v>815</v>
      </c>
      <c r="CQ16" s="276" t="s">
        <v>815</v>
      </c>
      <c r="CR16" s="276" t="s">
        <v>815</v>
      </c>
      <c r="CS16" s="276" t="s">
        <v>815</v>
      </c>
      <c r="CT16" s="276" t="s">
        <v>815</v>
      </c>
      <c r="CU16" s="276" t="s">
        <v>815</v>
      </c>
      <c r="CV16" s="276" t="s">
        <v>815</v>
      </c>
      <c r="CW16" s="273">
        <v>0</v>
      </c>
      <c r="CX16" s="276" t="s">
        <v>815</v>
      </c>
      <c r="CY16" s="273">
        <v>0</v>
      </c>
      <c r="CZ16" s="273">
        <f t="shared" si="7"/>
        <v>0</v>
      </c>
      <c r="DA16" s="276" t="s">
        <v>815</v>
      </c>
      <c r="DB16" s="276" t="s">
        <v>815</v>
      </c>
      <c r="DC16" s="276" t="s">
        <v>815</v>
      </c>
      <c r="DD16" s="276" t="s">
        <v>815</v>
      </c>
      <c r="DE16" s="276" t="s">
        <v>815</v>
      </c>
      <c r="DF16" s="276" t="s">
        <v>815</v>
      </c>
      <c r="DG16" s="276" t="s">
        <v>815</v>
      </c>
      <c r="DH16" s="276" t="s">
        <v>815</v>
      </c>
      <c r="DI16" s="276" t="s">
        <v>815</v>
      </c>
      <c r="DJ16" s="276" t="s">
        <v>815</v>
      </c>
      <c r="DK16" s="276" t="s">
        <v>815</v>
      </c>
      <c r="DL16" s="276" t="s">
        <v>815</v>
      </c>
      <c r="DM16" s="276" t="s">
        <v>815</v>
      </c>
      <c r="DN16" s="273">
        <v>0</v>
      </c>
      <c r="DO16" s="276" t="s">
        <v>815</v>
      </c>
      <c r="DP16" s="276" t="s">
        <v>815</v>
      </c>
      <c r="DQ16" s="276" t="s">
        <v>815</v>
      </c>
      <c r="DR16" s="276" t="s">
        <v>815</v>
      </c>
      <c r="DS16" s="276" t="s">
        <v>815</v>
      </c>
      <c r="DT16" s="276" t="s">
        <v>815</v>
      </c>
      <c r="DU16" s="276" t="s">
        <v>815</v>
      </c>
      <c r="DV16" s="273">
        <v>0</v>
      </c>
      <c r="DW16" s="276" t="s">
        <v>815</v>
      </c>
      <c r="DX16" s="273">
        <v>0</v>
      </c>
      <c r="DY16" s="273">
        <f t="shared" si="9"/>
        <v>0</v>
      </c>
      <c r="DZ16" s="276" t="s">
        <v>815</v>
      </c>
      <c r="EA16" s="276" t="s">
        <v>815</v>
      </c>
      <c r="EB16" s="276" t="s">
        <v>815</v>
      </c>
      <c r="EC16" s="276" t="s">
        <v>815</v>
      </c>
      <c r="ED16" s="276" t="s">
        <v>815</v>
      </c>
      <c r="EE16" s="276" t="s">
        <v>815</v>
      </c>
      <c r="EF16" s="276" t="s">
        <v>815</v>
      </c>
      <c r="EG16" s="276" t="s">
        <v>815</v>
      </c>
      <c r="EH16" s="276" t="s">
        <v>815</v>
      </c>
      <c r="EI16" s="276" t="s">
        <v>815</v>
      </c>
      <c r="EJ16" s="276" t="s">
        <v>815</v>
      </c>
      <c r="EK16" s="276" t="s">
        <v>815</v>
      </c>
      <c r="EL16" s="273">
        <v>0</v>
      </c>
      <c r="EM16" s="276" t="s">
        <v>815</v>
      </c>
      <c r="EN16" s="276" t="s">
        <v>815</v>
      </c>
      <c r="EO16" s="276" t="s">
        <v>815</v>
      </c>
      <c r="EP16" s="273">
        <v>0</v>
      </c>
      <c r="EQ16" s="276" t="s">
        <v>815</v>
      </c>
      <c r="ER16" s="276" t="s">
        <v>815</v>
      </c>
      <c r="ES16" s="276" t="s">
        <v>815</v>
      </c>
      <c r="ET16" s="276" t="s">
        <v>815</v>
      </c>
      <c r="EU16" s="273">
        <v>0</v>
      </c>
      <c r="EV16" s="276" t="s">
        <v>815</v>
      </c>
      <c r="EW16" s="273">
        <v>0</v>
      </c>
      <c r="EX16" s="273">
        <f t="shared" si="11"/>
        <v>0</v>
      </c>
      <c r="EY16" s="273">
        <v>0</v>
      </c>
      <c r="EZ16" s="276" t="s">
        <v>815</v>
      </c>
      <c r="FA16" s="276" t="s">
        <v>815</v>
      </c>
      <c r="FB16" s="276" t="s">
        <v>815</v>
      </c>
      <c r="FC16" s="273">
        <v>0</v>
      </c>
      <c r="FD16" s="276" t="s">
        <v>815</v>
      </c>
      <c r="FE16" s="276" t="s">
        <v>815</v>
      </c>
      <c r="FF16" s="276" t="s">
        <v>815</v>
      </c>
      <c r="FG16" s="273">
        <v>0</v>
      </c>
      <c r="FH16" s="273">
        <v>0</v>
      </c>
      <c r="FI16" s="273">
        <v>0</v>
      </c>
      <c r="FJ16" s="276" t="s">
        <v>815</v>
      </c>
      <c r="FK16" s="276" t="s">
        <v>815</v>
      </c>
      <c r="FL16" s="276" t="s">
        <v>815</v>
      </c>
      <c r="FM16" s="276" t="s">
        <v>815</v>
      </c>
      <c r="FN16" s="273">
        <v>0</v>
      </c>
      <c r="FO16" s="273">
        <v>0</v>
      </c>
      <c r="FP16" s="276" t="s">
        <v>815</v>
      </c>
      <c r="FQ16" s="276" t="s">
        <v>815</v>
      </c>
      <c r="FR16" s="276" t="s">
        <v>815</v>
      </c>
      <c r="FS16" s="273">
        <v>0</v>
      </c>
      <c r="FT16" s="273">
        <v>0</v>
      </c>
      <c r="FU16" s="276" t="s">
        <v>815</v>
      </c>
      <c r="FV16" s="273">
        <v>0</v>
      </c>
      <c r="FW16" s="273">
        <f t="shared" si="14"/>
        <v>1543</v>
      </c>
      <c r="FX16" s="273">
        <v>354</v>
      </c>
      <c r="FY16" s="273">
        <v>2</v>
      </c>
      <c r="FZ16" s="273">
        <v>0</v>
      </c>
      <c r="GA16" s="273">
        <v>0</v>
      </c>
      <c r="GB16" s="273">
        <v>194</v>
      </c>
      <c r="GC16" s="273">
        <v>125</v>
      </c>
      <c r="GD16" s="273">
        <v>95</v>
      </c>
      <c r="GE16" s="273">
        <v>0</v>
      </c>
      <c r="GF16" s="273">
        <v>657</v>
      </c>
      <c r="GG16" s="273">
        <v>0</v>
      </c>
      <c r="GH16" s="273">
        <v>0</v>
      </c>
      <c r="GI16" s="273">
        <v>116</v>
      </c>
      <c r="GJ16" s="273">
        <v>0</v>
      </c>
      <c r="GK16" s="273">
        <v>0</v>
      </c>
      <c r="GL16" s="276" t="s">
        <v>815</v>
      </c>
      <c r="GM16" s="276" t="s">
        <v>815</v>
      </c>
      <c r="GN16" s="276" t="s">
        <v>815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168</v>
      </c>
      <c r="E17" s="273">
        <f t="shared" si="19"/>
        <v>19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70</v>
      </c>
      <c r="J17" s="273">
        <f t="shared" si="24"/>
        <v>50</v>
      </c>
      <c r="K17" s="273">
        <f t="shared" si="25"/>
        <v>5</v>
      </c>
      <c r="L17" s="273">
        <f t="shared" si="26"/>
        <v>0</v>
      </c>
      <c r="M17" s="273">
        <f t="shared" si="27"/>
        <v>14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815</v>
      </c>
      <c r="AQ17" s="276" t="s">
        <v>815</v>
      </c>
      <c r="AR17" s="273">
        <v>0</v>
      </c>
      <c r="AS17" s="276" t="s">
        <v>815</v>
      </c>
      <c r="AT17" s="276" t="s">
        <v>815</v>
      </c>
      <c r="AU17" s="273">
        <v>0</v>
      </c>
      <c r="AV17" s="276" t="s">
        <v>815</v>
      </c>
      <c r="AW17" s="273">
        <v>0</v>
      </c>
      <c r="AX17" s="276" t="s">
        <v>815</v>
      </c>
      <c r="AY17" s="273">
        <v>0</v>
      </c>
      <c r="AZ17" s="276" t="s">
        <v>815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815</v>
      </c>
      <c r="BP17" s="276" t="s">
        <v>815</v>
      </c>
      <c r="BQ17" s="276" t="s">
        <v>815</v>
      </c>
      <c r="BR17" s="276" t="s">
        <v>815</v>
      </c>
      <c r="BS17" s="276" t="s">
        <v>815</v>
      </c>
      <c r="BT17" s="276" t="s">
        <v>815</v>
      </c>
      <c r="BU17" s="276" t="s">
        <v>815</v>
      </c>
      <c r="BV17" s="276" t="s">
        <v>815</v>
      </c>
      <c r="BW17" s="276" t="s">
        <v>815</v>
      </c>
      <c r="BX17" s="273">
        <v>0</v>
      </c>
      <c r="BY17" s="276" t="s">
        <v>815</v>
      </c>
      <c r="BZ17" s="273">
        <v>0</v>
      </c>
      <c r="CA17" s="273">
        <f t="shared" si="5"/>
        <v>0</v>
      </c>
      <c r="CB17" s="276" t="s">
        <v>815</v>
      </c>
      <c r="CC17" s="276" t="s">
        <v>815</v>
      </c>
      <c r="CD17" s="276" t="s">
        <v>815</v>
      </c>
      <c r="CE17" s="276" t="s">
        <v>815</v>
      </c>
      <c r="CF17" s="276" t="s">
        <v>815</v>
      </c>
      <c r="CG17" s="276" t="s">
        <v>815</v>
      </c>
      <c r="CH17" s="276" t="s">
        <v>815</v>
      </c>
      <c r="CI17" s="276" t="s">
        <v>815</v>
      </c>
      <c r="CJ17" s="276" t="s">
        <v>815</v>
      </c>
      <c r="CK17" s="276" t="s">
        <v>815</v>
      </c>
      <c r="CL17" s="276" t="s">
        <v>815</v>
      </c>
      <c r="CM17" s="276" t="s">
        <v>815</v>
      </c>
      <c r="CN17" s="273">
        <v>0</v>
      </c>
      <c r="CO17" s="276" t="s">
        <v>815</v>
      </c>
      <c r="CP17" s="276" t="s">
        <v>815</v>
      </c>
      <c r="CQ17" s="276" t="s">
        <v>815</v>
      </c>
      <c r="CR17" s="276" t="s">
        <v>815</v>
      </c>
      <c r="CS17" s="276" t="s">
        <v>815</v>
      </c>
      <c r="CT17" s="276" t="s">
        <v>815</v>
      </c>
      <c r="CU17" s="276" t="s">
        <v>815</v>
      </c>
      <c r="CV17" s="276" t="s">
        <v>815</v>
      </c>
      <c r="CW17" s="273">
        <v>0</v>
      </c>
      <c r="CX17" s="276" t="s">
        <v>815</v>
      </c>
      <c r="CY17" s="273">
        <v>0</v>
      </c>
      <c r="CZ17" s="273">
        <f t="shared" si="7"/>
        <v>0</v>
      </c>
      <c r="DA17" s="276" t="s">
        <v>815</v>
      </c>
      <c r="DB17" s="276" t="s">
        <v>815</v>
      </c>
      <c r="DC17" s="276" t="s">
        <v>815</v>
      </c>
      <c r="DD17" s="276" t="s">
        <v>815</v>
      </c>
      <c r="DE17" s="276" t="s">
        <v>815</v>
      </c>
      <c r="DF17" s="276" t="s">
        <v>815</v>
      </c>
      <c r="DG17" s="276" t="s">
        <v>815</v>
      </c>
      <c r="DH17" s="276" t="s">
        <v>815</v>
      </c>
      <c r="DI17" s="276" t="s">
        <v>815</v>
      </c>
      <c r="DJ17" s="276" t="s">
        <v>815</v>
      </c>
      <c r="DK17" s="276" t="s">
        <v>815</v>
      </c>
      <c r="DL17" s="276" t="s">
        <v>815</v>
      </c>
      <c r="DM17" s="276" t="s">
        <v>815</v>
      </c>
      <c r="DN17" s="273">
        <v>0</v>
      </c>
      <c r="DO17" s="276" t="s">
        <v>815</v>
      </c>
      <c r="DP17" s="276" t="s">
        <v>815</v>
      </c>
      <c r="DQ17" s="276" t="s">
        <v>815</v>
      </c>
      <c r="DR17" s="276" t="s">
        <v>815</v>
      </c>
      <c r="DS17" s="276" t="s">
        <v>815</v>
      </c>
      <c r="DT17" s="276" t="s">
        <v>815</v>
      </c>
      <c r="DU17" s="276" t="s">
        <v>815</v>
      </c>
      <c r="DV17" s="273">
        <v>0</v>
      </c>
      <c r="DW17" s="276" t="s">
        <v>815</v>
      </c>
      <c r="DX17" s="273">
        <v>0</v>
      </c>
      <c r="DY17" s="273">
        <f t="shared" si="9"/>
        <v>0</v>
      </c>
      <c r="DZ17" s="276" t="s">
        <v>815</v>
      </c>
      <c r="EA17" s="276" t="s">
        <v>815</v>
      </c>
      <c r="EB17" s="276" t="s">
        <v>815</v>
      </c>
      <c r="EC17" s="276" t="s">
        <v>815</v>
      </c>
      <c r="ED17" s="276" t="s">
        <v>815</v>
      </c>
      <c r="EE17" s="276" t="s">
        <v>815</v>
      </c>
      <c r="EF17" s="276" t="s">
        <v>815</v>
      </c>
      <c r="EG17" s="276" t="s">
        <v>815</v>
      </c>
      <c r="EH17" s="276" t="s">
        <v>815</v>
      </c>
      <c r="EI17" s="276" t="s">
        <v>815</v>
      </c>
      <c r="EJ17" s="276" t="s">
        <v>815</v>
      </c>
      <c r="EK17" s="276" t="s">
        <v>815</v>
      </c>
      <c r="EL17" s="273">
        <v>0</v>
      </c>
      <c r="EM17" s="276" t="s">
        <v>815</v>
      </c>
      <c r="EN17" s="276" t="s">
        <v>815</v>
      </c>
      <c r="EO17" s="276" t="s">
        <v>815</v>
      </c>
      <c r="EP17" s="273">
        <v>0</v>
      </c>
      <c r="EQ17" s="276" t="s">
        <v>815</v>
      </c>
      <c r="ER17" s="276" t="s">
        <v>815</v>
      </c>
      <c r="ES17" s="276" t="s">
        <v>815</v>
      </c>
      <c r="ET17" s="276" t="s">
        <v>815</v>
      </c>
      <c r="EU17" s="273">
        <v>0</v>
      </c>
      <c r="EV17" s="276" t="s">
        <v>815</v>
      </c>
      <c r="EW17" s="273">
        <v>0</v>
      </c>
      <c r="EX17" s="273">
        <f t="shared" si="11"/>
        <v>0</v>
      </c>
      <c r="EY17" s="273">
        <v>0</v>
      </c>
      <c r="EZ17" s="276" t="s">
        <v>815</v>
      </c>
      <c r="FA17" s="276" t="s">
        <v>815</v>
      </c>
      <c r="FB17" s="276" t="s">
        <v>815</v>
      </c>
      <c r="FC17" s="273">
        <v>0</v>
      </c>
      <c r="FD17" s="276" t="s">
        <v>815</v>
      </c>
      <c r="FE17" s="276" t="s">
        <v>815</v>
      </c>
      <c r="FF17" s="276" t="s">
        <v>815</v>
      </c>
      <c r="FG17" s="273">
        <v>0</v>
      </c>
      <c r="FH17" s="273">
        <v>0</v>
      </c>
      <c r="FI17" s="273">
        <v>0</v>
      </c>
      <c r="FJ17" s="276" t="s">
        <v>815</v>
      </c>
      <c r="FK17" s="276" t="s">
        <v>815</v>
      </c>
      <c r="FL17" s="276" t="s">
        <v>815</v>
      </c>
      <c r="FM17" s="276" t="s">
        <v>815</v>
      </c>
      <c r="FN17" s="273">
        <v>0</v>
      </c>
      <c r="FO17" s="273">
        <v>0</v>
      </c>
      <c r="FP17" s="276" t="s">
        <v>815</v>
      </c>
      <c r="FQ17" s="276" t="s">
        <v>815</v>
      </c>
      <c r="FR17" s="276" t="s">
        <v>815</v>
      </c>
      <c r="FS17" s="273">
        <v>0</v>
      </c>
      <c r="FT17" s="273">
        <v>0</v>
      </c>
      <c r="FU17" s="276" t="s">
        <v>815</v>
      </c>
      <c r="FV17" s="273">
        <v>0</v>
      </c>
      <c r="FW17" s="273">
        <f t="shared" si="14"/>
        <v>168</v>
      </c>
      <c r="FX17" s="273">
        <v>19</v>
      </c>
      <c r="FY17" s="273">
        <v>0</v>
      </c>
      <c r="FZ17" s="273">
        <v>0</v>
      </c>
      <c r="GA17" s="273">
        <v>0</v>
      </c>
      <c r="GB17" s="273">
        <v>70</v>
      </c>
      <c r="GC17" s="273">
        <v>50</v>
      </c>
      <c r="GD17" s="273">
        <v>5</v>
      </c>
      <c r="GE17" s="273">
        <v>0</v>
      </c>
      <c r="GF17" s="273">
        <v>14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815</v>
      </c>
      <c r="GM17" s="276" t="s">
        <v>815</v>
      </c>
      <c r="GN17" s="276" t="s">
        <v>815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10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540</v>
      </c>
      <c r="E18" s="273">
        <f t="shared" si="19"/>
        <v>17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249</v>
      </c>
      <c r="J18" s="273">
        <f t="shared" si="24"/>
        <v>103</v>
      </c>
      <c r="K18" s="273">
        <f t="shared" si="25"/>
        <v>52</v>
      </c>
      <c r="L18" s="273">
        <f t="shared" si="26"/>
        <v>0</v>
      </c>
      <c r="M18" s="273">
        <f t="shared" si="27"/>
        <v>119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815</v>
      </c>
      <c r="AQ18" s="276" t="s">
        <v>815</v>
      </c>
      <c r="AR18" s="273">
        <v>0</v>
      </c>
      <c r="AS18" s="276" t="s">
        <v>815</v>
      </c>
      <c r="AT18" s="276" t="s">
        <v>815</v>
      </c>
      <c r="AU18" s="273">
        <v>0</v>
      </c>
      <c r="AV18" s="276" t="s">
        <v>815</v>
      </c>
      <c r="AW18" s="273">
        <v>0</v>
      </c>
      <c r="AX18" s="276" t="s">
        <v>815</v>
      </c>
      <c r="AY18" s="273">
        <v>0</v>
      </c>
      <c r="AZ18" s="276" t="s">
        <v>815</v>
      </c>
      <c r="BA18" s="273">
        <v>0</v>
      </c>
      <c r="BB18" s="273">
        <f t="shared" si="3"/>
        <v>0</v>
      </c>
      <c r="BC18" s="273">
        <v>0</v>
      </c>
      <c r="BD18" s="273">
        <v>0</v>
      </c>
      <c r="BE18" s="273">
        <v>0</v>
      </c>
      <c r="BF18" s="273"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815</v>
      </c>
      <c r="BP18" s="276" t="s">
        <v>815</v>
      </c>
      <c r="BQ18" s="276" t="s">
        <v>815</v>
      </c>
      <c r="BR18" s="276" t="s">
        <v>815</v>
      </c>
      <c r="BS18" s="276" t="s">
        <v>815</v>
      </c>
      <c r="BT18" s="276" t="s">
        <v>815</v>
      </c>
      <c r="BU18" s="276" t="s">
        <v>815</v>
      </c>
      <c r="BV18" s="276" t="s">
        <v>815</v>
      </c>
      <c r="BW18" s="276" t="s">
        <v>815</v>
      </c>
      <c r="BX18" s="273">
        <v>0</v>
      </c>
      <c r="BY18" s="276" t="s">
        <v>815</v>
      </c>
      <c r="BZ18" s="273">
        <v>0</v>
      </c>
      <c r="CA18" s="273">
        <f t="shared" si="5"/>
        <v>0</v>
      </c>
      <c r="CB18" s="276" t="s">
        <v>815</v>
      </c>
      <c r="CC18" s="276" t="s">
        <v>815</v>
      </c>
      <c r="CD18" s="276" t="s">
        <v>815</v>
      </c>
      <c r="CE18" s="276" t="s">
        <v>815</v>
      </c>
      <c r="CF18" s="276" t="s">
        <v>815</v>
      </c>
      <c r="CG18" s="276" t="s">
        <v>815</v>
      </c>
      <c r="CH18" s="276" t="s">
        <v>815</v>
      </c>
      <c r="CI18" s="276" t="s">
        <v>815</v>
      </c>
      <c r="CJ18" s="276" t="s">
        <v>815</v>
      </c>
      <c r="CK18" s="276" t="s">
        <v>815</v>
      </c>
      <c r="CL18" s="276" t="s">
        <v>815</v>
      </c>
      <c r="CM18" s="276" t="s">
        <v>815</v>
      </c>
      <c r="CN18" s="273">
        <v>0</v>
      </c>
      <c r="CO18" s="276" t="s">
        <v>815</v>
      </c>
      <c r="CP18" s="276" t="s">
        <v>815</v>
      </c>
      <c r="CQ18" s="276" t="s">
        <v>815</v>
      </c>
      <c r="CR18" s="276" t="s">
        <v>815</v>
      </c>
      <c r="CS18" s="276" t="s">
        <v>815</v>
      </c>
      <c r="CT18" s="276" t="s">
        <v>815</v>
      </c>
      <c r="CU18" s="276" t="s">
        <v>815</v>
      </c>
      <c r="CV18" s="276" t="s">
        <v>815</v>
      </c>
      <c r="CW18" s="273">
        <v>0</v>
      </c>
      <c r="CX18" s="276" t="s">
        <v>815</v>
      </c>
      <c r="CY18" s="273">
        <v>0</v>
      </c>
      <c r="CZ18" s="273">
        <f t="shared" si="7"/>
        <v>0</v>
      </c>
      <c r="DA18" s="276" t="s">
        <v>815</v>
      </c>
      <c r="DB18" s="276" t="s">
        <v>815</v>
      </c>
      <c r="DC18" s="276" t="s">
        <v>815</v>
      </c>
      <c r="DD18" s="276" t="s">
        <v>815</v>
      </c>
      <c r="DE18" s="276" t="s">
        <v>815</v>
      </c>
      <c r="DF18" s="276" t="s">
        <v>815</v>
      </c>
      <c r="DG18" s="276" t="s">
        <v>815</v>
      </c>
      <c r="DH18" s="276" t="s">
        <v>815</v>
      </c>
      <c r="DI18" s="276" t="s">
        <v>815</v>
      </c>
      <c r="DJ18" s="276" t="s">
        <v>815</v>
      </c>
      <c r="DK18" s="276" t="s">
        <v>815</v>
      </c>
      <c r="DL18" s="276" t="s">
        <v>815</v>
      </c>
      <c r="DM18" s="276" t="s">
        <v>815</v>
      </c>
      <c r="DN18" s="273">
        <v>0</v>
      </c>
      <c r="DO18" s="276" t="s">
        <v>815</v>
      </c>
      <c r="DP18" s="276" t="s">
        <v>815</v>
      </c>
      <c r="DQ18" s="276" t="s">
        <v>815</v>
      </c>
      <c r="DR18" s="276" t="s">
        <v>815</v>
      </c>
      <c r="DS18" s="276" t="s">
        <v>815</v>
      </c>
      <c r="DT18" s="276" t="s">
        <v>815</v>
      </c>
      <c r="DU18" s="276" t="s">
        <v>815</v>
      </c>
      <c r="DV18" s="273">
        <v>0</v>
      </c>
      <c r="DW18" s="276" t="s">
        <v>815</v>
      </c>
      <c r="DX18" s="273">
        <v>0</v>
      </c>
      <c r="DY18" s="273">
        <f t="shared" si="9"/>
        <v>0</v>
      </c>
      <c r="DZ18" s="276" t="s">
        <v>815</v>
      </c>
      <c r="EA18" s="276" t="s">
        <v>815</v>
      </c>
      <c r="EB18" s="276" t="s">
        <v>815</v>
      </c>
      <c r="EC18" s="276" t="s">
        <v>815</v>
      </c>
      <c r="ED18" s="276" t="s">
        <v>815</v>
      </c>
      <c r="EE18" s="276" t="s">
        <v>815</v>
      </c>
      <c r="EF18" s="276" t="s">
        <v>815</v>
      </c>
      <c r="EG18" s="276" t="s">
        <v>815</v>
      </c>
      <c r="EH18" s="276" t="s">
        <v>815</v>
      </c>
      <c r="EI18" s="276" t="s">
        <v>815</v>
      </c>
      <c r="EJ18" s="276" t="s">
        <v>815</v>
      </c>
      <c r="EK18" s="276" t="s">
        <v>815</v>
      </c>
      <c r="EL18" s="273">
        <v>0</v>
      </c>
      <c r="EM18" s="276" t="s">
        <v>815</v>
      </c>
      <c r="EN18" s="276" t="s">
        <v>815</v>
      </c>
      <c r="EO18" s="276" t="s">
        <v>815</v>
      </c>
      <c r="EP18" s="273">
        <v>0</v>
      </c>
      <c r="EQ18" s="276" t="s">
        <v>815</v>
      </c>
      <c r="ER18" s="276" t="s">
        <v>815</v>
      </c>
      <c r="ES18" s="276" t="s">
        <v>815</v>
      </c>
      <c r="ET18" s="276" t="s">
        <v>815</v>
      </c>
      <c r="EU18" s="273">
        <v>0</v>
      </c>
      <c r="EV18" s="276" t="s">
        <v>815</v>
      </c>
      <c r="EW18" s="273">
        <v>0</v>
      </c>
      <c r="EX18" s="273">
        <f t="shared" si="11"/>
        <v>0</v>
      </c>
      <c r="EY18" s="273">
        <v>0</v>
      </c>
      <c r="EZ18" s="276" t="s">
        <v>815</v>
      </c>
      <c r="FA18" s="276" t="s">
        <v>815</v>
      </c>
      <c r="FB18" s="276" t="s">
        <v>815</v>
      </c>
      <c r="FC18" s="273">
        <v>0</v>
      </c>
      <c r="FD18" s="276" t="s">
        <v>815</v>
      </c>
      <c r="FE18" s="276" t="s">
        <v>815</v>
      </c>
      <c r="FF18" s="276" t="s">
        <v>815</v>
      </c>
      <c r="FG18" s="273">
        <v>0</v>
      </c>
      <c r="FH18" s="273">
        <v>0</v>
      </c>
      <c r="FI18" s="273">
        <v>0</v>
      </c>
      <c r="FJ18" s="276" t="s">
        <v>815</v>
      </c>
      <c r="FK18" s="276" t="s">
        <v>815</v>
      </c>
      <c r="FL18" s="276" t="s">
        <v>815</v>
      </c>
      <c r="FM18" s="276" t="s">
        <v>815</v>
      </c>
      <c r="FN18" s="273">
        <v>0</v>
      </c>
      <c r="FO18" s="273">
        <v>0</v>
      </c>
      <c r="FP18" s="276" t="s">
        <v>815</v>
      </c>
      <c r="FQ18" s="276" t="s">
        <v>815</v>
      </c>
      <c r="FR18" s="276" t="s">
        <v>815</v>
      </c>
      <c r="FS18" s="273">
        <v>0</v>
      </c>
      <c r="FT18" s="273">
        <v>0</v>
      </c>
      <c r="FU18" s="276" t="s">
        <v>815</v>
      </c>
      <c r="FV18" s="273">
        <v>0</v>
      </c>
      <c r="FW18" s="273">
        <f t="shared" si="14"/>
        <v>540</v>
      </c>
      <c r="FX18" s="273">
        <v>17</v>
      </c>
      <c r="FY18" s="273">
        <v>0</v>
      </c>
      <c r="FZ18" s="273">
        <v>0</v>
      </c>
      <c r="GA18" s="273">
        <v>0</v>
      </c>
      <c r="GB18" s="273">
        <v>249</v>
      </c>
      <c r="GC18" s="273">
        <v>103</v>
      </c>
      <c r="GD18" s="273">
        <v>52</v>
      </c>
      <c r="GE18" s="273">
        <v>0</v>
      </c>
      <c r="GF18" s="273">
        <v>119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815</v>
      </c>
      <c r="GM18" s="276" t="s">
        <v>815</v>
      </c>
      <c r="GN18" s="276" t="s">
        <v>815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82</v>
      </c>
      <c r="E19" s="273">
        <f t="shared" si="19"/>
        <v>3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40</v>
      </c>
      <c r="J19" s="273">
        <f t="shared" si="24"/>
        <v>21</v>
      </c>
      <c r="K19" s="273">
        <f t="shared" si="25"/>
        <v>6</v>
      </c>
      <c r="L19" s="273">
        <f t="shared" si="26"/>
        <v>0</v>
      </c>
      <c r="M19" s="273">
        <f t="shared" si="27"/>
        <v>11</v>
      </c>
      <c r="N19" s="273">
        <f t="shared" si="28"/>
        <v>0</v>
      </c>
      <c r="O19" s="273">
        <f t="shared" si="29"/>
        <v>0</v>
      </c>
      <c r="P19" s="273">
        <f t="shared" si="30"/>
        <v>1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815</v>
      </c>
      <c r="AQ19" s="276" t="s">
        <v>815</v>
      </c>
      <c r="AR19" s="273">
        <v>0</v>
      </c>
      <c r="AS19" s="276" t="s">
        <v>815</v>
      </c>
      <c r="AT19" s="276" t="s">
        <v>815</v>
      </c>
      <c r="AU19" s="273">
        <v>0</v>
      </c>
      <c r="AV19" s="276" t="s">
        <v>815</v>
      </c>
      <c r="AW19" s="273">
        <v>0</v>
      </c>
      <c r="AX19" s="276" t="s">
        <v>815</v>
      </c>
      <c r="AY19" s="273">
        <v>0</v>
      </c>
      <c r="AZ19" s="276" t="s">
        <v>815</v>
      </c>
      <c r="BA19" s="273">
        <v>0</v>
      </c>
      <c r="BB19" s="273">
        <f t="shared" si="3"/>
        <v>21</v>
      </c>
      <c r="BC19" s="273">
        <v>0</v>
      </c>
      <c r="BD19" s="273">
        <v>0</v>
      </c>
      <c r="BE19" s="273">
        <v>0</v>
      </c>
      <c r="BF19" s="273">
        <v>0</v>
      </c>
      <c r="BG19" s="273">
        <v>21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815</v>
      </c>
      <c r="BP19" s="276" t="s">
        <v>815</v>
      </c>
      <c r="BQ19" s="276" t="s">
        <v>815</v>
      </c>
      <c r="BR19" s="276" t="s">
        <v>815</v>
      </c>
      <c r="BS19" s="276" t="s">
        <v>815</v>
      </c>
      <c r="BT19" s="276" t="s">
        <v>815</v>
      </c>
      <c r="BU19" s="276" t="s">
        <v>815</v>
      </c>
      <c r="BV19" s="276" t="s">
        <v>815</v>
      </c>
      <c r="BW19" s="276" t="s">
        <v>815</v>
      </c>
      <c r="BX19" s="273">
        <v>0</v>
      </c>
      <c r="BY19" s="276" t="s">
        <v>815</v>
      </c>
      <c r="BZ19" s="273">
        <v>0</v>
      </c>
      <c r="CA19" s="273">
        <f t="shared" si="5"/>
        <v>0</v>
      </c>
      <c r="CB19" s="276" t="s">
        <v>815</v>
      </c>
      <c r="CC19" s="276" t="s">
        <v>815</v>
      </c>
      <c r="CD19" s="276" t="s">
        <v>815</v>
      </c>
      <c r="CE19" s="276" t="s">
        <v>815</v>
      </c>
      <c r="CF19" s="276" t="s">
        <v>815</v>
      </c>
      <c r="CG19" s="276" t="s">
        <v>815</v>
      </c>
      <c r="CH19" s="276" t="s">
        <v>815</v>
      </c>
      <c r="CI19" s="276" t="s">
        <v>815</v>
      </c>
      <c r="CJ19" s="276" t="s">
        <v>815</v>
      </c>
      <c r="CK19" s="276" t="s">
        <v>815</v>
      </c>
      <c r="CL19" s="276" t="s">
        <v>815</v>
      </c>
      <c r="CM19" s="276" t="s">
        <v>815</v>
      </c>
      <c r="CN19" s="273">
        <v>0</v>
      </c>
      <c r="CO19" s="276" t="s">
        <v>815</v>
      </c>
      <c r="CP19" s="276" t="s">
        <v>815</v>
      </c>
      <c r="CQ19" s="276" t="s">
        <v>815</v>
      </c>
      <c r="CR19" s="276" t="s">
        <v>815</v>
      </c>
      <c r="CS19" s="276" t="s">
        <v>815</v>
      </c>
      <c r="CT19" s="276" t="s">
        <v>815</v>
      </c>
      <c r="CU19" s="276" t="s">
        <v>815</v>
      </c>
      <c r="CV19" s="276" t="s">
        <v>815</v>
      </c>
      <c r="CW19" s="273">
        <v>0</v>
      </c>
      <c r="CX19" s="276" t="s">
        <v>815</v>
      </c>
      <c r="CY19" s="273">
        <v>0</v>
      </c>
      <c r="CZ19" s="273">
        <f t="shared" si="7"/>
        <v>0</v>
      </c>
      <c r="DA19" s="276" t="s">
        <v>815</v>
      </c>
      <c r="DB19" s="276" t="s">
        <v>815</v>
      </c>
      <c r="DC19" s="276" t="s">
        <v>815</v>
      </c>
      <c r="DD19" s="276" t="s">
        <v>815</v>
      </c>
      <c r="DE19" s="276" t="s">
        <v>815</v>
      </c>
      <c r="DF19" s="276" t="s">
        <v>815</v>
      </c>
      <c r="DG19" s="276" t="s">
        <v>815</v>
      </c>
      <c r="DH19" s="276" t="s">
        <v>815</v>
      </c>
      <c r="DI19" s="276" t="s">
        <v>815</v>
      </c>
      <c r="DJ19" s="276" t="s">
        <v>815</v>
      </c>
      <c r="DK19" s="276" t="s">
        <v>815</v>
      </c>
      <c r="DL19" s="276" t="s">
        <v>815</v>
      </c>
      <c r="DM19" s="276" t="s">
        <v>815</v>
      </c>
      <c r="DN19" s="273">
        <v>0</v>
      </c>
      <c r="DO19" s="276" t="s">
        <v>815</v>
      </c>
      <c r="DP19" s="276" t="s">
        <v>815</v>
      </c>
      <c r="DQ19" s="276" t="s">
        <v>815</v>
      </c>
      <c r="DR19" s="276" t="s">
        <v>815</v>
      </c>
      <c r="DS19" s="276" t="s">
        <v>815</v>
      </c>
      <c r="DT19" s="276" t="s">
        <v>815</v>
      </c>
      <c r="DU19" s="276" t="s">
        <v>815</v>
      </c>
      <c r="DV19" s="273">
        <v>0</v>
      </c>
      <c r="DW19" s="276" t="s">
        <v>815</v>
      </c>
      <c r="DX19" s="273">
        <v>0</v>
      </c>
      <c r="DY19" s="273">
        <f t="shared" si="9"/>
        <v>0</v>
      </c>
      <c r="DZ19" s="276" t="s">
        <v>815</v>
      </c>
      <c r="EA19" s="276" t="s">
        <v>815</v>
      </c>
      <c r="EB19" s="276" t="s">
        <v>815</v>
      </c>
      <c r="EC19" s="276" t="s">
        <v>815</v>
      </c>
      <c r="ED19" s="276" t="s">
        <v>815</v>
      </c>
      <c r="EE19" s="276" t="s">
        <v>815</v>
      </c>
      <c r="EF19" s="276" t="s">
        <v>815</v>
      </c>
      <c r="EG19" s="276" t="s">
        <v>815</v>
      </c>
      <c r="EH19" s="276" t="s">
        <v>815</v>
      </c>
      <c r="EI19" s="276" t="s">
        <v>815</v>
      </c>
      <c r="EJ19" s="276" t="s">
        <v>815</v>
      </c>
      <c r="EK19" s="276" t="s">
        <v>815</v>
      </c>
      <c r="EL19" s="273">
        <v>0</v>
      </c>
      <c r="EM19" s="276" t="s">
        <v>815</v>
      </c>
      <c r="EN19" s="276" t="s">
        <v>815</v>
      </c>
      <c r="EO19" s="276" t="s">
        <v>815</v>
      </c>
      <c r="EP19" s="273">
        <v>0</v>
      </c>
      <c r="EQ19" s="276" t="s">
        <v>815</v>
      </c>
      <c r="ER19" s="276" t="s">
        <v>815</v>
      </c>
      <c r="ES19" s="276" t="s">
        <v>815</v>
      </c>
      <c r="ET19" s="276" t="s">
        <v>815</v>
      </c>
      <c r="EU19" s="273">
        <v>0</v>
      </c>
      <c r="EV19" s="276" t="s">
        <v>815</v>
      </c>
      <c r="EW19" s="273">
        <v>0</v>
      </c>
      <c r="EX19" s="273">
        <f t="shared" si="11"/>
        <v>0</v>
      </c>
      <c r="EY19" s="273">
        <v>0</v>
      </c>
      <c r="EZ19" s="276" t="s">
        <v>815</v>
      </c>
      <c r="FA19" s="276" t="s">
        <v>815</v>
      </c>
      <c r="FB19" s="276" t="s">
        <v>815</v>
      </c>
      <c r="FC19" s="273">
        <v>0</v>
      </c>
      <c r="FD19" s="276" t="s">
        <v>815</v>
      </c>
      <c r="FE19" s="276" t="s">
        <v>815</v>
      </c>
      <c r="FF19" s="276" t="s">
        <v>815</v>
      </c>
      <c r="FG19" s="273">
        <v>0</v>
      </c>
      <c r="FH19" s="273">
        <v>0</v>
      </c>
      <c r="FI19" s="273">
        <v>0</v>
      </c>
      <c r="FJ19" s="276" t="s">
        <v>815</v>
      </c>
      <c r="FK19" s="276" t="s">
        <v>815</v>
      </c>
      <c r="FL19" s="276" t="s">
        <v>815</v>
      </c>
      <c r="FM19" s="276" t="s">
        <v>815</v>
      </c>
      <c r="FN19" s="273">
        <v>0</v>
      </c>
      <c r="FO19" s="273">
        <v>0</v>
      </c>
      <c r="FP19" s="276" t="s">
        <v>815</v>
      </c>
      <c r="FQ19" s="276" t="s">
        <v>815</v>
      </c>
      <c r="FR19" s="276" t="s">
        <v>815</v>
      </c>
      <c r="FS19" s="273">
        <v>0</v>
      </c>
      <c r="FT19" s="273">
        <v>0</v>
      </c>
      <c r="FU19" s="276" t="s">
        <v>815</v>
      </c>
      <c r="FV19" s="273">
        <v>0</v>
      </c>
      <c r="FW19" s="273">
        <f t="shared" si="14"/>
        <v>61</v>
      </c>
      <c r="FX19" s="273">
        <v>3</v>
      </c>
      <c r="FY19" s="273">
        <v>0</v>
      </c>
      <c r="FZ19" s="273">
        <v>0</v>
      </c>
      <c r="GA19" s="273">
        <v>0</v>
      </c>
      <c r="GB19" s="273">
        <v>19</v>
      </c>
      <c r="GC19" s="273">
        <v>21</v>
      </c>
      <c r="GD19" s="273">
        <v>6</v>
      </c>
      <c r="GE19" s="273">
        <v>0</v>
      </c>
      <c r="GF19" s="273">
        <v>11</v>
      </c>
      <c r="GG19" s="273">
        <v>0</v>
      </c>
      <c r="GH19" s="273">
        <v>0</v>
      </c>
      <c r="GI19" s="273">
        <v>1</v>
      </c>
      <c r="GJ19" s="273">
        <v>0</v>
      </c>
      <c r="GK19" s="273">
        <v>0</v>
      </c>
      <c r="GL19" s="276" t="s">
        <v>815</v>
      </c>
      <c r="GM19" s="276" t="s">
        <v>815</v>
      </c>
      <c r="GN19" s="276" t="s">
        <v>815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0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0</v>
      </c>
      <c r="J20" s="273">
        <f t="shared" si="24"/>
        <v>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815</v>
      </c>
      <c r="AQ20" s="276" t="s">
        <v>815</v>
      </c>
      <c r="AR20" s="273">
        <v>0</v>
      </c>
      <c r="AS20" s="276" t="s">
        <v>815</v>
      </c>
      <c r="AT20" s="276" t="s">
        <v>815</v>
      </c>
      <c r="AU20" s="273">
        <v>0</v>
      </c>
      <c r="AV20" s="276" t="s">
        <v>815</v>
      </c>
      <c r="AW20" s="273">
        <v>0</v>
      </c>
      <c r="AX20" s="276" t="s">
        <v>815</v>
      </c>
      <c r="AY20" s="273">
        <v>0</v>
      </c>
      <c r="AZ20" s="276" t="s">
        <v>815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815</v>
      </c>
      <c r="BP20" s="276" t="s">
        <v>815</v>
      </c>
      <c r="BQ20" s="276" t="s">
        <v>815</v>
      </c>
      <c r="BR20" s="276" t="s">
        <v>815</v>
      </c>
      <c r="BS20" s="276" t="s">
        <v>815</v>
      </c>
      <c r="BT20" s="276" t="s">
        <v>815</v>
      </c>
      <c r="BU20" s="276" t="s">
        <v>815</v>
      </c>
      <c r="BV20" s="276" t="s">
        <v>815</v>
      </c>
      <c r="BW20" s="276" t="s">
        <v>815</v>
      </c>
      <c r="BX20" s="273">
        <v>0</v>
      </c>
      <c r="BY20" s="276" t="s">
        <v>815</v>
      </c>
      <c r="BZ20" s="273">
        <v>0</v>
      </c>
      <c r="CA20" s="273">
        <f t="shared" si="5"/>
        <v>0</v>
      </c>
      <c r="CB20" s="276" t="s">
        <v>815</v>
      </c>
      <c r="CC20" s="276" t="s">
        <v>815</v>
      </c>
      <c r="CD20" s="276" t="s">
        <v>815</v>
      </c>
      <c r="CE20" s="276" t="s">
        <v>815</v>
      </c>
      <c r="CF20" s="276" t="s">
        <v>815</v>
      </c>
      <c r="CG20" s="276" t="s">
        <v>815</v>
      </c>
      <c r="CH20" s="276" t="s">
        <v>815</v>
      </c>
      <c r="CI20" s="276" t="s">
        <v>815</v>
      </c>
      <c r="CJ20" s="276" t="s">
        <v>815</v>
      </c>
      <c r="CK20" s="276" t="s">
        <v>815</v>
      </c>
      <c r="CL20" s="276" t="s">
        <v>815</v>
      </c>
      <c r="CM20" s="276" t="s">
        <v>815</v>
      </c>
      <c r="CN20" s="273">
        <v>0</v>
      </c>
      <c r="CO20" s="276" t="s">
        <v>815</v>
      </c>
      <c r="CP20" s="276" t="s">
        <v>815</v>
      </c>
      <c r="CQ20" s="276" t="s">
        <v>815</v>
      </c>
      <c r="CR20" s="276" t="s">
        <v>815</v>
      </c>
      <c r="CS20" s="276" t="s">
        <v>815</v>
      </c>
      <c r="CT20" s="276" t="s">
        <v>815</v>
      </c>
      <c r="CU20" s="276" t="s">
        <v>815</v>
      </c>
      <c r="CV20" s="276" t="s">
        <v>815</v>
      </c>
      <c r="CW20" s="273">
        <v>0</v>
      </c>
      <c r="CX20" s="276" t="s">
        <v>815</v>
      </c>
      <c r="CY20" s="273">
        <v>0</v>
      </c>
      <c r="CZ20" s="273">
        <f t="shared" si="7"/>
        <v>0</v>
      </c>
      <c r="DA20" s="276" t="s">
        <v>815</v>
      </c>
      <c r="DB20" s="276" t="s">
        <v>815</v>
      </c>
      <c r="DC20" s="276" t="s">
        <v>815</v>
      </c>
      <c r="DD20" s="276" t="s">
        <v>815</v>
      </c>
      <c r="DE20" s="276" t="s">
        <v>815</v>
      </c>
      <c r="DF20" s="276" t="s">
        <v>815</v>
      </c>
      <c r="DG20" s="276" t="s">
        <v>815</v>
      </c>
      <c r="DH20" s="276" t="s">
        <v>815</v>
      </c>
      <c r="DI20" s="276" t="s">
        <v>815</v>
      </c>
      <c r="DJ20" s="276" t="s">
        <v>815</v>
      </c>
      <c r="DK20" s="276" t="s">
        <v>815</v>
      </c>
      <c r="DL20" s="276" t="s">
        <v>815</v>
      </c>
      <c r="DM20" s="276" t="s">
        <v>815</v>
      </c>
      <c r="DN20" s="273">
        <v>0</v>
      </c>
      <c r="DO20" s="276" t="s">
        <v>815</v>
      </c>
      <c r="DP20" s="276" t="s">
        <v>815</v>
      </c>
      <c r="DQ20" s="276" t="s">
        <v>815</v>
      </c>
      <c r="DR20" s="276" t="s">
        <v>815</v>
      </c>
      <c r="DS20" s="276" t="s">
        <v>815</v>
      </c>
      <c r="DT20" s="276" t="s">
        <v>815</v>
      </c>
      <c r="DU20" s="276" t="s">
        <v>815</v>
      </c>
      <c r="DV20" s="273">
        <v>0</v>
      </c>
      <c r="DW20" s="276" t="s">
        <v>815</v>
      </c>
      <c r="DX20" s="273">
        <v>0</v>
      </c>
      <c r="DY20" s="273">
        <f t="shared" si="9"/>
        <v>0</v>
      </c>
      <c r="DZ20" s="276" t="s">
        <v>815</v>
      </c>
      <c r="EA20" s="276" t="s">
        <v>815</v>
      </c>
      <c r="EB20" s="276" t="s">
        <v>815</v>
      </c>
      <c r="EC20" s="276" t="s">
        <v>815</v>
      </c>
      <c r="ED20" s="276" t="s">
        <v>815</v>
      </c>
      <c r="EE20" s="276" t="s">
        <v>815</v>
      </c>
      <c r="EF20" s="276" t="s">
        <v>815</v>
      </c>
      <c r="EG20" s="276" t="s">
        <v>815</v>
      </c>
      <c r="EH20" s="276" t="s">
        <v>815</v>
      </c>
      <c r="EI20" s="276" t="s">
        <v>815</v>
      </c>
      <c r="EJ20" s="276" t="s">
        <v>815</v>
      </c>
      <c r="EK20" s="276" t="s">
        <v>815</v>
      </c>
      <c r="EL20" s="273">
        <v>0</v>
      </c>
      <c r="EM20" s="276" t="s">
        <v>815</v>
      </c>
      <c r="EN20" s="276" t="s">
        <v>815</v>
      </c>
      <c r="EO20" s="276" t="s">
        <v>815</v>
      </c>
      <c r="EP20" s="273">
        <v>0</v>
      </c>
      <c r="EQ20" s="276" t="s">
        <v>815</v>
      </c>
      <c r="ER20" s="276" t="s">
        <v>815</v>
      </c>
      <c r="ES20" s="276" t="s">
        <v>815</v>
      </c>
      <c r="ET20" s="276" t="s">
        <v>815</v>
      </c>
      <c r="EU20" s="273">
        <v>0</v>
      </c>
      <c r="EV20" s="276" t="s">
        <v>815</v>
      </c>
      <c r="EW20" s="273">
        <v>0</v>
      </c>
      <c r="EX20" s="273">
        <f t="shared" si="11"/>
        <v>0</v>
      </c>
      <c r="EY20" s="273">
        <v>0</v>
      </c>
      <c r="EZ20" s="276" t="s">
        <v>815</v>
      </c>
      <c r="FA20" s="276" t="s">
        <v>815</v>
      </c>
      <c r="FB20" s="276" t="s">
        <v>815</v>
      </c>
      <c r="FC20" s="273">
        <v>0</v>
      </c>
      <c r="FD20" s="276" t="s">
        <v>815</v>
      </c>
      <c r="FE20" s="276" t="s">
        <v>815</v>
      </c>
      <c r="FF20" s="276" t="s">
        <v>815</v>
      </c>
      <c r="FG20" s="273">
        <v>0</v>
      </c>
      <c r="FH20" s="273">
        <v>0</v>
      </c>
      <c r="FI20" s="273">
        <v>0</v>
      </c>
      <c r="FJ20" s="276" t="s">
        <v>815</v>
      </c>
      <c r="FK20" s="276" t="s">
        <v>815</v>
      </c>
      <c r="FL20" s="276" t="s">
        <v>815</v>
      </c>
      <c r="FM20" s="276" t="s">
        <v>815</v>
      </c>
      <c r="FN20" s="273">
        <v>0</v>
      </c>
      <c r="FO20" s="273">
        <v>0</v>
      </c>
      <c r="FP20" s="276" t="s">
        <v>815</v>
      </c>
      <c r="FQ20" s="276" t="s">
        <v>815</v>
      </c>
      <c r="FR20" s="276" t="s">
        <v>815</v>
      </c>
      <c r="FS20" s="273">
        <v>0</v>
      </c>
      <c r="FT20" s="273">
        <v>0</v>
      </c>
      <c r="FU20" s="276" t="s">
        <v>815</v>
      </c>
      <c r="FV20" s="273">
        <v>0</v>
      </c>
      <c r="FW20" s="273">
        <f t="shared" si="14"/>
        <v>0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815</v>
      </c>
      <c r="GM20" s="276" t="s">
        <v>815</v>
      </c>
      <c r="GN20" s="276" t="s">
        <v>815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642</v>
      </c>
      <c r="E21" s="273">
        <f t="shared" si="19"/>
        <v>73</v>
      </c>
      <c r="F21" s="273">
        <f t="shared" si="20"/>
        <v>0</v>
      </c>
      <c r="G21" s="273">
        <f t="shared" si="21"/>
        <v>0</v>
      </c>
      <c r="H21" s="273">
        <f t="shared" si="22"/>
        <v>41</v>
      </c>
      <c r="I21" s="273">
        <f t="shared" si="23"/>
        <v>13</v>
      </c>
      <c r="J21" s="273">
        <f t="shared" si="24"/>
        <v>115</v>
      </c>
      <c r="K21" s="273">
        <f t="shared" si="25"/>
        <v>43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328</v>
      </c>
      <c r="P21" s="273">
        <f t="shared" si="30"/>
        <v>29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815</v>
      </c>
      <c r="AQ21" s="276" t="s">
        <v>815</v>
      </c>
      <c r="AR21" s="273">
        <v>0</v>
      </c>
      <c r="AS21" s="276" t="s">
        <v>815</v>
      </c>
      <c r="AT21" s="276" t="s">
        <v>815</v>
      </c>
      <c r="AU21" s="273">
        <v>0</v>
      </c>
      <c r="AV21" s="276" t="s">
        <v>815</v>
      </c>
      <c r="AW21" s="273">
        <v>0</v>
      </c>
      <c r="AX21" s="276" t="s">
        <v>815</v>
      </c>
      <c r="AY21" s="273">
        <v>0</v>
      </c>
      <c r="AZ21" s="276" t="s">
        <v>815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815</v>
      </c>
      <c r="BP21" s="276" t="s">
        <v>815</v>
      </c>
      <c r="BQ21" s="276" t="s">
        <v>815</v>
      </c>
      <c r="BR21" s="276" t="s">
        <v>815</v>
      </c>
      <c r="BS21" s="276" t="s">
        <v>815</v>
      </c>
      <c r="BT21" s="276" t="s">
        <v>815</v>
      </c>
      <c r="BU21" s="276" t="s">
        <v>815</v>
      </c>
      <c r="BV21" s="276" t="s">
        <v>815</v>
      </c>
      <c r="BW21" s="276" t="s">
        <v>815</v>
      </c>
      <c r="BX21" s="273">
        <v>0</v>
      </c>
      <c r="BY21" s="276" t="s">
        <v>815</v>
      </c>
      <c r="BZ21" s="273">
        <v>0</v>
      </c>
      <c r="CA21" s="273">
        <f t="shared" si="5"/>
        <v>0</v>
      </c>
      <c r="CB21" s="276" t="s">
        <v>815</v>
      </c>
      <c r="CC21" s="276" t="s">
        <v>815</v>
      </c>
      <c r="CD21" s="276" t="s">
        <v>815</v>
      </c>
      <c r="CE21" s="276" t="s">
        <v>815</v>
      </c>
      <c r="CF21" s="276" t="s">
        <v>815</v>
      </c>
      <c r="CG21" s="276" t="s">
        <v>815</v>
      </c>
      <c r="CH21" s="276" t="s">
        <v>815</v>
      </c>
      <c r="CI21" s="276" t="s">
        <v>815</v>
      </c>
      <c r="CJ21" s="276" t="s">
        <v>815</v>
      </c>
      <c r="CK21" s="276" t="s">
        <v>815</v>
      </c>
      <c r="CL21" s="276" t="s">
        <v>815</v>
      </c>
      <c r="CM21" s="276" t="s">
        <v>815</v>
      </c>
      <c r="CN21" s="273">
        <v>0</v>
      </c>
      <c r="CO21" s="276" t="s">
        <v>815</v>
      </c>
      <c r="CP21" s="276" t="s">
        <v>815</v>
      </c>
      <c r="CQ21" s="276" t="s">
        <v>815</v>
      </c>
      <c r="CR21" s="276" t="s">
        <v>815</v>
      </c>
      <c r="CS21" s="276" t="s">
        <v>815</v>
      </c>
      <c r="CT21" s="276" t="s">
        <v>815</v>
      </c>
      <c r="CU21" s="276" t="s">
        <v>815</v>
      </c>
      <c r="CV21" s="276" t="s">
        <v>815</v>
      </c>
      <c r="CW21" s="273">
        <v>0</v>
      </c>
      <c r="CX21" s="276" t="s">
        <v>815</v>
      </c>
      <c r="CY21" s="273">
        <v>0</v>
      </c>
      <c r="CZ21" s="273">
        <f t="shared" si="7"/>
        <v>0</v>
      </c>
      <c r="DA21" s="276" t="s">
        <v>815</v>
      </c>
      <c r="DB21" s="276" t="s">
        <v>815</v>
      </c>
      <c r="DC21" s="276" t="s">
        <v>815</v>
      </c>
      <c r="DD21" s="276" t="s">
        <v>815</v>
      </c>
      <c r="DE21" s="276" t="s">
        <v>815</v>
      </c>
      <c r="DF21" s="276" t="s">
        <v>815</v>
      </c>
      <c r="DG21" s="276" t="s">
        <v>815</v>
      </c>
      <c r="DH21" s="276" t="s">
        <v>815</v>
      </c>
      <c r="DI21" s="276" t="s">
        <v>815</v>
      </c>
      <c r="DJ21" s="276" t="s">
        <v>815</v>
      </c>
      <c r="DK21" s="276" t="s">
        <v>815</v>
      </c>
      <c r="DL21" s="276" t="s">
        <v>815</v>
      </c>
      <c r="DM21" s="276" t="s">
        <v>815</v>
      </c>
      <c r="DN21" s="273">
        <v>0</v>
      </c>
      <c r="DO21" s="276" t="s">
        <v>815</v>
      </c>
      <c r="DP21" s="276" t="s">
        <v>815</v>
      </c>
      <c r="DQ21" s="276" t="s">
        <v>815</v>
      </c>
      <c r="DR21" s="276" t="s">
        <v>815</v>
      </c>
      <c r="DS21" s="276" t="s">
        <v>815</v>
      </c>
      <c r="DT21" s="276" t="s">
        <v>815</v>
      </c>
      <c r="DU21" s="276" t="s">
        <v>815</v>
      </c>
      <c r="DV21" s="273">
        <v>0</v>
      </c>
      <c r="DW21" s="276" t="s">
        <v>815</v>
      </c>
      <c r="DX21" s="273">
        <v>0</v>
      </c>
      <c r="DY21" s="273">
        <f t="shared" si="9"/>
        <v>0</v>
      </c>
      <c r="DZ21" s="276" t="s">
        <v>815</v>
      </c>
      <c r="EA21" s="276" t="s">
        <v>815</v>
      </c>
      <c r="EB21" s="276" t="s">
        <v>815</v>
      </c>
      <c r="EC21" s="276" t="s">
        <v>815</v>
      </c>
      <c r="ED21" s="276" t="s">
        <v>815</v>
      </c>
      <c r="EE21" s="276" t="s">
        <v>815</v>
      </c>
      <c r="EF21" s="276" t="s">
        <v>815</v>
      </c>
      <c r="EG21" s="276" t="s">
        <v>815</v>
      </c>
      <c r="EH21" s="276" t="s">
        <v>815</v>
      </c>
      <c r="EI21" s="276" t="s">
        <v>815</v>
      </c>
      <c r="EJ21" s="276" t="s">
        <v>815</v>
      </c>
      <c r="EK21" s="276" t="s">
        <v>815</v>
      </c>
      <c r="EL21" s="273">
        <v>0</v>
      </c>
      <c r="EM21" s="276" t="s">
        <v>815</v>
      </c>
      <c r="EN21" s="276" t="s">
        <v>815</v>
      </c>
      <c r="EO21" s="276" t="s">
        <v>815</v>
      </c>
      <c r="EP21" s="273">
        <v>0</v>
      </c>
      <c r="EQ21" s="276" t="s">
        <v>815</v>
      </c>
      <c r="ER21" s="276" t="s">
        <v>815</v>
      </c>
      <c r="ES21" s="276" t="s">
        <v>815</v>
      </c>
      <c r="ET21" s="276" t="s">
        <v>815</v>
      </c>
      <c r="EU21" s="273">
        <v>0</v>
      </c>
      <c r="EV21" s="276" t="s">
        <v>815</v>
      </c>
      <c r="EW21" s="273">
        <v>0</v>
      </c>
      <c r="EX21" s="273">
        <f t="shared" si="11"/>
        <v>0</v>
      </c>
      <c r="EY21" s="273">
        <v>0</v>
      </c>
      <c r="EZ21" s="276" t="s">
        <v>815</v>
      </c>
      <c r="FA21" s="276" t="s">
        <v>815</v>
      </c>
      <c r="FB21" s="276" t="s">
        <v>815</v>
      </c>
      <c r="FC21" s="273">
        <v>0</v>
      </c>
      <c r="FD21" s="276" t="s">
        <v>815</v>
      </c>
      <c r="FE21" s="276" t="s">
        <v>815</v>
      </c>
      <c r="FF21" s="276" t="s">
        <v>815</v>
      </c>
      <c r="FG21" s="273">
        <v>0</v>
      </c>
      <c r="FH21" s="273">
        <v>0</v>
      </c>
      <c r="FI21" s="273">
        <v>0</v>
      </c>
      <c r="FJ21" s="276" t="s">
        <v>815</v>
      </c>
      <c r="FK21" s="276" t="s">
        <v>815</v>
      </c>
      <c r="FL21" s="276" t="s">
        <v>815</v>
      </c>
      <c r="FM21" s="276" t="s">
        <v>815</v>
      </c>
      <c r="FN21" s="273">
        <v>0</v>
      </c>
      <c r="FO21" s="273">
        <v>0</v>
      </c>
      <c r="FP21" s="276" t="s">
        <v>815</v>
      </c>
      <c r="FQ21" s="276" t="s">
        <v>815</v>
      </c>
      <c r="FR21" s="276" t="s">
        <v>815</v>
      </c>
      <c r="FS21" s="273">
        <v>0</v>
      </c>
      <c r="FT21" s="273">
        <v>0</v>
      </c>
      <c r="FU21" s="276" t="s">
        <v>815</v>
      </c>
      <c r="FV21" s="273">
        <v>0</v>
      </c>
      <c r="FW21" s="273">
        <f t="shared" si="14"/>
        <v>642</v>
      </c>
      <c r="FX21" s="273">
        <v>73</v>
      </c>
      <c r="FY21" s="273">
        <v>0</v>
      </c>
      <c r="FZ21" s="273">
        <v>0</v>
      </c>
      <c r="GA21" s="273">
        <v>41</v>
      </c>
      <c r="GB21" s="273">
        <v>13</v>
      </c>
      <c r="GC21" s="273">
        <v>115</v>
      </c>
      <c r="GD21" s="273">
        <v>43</v>
      </c>
      <c r="GE21" s="273">
        <v>0</v>
      </c>
      <c r="GF21" s="273">
        <v>0</v>
      </c>
      <c r="GG21" s="273">
        <v>0</v>
      </c>
      <c r="GH21" s="273">
        <v>328</v>
      </c>
      <c r="GI21" s="273">
        <v>29</v>
      </c>
      <c r="GJ21" s="273">
        <v>0</v>
      </c>
      <c r="GK21" s="273">
        <v>0</v>
      </c>
      <c r="GL21" s="276" t="s">
        <v>815</v>
      </c>
      <c r="GM21" s="276" t="s">
        <v>815</v>
      </c>
      <c r="GN21" s="276" t="s">
        <v>815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279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71</v>
      </c>
      <c r="J22" s="273">
        <f t="shared" si="24"/>
        <v>39</v>
      </c>
      <c r="K22" s="273">
        <f t="shared" si="25"/>
        <v>20</v>
      </c>
      <c r="L22" s="273">
        <f t="shared" si="26"/>
        <v>0</v>
      </c>
      <c r="M22" s="273">
        <f t="shared" si="27"/>
        <v>149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0</v>
      </c>
      <c r="AC22" s="273">
        <f t="shared" si="1"/>
        <v>149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149</v>
      </c>
      <c r="AM22" s="273">
        <v>0</v>
      </c>
      <c r="AN22" s="273">
        <v>0</v>
      </c>
      <c r="AO22" s="273">
        <v>0</v>
      </c>
      <c r="AP22" s="276" t="s">
        <v>815</v>
      </c>
      <c r="AQ22" s="276" t="s">
        <v>815</v>
      </c>
      <c r="AR22" s="273">
        <v>0</v>
      </c>
      <c r="AS22" s="276" t="s">
        <v>815</v>
      </c>
      <c r="AT22" s="276" t="s">
        <v>815</v>
      </c>
      <c r="AU22" s="273">
        <v>0</v>
      </c>
      <c r="AV22" s="276" t="s">
        <v>815</v>
      </c>
      <c r="AW22" s="273">
        <v>0</v>
      </c>
      <c r="AX22" s="276" t="s">
        <v>815</v>
      </c>
      <c r="AY22" s="273">
        <v>0</v>
      </c>
      <c r="AZ22" s="276" t="s">
        <v>815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815</v>
      </c>
      <c r="BP22" s="276" t="s">
        <v>815</v>
      </c>
      <c r="BQ22" s="276" t="s">
        <v>815</v>
      </c>
      <c r="BR22" s="276" t="s">
        <v>815</v>
      </c>
      <c r="BS22" s="276" t="s">
        <v>815</v>
      </c>
      <c r="BT22" s="276" t="s">
        <v>815</v>
      </c>
      <c r="BU22" s="276" t="s">
        <v>815</v>
      </c>
      <c r="BV22" s="276" t="s">
        <v>815</v>
      </c>
      <c r="BW22" s="276" t="s">
        <v>815</v>
      </c>
      <c r="BX22" s="273">
        <v>0</v>
      </c>
      <c r="BY22" s="276" t="s">
        <v>815</v>
      </c>
      <c r="BZ22" s="273">
        <v>0</v>
      </c>
      <c r="CA22" s="273">
        <f t="shared" si="5"/>
        <v>0</v>
      </c>
      <c r="CB22" s="276" t="s">
        <v>815</v>
      </c>
      <c r="CC22" s="276" t="s">
        <v>815</v>
      </c>
      <c r="CD22" s="276" t="s">
        <v>815</v>
      </c>
      <c r="CE22" s="276" t="s">
        <v>815</v>
      </c>
      <c r="CF22" s="276" t="s">
        <v>815</v>
      </c>
      <c r="CG22" s="276" t="s">
        <v>815</v>
      </c>
      <c r="CH22" s="276" t="s">
        <v>815</v>
      </c>
      <c r="CI22" s="276" t="s">
        <v>815</v>
      </c>
      <c r="CJ22" s="276" t="s">
        <v>815</v>
      </c>
      <c r="CK22" s="276" t="s">
        <v>815</v>
      </c>
      <c r="CL22" s="276" t="s">
        <v>815</v>
      </c>
      <c r="CM22" s="276" t="s">
        <v>815</v>
      </c>
      <c r="CN22" s="273">
        <v>0</v>
      </c>
      <c r="CO22" s="276" t="s">
        <v>815</v>
      </c>
      <c r="CP22" s="276" t="s">
        <v>815</v>
      </c>
      <c r="CQ22" s="276" t="s">
        <v>815</v>
      </c>
      <c r="CR22" s="276" t="s">
        <v>815</v>
      </c>
      <c r="CS22" s="276" t="s">
        <v>815</v>
      </c>
      <c r="CT22" s="276" t="s">
        <v>815</v>
      </c>
      <c r="CU22" s="276" t="s">
        <v>815</v>
      </c>
      <c r="CV22" s="276" t="s">
        <v>815</v>
      </c>
      <c r="CW22" s="273">
        <v>0</v>
      </c>
      <c r="CX22" s="276" t="s">
        <v>815</v>
      </c>
      <c r="CY22" s="273">
        <v>0</v>
      </c>
      <c r="CZ22" s="273">
        <f t="shared" si="7"/>
        <v>0</v>
      </c>
      <c r="DA22" s="276" t="s">
        <v>815</v>
      </c>
      <c r="DB22" s="276" t="s">
        <v>815</v>
      </c>
      <c r="DC22" s="276" t="s">
        <v>815</v>
      </c>
      <c r="DD22" s="276" t="s">
        <v>815</v>
      </c>
      <c r="DE22" s="276" t="s">
        <v>815</v>
      </c>
      <c r="DF22" s="276" t="s">
        <v>815</v>
      </c>
      <c r="DG22" s="276" t="s">
        <v>815</v>
      </c>
      <c r="DH22" s="276" t="s">
        <v>815</v>
      </c>
      <c r="DI22" s="276" t="s">
        <v>815</v>
      </c>
      <c r="DJ22" s="276" t="s">
        <v>815</v>
      </c>
      <c r="DK22" s="276" t="s">
        <v>815</v>
      </c>
      <c r="DL22" s="276" t="s">
        <v>815</v>
      </c>
      <c r="DM22" s="276" t="s">
        <v>815</v>
      </c>
      <c r="DN22" s="273">
        <v>0</v>
      </c>
      <c r="DO22" s="276" t="s">
        <v>815</v>
      </c>
      <c r="DP22" s="276" t="s">
        <v>815</v>
      </c>
      <c r="DQ22" s="276" t="s">
        <v>815</v>
      </c>
      <c r="DR22" s="276" t="s">
        <v>815</v>
      </c>
      <c r="DS22" s="276" t="s">
        <v>815</v>
      </c>
      <c r="DT22" s="276" t="s">
        <v>815</v>
      </c>
      <c r="DU22" s="276" t="s">
        <v>815</v>
      </c>
      <c r="DV22" s="273">
        <v>0</v>
      </c>
      <c r="DW22" s="276" t="s">
        <v>815</v>
      </c>
      <c r="DX22" s="273">
        <v>0</v>
      </c>
      <c r="DY22" s="273">
        <f t="shared" si="9"/>
        <v>0</v>
      </c>
      <c r="DZ22" s="276" t="s">
        <v>815</v>
      </c>
      <c r="EA22" s="276" t="s">
        <v>815</v>
      </c>
      <c r="EB22" s="276" t="s">
        <v>815</v>
      </c>
      <c r="EC22" s="276" t="s">
        <v>815</v>
      </c>
      <c r="ED22" s="276" t="s">
        <v>815</v>
      </c>
      <c r="EE22" s="276" t="s">
        <v>815</v>
      </c>
      <c r="EF22" s="276" t="s">
        <v>815</v>
      </c>
      <c r="EG22" s="276" t="s">
        <v>815</v>
      </c>
      <c r="EH22" s="276" t="s">
        <v>815</v>
      </c>
      <c r="EI22" s="276" t="s">
        <v>815</v>
      </c>
      <c r="EJ22" s="276" t="s">
        <v>815</v>
      </c>
      <c r="EK22" s="276" t="s">
        <v>815</v>
      </c>
      <c r="EL22" s="273">
        <v>0</v>
      </c>
      <c r="EM22" s="276" t="s">
        <v>815</v>
      </c>
      <c r="EN22" s="276" t="s">
        <v>815</v>
      </c>
      <c r="EO22" s="276" t="s">
        <v>815</v>
      </c>
      <c r="EP22" s="273">
        <v>0</v>
      </c>
      <c r="EQ22" s="276" t="s">
        <v>815</v>
      </c>
      <c r="ER22" s="276" t="s">
        <v>815</v>
      </c>
      <c r="ES22" s="276" t="s">
        <v>815</v>
      </c>
      <c r="ET22" s="276" t="s">
        <v>815</v>
      </c>
      <c r="EU22" s="273">
        <v>0</v>
      </c>
      <c r="EV22" s="276" t="s">
        <v>815</v>
      </c>
      <c r="EW22" s="273">
        <v>0</v>
      </c>
      <c r="EX22" s="273">
        <f t="shared" si="11"/>
        <v>0</v>
      </c>
      <c r="EY22" s="273">
        <v>0</v>
      </c>
      <c r="EZ22" s="276" t="s">
        <v>815</v>
      </c>
      <c r="FA22" s="276" t="s">
        <v>815</v>
      </c>
      <c r="FB22" s="276" t="s">
        <v>815</v>
      </c>
      <c r="FC22" s="273">
        <v>0</v>
      </c>
      <c r="FD22" s="276" t="s">
        <v>815</v>
      </c>
      <c r="FE22" s="276" t="s">
        <v>815</v>
      </c>
      <c r="FF22" s="276" t="s">
        <v>815</v>
      </c>
      <c r="FG22" s="273">
        <v>0</v>
      </c>
      <c r="FH22" s="273">
        <v>0</v>
      </c>
      <c r="FI22" s="273">
        <v>0</v>
      </c>
      <c r="FJ22" s="276" t="s">
        <v>815</v>
      </c>
      <c r="FK22" s="276" t="s">
        <v>815</v>
      </c>
      <c r="FL22" s="276" t="s">
        <v>815</v>
      </c>
      <c r="FM22" s="276" t="s">
        <v>815</v>
      </c>
      <c r="FN22" s="273">
        <v>0</v>
      </c>
      <c r="FO22" s="273">
        <v>0</v>
      </c>
      <c r="FP22" s="276" t="s">
        <v>815</v>
      </c>
      <c r="FQ22" s="276" t="s">
        <v>815</v>
      </c>
      <c r="FR22" s="276" t="s">
        <v>815</v>
      </c>
      <c r="FS22" s="273">
        <v>0</v>
      </c>
      <c r="FT22" s="273">
        <v>0</v>
      </c>
      <c r="FU22" s="276" t="s">
        <v>815</v>
      </c>
      <c r="FV22" s="273">
        <v>0</v>
      </c>
      <c r="FW22" s="273">
        <f t="shared" si="14"/>
        <v>130</v>
      </c>
      <c r="FX22" s="273">
        <v>0</v>
      </c>
      <c r="FY22" s="273">
        <v>0</v>
      </c>
      <c r="FZ22" s="273">
        <v>0</v>
      </c>
      <c r="GA22" s="273">
        <v>0</v>
      </c>
      <c r="GB22" s="273">
        <v>71</v>
      </c>
      <c r="GC22" s="273">
        <v>39</v>
      </c>
      <c r="GD22" s="273">
        <v>20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815</v>
      </c>
      <c r="GM22" s="276" t="s">
        <v>815</v>
      </c>
      <c r="GN22" s="276" t="s">
        <v>815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1266</v>
      </c>
      <c r="E23" s="273">
        <f t="shared" si="19"/>
        <v>198</v>
      </c>
      <c r="F23" s="273">
        <f t="shared" si="20"/>
        <v>0</v>
      </c>
      <c r="G23" s="273">
        <f t="shared" si="21"/>
        <v>0</v>
      </c>
      <c r="H23" s="273">
        <f t="shared" si="22"/>
        <v>6</v>
      </c>
      <c r="I23" s="273">
        <f t="shared" si="23"/>
        <v>182</v>
      </c>
      <c r="J23" s="273">
        <f t="shared" si="24"/>
        <v>135</v>
      </c>
      <c r="K23" s="273">
        <f t="shared" si="25"/>
        <v>50</v>
      </c>
      <c r="L23" s="273">
        <f t="shared" si="26"/>
        <v>0</v>
      </c>
      <c r="M23" s="273">
        <f t="shared" si="27"/>
        <v>236</v>
      </c>
      <c r="N23" s="273">
        <f t="shared" si="28"/>
        <v>15</v>
      </c>
      <c r="O23" s="273">
        <f t="shared" si="29"/>
        <v>0</v>
      </c>
      <c r="P23" s="273">
        <f t="shared" si="30"/>
        <v>37</v>
      </c>
      <c r="Q23" s="273">
        <f t="shared" si="31"/>
        <v>217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190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815</v>
      </c>
      <c r="AQ23" s="276" t="s">
        <v>815</v>
      </c>
      <c r="AR23" s="273">
        <v>0</v>
      </c>
      <c r="AS23" s="276" t="s">
        <v>815</v>
      </c>
      <c r="AT23" s="276" t="s">
        <v>815</v>
      </c>
      <c r="AU23" s="273">
        <v>0</v>
      </c>
      <c r="AV23" s="276" t="s">
        <v>815</v>
      </c>
      <c r="AW23" s="273">
        <v>0</v>
      </c>
      <c r="AX23" s="276" t="s">
        <v>815</v>
      </c>
      <c r="AY23" s="273">
        <v>0</v>
      </c>
      <c r="AZ23" s="276" t="s">
        <v>815</v>
      </c>
      <c r="BA23" s="273">
        <v>0</v>
      </c>
      <c r="BB23" s="273">
        <f t="shared" si="3"/>
        <v>135</v>
      </c>
      <c r="BC23" s="273">
        <v>0</v>
      </c>
      <c r="BD23" s="273">
        <v>0</v>
      </c>
      <c r="BE23" s="273">
        <v>0</v>
      </c>
      <c r="BF23" s="273">
        <v>0</v>
      </c>
      <c r="BG23" s="273">
        <v>135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815</v>
      </c>
      <c r="BP23" s="276" t="s">
        <v>815</v>
      </c>
      <c r="BQ23" s="276" t="s">
        <v>815</v>
      </c>
      <c r="BR23" s="276" t="s">
        <v>815</v>
      </c>
      <c r="BS23" s="276" t="s">
        <v>815</v>
      </c>
      <c r="BT23" s="276" t="s">
        <v>815</v>
      </c>
      <c r="BU23" s="276" t="s">
        <v>815</v>
      </c>
      <c r="BV23" s="276" t="s">
        <v>815</v>
      </c>
      <c r="BW23" s="276" t="s">
        <v>815</v>
      </c>
      <c r="BX23" s="273">
        <v>0</v>
      </c>
      <c r="BY23" s="276" t="s">
        <v>815</v>
      </c>
      <c r="BZ23" s="273">
        <v>0</v>
      </c>
      <c r="CA23" s="273">
        <f t="shared" si="5"/>
        <v>217</v>
      </c>
      <c r="CB23" s="276" t="s">
        <v>815</v>
      </c>
      <c r="CC23" s="276" t="s">
        <v>815</v>
      </c>
      <c r="CD23" s="276" t="s">
        <v>815</v>
      </c>
      <c r="CE23" s="276" t="s">
        <v>815</v>
      </c>
      <c r="CF23" s="276" t="s">
        <v>815</v>
      </c>
      <c r="CG23" s="276" t="s">
        <v>815</v>
      </c>
      <c r="CH23" s="276" t="s">
        <v>815</v>
      </c>
      <c r="CI23" s="276" t="s">
        <v>815</v>
      </c>
      <c r="CJ23" s="276" t="s">
        <v>815</v>
      </c>
      <c r="CK23" s="276" t="s">
        <v>815</v>
      </c>
      <c r="CL23" s="276" t="s">
        <v>815</v>
      </c>
      <c r="CM23" s="276" t="s">
        <v>815</v>
      </c>
      <c r="CN23" s="273">
        <v>217</v>
      </c>
      <c r="CO23" s="276" t="s">
        <v>815</v>
      </c>
      <c r="CP23" s="276" t="s">
        <v>815</v>
      </c>
      <c r="CQ23" s="276" t="s">
        <v>815</v>
      </c>
      <c r="CR23" s="276" t="s">
        <v>815</v>
      </c>
      <c r="CS23" s="276" t="s">
        <v>815</v>
      </c>
      <c r="CT23" s="276" t="s">
        <v>815</v>
      </c>
      <c r="CU23" s="276" t="s">
        <v>815</v>
      </c>
      <c r="CV23" s="276" t="s">
        <v>815</v>
      </c>
      <c r="CW23" s="273">
        <v>0</v>
      </c>
      <c r="CX23" s="276" t="s">
        <v>815</v>
      </c>
      <c r="CY23" s="273">
        <v>0</v>
      </c>
      <c r="CZ23" s="273">
        <f t="shared" si="7"/>
        <v>0</v>
      </c>
      <c r="DA23" s="276" t="s">
        <v>815</v>
      </c>
      <c r="DB23" s="276" t="s">
        <v>815</v>
      </c>
      <c r="DC23" s="276" t="s">
        <v>815</v>
      </c>
      <c r="DD23" s="276" t="s">
        <v>815</v>
      </c>
      <c r="DE23" s="276" t="s">
        <v>815</v>
      </c>
      <c r="DF23" s="276" t="s">
        <v>815</v>
      </c>
      <c r="DG23" s="276" t="s">
        <v>815</v>
      </c>
      <c r="DH23" s="276" t="s">
        <v>815</v>
      </c>
      <c r="DI23" s="276" t="s">
        <v>815</v>
      </c>
      <c r="DJ23" s="276" t="s">
        <v>815</v>
      </c>
      <c r="DK23" s="276" t="s">
        <v>815</v>
      </c>
      <c r="DL23" s="276" t="s">
        <v>815</v>
      </c>
      <c r="DM23" s="276" t="s">
        <v>815</v>
      </c>
      <c r="DN23" s="273">
        <v>0</v>
      </c>
      <c r="DO23" s="276" t="s">
        <v>815</v>
      </c>
      <c r="DP23" s="276" t="s">
        <v>815</v>
      </c>
      <c r="DQ23" s="276" t="s">
        <v>815</v>
      </c>
      <c r="DR23" s="276" t="s">
        <v>815</v>
      </c>
      <c r="DS23" s="276" t="s">
        <v>815</v>
      </c>
      <c r="DT23" s="276" t="s">
        <v>815</v>
      </c>
      <c r="DU23" s="276" t="s">
        <v>815</v>
      </c>
      <c r="DV23" s="273">
        <v>0</v>
      </c>
      <c r="DW23" s="276" t="s">
        <v>815</v>
      </c>
      <c r="DX23" s="273">
        <v>0</v>
      </c>
      <c r="DY23" s="273">
        <f t="shared" si="9"/>
        <v>0</v>
      </c>
      <c r="DZ23" s="276" t="s">
        <v>815</v>
      </c>
      <c r="EA23" s="276" t="s">
        <v>815</v>
      </c>
      <c r="EB23" s="276" t="s">
        <v>815</v>
      </c>
      <c r="EC23" s="276" t="s">
        <v>815</v>
      </c>
      <c r="ED23" s="276" t="s">
        <v>815</v>
      </c>
      <c r="EE23" s="276" t="s">
        <v>815</v>
      </c>
      <c r="EF23" s="276" t="s">
        <v>815</v>
      </c>
      <c r="EG23" s="276" t="s">
        <v>815</v>
      </c>
      <c r="EH23" s="276" t="s">
        <v>815</v>
      </c>
      <c r="EI23" s="276" t="s">
        <v>815</v>
      </c>
      <c r="EJ23" s="276" t="s">
        <v>815</v>
      </c>
      <c r="EK23" s="276" t="s">
        <v>815</v>
      </c>
      <c r="EL23" s="273">
        <v>0</v>
      </c>
      <c r="EM23" s="276" t="s">
        <v>815</v>
      </c>
      <c r="EN23" s="276" t="s">
        <v>815</v>
      </c>
      <c r="EO23" s="276" t="s">
        <v>815</v>
      </c>
      <c r="EP23" s="273">
        <v>0</v>
      </c>
      <c r="EQ23" s="276" t="s">
        <v>815</v>
      </c>
      <c r="ER23" s="276" t="s">
        <v>815</v>
      </c>
      <c r="ES23" s="276" t="s">
        <v>815</v>
      </c>
      <c r="ET23" s="276" t="s">
        <v>815</v>
      </c>
      <c r="EU23" s="273">
        <v>0</v>
      </c>
      <c r="EV23" s="276" t="s">
        <v>815</v>
      </c>
      <c r="EW23" s="273">
        <v>0</v>
      </c>
      <c r="EX23" s="273">
        <f t="shared" si="11"/>
        <v>0</v>
      </c>
      <c r="EY23" s="273">
        <v>0</v>
      </c>
      <c r="EZ23" s="276" t="s">
        <v>815</v>
      </c>
      <c r="FA23" s="276" t="s">
        <v>815</v>
      </c>
      <c r="FB23" s="276" t="s">
        <v>815</v>
      </c>
      <c r="FC23" s="273">
        <v>0</v>
      </c>
      <c r="FD23" s="276" t="s">
        <v>815</v>
      </c>
      <c r="FE23" s="276" t="s">
        <v>815</v>
      </c>
      <c r="FF23" s="276" t="s">
        <v>815</v>
      </c>
      <c r="FG23" s="273">
        <v>0</v>
      </c>
      <c r="FH23" s="273">
        <v>0</v>
      </c>
      <c r="FI23" s="273">
        <v>0</v>
      </c>
      <c r="FJ23" s="276" t="s">
        <v>815</v>
      </c>
      <c r="FK23" s="276" t="s">
        <v>815</v>
      </c>
      <c r="FL23" s="276" t="s">
        <v>815</v>
      </c>
      <c r="FM23" s="276" t="s">
        <v>815</v>
      </c>
      <c r="FN23" s="273">
        <v>0</v>
      </c>
      <c r="FO23" s="273">
        <v>0</v>
      </c>
      <c r="FP23" s="276" t="s">
        <v>815</v>
      </c>
      <c r="FQ23" s="276" t="s">
        <v>815</v>
      </c>
      <c r="FR23" s="276" t="s">
        <v>815</v>
      </c>
      <c r="FS23" s="273">
        <v>0</v>
      </c>
      <c r="FT23" s="273">
        <v>0</v>
      </c>
      <c r="FU23" s="276" t="s">
        <v>815</v>
      </c>
      <c r="FV23" s="273">
        <v>0</v>
      </c>
      <c r="FW23" s="273">
        <f t="shared" si="14"/>
        <v>914</v>
      </c>
      <c r="FX23" s="273">
        <v>198</v>
      </c>
      <c r="FY23" s="273">
        <v>0</v>
      </c>
      <c r="FZ23" s="273">
        <v>0</v>
      </c>
      <c r="GA23" s="273">
        <v>6</v>
      </c>
      <c r="GB23" s="273">
        <v>47</v>
      </c>
      <c r="GC23" s="273">
        <v>135</v>
      </c>
      <c r="GD23" s="273">
        <v>50</v>
      </c>
      <c r="GE23" s="273">
        <v>0</v>
      </c>
      <c r="GF23" s="273">
        <v>236</v>
      </c>
      <c r="GG23" s="273">
        <v>15</v>
      </c>
      <c r="GH23" s="273">
        <v>0</v>
      </c>
      <c r="GI23" s="273">
        <v>37</v>
      </c>
      <c r="GJ23" s="273">
        <v>0</v>
      </c>
      <c r="GK23" s="273">
        <v>0</v>
      </c>
      <c r="GL23" s="276" t="s">
        <v>815</v>
      </c>
      <c r="GM23" s="276" t="s">
        <v>815</v>
      </c>
      <c r="GN23" s="276" t="s">
        <v>815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190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90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17</v>
      </c>
      <c r="J24" s="273">
        <f t="shared" si="24"/>
        <v>41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25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7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0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815</v>
      </c>
      <c r="AQ24" s="276" t="s">
        <v>815</v>
      </c>
      <c r="AR24" s="273">
        <v>0</v>
      </c>
      <c r="AS24" s="276" t="s">
        <v>815</v>
      </c>
      <c r="AT24" s="276" t="s">
        <v>815</v>
      </c>
      <c r="AU24" s="273">
        <v>0</v>
      </c>
      <c r="AV24" s="276" t="s">
        <v>815</v>
      </c>
      <c r="AW24" s="273">
        <v>0</v>
      </c>
      <c r="AX24" s="276" t="s">
        <v>815</v>
      </c>
      <c r="AY24" s="273">
        <v>0</v>
      </c>
      <c r="AZ24" s="276" t="s">
        <v>815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815</v>
      </c>
      <c r="BP24" s="276" t="s">
        <v>815</v>
      </c>
      <c r="BQ24" s="276" t="s">
        <v>815</v>
      </c>
      <c r="BR24" s="276" t="s">
        <v>815</v>
      </c>
      <c r="BS24" s="276" t="s">
        <v>815</v>
      </c>
      <c r="BT24" s="276" t="s">
        <v>815</v>
      </c>
      <c r="BU24" s="276" t="s">
        <v>815</v>
      </c>
      <c r="BV24" s="276" t="s">
        <v>815</v>
      </c>
      <c r="BW24" s="276" t="s">
        <v>815</v>
      </c>
      <c r="BX24" s="273">
        <v>0</v>
      </c>
      <c r="BY24" s="276" t="s">
        <v>815</v>
      </c>
      <c r="BZ24" s="273">
        <v>0</v>
      </c>
      <c r="CA24" s="273">
        <f t="shared" si="5"/>
        <v>0</v>
      </c>
      <c r="CB24" s="276" t="s">
        <v>815</v>
      </c>
      <c r="CC24" s="276" t="s">
        <v>815</v>
      </c>
      <c r="CD24" s="276" t="s">
        <v>815</v>
      </c>
      <c r="CE24" s="276" t="s">
        <v>815</v>
      </c>
      <c r="CF24" s="276" t="s">
        <v>815</v>
      </c>
      <c r="CG24" s="276" t="s">
        <v>815</v>
      </c>
      <c r="CH24" s="276" t="s">
        <v>815</v>
      </c>
      <c r="CI24" s="276" t="s">
        <v>815</v>
      </c>
      <c r="CJ24" s="276" t="s">
        <v>815</v>
      </c>
      <c r="CK24" s="276" t="s">
        <v>815</v>
      </c>
      <c r="CL24" s="276" t="s">
        <v>815</v>
      </c>
      <c r="CM24" s="276" t="s">
        <v>815</v>
      </c>
      <c r="CN24" s="273">
        <v>0</v>
      </c>
      <c r="CO24" s="276" t="s">
        <v>815</v>
      </c>
      <c r="CP24" s="276" t="s">
        <v>815</v>
      </c>
      <c r="CQ24" s="276" t="s">
        <v>815</v>
      </c>
      <c r="CR24" s="276" t="s">
        <v>815</v>
      </c>
      <c r="CS24" s="276" t="s">
        <v>815</v>
      </c>
      <c r="CT24" s="276" t="s">
        <v>815</v>
      </c>
      <c r="CU24" s="276" t="s">
        <v>815</v>
      </c>
      <c r="CV24" s="276" t="s">
        <v>815</v>
      </c>
      <c r="CW24" s="273">
        <v>0</v>
      </c>
      <c r="CX24" s="276" t="s">
        <v>815</v>
      </c>
      <c r="CY24" s="273">
        <v>0</v>
      </c>
      <c r="CZ24" s="273">
        <f t="shared" si="7"/>
        <v>0</v>
      </c>
      <c r="DA24" s="276" t="s">
        <v>815</v>
      </c>
      <c r="DB24" s="276" t="s">
        <v>815</v>
      </c>
      <c r="DC24" s="276" t="s">
        <v>815</v>
      </c>
      <c r="DD24" s="276" t="s">
        <v>815</v>
      </c>
      <c r="DE24" s="276" t="s">
        <v>815</v>
      </c>
      <c r="DF24" s="276" t="s">
        <v>815</v>
      </c>
      <c r="DG24" s="276" t="s">
        <v>815</v>
      </c>
      <c r="DH24" s="276" t="s">
        <v>815</v>
      </c>
      <c r="DI24" s="276" t="s">
        <v>815</v>
      </c>
      <c r="DJ24" s="276" t="s">
        <v>815</v>
      </c>
      <c r="DK24" s="276" t="s">
        <v>815</v>
      </c>
      <c r="DL24" s="276" t="s">
        <v>815</v>
      </c>
      <c r="DM24" s="276" t="s">
        <v>815</v>
      </c>
      <c r="DN24" s="273">
        <v>0</v>
      </c>
      <c r="DO24" s="276" t="s">
        <v>815</v>
      </c>
      <c r="DP24" s="276" t="s">
        <v>815</v>
      </c>
      <c r="DQ24" s="276" t="s">
        <v>815</v>
      </c>
      <c r="DR24" s="276" t="s">
        <v>815</v>
      </c>
      <c r="DS24" s="276" t="s">
        <v>815</v>
      </c>
      <c r="DT24" s="276" t="s">
        <v>815</v>
      </c>
      <c r="DU24" s="276" t="s">
        <v>815</v>
      </c>
      <c r="DV24" s="273">
        <v>0</v>
      </c>
      <c r="DW24" s="276" t="s">
        <v>815</v>
      </c>
      <c r="DX24" s="273">
        <v>0</v>
      </c>
      <c r="DY24" s="273">
        <f t="shared" si="9"/>
        <v>0</v>
      </c>
      <c r="DZ24" s="276" t="s">
        <v>815</v>
      </c>
      <c r="EA24" s="276" t="s">
        <v>815</v>
      </c>
      <c r="EB24" s="276" t="s">
        <v>815</v>
      </c>
      <c r="EC24" s="276" t="s">
        <v>815</v>
      </c>
      <c r="ED24" s="276" t="s">
        <v>815</v>
      </c>
      <c r="EE24" s="276" t="s">
        <v>815</v>
      </c>
      <c r="EF24" s="276" t="s">
        <v>815</v>
      </c>
      <c r="EG24" s="276" t="s">
        <v>815</v>
      </c>
      <c r="EH24" s="276" t="s">
        <v>815</v>
      </c>
      <c r="EI24" s="276" t="s">
        <v>815</v>
      </c>
      <c r="EJ24" s="276" t="s">
        <v>815</v>
      </c>
      <c r="EK24" s="276" t="s">
        <v>815</v>
      </c>
      <c r="EL24" s="273">
        <v>0</v>
      </c>
      <c r="EM24" s="276" t="s">
        <v>815</v>
      </c>
      <c r="EN24" s="276" t="s">
        <v>815</v>
      </c>
      <c r="EO24" s="276" t="s">
        <v>815</v>
      </c>
      <c r="EP24" s="273">
        <v>0</v>
      </c>
      <c r="EQ24" s="276" t="s">
        <v>815</v>
      </c>
      <c r="ER24" s="276" t="s">
        <v>815</v>
      </c>
      <c r="ES24" s="276" t="s">
        <v>815</v>
      </c>
      <c r="ET24" s="276" t="s">
        <v>815</v>
      </c>
      <c r="EU24" s="273">
        <v>0</v>
      </c>
      <c r="EV24" s="276" t="s">
        <v>815</v>
      </c>
      <c r="EW24" s="273">
        <v>0</v>
      </c>
      <c r="EX24" s="273">
        <f t="shared" si="11"/>
        <v>32</v>
      </c>
      <c r="EY24" s="273">
        <v>0</v>
      </c>
      <c r="EZ24" s="276" t="s">
        <v>815</v>
      </c>
      <c r="FA24" s="276" t="s">
        <v>815</v>
      </c>
      <c r="FB24" s="276" t="s">
        <v>815</v>
      </c>
      <c r="FC24" s="273">
        <v>0</v>
      </c>
      <c r="FD24" s="276" t="s">
        <v>815</v>
      </c>
      <c r="FE24" s="276" t="s">
        <v>815</v>
      </c>
      <c r="FF24" s="276" t="s">
        <v>815</v>
      </c>
      <c r="FG24" s="273">
        <v>0</v>
      </c>
      <c r="FH24" s="273">
        <v>25</v>
      </c>
      <c r="FI24" s="273">
        <v>0</v>
      </c>
      <c r="FJ24" s="276" t="s">
        <v>815</v>
      </c>
      <c r="FK24" s="276" t="s">
        <v>815</v>
      </c>
      <c r="FL24" s="276" t="s">
        <v>815</v>
      </c>
      <c r="FM24" s="276" t="s">
        <v>815</v>
      </c>
      <c r="FN24" s="273">
        <v>0</v>
      </c>
      <c r="FO24" s="273">
        <v>7</v>
      </c>
      <c r="FP24" s="276" t="s">
        <v>815</v>
      </c>
      <c r="FQ24" s="276" t="s">
        <v>815</v>
      </c>
      <c r="FR24" s="276" t="s">
        <v>815</v>
      </c>
      <c r="FS24" s="273">
        <v>0</v>
      </c>
      <c r="FT24" s="273">
        <v>0</v>
      </c>
      <c r="FU24" s="276" t="s">
        <v>815</v>
      </c>
      <c r="FV24" s="273">
        <v>0</v>
      </c>
      <c r="FW24" s="273">
        <f t="shared" si="14"/>
        <v>58</v>
      </c>
      <c r="FX24" s="273">
        <v>0</v>
      </c>
      <c r="FY24" s="273">
        <v>0</v>
      </c>
      <c r="FZ24" s="273">
        <v>0</v>
      </c>
      <c r="GA24" s="273">
        <v>0</v>
      </c>
      <c r="GB24" s="273">
        <v>17</v>
      </c>
      <c r="GC24" s="273">
        <v>41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815</v>
      </c>
      <c r="GM24" s="276" t="s">
        <v>815</v>
      </c>
      <c r="GN24" s="276" t="s">
        <v>815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112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24</v>
      </c>
      <c r="J25" s="273">
        <f t="shared" si="24"/>
        <v>59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24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5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815</v>
      </c>
      <c r="AQ25" s="276" t="s">
        <v>815</v>
      </c>
      <c r="AR25" s="273">
        <v>0</v>
      </c>
      <c r="AS25" s="276" t="s">
        <v>815</v>
      </c>
      <c r="AT25" s="276" t="s">
        <v>815</v>
      </c>
      <c r="AU25" s="273">
        <v>0</v>
      </c>
      <c r="AV25" s="276" t="s">
        <v>815</v>
      </c>
      <c r="AW25" s="273">
        <v>0</v>
      </c>
      <c r="AX25" s="276" t="s">
        <v>815</v>
      </c>
      <c r="AY25" s="273">
        <v>0</v>
      </c>
      <c r="AZ25" s="276" t="s">
        <v>815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815</v>
      </c>
      <c r="BP25" s="276" t="s">
        <v>815</v>
      </c>
      <c r="BQ25" s="276" t="s">
        <v>815</v>
      </c>
      <c r="BR25" s="276" t="s">
        <v>815</v>
      </c>
      <c r="BS25" s="276" t="s">
        <v>815</v>
      </c>
      <c r="BT25" s="276" t="s">
        <v>815</v>
      </c>
      <c r="BU25" s="276" t="s">
        <v>815</v>
      </c>
      <c r="BV25" s="276" t="s">
        <v>815</v>
      </c>
      <c r="BW25" s="276" t="s">
        <v>815</v>
      </c>
      <c r="BX25" s="273">
        <v>0</v>
      </c>
      <c r="BY25" s="276" t="s">
        <v>815</v>
      </c>
      <c r="BZ25" s="273">
        <v>0</v>
      </c>
      <c r="CA25" s="273">
        <f t="shared" si="5"/>
        <v>0</v>
      </c>
      <c r="CB25" s="276" t="s">
        <v>815</v>
      </c>
      <c r="CC25" s="276" t="s">
        <v>815</v>
      </c>
      <c r="CD25" s="276" t="s">
        <v>815</v>
      </c>
      <c r="CE25" s="276" t="s">
        <v>815</v>
      </c>
      <c r="CF25" s="276" t="s">
        <v>815</v>
      </c>
      <c r="CG25" s="276" t="s">
        <v>815</v>
      </c>
      <c r="CH25" s="276" t="s">
        <v>815</v>
      </c>
      <c r="CI25" s="276" t="s">
        <v>815</v>
      </c>
      <c r="CJ25" s="276" t="s">
        <v>815</v>
      </c>
      <c r="CK25" s="276" t="s">
        <v>815</v>
      </c>
      <c r="CL25" s="276" t="s">
        <v>815</v>
      </c>
      <c r="CM25" s="276" t="s">
        <v>815</v>
      </c>
      <c r="CN25" s="273">
        <v>0</v>
      </c>
      <c r="CO25" s="276" t="s">
        <v>815</v>
      </c>
      <c r="CP25" s="276" t="s">
        <v>815</v>
      </c>
      <c r="CQ25" s="276" t="s">
        <v>815</v>
      </c>
      <c r="CR25" s="276" t="s">
        <v>815</v>
      </c>
      <c r="CS25" s="276" t="s">
        <v>815</v>
      </c>
      <c r="CT25" s="276" t="s">
        <v>815</v>
      </c>
      <c r="CU25" s="276" t="s">
        <v>815</v>
      </c>
      <c r="CV25" s="276" t="s">
        <v>815</v>
      </c>
      <c r="CW25" s="273">
        <v>0</v>
      </c>
      <c r="CX25" s="276" t="s">
        <v>815</v>
      </c>
      <c r="CY25" s="273">
        <v>0</v>
      </c>
      <c r="CZ25" s="273">
        <f t="shared" si="7"/>
        <v>0</v>
      </c>
      <c r="DA25" s="276" t="s">
        <v>815</v>
      </c>
      <c r="DB25" s="276" t="s">
        <v>815</v>
      </c>
      <c r="DC25" s="276" t="s">
        <v>815</v>
      </c>
      <c r="DD25" s="276" t="s">
        <v>815</v>
      </c>
      <c r="DE25" s="276" t="s">
        <v>815</v>
      </c>
      <c r="DF25" s="276" t="s">
        <v>815</v>
      </c>
      <c r="DG25" s="276" t="s">
        <v>815</v>
      </c>
      <c r="DH25" s="276" t="s">
        <v>815</v>
      </c>
      <c r="DI25" s="276" t="s">
        <v>815</v>
      </c>
      <c r="DJ25" s="276" t="s">
        <v>815</v>
      </c>
      <c r="DK25" s="276" t="s">
        <v>815</v>
      </c>
      <c r="DL25" s="276" t="s">
        <v>815</v>
      </c>
      <c r="DM25" s="276" t="s">
        <v>815</v>
      </c>
      <c r="DN25" s="273">
        <v>0</v>
      </c>
      <c r="DO25" s="276" t="s">
        <v>815</v>
      </c>
      <c r="DP25" s="276" t="s">
        <v>815</v>
      </c>
      <c r="DQ25" s="276" t="s">
        <v>815</v>
      </c>
      <c r="DR25" s="276" t="s">
        <v>815</v>
      </c>
      <c r="DS25" s="276" t="s">
        <v>815</v>
      </c>
      <c r="DT25" s="276" t="s">
        <v>815</v>
      </c>
      <c r="DU25" s="276" t="s">
        <v>815</v>
      </c>
      <c r="DV25" s="273">
        <v>0</v>
      </c>
      <c r="DW25" s="276" t="s">
        <v>815</v>
      </c>
      <c r="DX25" s="273">
        <v>0</v>
      </c>
      <c r="DY25" s="273">
        <f t="shared" si="9"/>
        <v>0</v>
      </c>
      <c r="DZ25" s="276" t="s">
        <v>815</v>
      </c>
      <c r="EA25" s="276" t="s">
        <v>815</v>
      </c>
      <c r="EB25" s="276" t="s">
        <v>815</v>
      </c>
      <c r="EC25" s="276" t="s">
        <v>815</v>
      </c>
      <c r="ED25" s="276" t="s">
        <v>815</v>
      </c>
      <c r="EE25" s="276" t="s">
        <v>815</v>
      </c>
      <c r="EF25" s="276" t="s">
        <v>815</v>
      </c>
      <c r="EG25" s="276" t="s">
        <v>815</v>
      </c>
      <c r="EH25" s="276" t="s">
        <v>815</v>
      </c>
      <c r="EI25" s="276" t="s">
        <v>815</v>
      </c>
      <c r="EJ25" s="276" t="s">
        <v>815</v>
      </c>
      <c r="EK25" s="276" t="s">
        <v>815</v>
      </c>
      <c r="EL25" s="273">
        <v>0</v>
      </c>
      <c r="EM25" s="276" t="s">
        <v>815</v>
      </c>
      <c r="EN25" s="276" t="s">
        <v>815</v>
      </c>
      <c r="EO25" s="276" t="s">
        <v>815</v>
      </c>
      <c r="EP25" s="273">
        <v>0</v>
      </c>
      <c r="EQ25" s="276" t="s">
        <v>815</v>
      </c>
      <c r="ER25" s="276" t="s">
        <v>815</v>
      </c>
      <c r="ES25" s="276" t="s">
        <v>815</v>
      </c>
      <c r="ET25" s="276" t="s">
        <v>815</v>
      </c>
      <c r="EU25" s="273">
        <v>0</v>
      </c>
      <c r="EV25" s="276" t="s">
        <v>815</v>
      </c>
      <c r="EW25" s="273">
        <v>0</v>
      </c>
      <c r="EX25" s="273">
        <f t="shared" si="11"/>
        <v>29</v>
      </c>
      <c r="EY25" s="273">
        <v>0</v>
      </c>
      <c r="EZ25" s="276" t="s">
        <v>815</v>
      </c>
      <c r="FA25" s="276" t="s">
        <v>815</v>
      </c>
      <c r="FB25" s="276" t="s">
        <v>815</v>
      </c>
      <c r="FC25" s="273">
        <v>0</v>
      </c>
      <c r="FD25" s="276" t="s">
        <v>815</v>
      </c>
      <c r="FE25" s="276" t="s">
        <v>815</v>
      </c>
      <c r="FF25" s="276" t="s">
        <v>815</v>
      </c>
      <c r="FG25" s="273">
        <v>0</v>
      </c>
      <c r="FH25" s="273">
        <v>24</v>
      </c>
      <c r="FI25" s="273">
        <v>0</v>
      </c>
      <c r="FJ25" s="276" t="s">
        <v>815</v>
      </c>
      <c r="FK25" s="276" t="s">
        <v>815</v>
      </c>
      <c r="FL25" s="276" t="s">
        <v>815</v>
      </c>
      <c r="FM25" s="276" t="s">
        <v>815</v>
      </c>
      <c r="FN25" s="273">
        <v>0</v>
      </c>
      <c r="FO25" s="273">
        <v>5</v>
      </c>
      <c r="FP25" s="276" t="s">
        <v>815</v>
      </c>
      <c r="FQ25" s="276" t="s">
        <v>815</v>
      </c>
      <c r="FR25" s="276" t="s">
        <v>815</v>
      </c>
      <c r="FS25" s="273">
        <v>0</v>
      </c>
      <c r="FT25" s="273">
        <v>0</v>
      </c>
      <c r="FU25" s="276" t="s">
        <v>815</v>
      </c>
      <c r="FV25" s="273">
        <v>0</v>
      </c>
      <c r="FW25" s="273">
        <f t="shared" si="14"/>
        <v>83</v>
      </c>
      <c r="FX25" s="273">
        <v>0</v>
      </c>
      <c r="FY25" s="273">
        <v>0</v>
      </c>
      <c r="FZ25" s="273">
        <v>0</v>
      </c>
      <c r="GA25" s="273">
        <v>0</v>
      </c>
      <c r="GB25" s="273">
        <v>24</v>
      </c>
      <c r="GC25" s="273">
        <v>59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815</v>
      </c>
      <c r="GM25" s="276" t="s">
        <v>815</v>
      </c>
      <c r="GN25" s="276" t="s">
        <v>815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85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18</v>
      </c>
      <c r="J26" s="273">
        <f t="shared" si="24"/>
        <v>43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18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6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815</v>
      </c>
      <c r="AQ26" s="276" t="s">
        <v>815</v>
      </c>
      <c r="AR26" s="273">
        <v>0</v>
      </c>
      <c r="AS26" s="276" t="s">
        <v>815</v>
      </c>
      <c r="AT26" s="276" t="s">
        <v>815</v>
      </c>
      <c r="AU26" s="273">
        <v>0</v>
      </c>
      <c r="AV26" s="276" t="s">
        <v>815</v>
      </c>
      <c r="AW26" s="273">
        <v>0</v>
      </c>
      <c r="AX26" s="276" t="s">
        <v>815</v>
      </c>
      <c r="AY26" s="273">
        <v>0</v>
      </c>
      <c r="AZ26" s="276" t="s">
        <v>815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815</v>
      </c>
      <c r="BP26" s="276" t="s">
        <v>815</v>
      </c>
      <c r="BQ26" s="276" t="s">
        <v>815</v>
      </c>
      <c r="BR26" s="276" t="s">
        <v>815</v>
      </c>
      <c r="BS26" s="276" t="s">
        <v>815</v>
      </c>
      <c r="BT26" s="276" t="s">
        <v>815</v>
      </c>
      <c r="BU26" s="276" t="s">
        <v>815</v>
      </c>
      <c r="BV26" s="276" t="s">
        <v>815</v>
      </c>
      <c r="BW26" s="276" t="s">
        <v>815</v>
      </c>
      <c r="BX26" s="273">
        <v>0</v>
      </c>
      <c r="BY26" s="276" t="s">
        <v>815</v>
      </c>
      <c r="BZ26" s="273">
        <v>0</v>
      </c>
      <c r="CA26" s="273">
        <f t="shared" si="5"/>
        <v>0</v>
      </c>
      <c r="CB26" s="276" t="s">
        <v>815</v>
      </c>
      <c r="CC26" s="276" t="s">
        <v>815</v>
      </c>
      <c r="CD26" s="276" t="s">
        <v>815</v>
      </c>
      <c r="CE26" s="276" t="s">
        <v>815</v>
      </c>
      <c r="CF26" s="276" t="s">
        <v>815</v>
      </c>
      <c r="CG26" s="276" t="s">
        <v>815</v>
      </c>
      <c r="CH26" s="276" t="s">
        <v>815</v>
      </c>
      <c r="CI26" s="276" t="s">
        <v>815</v>
      </c>
      <c r="CJ26" s="276" t="s">
        <v>815</v>
      </c>
      <c r="CK26" s="276" t="s">
        <v>815</v>
      </c>
      <c r="CL26" s="276" t="s">
        <v>815</v>
      </c>
      <c r="CM26" s="276" t="s">
        <v>815</v>
      </c>
      <c r="CN26" s="273">
        <v>0</v>
      </c>
      <c r="CO26" s="276" t="s">
        <v>815</v>
      </c>
      <c r="CP26" s="276" t="s">
        <v>815</v>
      </c>
      <c r="CQ26" s="276" t="s">
        <v>815</v>
      </c>
      <c r="CR26" s="276" t="s">
        <v>815</v>
      </c>
      <c r="CS26" s="276" t="s">
        <v>815</v>
      </c>
      <c r="CT26" s="276" t="s">
        <v>815</v>
      </c>
      <c r="CU26" s="276" t="s">
        <v>815</v>
      </c>
      <c r="CV26" s="276" t="s">
        <v>815</v>
      </c>
      <c r="CW26" s="273">
        <v>0</v>
      </c>
      <c r="CX26" s="276" t="s">
        <v>815</v>
      </c>
      <c r="CY26" s="273">
        <v>0</v>
      </c>
      <c r="CZ26" s="273">
        <f t="shared" si="7"/>
        <v>0</v>
      </c>
      <c r="DA26" s="276" t="s">
        <v>815</v>
      </c>
      <c r="DB26" s="276" t="s">
        <v>815</v>
      </c>
      <c r="DC26" s="276" t="s">
        <v>815</v>
      </c>
      <c r="DD26" s="276" t="s">
        <v>815</v>
      </c>
      <c r="DE26" s="276" t="s">
        <v>815</v>
      </c>
      <c r="DF26" s="276" t="s">
        <v>815</v>
      </c>
      <c r="DG26" s="276" t="s">
        <v>815</v>
      </c>
      <c r="DH26" s="276" t="s">
        <v>815</v>
      </c>
      <c r="DI26" s="276" t="s">
        <v>815</v>
      </c>
      <c r="DJ26" s="276" t="s">
        <v>815</v>
      </c>
      <c r="DK26" s="276" t="s">
        <v>815</v>
      </c>
      <c r="DL26" s="276" t="s">
        <v>815</v>
      </c>
      <c r="DM26" s="276" t="s">
        <v>815</v>
      </c>
      <c r="DN26" s="273">
        <v>0</v>
      </c>
      <c r="DO26" s="276" t="s">
        <v>815</v>
      </c>
      <c r="DP26" s="276" t="s">
        <v>815</v>
      </c>
      <c r="DQ26" s="276" t="s">
        <v>815</v>
      </c>
      <c r="DR26" s="276" t="s">
        <v>815</v>
      </c>
      <c r="DS26" s="276" t="s">
        <v>815</v>
      </c>
      <c r="DT26" s="276" t="s">
        <v>815</v>
      </c>
      <c r="DU26" s="276" t="s">
        <v>815</v>
      </c>
      <c r="DV26" s="273">
        <v>0</v>
      </c>
      <c r="DW26" s="276" t="s">
        <v>815</v>
      </c>
      <c r="DX26" s="273">
        <v>0</v>
      </c>
      <c r="DY26" s="273">
        <f t="shared" si="9"/>
        <v>0</v>
      </c>
      <c r="DZ26" s="276" t="s">
        <v>815</v>
      </c>
      <c r="EA26" s="276" t="s">
        <v>815</v>
      </c>
      <c r="EB26" s="276" t="s">
        <v>815</v>
      </c>
      <c r="EC26" s="276" t="s">
        <v>815</v>
      </c>
      <c r="ED26" s="276" t="s">
        <v>815</v>
      </c>
      <c r="EE26" s="276" t="s">
        <v>815</v>
      </c>
      <c r="EF26" s="276" t="s">
        <v>815</v>
      </c>
      <c r="EG26" s="276" t="s">
        <v>815</v>
      </c>
      <c r="EH26" s="276" t="s">
        <v>815</v>
      </c>
      <c r="EI26" s="276" t="s">
        <v>815</v>
      </c>
      <c r="EJ26" s="276" t="s">
        <v>815</v>
      </c>
      <c r="EK26" s="276" t="s">
        <v>815</v>
      </c>
      <c r="EL26" s="273">
        <v>0</v>
      </c>
      <c r="EM26" s="276" t="s">
        <v>815</v>
      </c>
      <c r="EN26" s="276" t="s">
        <v>815</v>
      </c>
      <c r="EO26" s="276" t="s">
        <v>815</v>
      </c>
      <c r="EP26" s="273">
        <v>0</v>
      </c>
      <c r="EQ26" s="276" t="s">
        <v>815</v>
      </c>
      <c r="ER26" s="276" t="s">
        <v>815</v>
      </c>
      <c r="ES26" s="276" t="s">
        <v>815</v>
      </c>
      <c r="ET26" s="276" t="s">
        <v>815</v>
      </c>
      <c r="EU26" s="273">
        <v>0</v>
      </c>
      <c r="EV26" s="276" t="s">
        <v>815</v>
      </c>
      <c r="EW26" s="273">
        <v>0</v>
      </c>
      <c r="EX26" s="273">
        <f t="shared" si="11"/>
        <v>24</v>
      </c>
      <c r="EY26" s="273">
        <v>0</v>
      </c>
      <c r="EZ26" s="276" t="s">
        <v>815</v>
      </c>
      <c r="FA26" s="276" t="s">
        <v>815</v>
      </c>
      <c r="FB26" s="276" t="s">
        <v>815</v>
      </c>
      <c r="FC26" s="273">
        <v>0</v>
      </c>
      <c r="FD26" s="276" t="s">
        <v>815</v>
      </c>
      <c r="FE26" s="276" t="s">
        <v>815</v>
      </c>
      <c r="FF26" s="276" t="s">
        <v>815</v>
      </c>
      <c r="FG26" s="273">
        <v>0</v>
      </c>
      <c r="FH26" s="273">
        <v>18</v>
      </c>
      <c r="FI26" s="273">
        <v>0</v>
      </c>
      <c r="FJ26" s="276" t="s">
        <v>815</v>
      </c>
      <c r="FK26" s="276" t="s">
        <v>815</v>
      </c>
      <c r="FL26" s="276" t="s">
        <v>815</v>
      </c>
      <c r="FM26" s="276" t="s">
        <v>815</v>
      </c>
      <c r="FN26" s="273">
        <v>6</v>
      </c>
      <c r="FO26" s="273">
        <v>0</v>
      </c>
      <c r="FP26" s="276" t="s">
        <v>815</v>
      </c>
      <c r="FQ26" s="276" t="s">
        <v>815</v>
      </c>
      <c r="FR26" s="276" t="s">
        <v>815</v>
      </c>
      <c r="FS26" s="273">
        <v>0</v>
      </c>
      <c r="FT26" s="273">
        <v>0</v>
      </c>
      <c r="FU26" s="276" t="s">
        <v>815</v>
      </c>
      <c r="FV26" s="273">
        <v>0</v>
      </c>
      <c r="FW26" s="273">
        <f t="shared" si="14"/>
        <v>61</v>
      </c>
      <c r="FX26" s="273">
        <v>0</v>
      </c>
      <c r="FY26" s="273">
        <v>0</v>
      </c>
      <c r="FZ26" s="273">
        <v>0</v>
      </c>
      <c r="GA26" s="273">
        <v>0</v>
      </c>
      <c r="GB26" s="273">
        <v>18</v>
      </c>
      <c r="GC26" s="273">
        <v>43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815</v>
      </c>
      <c r="GM26" s="276" t="s">
        <v>815</v>
      </c>
      <c r="GN26" s="276" t="s">
        <v>815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143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29</v>
      </c>
      <c r="J27" s="273">
        <f t="shared" si="24"/>
        <v>73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35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6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815</v>
      </c>
      <c r="AQ27" s="276" t="s">
        <v>815</v>
      </c>
      <c r="AR27" s="273">
        <v>0</v>
      </c>
      <c r="AS27" s="276" t="s">
        <v>815</v>
      </c>
      <c r="AT27" s="276" t="s">
        <v>815</v>
      </c>
      <c r="AU27" s="273">
        <v>0</v>
      </c>
      <c r="AV27" s="276" t="s">
        <v>815</v>
      </c>
      <c r="AW27" s="273">
        <v>0</v>
      </c>
      <c r="AX27" s="276" t="s">
        <v>815</v>
      </c>
      <c r="AY27" s="273">
        <v>0</v>
      </c>
      <c r="AZ27" s="276" t="s">
        <v>815</v>
      </c>
      <c r="BA27" s="273">
        <v>0</v>
      </c>
      <c r="BB27" s="273">
        <f t="shared" si="3"/>
        <v>0</v>
      </c>
      <c r="BC27" s="273">
        <v>0</v>
      </c>
      <c r="BD27" s="273">
        <v>0</v>
      </c>
      <c r="BE27" s="273">
        <v>0</v>
      </c>
      <c r="BF27" s="273"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815</v>
      </c>
      <c r="BP27" s="276" t="s">
        <v>815</v>
      </c>
      <c r="BQ27" s="276" t="s">
        <v>815</v>
      </c>
      <c r="BR27" s="276" t="s">
        <v>815</v>
      </c>
      <c r="BS27" s="276" t="s">
        <v>815</v>
      </c>
      <c r="BT27" s="276" t="s">
        <v>815</v>
      </c>
      <c r="BU27" s="276" t="s">
        <v>815</v>
      </c>
      <c r="BV27" s="276" t="s">
        <v>815</v>
      </c>
      <c r="BW27" s="276" t="s">
        <v>815</v>
      </c>
      <c r="BX27" s="273">
        <v>0</v>
      </c>
      <c r="BY27" s="276" t="s">
        <v>815</v>
      </c>
      <c r="BZ27" s="273">
        <v>0</v>
      </c>
      <c r="CA27" s="273">
        <f t="shared" si="5"/>
        <v>0</v>
      </c>
      <c r="CB27" s="276" t="s">
        <v>815</v>
      </c>
      <c r="CC27" s="276" t="s">
        <v>815</v>
      </c>
      <c r="CD27" s="276" t="s">
        <v>815</v>
      </c>
      <c r="CE27" s="276" t="s">
        <v>815</v>
      </c>
      <c r="CF27" s="276" t="s">
        <v>815</v>
      </c>
      <c r="CG27" s="276" t="s">
        <v>815</v>
      </c>
      <c r="CH27" s="276" t="s">
        <v>815</v>
      </c>
      <c r="CI27" s="276" t="s">
        <v>815</v>
      </c>
      <c r="CJ27" s="276" t="s">
        <v>815</v>
      </c>
      <c r="CK27" s="276" t="s">
        <v>815</v>
      </c>
      <c r="CL27" s="276" t="s">
        <v>815</v>
      </c>
      <c r="CM27" s="276" t="s">
        <v>815</v>
      </c>
      <c r="CN27" s="273">
        <v>0</v>
      </c>
      <c r="CO27" s="276" t="s">
        <v>815</v>
      </c>
      <c r="CP27" s="276" t="s">
        <v>815</v>
      </c>
      <c r="CQ27" s="276" t="s">
        <v>815</v>
      </c>
      <c r="CR27" s="276" t="s">
        <v>815</v>
      </c>
      <c r="CS27" s="276" t="s">
        <v>815</v>
      </c>
      <c r="CT27" s="276" t="s">
        <v>815</v>
      </c>
      <c r="CU27" s="276" t="s">
        <v>815</v>
      </c>
      <c r="CV27" s="276" t="s">
        <v>815</v>
      </c>
      <c r="CW27" s="273">
        <v>0</v>
      </c>
      <c r="CX27" s="276" t="s">
        <v>815</v>
      </c>
      <c r="CY27" s="273">
        <v>0</v>
      </c>
      <c r="CZ27" s="273">
        <f t="shared" si="7"/>
        <v>0</v>
      </c>
      <c r="DA27" s="276" t="s">
        <v>815</v>
      </c>
      <c r="DB27" s="276" t="s">
        <v>815</v>
      </c>
      <c r="DC27" s="276" t="s">
        <v>815</v>
      </c>
      <c r="DD27" s="276" t="s">
        <v>815</v>
      </c>
      <c r="DE27" s="276" t="s">
        <v>815</v>
      </c>
      <c r="DF27" s="276" t="s">
        <v>815</v>
      </c>
      <c r="DG27" s="276" t="s">
        <v>815</v>
      </c>
      <c r="DH27" s="276" t="s">
        <v>815</v>
      </c>
      <c r="DI27" s="276" t="s">
        <v>815</v>
      </c>
      <c r="DJ27" s="276" t="s">
        <v>815</v>
      </c>
      <c r="DK27" s="276" t="s">
        <v>815</v>
      </c>
      <c r="DL27" s="276" t="s">
        <v>815</v>
      </c>
      <c r="DM27" s="276" t="s">
        <v>815</v>
      </c>
      <c r="DN27" s="273">
        <v>0</v>
      </c>
      <c r="DO27" s="276" t="s">
        <v>815</v>
      </c>
      <c r="DP27" s="276" t="s">
        <v>815</v>
      </c>
      <c r="DQ27" s="276" t="s">
        <v>815</v>
      </c>
      <c r="DR27" s="276" t="s">
        <v>815</v>
      </c>
      <c r="DS27" s="276" t="s">
        <v>815</v>
      </c>
      <c r="DT27" s="276" t="s">
        <v>815</v>
      </c>
      <c r="DU27" s="276" t="s">
        <v>815</v>
      </c>
      <c r="DV27" s="273">
        <v>0</v>
      </c>
      <c r="DW27" s="276" t="s">
        <v>815</v>
      </c>
      <c r="DX27" s="273">
        <v>0</v>
      </c>
      <c r="DY27" s="273">
        <f t="shared" si="9"/>
        <v>0</v>
      </c>
      <c r="DZ27" s="276" t="s">
        <v>815</v>
      </c>
      <c r="EA27" s="276" t="s">
        <v>815</v>
      </c>
      <c r="EB27" s="276" t="s">
        <v>815</v>
      </c>
      <c r="EC27" s="276" t="s">
        <v>815</v>
      </c>
      <c r="ED27" s="276" t="s">
        <v>815</v>
      </c>
      <c r="EE27" s="276" t="s">
        <v>815</v>
      </c>
      <c r="EF27" s="276" t="s">
        <v>815</v>
      </c>
      <c r="EG27" s="276" t="s">
        <v>815</v>
      </c>
      <c r="EH27" s="276" t="s">
        <v>815</v>
      </c>
      <c r="EI27" s="276" t="s">
        <v>815</v>
      </c>
      <c r="EJ27" s="276" t="s">
        <v>815</v>
      </c>
      <c r="EK27" s="276" t="s">
        <v>815</v>
      </c>
      <c r="EL27" s="273">
        <v>0</v>
      </c>
      <c r="EM27" s="276" t="s">
        <v>815</v>
      </c>
      <c r="EN27" s="276" t="s">
        <v>815</v>
      </c>
      <c r="EO27" s="276" t="s">
        <v>815</v>
      </c>
      <c r="EP27" s="273">
        <v>0</v>
      </c>
      <c r="EQ27" s="276" t="s">
        <v>815</v>
      </c>
      <c r="ER27" s="276" t="s">
        <v>815</v>
      </c>
      <c r="ES27" s="276" t="s">
        <v>815</v>
      </c>
      <c r="ET27" s="276" t="s">
        <v>815</v>
      </c>
      <c r="EU27" s="273">
        <v>0</v>
      </c>
      <c r="EV27" s="276" t="s">
        <v>815</v>
      </c>
      <c r="EW27" s="273">
        <v>0</v>
      </c>
      <c r="EX27" s="273">
        <f t="shared" si="11"/>
        <v>41</v>
      </c>
      <c r="EY27" s="273">
        <v>0</v>
      </c>
      <c r="EZ27" s="276" t="s">
        <v>815</v>
      </c>
      <c r="FA27" s="276" t="s">
        <v>815</v>
      </c>
      <c r="FB27" s="276" t="s">
        <v>815</v>
      </c>
      <c r="FC27" s="273">
        <v>0</v>
      </c>
      <c r="FD27" s="276" t="s">
        <v>815</v>
      </c>
      <c r="FE27" s="276" t="s">
        <v>815</v>
      </c>
      <c r="FF27" s="276" t="s">
        <v>815</v>
      </c>
      <c r="FG27" s="273">
        <v>0</v>
      </c>
      <c r="FH27" s="273">
        <v>35</v>
      </c>
      <c r="FI27" s="273">
        <v>0</v>
      </c>
      <c r="FJ27" s="276" t="s">
        <v>815</v>
      </c>
      <c r="FK27" s="276" t="s">
        <v>815</v>
      </c>
      <c r="FL27" s="276" t="s">
        <v>815</v>
      </c>
      <c r="FM27" s="276" t="s">
        <v>815</v>
      </c>
      <c r="FN27" s="273">
        <v>0</v>
      </c>
      <c r="FO27" s="273">
        <v>6</v>
      </c>
      <c r="FP27" s="276" t="s">
        <v>815</v>
      </c>
      <c r="FQ27" s="276" t="s">
        <v>815</v>
      </c>
      <c r="FR27" s="276" t="s">
        <v>815</v>
      </c>
      <c r="FS27" s="273">
        <v>0</v>
      </c>
      <c r="FT27" s="273">
        <v>0</v>
      </c>
      <c r="FU27" s="276" t="s">
        <v>815</v>
      </c>
      <c r="FV27" s="273">
        <v>0</v>
      </c>
      <c r="FW27" s="273">
        <f t="shared" si="14"/>
        <v>102</v>
      </c>
      <c r="FX27" s="273">
        <v>0</v>
      </c>
      <c r="FY27" s="273">
        <v>0</v>
      </c>
      <c r="FZ27" s="273">
        <v>0</v>
      </c>
      <c r="GA27" s="273">
        <v>0</v>
      </c>
      <c r="GB27" s="273">
        <v>29</v>
      </c>
      <c r="GC27" s="273">
        <v>73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815</v>
      </c>
      <c r="GM27" s="276" t="s">
        <v>815</v>
      </c>
      <c r="GN27" s="276" t="s">
        <v>815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437</v>
      </c>
      <c r="E28" s="273">
        <f t="shared" si="19"/>
        <v>22</v>
      </c>
      <c r="F28" s="273">
        <f t="shared" si="20"/>
        <v>3</v>
      </c>
      <c r="G28" s="273">
        <f t="shared" si="21"/>
        <v>43</v>
      </c>
      <c r="H28" s="273">
        <f t="shared" si="22"/>
        <v>69</v>
      </c>
      <c r="I28" s="273">
        <f t="shared" si="23"/>
        <v>67</v>
      </c>
      <c r="J28" s="273">
        <f t="shared" si="24"/>
        <v>70</v>
      </c>
      <c r="K28" s="273">
        <f t="shared" si="25"/>
        <v>34</v>
      </c>
      <c r="L28" s="273">
        <f t="shared" si="26"/>
        <v>6</v>
      </c>
      <c r="M28" s="273">
        <f t="shared" si="27"/>
        <v>88</v>
      </c>
      <c r="N28" s="273">
        <f t="shared" si="28"/>
        <v>17</v>
      </c>
      <c r="O28" s="273">
        <f t="shared" si="29"/>
        <v>0</v>
      </c>
      <c r="P28" s="273">
        <f t="shared" si="30"/>
        <v>13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2</v>
      </c>
      <c r="AA28" s="273">
        <f t="shared" si="41"/>
        <v>0</v>
      </c>
      <c r="AB28" s="273">
        <f t="shared" si="42"/>
        <v>3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815</v>
      </c>
      <c r="AQ28" s="276" t="s">
        <v>815</v>
      </c>
      <c r="AR28" s="273">
        <v>0</v>
      </c>
      <c r="AS28" s="276" t="s">
        <v>815</v>
      </c>
      <c r="AT28" s="276" t="s">
        <v>815</v>
      </c>
      <c r="AU28" s="273">
        <v>0</v>
      </c>
      <c r="AV28" s="276" t="s">
        <v>815</v>
      </c>
      <c r="AW28" s="273">
        <v>0</v>
      </c>
      <c r="AX28" s="276" t="s">
        <v>815</v>
      </c>
      <c r="AY28" s="273">
        <v>0</v>
      </c>
      <c r="AZ28" s="276" t="s">
        <v>815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815</v>
      </c>
      <c r="BP28" s="276" t="s">
        <v>815</v>
      </c>
      <c r="BQ28" s="276" t="s">
        <v>815</v>
      </c>
      <c r="BR28" s="276" t="s">
        <v>815</v>
      </c>
      <c r="BS28" s="276" t="s">
        <v>815</v>
      </c>
      <c r="BT28" s="276" t="s">
        <v>815</v>
      </c>
      <c r="BU28" s="276" t="s">
        <v>815</v>
      </c>
      <c r="BV28" s="276" t="s">
        <v>815</v>
      </c>
      <c r="BW28" s="276" t="s">
        <v>815</v>
      </c>
      <c r="BX28" s="273">
        <v>0</v>
      </c>
      <c r="BY28" s="276" t="s">
        <v>815</v>
      </c>
      <c r="BZ28" s="273">
        <v>0</v>
      </c>
      <c r="CA28" s="273">
        <f t="shared" si="5"/>
        <v>0</v>
      </c>
      <c r="CB28" s="276" t="s">
        <v>815</v>
      </c>
      <c r="CC28" s="276" t="s">
        <v>815</v>
      </c>
      <c r="CD28" s="276" t="s">
        <v>815</v>
      </c>
      <c r="CE28" s="276" t="s">
        <v>815</v>
      </c>
      <c r="CF28" s="276" t="s">
        <v>815</v>
      </c>
      <c r="CG28" s="276" t="s">
        <v>815</v>
      </c>
      <c r="CH28" s="276" t="s">
        <v>815</v>
      </c>
      <c r="CI28" s="276" t="s">
        <v>815</v>
      </c>
      <c r="CJ28" s="276" t="s">
        <v>815</v>
      </c>
      <c r="CK28" s="276" t="s">
        <v>815</v>
      </c>
      <c r="CL28" s="276" t="s">
        <v>815</v>
      </c>
      <c r="CM28" s="276" t="s">
        <v>815</v>
      </c>
      <c r="CN28" s="273">
        <v>0</v>
      </c>
      <c r="CO28" s="276" t="s">
        <v>815</v>
      </c>
      <c r="CP28" s="276" t="s">
        <v>815</v>
      </c>
      <c r="CQ28" s="276" t="s">
        <v>815</v>
      </c>
      <c r="CR28" s="276" t="s">
        <v>815</v>
      </c>
      <c r="CS28" s="276" t="s">
        <v>815</v>
      </c>
      <c r="CT28" s="276" t="s">
        <v>815</v>
      </c>
      <c r="CU28" s="276" t="s">
        <v>815</v>
      </c>
      <c r="CV28" s="276" t="s">
        <v>815</v>
      </c>
      <c r="CW28" s="273">
        <v>0</v>
      </c>
      <c r="CX28" s="276" t="s">
        <v>815</v>
      </c>
      <c r="CY28" s="273">
        <v>0</v>
      </c>
      <c r="CZ28" s="273">
        <f t="shared" si="7"/>
        <v>0</v>
      </c>
      <c r="DA28" s="276" t="s">
        <v>815</v>
      </c>
      <c r="DB28" s="276" t="s">
        <v>815</v>
      </c>
      <c r="DC28" s="276" t="s">
        <v>815</v>
      </c>
      <c r="DD28" s="276" t="s">
        <v>815</v>
      </c>
      <c r="DE28" s="276" t="s">
        <v>815</v>
      </c>
      <c r="DF28" s="276" t="s">
        <v>815</v>
      </c>
      <c r="DG28" s="276" t="s">
        <v>815</v>
      </c>
      <c r="DH28" s="276" t="s">
        <v>815</v>
      </c>
      <c r="DI28" s="276" t="s">
        <v>815</v>
      </c>
      <c r="DJ28" s="276" t="s">
        <v>815</v>
      </c>
      <c r="DK28" s="276" t="s">
        <v>815</v>
      </c>
      <c r="DL28" s="276" t="s">
        <v>815</v>
      </c>
      <c r="DM28" s="276" t="s">
        <v>815</v>
      </c>
      <c r="DN28" s="273">
        <v>0</v>
      </c>
      <c r="DO28" s="276" t="s">
        <v>815</v>
      </c>
      <c r="DP28" s="276" t="s">
        <v>815</v>
      </c>
      <c r="DQ28" s="276" t="s">
        <v>815</v>
      </c>
      <c r="DR28" s="276" t="s">
        <v>815</v>
      </c>
      <c r="DS28" s="276" t="s">
        <v>815</v>
      </c>
      <c r="DT28" s="276" t="s">
        <v>815</v>
      </c>
      <c r="DU28" s="276" t="s">
        <v>815</v>
      </c>
      <c r="DV28" s="273">
        <v>0</v>
      </c>
      <c r="DW28" s="276" t="s">
        <v>815</v>
      </c>
      <c r="DX28" s="273">
        <v>0</v>
      </c>
      <c r="DY28" s="273">
        <f t="shared" si="9"/>
        <v>0</v>
      </c>
      <c r="DZ28" s="276" t="s">
        <v>815</v>
      </c>
      <c r="EA28" s="276" t="s">
        <v>815</v>
      </c>
      <c r="EB28" s="276" t="s">
        <v>815</v>
      </c>
      <c r="EC28" s="276" t="s">
        <v>815</v>
      </c>
      <c r="ED28" s="276" t="s">
        <v>815</v>
      </c>
      <c r="EE28" s="276" t="s">
        <v>815</v>
      </c>
      <c r="EF28" s="276" t="s">
        <v>815</v>
      </c>
      <c r="EG28" s="276" t="s">
        <v>815</v>
      </c>
      <c r="EH28" s="276" t="s">
        <v>815</v>
      </c>
      <c r="EI28" s="276" t="s">
        <v>815</v>
      </c>
      <c r="EJ28" s="276" t="s">
        <v>815</v>
      </c>
      <c r="EK28" s="276" t="s">
        <v>815</v>
      </c>
      <c r="EL28" s="273">
        <v>0</v>
      </c>
      <c r="EM28" s="276" t="s">
        <v>815</v>
      </c>
      <c r="EN28" s="276" t="s">
        <v>815</v>
      </c>
      <c r="EO28" s="276" t="s">
        <v>815</v>
      </c>
      <c r="EP28" s="273">
        <v>0</v>
      </c>
      <c r="EQ28" s="276" t="s">
        <v>815</v>
      </c>
      <c r="ER28" s="276" t="s">
        <v>815</v>
      </c>
      <c r="ES28" s="276" t="s">
        <v>815</v>
      </c>
      <c r="ET28" s="276" t="s">
        <v>815</v>
      </c>
      <c r="EU28" s="273">
        <v>0</v>
      </c>
      <c r="EV28" s="276" t="s">
        <v>815</v>
      </c>
      <c r="EW28" s="273">
        <v>0</v>
      </c>
      <c r="EX28" s="273">
        <f t="shared" si="11"/>
        <v>0</v>
      </c>
      <c r="EY28" s="273">
        <v>0</v>
      </c>
      <c r="EZ28" s="276" t="s">
        <v>815</v>
      </c>
      <c r="FA28" s="276" t="s">
        <v>815</v>
      </c>
      <c r="FB28" s="276" t="s">
        <v>815</v>
      </c>
      <c r="FC28" s="273">
        <v>0</v>
      </c>
      <c r="FD28" s="276" t="s">
        <v>815</v>
      </c>
      <c r="FE28" s="276" t="s">
        <v>815</v>
      </c>
      <c r="FF28" s="276" t="s">
        <v>815</v>
      </c>
      <c r="FG28" s="273">
        <v>0</v>
      </c>
      <c r="FH28" s="273">
        <v>0</v>
      </c>
      <c r="FI28" s="273">
        <v>0</v>
      </c>
      <c r="FJ28" s="276" t="s">
        <v>815</v>
      </c>
      <c r="FK28" s="276" t="s">
        <v>815</v>
      </c>
      <c r="FL28" s="276" t="s">
        <v>815</v>
      </c>
      <c r="FM28" s="276" t="s">
        <v>815</v>
      </c>
      <c r="FN28" s="273">
        <v>0</v>
      </c>
      <c r="FO28" s="273">
        <v>0</v>
      </c>
      <c r="FP28" s="276" t="s">
        <v>815</v>
      </c>
      <c r="FQ28" s="276" t="s">
        <v>815</v>
      </c>
      <c r="FR28" s="276" t="s">
        <v>815</v>
      </c>
      <c r="FS28" s="273">
        <v>0</v>
      </c>
      <c r="FT28" s="273">
        <v>0</v>
      </c>
      <c r="FU28" s="276" t="s">
        <v>815</v>
      </c>
      <c r="FV28" s="273">
        <v>0</v>
      </c>
      <c r="FW28" s="273">
        <f t="shared" si="14"/>
        <v>437</v>
      </c>
      <c r="FX28" s="273">
        <v>22</v>
      </c>
      <c r="FY28" s="273">
        <v>3</v>
      </c>
      <c r="FZ28" s="273">
        <v>43</v>
      </c>
      <c r="GA28" s="273">
        <v>69</v>
      </c>
      <c r="GB28" s="273">
        <v>67</v>
      </c>
      <c r="GC28" s="273">
        <v>70</v>
      </c>
      <c r="GD28" s="273">
        <v>34</v>
      </c>
      <c r="GE28" s="273">
        <v>6</v>
      </c>
      <c r="GF28" s="273">
        <v>88</v>
      </c>
      <c r="GG28" s="273">
        <v>17</v>
      </c>
      <c r="GH28" s="273">
        <v>0</v>
      </c>
      <c r="GI28" s="273">
        <v>13</v>
      </c>
      <c r="GJ28" s="273">
        <v>0</v>
      </c>
      <c r="GK28" s="273">
        <v>0</v>
      </c>
      <c r="GL28" s="276" t="s">
        <v>815</v>
      </c>
      <c r="GM28" s="276" t="s">
        <v>815</v>
      </c>
      <c r="GN28" s="276" t="s">
        <v>815</v>
      </c>
      <c r="GO28" s="273">
        <v>0</v>
      </c>
      <c r="GP28" s="273">
        <v>0</v>
      </c>
      <c r="GQ28" s="273">
        <v>0</v>
      </c>
      <c r="GR28" s="273">
        <v>0</v>
      </c>
      <c r="GS28" s="273">
        <v>2</v>
      </c>
      <c r="GT28" s="273">
        <v>0</v>
      </c>
      <c r="GU28" s="273">
        <v>3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131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29</v>
      </c>
      <c r="J29" s="273">
        <f t="shared" si="24"/>
        <v>67</v>
      </c>
      <c r="K29" s="273">
        <f t="shared" si="25"/>
        <v>0</v>
      </c>
      <c r="L29" s="273">
        <f t="shared" si="26"/>
        <v>0</v>
      </c>
      <c r="M29" s="273">
        <f t="shared" si="27"/>
        <v>28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7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815</v>
      </c>
      <c r="AQ29" s="276" t="s">
        <v>815</v>
      </c>
      <c r="AR29" s="273">
        <v>0</v>
      </c>
      <c r="AS29" s="276" t="s">
        <v>815</v>
      </c>
      <c r="AT29" s="276" t="s">
        <v>815</v>
      </c>
      <c r="AU29" s="273">
        <v>0</v>
      </c>
      <c r="AV29" s="276" t="s">
        <v>815</v>
      </c>
      <c r="AW29" s="273">
        <v>0</v>
      </c>
      <c r="AX29" s="276" t="s">
        <v>815</v>
      </c>
      <c r="AY29" s="273">
        <v>0</v>
      </c>
      <c r="AZ29" s="276" t="s">
        <v>815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815</v>
      </c>
      <c r="BP29" s="276" t="s">
        <v>815</v>
      </c>
      <c r="BQ29" s="276" t="s">
        <v>815</v>
      </c>
      <c r="BR29" s="276" t="s">
        <v>815</v>
      </c>
      <c r="BS29" s="276" t="s">
        <v>815</v>
      </c>
      <c r="BT29" s="276" t="s">
        <v>815</v>
      </c>
      <c r="BU29" s="276" t="s">
        <v>815</v>
      </c>
      <c r="BV29" s="276" t="s">
        <v>815</v>
      </c>
      <c r="BW29" s="276" t="s">
        <v>815</v>
      </c>
      <c r="BX29" s="273">
        <v>0</v>
      </c>
      <c r="BY29" s="276" t="s">
        <v>815</v>
      </c>
      <c r="BZ29" s="273">
        <v>0</v>
      </c>
      <c r="CA29" s="273">
        <f t="shared" si="5"/>
        <v>0</v>
      </c>
      <c r="CB29" s="276" t="s">
        <v>815</v>
      </c>
      <c r="CC29" s="276" t="s">
        <v>815</v>
      </c>
      <c r="CD29" s="276" t="s">
        <v>815</v>
      </c>
      <c r="CE29" s="276" t="s">
        <v>815</v>
      </c>
      <c r="CF29" s="276" t="s">
        <v>815</v>
      </c>
      <c r="CG29" s="276" t="s">
        <v>815</v>
      </c>
      <c r="CH29" s="276" t="s">
        <v>815</v>
      </c>
      <c r="CI29" s="276" t="s">
        <v>815</v>
      </c>
      <c r="CJ29" s="276" t="s">
        <v>815</v>
      </c>
      <c r="CK29" s="276" t="s">
        <v>815</v>
      </c>
      <c r="CL29" s="276" t="s">
        <v>815</v>
      </c>
      <c r="CM29" s="276" t="s">
        <v>815</v>
      </c>
      <c r="CN29" s="273">
        <v>0</v>
      </c>
      <c r="CO29" s="276" t="s">
        <v>815</v>
      </c>
      <c r="CP29" s="276" t="s">
        <v>815</v>
      </c>
      <c r="CQ29" s="276" t="s">
        <v>815</v>
      </c>
      <c r="CR29" s="276" t="s">
        <v>815</v>
      </c>
      <c r="CS29" s="276" t="s">
        <v>815</v>
      </c>
      <c r="CT29" s="276" t="s">
        <v>815</v>
      </c>
      <c r="CU29" s="276" t="s">
        <v>815</v>
      </c>
      <c r="CV29" s="276" t="s">
        <v>815</v>
      </c>
      <c r="CW29" s="273">
        <v>0</v>
      </c>
      <c r="CX29" s="276" t="s">
        <v>815</v>
      </c>
      <c r="CY29" s="273">
        <v>0</v>
      </c>
      <c r="CZ29" s="273">
        <f t="shared" si="7"/>
        <v>0</v>
      </c>
      <c r="DA29" s="276" t="s">
        <v>815</v>
      </c>
      <c r="DB29" s="276" t="s">
        <v>815</v>
      </c>
      <c r="DC29" s="276" t="s">
        <v>815</v>
      </c>
      <c r="DD29" s="276" t="s">
        <v>815</v>
      </c>
      <c r="DE29" s="276" t="s">
        <v>815</v>
      </c>
      <c r="DF29" s="276" t="s">
        <v>815</v>
      </c>
      <c r="DG29" s="276" t="s">
        <v>815</v>
      </c>
      <c r="DH29" s="276" t="s">
        <v>815</v>
      </c>
      <c r="DI29" s="276" t="s">
        <v>815</v>
      </c>
      <c r="DJ29" s="276" t="s">
        <v>815</v>
      </c>
      <c r="DK29" s="276" t="s">
        <v>815</v>
      </c>
      <c r="DL29" s="276" t="s">
        <v>815</v>
      </c>
      <c r="DM29" s="276" t="s">
        <v>815</v>
      </c>
      <c r="DN29" s="273">
        <v>0</v>
      </c>
      <c r="DO29" s="276" t="s">
        <v>815</v>
      </c>
      <c r="DP29" s="276" t="s">
        <v>815</v>
      </c>
      <c r="DQ29" s="276" t="s">
        <v>815</v>
      </c>
      <c r="DR29" s="276" t="s">
        <v>815</v>
      </c>
      <c r="DS29" s="276" t="s">
        <v>815</v>
      </c>
      <c r="DT29" s="276" t="s">
        <v>815</v>
      </c>
      <c r="DU29" s="276" t="s">
        <v>815</v>
      </c>
      <c r="DV29" s="273">
        <v>0</v>
      </c>
      <c r="DW29" s="276" t="s">
        <v>815</v>
      </c>
      <c r="DX29" s="273">
        <v>0</v>
      </c>
      <c r="DY29" s="273">
        <f t="shared" si="9"/>
        <v>0</v>
      </c>
      <c r="DZ29" s="276" t="s">
        <v>815</v>
      </c>
      <c r="EA29" s="276" t="s">
        <v>815</v>
      </c>
      <c r="EB29" s="276" t="s">
        <v>815</v>
      </c>
      <c r="EC29" s="276" t="s">
        <v>815</v>
      </c>
      <c r="ED29" s="276" t="s">
        <v>815</v>
      </c>
      <c r="EE29" s="276" t="s">
        <v>815</v>
      </c>
      <c r="EF29" s="276" t="s">
        <v>815</v>
      </c>
      <c r="EG29" s="276" t="s">
        <v>815</v>
      </c>
      <c r="EH29" s="276" t="s">
        <v>815</v>
      </c>
      <c r="EI29" s="276" t="s">
        <v>815</v>
      </c>
      <c r="EJ29" s="276" t="s">
        <v>815</v>
      </c>
      <c r="EK29" s="276" t="s">
        <v>815</v>
      </c>
      <c r="EL29" s="273">
        <v>0</v>
      </c>
      <c r="EM29" s="276" t="s">
        <v>815</v>
      </c>
      <c r="EN29" s="276" t="s">
        <v>815</v>
      </c>
      <c r="EO29" s="276" t="s">
        <v>815</v>
      </c>
      <c r="EP29" s="273">
        <v>0</v>
      </c>
      <c r="EQ29" s="276" t="s">
        <v>815</v>
      </c>
      <c r="ER29" s="276" t="s">
        <v>815</v>
      </c>
      <c r="ES29" s="276" t="s">
        <v>815</v>
      </c>
      <c r="ET29" s="276" t="s">
        <v>815</v>
      </c>
      <c r="EU29" s="273">
        <v>0</v>
      </c>
      <c r="EV29" s="276" t="s">
        <v>815</v>
      </c>
      <c r="EW29" s="273">
        <v>0</v>
      </c>
      <c r="EX29" s="273">
        <f t="shared" si="11"/>
        <v>35</v>
      </c>
      <c r="EY29" s="273">
        <v>0</v>
      </c>
      <c r="EZ29" s="276" t="s">
        <v>815</v>
      </c>
      <c r="FA29" s="276" t="s">
        <v>815</v>
      </c>
      <c r="FB29" s="276" t="s">
        <v>815</v>
      </c>
      <c r="FC29" s="273">
        <v>0</v>
      </c>
      <c r="FD29" s="276" t="s">
        <v>815</v>
      </c>
      <c r="FE29" s="276" t="s">
        <v>815</v>
      </c>
      <c r="FF29" s="276" t="s">
        <v>815</v>
      </c>
      <c r="FG29" s="273">
        <v>28</v>
      </c>
      <c r="FH29" s="273">
        <v>0</v>
      </c>
      <c r="FI29" s="273">
        <v>0</v>
      </c>
      <c r="FJ29" s="276" t="s">
        <v>815</v>
      </c>
      <c r="FK29" s="276" t="s">
        <v>815</v>
      </c>
      <c r="FL29" s="276" t="s">
        <v>815</v>
      </c>
      <c r="FM29" s="276" t="s">
        <v>815</v>
      </c>
      <c r="FN29" s="273">
        <v>0</v>
      </c>
      <c r="FO29" s="273">
        <v>7</v>
      </c>
      <c r="FP29" s="276" t="s">
        <v>815</v>
      </c>
      <c r="FQ29" s="276" t="s">
        <v>815</v>
      </c>
      <c r="FR29" s="276" t="s">
        <v>815</v>
      </c>
      <c r="FS29" s="273">
        <v>0</v>
      </c>
      <c r="FT29" s="273">
        <v>0</v>
      </c>
      <c r="FU29" s="276" t="s">
        <v>815</v>
      </c>
      <c r="FV29" s="273">
        <v>0</v>
      </c>
      <c r="FW29" s="273">
        <f t="shared" si="14"/>
        <v>96</v>
      </c>
      <c r="FX29" s="273">
        <v>0</v>
      </c>
      <c r="FY29" s="273">
        <v>0</v>
      </c>
      <c r="FZ29" s="273">
        <v>0</v>
      </c>
      <c r="GA29" s="273">
        <v>0</v>
      </c>
      <c r="GB29" s="273">
        <v>29</v>
      </c>
      <c r="GC29" s="273">
        <v>67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815</v>
      </c>
      <c r="GM29" s="276" t="s">
        <v>815</v>
      </c>
      <c r="GN29" s="276" t="s">
        <v>815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1081</v>
      </c>
      <c r="E30" s="273">
        <f t="shared" si="19"/>
        <v>13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403</v>
      </c>
      <c r="J30" s="273">
        <f t="shared" si="24"/>
        <v>128</v>
      </c>
      <c r="K30" s="273">
        <f t="shared" si="25"/>
        <v>37</v>
      </c>
      <c r="L30" s="273">
        <f t="shared" si="26"/>
        <v>0</v>
      </c>
      <c r="M30" s="273">
        <f t="shared" si="27"/>
        <v>26</v>
      </c>
      <c r="N30" s="273">
        <f t="shared" si="28"/>
        <v>0</v>
      </c>
      <c r="O30" s="273">
        <f t="shared" si="29"/>
        <v>0</v>
      </c>
      <c r="P30" s="273">
        <f t="shared" si="30"/>
        <v>20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3</v>
      </c>
      <c r="AA30" s="273">
        <f t="shared" si="41"/>
        <v>0</v>
      </c>
      <c r="AB30" s="273">
        <f t="shared" si="42"/>
        <v>451</v>
      </c>
      <c r="AC30" s="273">
        <f t="shared" si="1"/>
        <v>19</v>
      </c>
      <c r="AD30" s="273">
        <v>0</v>
      </c>
      <c r="AE30" s="273">
        <v>0</v>
      </c>
      <c r="AF30" s="273">
        <v>0</v>
      </c>
      <c r="AG30" s="273">
        <v>0</v>
      </c>
      <c r="AH30" s="273">
        <v>19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815</v>
      </c>
      <c r="AQ30" s="276" t="s">
        <v>815</v>
      </c>
      <c r="AR30" s="273">
        <v>0</v>
      </c>
      <c r="AS30" s="276" t="s">
        <v>815</v>
      </c>
      <c r="AT30" s="276" t="s">
        <v>815</v>
      </c>
      <c r="AU30" s="273">
        <v>0</v>
      </c>
      <c r="AV30" s="276" t="s">
        <v>815</v>
      </c>
      <c r="AW30" s="273">
        <v>0</v>
      </c>
      <c r="AX30" s="276" t="s">
        <v>815</v>
      </c>
      <c r="AY30" s="273">
        <v>0</v>
      </c>
      <c r="AZ30" s="276" t="s">
        <v>815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815</v>
      </c>
      <c r="BP30" s="276" t="s">
        <v>815</v>
      </c>
      <c r="BQ30" s="276" t="s">
        <v>815</v>
      </c>
      <c r="BR30" s="276" t="s">
        <v>815</v>
      </c>
      <c r="BS30" s="276" t="s">
        <v>815</v>
      </c>
      <c r="BT30" s="276" t="s">
        <v>815</v>
      </c>
      <c r="BU30" s="276" t="s">
        <v>815</v>
      </c>
      <c r="BV30" s="276" t="s">
        <v>815</v>
      </c>
      <c r="BW30" s="276" t="s">
        <v>815</v>
      </c>
      <c r="BX30" s="273">
        <v>0</v>
      </c>
      <c r="BY30" s="276" t="s">
        <v>815</v>
      </c>
      <c r="BZ30" s="273">
        <v>0</v>
      </c>
      <c r="CA30" s="273">
        <f t="shared" si="5"/>
        <v>0</v>
      </c>
      <c r="CB30" s="276" t="s">
        <v>815</v>
      </c>
      <c r="CC30" s="276" t="s">
        <v>815</v>
      </c>
      <c r="CD30" s="276" t="s">
        <v>815</v>
      </c>
      <c r="CE30" s="276" t="s">
        <v>815</v>
      </c>
      <c r="CF30" s="276" t="s">
        <v>815</v>
      </c>
      <c r="CG30" s="276" t="s">
        <v>815</v>
      </c>
      <c r="CH30" s="276" t="s">
        <v>815</v>
      </c>
      <c r="CI30" s="276" t="s">
        <v>815</v>
      </c>
      <c r="CJ30" s="276" t="s">
        <v>815</v>
      </c>
      <c r="CK30" s="276" t="s">
        <v>815</v>
      </c>
      <c r="CL30" s="276" t="s">
        <v>815</v>
      </c>
      <c r="CM30" s="276" t="s">
        <v>815</v>
      </c>
      <c r="CN30" s="273">
        <v>0</v>
      </c>
      <c r="CO30" s="276" t="s">
        <v>815</v>
      </c>
      <c r="CP30" s="276" t="s">
        <v>815</v>
      </c>
      <c r="CQ30" s="276" t="s">
        <v>815</v>
      </c>
      <c r="CR30" s="276" t="s">
        <v>815</v>
      </c>
      <c r="CS30" s="276" t="s">
        <v>815</v>
      </c>
      <c r="CT30" s="276" t="s">
        <v>815</v>
      </c>
      <c r="CU30" s="276" t="s">
        <v>815</v>
      </c>
      <c r="CV30" s="276" t="s">
        <v>815</v>
      </c>
      <c r="CW30" s="273">
        <v>0</v>
      </c>
      <c r="CX30" s="276" t="s">
        <v>815</v>
      </c>
      <c r="CY30" s="273">
        <v>0</v>
      </c>
      <c r="CZ30" s="273">
        <f t="shared" si="7"/>
        <v>0</v>
      </c>
      <c r="DA30" s="276" t="s">
        <v>815</v>
      </c>
      <c r="DB30" s="276" t="s">
        <v>815</v>
      </c>
      <c r="DC30" s="276" t="s">
        <v>815</v>
      </c>
      <c r="DD30" s="276" t="s">
        <v>815</v>
      </c>
      <c r="DE30" s="276" t="s">
        <v>815</v>
      </c>
      <c r="DF30" s="276" t="s">
        <v>815</v>
      </c>
      <c r="DG30" s="276" t="s">
        <v>815</v>
      </c>
      <c r="DH30" s="276" t="s">
        <v>815</v>
      </c>
      <c r="DI30" s="276" t="s">
        <v>815</v>
      </c>
      <c r="DJ30" s="276" t="s">
        <v>815</v>
      </c>
      <c r="DK30" s="276" t="s">
        <v>815</v>
      </c>
      <c r="DL30" s="276" t="s">
        <v>815</v>
      </c>
      <c r="DM30" s="276" t="s">
        <v>815</v>
      </c>
      <c r="DN30" s="273">
        <v>0</v>
      </c>
      <c r="DO30" s="276" t="s">
        <v>815</v>
      </c>
      <c r="DP30" s="276" t="s">
        <v>815</v>
      </c>
      <c r="DQ30" s="276" t="s">
        <v>815</v>
      </c>
      <c r="DR30" s="276" t="s">
        <v>815</v>
      </c>
      <c r="DS30" s="276" t="s">
        <v>815</v>
      </c>
      <c r="DT30" s="276" t="s">
        <v>815</v>
      </c>
      <c r="DU30" s="276" t="s">
        <v>815</v>
      </c>
      <c r="DV30" s="273">
        <v>0</v>
      </c>
      <c r="DW30" s="276" t="s">
        <v>815</v>
      </c>
      <c r="DX30" s="273">
        <v>0</v>
      </c>
      <c r="DY30" s="273">
        <f t="shared" si="9"/>
        <v>0</v>
      </c>
      <c r="DZ30" s="276" t="s">
        <v>815</v>
      </c>
      <c r="EA30" s="276" t="s">
        <v>815</v>
      </c>
      <c r="EB30" s="276" t="s">
        <v>815</v>
      </c>
      <c r="EC30" s="276" t="s">
        <v>815</v>
      </c>
      <c r="ED30" s="276" t="s">
        <v>815</v>
      </c>
      <c r="EE30" s="276" t="s">
        <v>815</v>
      </c>
      <c r="EF30" s="276" t="s">
        <v>815</v>
      </c>
      <c r="EG30" s="276" t="s">
        <v>815</v>
      </c>
      <c r="EH30" s="276" t="s">
        <v>815</v>
      </c>
      <c r="EI30" s="276" t="s">
        <v>815</v>
      </c>
      <c r="EJ30" s="276" t="s">
        <v>815</v>
      </c>
      <c r="EK30" s="276" t="s">
        <v>815</v>
      </c>
      <c r="EL30" s="273">
        <v>0</v>
      </c>
      <c r="EM30" s="276" t="s">
        <v>815</v>
      </c>
      <c r="EN30" s="276" t="s">
        <v>815</v>
      </c>
      <c r="EO30" s="276" t="s">
        <v>815</v>
      </c>
      <c r="EP30" s="273">
        <v>0</v>
      </c>
      <c r="EQ30" s="276" t="s">
        <v>815</v>
      </c>
      <c r="ER30" s="276" t="s">
        <v>815</v>
      </c>
      <c r="ES30" s="276" t="s">
        <v>815</v>
      </c>
      <c r="ET30" s="276" t="s">
        <v>815</v>
      </c>
      <c r="EU30" s="273">
        <v>0</v>
      </c>
      <c r="EV30" s="276" t="s">
        <v>815</v>
      </c>
      <c r="EW30" s="273">
        <v>0</v>
      </c>
      <c r="EX30" s="273">
        <f t="shared" si="11"/>
        <v>0</v>
      </c>
      <c r="EY30" s="273">
        <v>0</v>
      </c>
      <c r="EZ30" s="276" t="s">
        <v>815</v>
      </c>
      <c r="FA30" s="276" t="s">
        <v>815</v>
      </c>
      <c r="FB30" s="276" t="s">
        <v>815</v>
      </c>
      <c r="FC30" s="273">
        <v>0</v>
      </c>
      <c r="FD30" s="276" t="s">
        <v>815</v>
      </c>
      <c r="FE30" s="276" t="s">
        <v>815</v>
      </c>
      <c r="FF30" s="276" t="s">
        <v>815</v>
      </c>
      <c r="FG30" s="273">
        <v>0</v>
      </c>
      <c r="FH30" s="273">
        <v>0</v>
      </c>
      <c r="FI30" s="273">
        <v>0</v>
      </c>
      <c r="FJ30" s="276" t="s">
        <v>815</v>
      </c>
      <c r="FK30" s="276" t="s">
        <v>815</v>
      </c>
      <c r="FL30" s="276" t="s">
        <v>815</v>
      </c>
      <c r="FM30" s="276" t="s">
        <v>815</v>
      </c>
      <c r="FN30" s="273">
        <v>0</v>
      </c>
      <c r="FO30" s="273">
        <v>0</v>
      </c>
      <c r="FP30" s="276" t="s">
        <v>815</v>
      </c>
      <c r="FQ30" s="276" t="s">
        <v>815</v>
      </c>
      <c r="FR30" s="276" t="s">
        <v>815</v>
      </c>
      <c r="FS30" s="273">
        <v>0</v>
      </c>
      <c r="FT30" s="273">
        <v>0</v>
      </c>
      <c r="FU30" s="276" t="s">
        <v>815</v>
      </c>
      <c r="FV30" s="273">
        <v>0</v>
      </c>
      <c r="FW30" s="273">
        <f t="shared" si="14"/>
        <v>1062</v>
      </c>
      <c r="FX30" s="273">
        <v>13</v>
      </c>
      <c r="FY30" s="273">
        <v>0</v>
      </c>
      <c r="FZ30" s="273">
        <v>0</v>
      </c>
      <c r="GA30" s="273">
        <v>0</v>
      </c>
      <c r="GB30" s="273">
        <v>384</v>
      </c>
      <c r="GC30" s="273">
        <v>128</v>
      </c>
      <c r="GD30" s="273">
        <v>37</v>
      </c>
      <c r="GE30" s="273">
        <v>0</v>
      </c>
      <c r="GF30" s="273">
        <v>26</v>
      </c>
      <c r="GG30" s="273">
        <v>0</v>
      </c>
      <c r="GH30" s="273">
        <v>0</v>
      </c>
      <c r="GI30" s="273">
        <v>20</v>
      </c>
      <c r="GJ30" s="273">
        <v>0</v>
      </c>
      <c r="GK30" s="273">
        <v>0</v>
      </c>
      <c r="GL30" s="276" t="s">
        <v>815</v>
      </c>
      <c r="GM30" s="276" t="s">
        <v>815</v>
      </c>
      <c r="GN30" s="276" t="s">
        <v>815</v>
      </c>
      <c r="GO30" s="273">
        <v>0</v>
      </c>
      <c r="GP30" s="273">
        <v>0</v>
      </c>
      <c r="GQ30" s="273">
        <v>0</v>
      </c>
      <c r="GR30" s="273">
        <v>0</v>
      </c>
      <c r="GS30" s="273">
        <v>3</v>
      </c>
      <c r="GT30" s="273">
        <v>0</v>
      </c>
      <c r="GU30" s="273">
        <v>451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3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0</v>
      </c>
      <c r="J31" s="273">
        <f t="shared" si="24"/>
        <v>0</v>
      </c>
      <c r="K31" s="273">
        <f t="shared" si="25"/>
        <v>0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3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815</v>
      </c>
      <c r="AQ31" s="276" t="s">
        <v>815</v>
      </c>
      <c r="AR31" s="273">
        <v>0</v>
      </c>
      <c r="AS31" s="276" t="s">
        <v>815</v>
      </c>
      <c r="AT31" s="276" t="s">
        <v>815</v>
      </c>
      <c r="AU31" s="273">
        <v>0</v>
      </c>
      <c r="AV31" s="276" t="s">
        <v>815</v>
      </c>
      <c r="AW31" s="273">
        <v>0</v>
      </c>
      <c r="AX31" s="276" t="s">
        <v>815</v>
      </c>
      <c r="AY31" s="273">
        <v>0</v>
      </c>
      <c r="AZ31" s="276" t="s">
        <v>815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815</v>
      </c>
      <c r="BP31" s="276" t="s">
        <v>815</v>
      </c>
      <c r="BQ31" s="276" t="s">
        <v>815</v>
      </c>
      <c r="BR31" s="276" t="s">
        <v>815</v>
      </c>
      <c r="BS31" s="276" t="s">
        <v>815</v>
      </c>
      <c r="BT31" s="276" t="s">
        <v>815</v>
      </c>
      <c r="BU31" s="276" t="s">
        <v>815</v>
      </c>
      <c r="BV31" s="276" t="s">
        <v>815</v>
      </c>
      <c r="BW31" s="276" t="s">
        <v>815</v>
      </c>
      <c r="BX31" s="273">
        <v>0</v>
      </c>
      <c r="BY31" s="276" t="s">
        <v>815</v>
      </c>
      <c r="BZ31" s="273">
        <v>0</v>
      </c>
      <c r="CA31" s="273">
        <f t="shared" si="5"/>
        <v>0</v>
      </c>
      <c r="CB31" s="276" t="s">
        <v>815</v>
      </c>
      <c r="CC31" s="276" t="s">
        <v>815</v>
      </c>
      <c r="CD31" s="276" t="s">
        <v>815</v>
      </c>
      <c r="CE31" s="276" t="s">
        <v>815</v>
      </c>
      <c r="CF31" s="276" t="s">
        <v>815</v>
      </c>
      <c r="CG31" s="276" t="s">
        <v>815</v>
      </c>
      <c r="CH31" s="276" t="s">
        <v>815</v>
      </c>
      <c r="CI31" s="276" t="s">
        <v>815</v>
      </c>
      <c r="CJ31" s="276" t="s">
        <v>815</v>
      </c>
      <c r="CK31" s="276" t="s">
        <v>815</v>
      </c>
      <c r="CL31" s="276" t="s">
        <v>815</v>
      </c>
      <c r="CM31" s="276" t="s">
        <v>815</v>
      </c>
      <c r="CN31" s="273">
        <v>0</v>
      </c>
      <c r="CO31" s="276" t="s">
        <v>815</v>
      </c>
      <c r="CP31" s="276" t="s">
        <v>815</v>
      </c>
      <c r="CQ31" s="276" t="s">
        <v>815</v>
      </c>
      <c r="CR31" s="276" t="s">
        <v>815</v>
      </c>
      <c r="CS31" s="276" t="s">
        <v>815</v>
      </c>
      <c r="CT31" s="276" t="s">
        <v>815</v>
      </c>
      <c r="CU31" s="276" t="s">
        <v>815</v>
      </c>
      <c r="CV31" s="276" t="s">
        <v>815</v>
      </c>
      <c r="CW31" s="273">
        <v>0</v>
      </c>
      <c r="CX31" s="276" t="s">
        <v>815</v>
      </c>
      <c r="CY31" s="273">
        <v>0</v>
      </c>
      <c r="CZ31" s="273">
        <f t="shared" si="7"/>
        <v>0</v>
      </c>
      <c r="DA31" s="276" t="s">
        <v>815</v>
      </c>
      <c r="DB31" s="276" t="s">
        <v>815</v>
      </c>
      <c r="DC31" s="276" t="s">
        <v>815</v>
      </c>
      <c r="DD31" s="276" t="s">
        <v>815</v>
      </c>
      <c r="DE31" s="276" t="s">
        <v>815</v>
      </c>
      <c r="DF31" s="276" t="s">
        <v>815</v>
      </c>
      <c r="DG31" s="276" t="s">
        <v>815</v>
      </c>
      <c r="DH31" s="276" t="s">
        <v>815</v>
      </c>
      <c r="DI31" s="276" t="s">
        <v>815</v>
      </c>
      <c r="DJ31" s="276" t="s">
        <v>815</v>
      </c>
      <c r="DK31" s="276" t="s">
        <v>815</v>
      </c>
      <c r="DL31" s="276" t="s">
        <v>815</v>
      </c>
      <c r="DM31" s="276" t="s">
        <v>815</v>
      </c>
      <c r="DN31" s="273">
        <v>0</v>
      </c>
      <c r="DO31" s="276" t="s">
        <v>815</v>
      </c>
      <c r="DP31" s="276" t="s">
        <v>815</v>
      </c>
      <c r="DQ31" s="276" t="s">
        <v>815</v>
      </c>
      <c r="DR31" s="276" t="s">
        <v>815</v>
      </c>
      <c r="DS31" s="276" t="s">
        <v>815</v>
      </c>
      <c r="DT31" s="276" t="s">
        <v>815</v>
      </c>
      <c r="DU31" s="276" t="s">
        <v>815</v>
      </c>
      <c r="DV31" s="273">
        <v>0</v>
      </c>
      <c r="DW31" s="276" t="s">
        <v>815</v>
      </c>
      <c r="DX31" s="273">
        <v>0</v>
      </c>
      <c r="DY31" s="273">
        <f t="shared" si="9"/>
        <v>0</v>
      </c>
      <c r="DZ31" s="276" t="s">
        <v>815</v>
      </c>
      <c r="EA31" s="276" t="s">
        <v>815</v>
      </c>
      <c r="EB31" s="276" t="s">
        <v>815</v>
      </c>
      <c r="EC31" s="276" t="s">
        <v>815</v>
      </c>
      <c r="ED31" s="276" t="s">
        <v>815</v>
      </c>
      <c r="EE31" s="276" t="s">
        <v>815</v>
      </c>
      <c r="EF31" s="276" t="s">
        <v>815</v>
      </c>
      <c r="EG31" s="276" t="s">
        <v>815</v>
      </c>
      <c r="EH31" s="276" t="s">
        <v>815</v>
      </c>
      <c r="EI31" s="276" t="s">
        <v>815</v>
      </c>
      <c r="EJ31" s="276" t="s">
        <v>815</v>
      </c>
      <c r="EK31" s="276" t="s">
        <v>815</v>
      </c>
      <c r="EL31" s="273">
        <v>0</v>
      </c>
      <c r="EM31" s="276" t="s">
        <v>815</v>
      </c>
      <c r="EN31" s="276" t="s">
        <v>815</v>
      </c>
      <c r="EO31" s="276" t="s">
        <v>815</v>
      </c>
      <c r="EP31" s="273">
        <v>0</v>
      </c>
      <c r="EQ31" s="276" t="s">
        <v>815</v>
      </c>
      <c r="ER31" s="276" t="s">
        <v>815</v>
      </c>
      <c r="ES31" s="276" t="s">
        <v>815</v>
      </c>
      <c r="ET31" s="276" t="s">
        <v>815</v>
      </c>
      <c r="EU31" s="273">
        <v>0</v>
      </c>
      <c r="EV31" s="276" t="s">
        <v>815</v>
      </c>
      <c r="EW31" s="273">
        <v>0</v>
      </c>
      <c r="EX31" s="273">
        <f t="shared" si="11"/>
        <v>0</v>
      </c>
      <c r="EY31" s="273">
        <v>0</v>
      </c>
      <c r="EZ31" s="276" t="s">
        <v>815</v>
      </c>
      <c r="FA31" s="276" t="s">
        <v>815</v>
      </c>
      <c r="FB31" s="276" t="s">
        <v>815</v>
      </c>
      <c r="FC31" s="273">
        <v>0</v>
      </c>
      <c r="FD31" s="276" t="s">
        <v>815</v>
      </c>
      <c r="FE31" s="276" t="s">
        <v>815</v>
      </c>
      <c r="FF31" s="276" t="s">
        <v>815</v>
      </c>
      <c r="FG31" s="273">
        <v>0</v>
      </c>
      <c r="FH31" s="273">
        <v>0</v>
      </c>
      <c r="FI31" s="273">
        <v>0</v>
      </c>
      <c r="FJ31" s="276" t="s">
        <v>815</v>
      </c>
      <c r="FK31" s="276" t="s">
        <v>815</v>
      </c>
      <c r="FL31" s="276" t="s">
        <v>815</v>
      </c>
      <c r="FM31" s="276" t="s">
        <v>815</v>
      </c>
      <c r="FN31" s="273">
        <v>0</v>
      </c>
      <c r="FO31" s="273">
        <v>0</v>
      </c>
      <c r="FP31" s="276" t="s">
        <v>815</v>
      </c>
      <c r="FQ31" s="276" t="s">
        <v>815</v>
      </c>
      <c r="FR31" s="276" t="s">
        <v>815</v>
      </c>
      <c r="FS31" s="273">
        <v>0</v>
      </c>
      <c r="FT31" s="273">
        <v>0</v>
      </c>
      <c r="FU31" s="276" t="s">
        <v>815</v>
      </c>
      <c r="FV31" s="273">
        <v>0</v>
      </c>
      <c r="FW31" s="273">
        <f t="shared" si="14"/>
        <v>3</v>
      </c>
      <c r="FX31" s="273">
        <v>0</v>
      </c>
      <c r="FY31" s="273">
        <v>0</v>
      </c>
      <c r="FZ31" s="273">
        <v>0</v>
      </c>
      <c r="GA31" s="273">
        <v>0</v>
      </c>
      <c r="GB31" s="273">
        <v>0</v>
      </c>
      <c r="GC31" s="273">
        <v>0</v>
      </c>
      <c r="GD31" s="273">
        <v>0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815</v>
      </c>
      <c r="GM31" s="276" t="s">
        <v>815</v>
      </c>
      <c r="GN31" s="276" t="s">
        <v>815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3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104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20</v>
      </c>
      <c r="J32" s="273">
        <f t="shared" si="24"/>
        <v>25</v>
      </c>
      <c r="K32" s="273">
        <f t="shared" si="25"/>
        <v>9</v>
      </c>
      <c r="L32" s="273">
        <f t="shared" si="26"/>
        <v>0</v>
      </c>
      <c r="M32" s="273">
        <f t="shared" si="27"/>
        <v>50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815</v>
      </c>
      <c r="AQ32" s="276" t="s">
        <v>815</v>
      </c>
      <c r="AR32" s="273">
        <v>0</v>
      </c>
      <c r="AS32" s="276" t="s">
        <v>815</v>
      </c>
      <c r="AT32" s="276" t="s">
        <v>815</v>
      </c>
      <c r="AU32" s="273">
        <v>0</v>
      </c>
      <c r="AV32" s="276" t="s">
        <v>815</v>
      </c>
      <c r="AW32" s="273">
        <v>0</v>
      </c>
      <c r="AX32" s="276" t="s">
        <v>815</v>
      </c>
      <c r="AY32" s="273">
        <v>0</v>
      </c>
      <c r="AZ32" s="276" t="s">
        <v>815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815</v>
      </c>
      <c r="BP32" s="276" t="s">
        <v>815</v>
      </c>
      <c r="BQ32" s="276" t="s">
        <v>815</v>
      </c>
      <c r="BR32" s="276" t="s">
        <v>815</v>
      </c>
      <c r="BS32" s="276" t="s">
        <v>815</v>
      </c>
      <c r="BT32" s="276" t="s">
        <v>815</v>
      </c>
      <c r="BU32" s="276" t="s">
        <v>815</v>
      </c>
      <c r="BV32" s="276" t="s">
        <v>815</v>
      </c>
      <c r="BW32" s="276" t="s">
        <v>815</v>
      </c>
      <c r="BX32" s="273">
        <v>0</v>
      </c>
      <c r="BY32" s="276" t="s">
        <v>815</v>
      </c>
      <c r="BZ32" s="273">
        <v>0</v>
      </c>
      <c r="CA32" s="273">
        <f t="shared" si="5"/>
        <v>0</v>
      </c>
      <c r="CB32" s="276" t="s">
        <v>815</v>
      </c>
      <c r="CC32" s="276" t="s">
        <v>815</v>
      </c>
      <c r="CD32" s="276" t="s">
        <v>815</v>
      </c>
      <c r="CE32" s="276" t="s">
        <v>815</v>
      </c>
      <c r="CF32" s="276" t="s">
        <v>815</v>
      </c>
      <c r="CG32" s="276" t="s">
        <v>815</v>
      </c>
      <c r="CH32" s="276" t="s">
        <v>815</v>
      </c>
      <c r="CI32" s="276" t="s">
        <v>815</v>
      </c>
      <c r="CJ32" s="276" t="s">
        <v>815</v>
      </c>
      <c r="CK32" s="276" t="s">
        <v>815</v>
      </c>
      <c r="CL32" s="276" t="s">
        <v>815</v>
      </c>
      <c r="CM32" s="276" t="s">
        <v>815</v>
      </c>
      <c r="CN32" s="273">
        <v>0</v>
      </c>
      <c r="CO32" s="276" t="s">
        <v>815</v>
      </c>
      <c r="CP32" s="276" t="s">
        <v>815</v>
      </c>
      <c r="CQ32" s="276" t="s">
        <v>815</v>
      </c>
      <c r="CR32" s="276" t="s">
        <v>815</v>
      </c>
      <c r="CS32" s="276" t="s">
        <v>815</v>
      </c>
      <c r="CT32" s="276" t="s">
        <v>815</v>
      </c>
      <c r="CU32" s="276" t="s">
        <v>815</v>
      </c>
      <c r="CV32" s="276" t="s">
        <v>815</v>
      </c>
      <c r="CW32" s="273">
        <v>0</v>
      </c>
      <c r="CX32" s="276" t="s">
        <v>815</v>
      </c>
      <c r="CY32" s="273">
        <v>0</v>
      </c>
      <c r="CZ32" s="273">
        <f t="shared" si="7"/>
        <v>0</v>
      </c>
      <c r="DA32" s="276" t="s">
        <v>815</v>
      </c>
      <c r="DB32" s="276" t="s">
        <v>815</v>
      </c>
      <c r="DC32" s="276" t="s">
        <v>815</v>
      </c>
      <c r="DD32" s="276" t="s">
        <v>815</v>
      </c>
      <c r="DE32" s="276" t="s">
        <v>815</v>
      </c>
      <c r="DF32" s="276" t="s">
        <v>815</v>
      </c>
      <c r="DG32" s="276" t="s">
        <v>815</v>
      </c>
      <c r="DH32" s="276" t="s">
        <v>815</v>
      </c>
      <c r="DI32" s="276" t="s">
        <v>815</v>
      </c>
      <c r="DJ32" s="276" t="s">
        <v>815</v>
      </c>
      <c r="DK32" s="276" t="s">
        <v>815</v>
      </c>
      <c r="DL32" s="276" t="s">
        <v>815</v>
      </c>
      <c r="DM32" s="276" t="s">
        <v>815</v>
      </c>
      <c r="DN32" s="273">
        <v>0</v>
      </c>
      <c r="DO32" s="276" t="s">
        <v>815</v>
      </c>
      <c r="DP32" s="276" t="s">
        <v>815</v>
      </c>
      <c r="DQ32" s="276" t="s">
        <v>815</v>
      </c>
      <c r="DR32" s="276" t="s">
        <v>815</v>
      </c>
      <c r="DS32" s="276" t="s">
        <v>815</v>
      </c>
      <c r="DT32" s="276" t="s">
        <v>815</v>
      </c>
      <c r="DU32" s="276" t="s">
        <v>815</v>
      </c>
      <c r="DV32" s="273">
        <v>0</v>
      </c>
      <c r="DW32" s="276" t="s">
        <v>815</v>
      </c>
      <c r="DX32" s="273">
        <v>0</v>
      </c>
      <c r="DY32" s="273">
        <f t="shared" si="9"/>
        <v>0</v>
      </c>
      <c r="DZ32" s="276" t="s">
        <v>815</v>
      </c>
      <c r="EA32" s="276" t="s">
        <v>815</v>
      </c>
      <c r="EB32" s="276" t="s">
        <v>815</v>
      </c>
      <c r="EC32" s="276" t="s">
        <v>815</v>
      </c>
      <c r="ED32" s="276" t="s">
        <v>815</v>
      </c>
      <c r="EE32" s="276" t="s">
        <v>815</v>
      </c>
      <c r="EF32" s="276" t="s">
        <v>815</v>
      </c>
      <c r="EG32" s="276" t="s">
        <v>815</v>
      </c>
      <c r="EH32" s="276" t="s">
        <v>815</v>
      </c>
      <c r="EI32" s="276" t="s">
        <v>815</v>
      </c>
      <c r="EJ32" s="276" t="s">
        <v>815</v>
      </c>
      <c r="EK32" s="276" t="s">
        <v>815</v>
      </c>
      <c r="EL32" s="273">
        <v>0</v>
      </c>
      <c r="EM32" s="276" t="s">
        <v>815</v>
      </c>
      <c r="EN32" s="276" t="s">
        <v>815</v>
      </c>
      <c r="EO32" s="276" t="s">
        <v>815</v>
      </c>
      <c r="EP32" s="273">
        <v>0</v>
      </c>
      <c r="EQ32" s="276" t="s">
        <v>815</v>
      </c>
      <c r="ER32" s="276" t="s">
        <v>815</v>
      </c>
      <c r="ES32" s="276" t="s">
        <v>815</v>
      </c>
      <c r="ET32" s="276" t="s">
        <v>815</v>
      </c>
      <c r="EU32" s="273">
        <v>0</v>
      </c>
      <c r="EV32" s="276" t="s">
        <v>815</v>
      </c>
      <c r="EW32" s="273">
        <v>0</v>
      </c>
      <c r="EX32" s="273">
        <f t="shared" si="11"/>
        <v>0</v>
      </c>
      <c r="EY32" s="273">
        <v>0</v>
      </c>
      <c r="EZ32" s="276" t="s">
        <v>815</v>
      </c>
      <c r="FA32" s="276" t="s">
        <v>815</v>
      </c>
      <c r="FB32" s="276" t="s">
        <v>815</v>
      </c>
      <c r="FC32" s="273">
        <v>0</v>
      </c>
      <c r="FD32" s="276" t="s">
        <v>815</v>
      </c>
      <c r="FE32" s="276" t="s">
        <v>815</v>
      </c>
      <c r="FF32" s="276" t="s">
        <v>815</v>
      </c>
      <c r="FG32" s="273">
        <v>0</v>
      </c>
      <c r="FH32" s="273">
        <v>0</v>
      </c>
      <c r="FI32" s="273">
        <v>0</v>
      </c>
      <c r="FJ32" s="276" t="s">
        <v>815</v>
      </c>
      <c r="FK32" s="276" t="s">
        <v>815</v>
      </c>
      <c r="FL32" s="276" t="s">
        <v>815</v>
      </c>
      <c r="FM32" s="276" t="s">
        <v>815</v>
      </c>
      <c r="FN32" s="273">
        <v>0</v>
      </c>
      <c r="FO32" s="273">
        <v>0</v>
      </c>
      <c r="FP32" s="276" t="s">
        <v>815</v>
      </c>
      <c r="FQ32" s="276" t="s">
        <v>815</v>
      </c>
      <c r="FR32" s="276" t="s">
        <v>815</v>
      </c>
      <c r="FS32" s="273">
        <v>0</v>
      </c>
      <c r="FT32" s="273">
        <v>0</v>
      </c>
      <c r="FU32" s="276" t="s">
        <v>815</v>
      </c>
      <c r="FV32" s="273">
        <v>0</v>
      </c>
      <c r="FW32" s="273">
        <f t="shared" si="14"/>
        <v>104</v>
      </c>
      <c r="FX32" s="273">
        <v>0</v>
      </c>
      <c r="FY32" s="273">
        <v>0</v>
      </c>
      <c r="FZ32" s="273">
        <v>0</v>
      </c>
      <c r="GA32" s="273">
        <v>0</v>
      </c>
      <c r="GB32" s="273">
        <v>20</v>
      </c>
      <c r="GC32" s="273">
        <v>25</v>
      </c>
      <c r="GD32" s="273">
        <v>9</v>
      </c>
      <c r="GE32" s="273">
        <v>0</v>
      </c>
      <c r="GF32" s="273">
        <v>50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815</v>
      </c>
      <c r="GM32" s="276" t="s">
        <v>815</v>
      </c>
      <c r="GN32" s="276" t="s">
        <v>815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605</v>
      </c>
      <c r="E33" s="273">
        <f t="shared" si="19"/>
        <v>74</v>
      </c>
      <c r="F33" s="273">
        <f t="shared" si="20"/>
        <v>0</v>
      </c>
      <c r="G33" s="273">
        <f t="shared" si="21"/>
        <v>133</v>
      </c>
      <c r="H33" s="273">
        <f t="shared" si="22"/>
        <v>91</v>
      </c>
      <c r="I33" s="273">
        <f t="shared" si="23"/>
        <v>134</v>
      </c>
      <c r="J33" s="273">
        <f t="shared" si="24"/>
        <v>68</v>
      </c>
      <c r="K33" s="273">
        <f t="shared" si="25"/>
        <v>16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4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85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815</v>
      </c>
      <c r="AQ33" s="276" t="s">
        <v>815</v>
      </c>
      <c r="AR33" s="273">
        <v>0</v>
      </c>
      <c r="AS33" s="276" t="s">
        <v>815</v>
      </c>
      <c r="AT33" s="276" t="s">
        <v>815</v>
      </c>
      <c r="AU33" s="273">
        <v>0</v>
      </c>
      <c r="AV33" s="276" t="s">
        <v>815</v>
      </c>
      <c r="AW33" s="273">
        <v>0</v>
      </c>
      <c r="AX33" s="276" t="s">
        <v>815</v>
      </c>
      <c r="AY33" s="273">
        <v>0</v>
      </c>
      <c r="AZ33" s="276" t="s">
        <v>815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815</v>
      </c>
      <c r="BP33" s="276" t="s">
        <v>815</v>
      </c>
      <c r="BQ33" s="276" t="s">
        <v>815</v>
      </c>
      <c r="BR33" s="276" t="s">
        <v>815</v>
      </c>
      <c r="BS33" s="276" t="s">
        <v>815</v>
      </c>
      <c r="BT33" s="276" t="s">
        <v>815</v>
      </c>
      <c r="BU33" s="276" t="s">
        <v>815</v>
      </c>
      <c r="BV33" s="276" t="s">
        <v>815</v>
      </c>
      <c r="BW33" s="276" t="s">
        <v>815</v>
      </c>
      <c r="BX33" s="273">
        <v>0</v>
      </c>
      <c r="BY33" s="276" t="s">
        <v>815</v>
      </c>
      <c r="BZ33" s="273">
        <v>0</v>
      </c>
      <c r="CA33" s="273">
        <f t="shared" si="5"/>
        <v>0</v>
      </c>
      <c r="CB33" s="276" t="s">
        <v>815</v>
      </c>
      <c r="CC33" s="276" t="s">
        <v>815</v>
      </c>
      <c r="CD33" s="276" t="s">
        <v>815</v>
      </c>
      <c r="CE33" s="276" t="s">
        <v>815</v>
      </c>
      <c r="CF33" s="276" t="s">
        <v>815</v>
      </c>
      <c r="CG33" s="276" t="s">
        <v>815</v>
      </c>
      <c r="CH33" s="276" t="s">
        <v>815</v>
      </c>
      <c r="CI33" s="276" t="s">
        <v>815</v>
      </c>
      <c r="CJ33" s="276" t="s">
        <v>815</v>
      </c>
      <c r="CK33" s="276" t="s">
        <v>815</v>
      </c>
      <c r="CL33" s="276" t="s">
        <v>815</v>
      </c>
      <c r="CM33" s="276" t="s">
        <v>815</v>
      </c>
      <c r="CN33" s="273">
        <v>0</v>
      </c>
      <c r="CO33" s="276" t="s">
        <v>815</v>
      </c>
      <c r="CP33" s="276" t="s">
        <v>815</v>
      </c>
      <c r="CQ33" s="276" t="s">
        <v>815</v>
      </c>
      <c r="CR33" s="276" t="s">
        <v>815</v>
      </c>
      <c r="CS33" s="276" t="s">
        <v>815</v>
      </c>
      <c r="CT33" s="276" t="s">
        <v>815</v>
      </c>
      <c r="CU33" s="276" t="s">
        <v>815</v>
      </c>
      <c r="CV33" s="276" t="s">
        <v>815</v>
      </c>
      <c r="CW33" s="273">
        <v>0</v>
      </c>
      <c r="CX33" s="276" t="s">
        <v>815</v>
      </c>
      <c r="CY33" s="273">
        <v>0</v>
      </c>
      <c r="CZ33" s="273">
        <f t="shared" si="7"/>
        <v>0</v>
      </c>
      <c r="DA33" s="276" t="s">
        <v>815</v>
      </c>
      <c r="DB33" s="276" t="s">
        <v>815</v>
      </c>
      <c r="DC33" s="276" t="s">
        <v>815</v>
      </c>
      <c r="DD33" s="276" t="s">
        <v>815</v>
      </c>
      <c r="DE33" s="276" t="s">
        <v>815</v>
      </c>
      <c r="DF33" s="276" t="s">
        <v>815</v>
      </c>
      <c r="DG33" s="276" t="s">
        <v>815</v>
      </c>
      <c r="DH33" s="276" t="s">
        <v>815</v>
      </c>
      <c r="DI33" s="276" t="s">
        <v>815</v>
      </c>
      <c r="DJ33" s="276" t="s">
        <v>815</v>
      </c>
      <c r="DK33" s="276" t="s">
        <v>815</v>
      </c>
      <c r="DL33" s="276" t="s">
        <v>815</v>
      </c>
      <c r="DM33" s="276" t="s">
        <v>815</v>
      </c>
      <c r="DN33" s="273">
        <v>0</v>
      </c>
      <c r="DO33" s="276" t="s">
        <v>815</v>
      </c>
      <c r="DP33" s="276" t="s">
        <v>815</v>
      </c>
      <c r="DQ33" s="276" t="s">
        <v>815</v>
      </c>
      <c r="DR33" s="276" t="s">
        <v>815</v>
      </c>
      <c r="DS33" s="276" t="s">
        <v>815</v>
      </c>
      <c r="DT33" s="276" t="s">
        <v>815</v>
      </c>
      <c r="DU33" s="276" t="s">
        <v>815</v>
      </c>
      <c r="DV33" s="273">
        <v>0</v>
      </c>
      <c r="DW33" s="276" t="s">
        <v>815</v>
      </c>
      <c r="DX33" s="273">
        <v>0</v>
      </c>
      <c r="DY33" s="273">
        <f t="shared" si="9"/>
        <v>0</v>
      </c>
      <c r="DZ33" s="276" t="s">
        <v>815</v>
      </c>
      <c r="EA33" s="276" t="s">
        <v>815</v>
      </c>
      <c r="EB33" s="276" t="s">
        <v>815</v>
      </c>
      <c r="EC33" s="276" t="s">
        <v>815</v>
      </c>
      <c r="ED33" s="276" t="s">
        <v>815</v>
      </c>
      <c r="EE33" s="276" t="s">
        <v>815</v>
      </c>
      <c r="EF33" s="276" t="s">
        <v>815</v>
      </c>
      <c r="EG33" s="276" t="s">
        <v>815</v>
      </c>
      <c r="EH33" s="276" t="s">
        <v>815</v>
      </c>
      <c r="EI33" s="276" t="s">
        <v>815</v>
      </c>
      <c r="EJ33" s="276" t="s">
        <v>815</v>
      </c>
      <c r="EK33" s="276" t="s">
        <v>815</v>
      </c>
      <c r="EL33" s="273">
        <v>0</v>
      </c>
      <c r="EM33" s="276" t="s">
        <v>815</v>
      </c>
      <c r="EN33" s="276" t="s">
        <v>815</v>
      </c>
      <c r="EO33" s="276" t="s">
        <v>815</v>
      </c>
      <c r="EP33" s="273">
        <v>0</v>
      </c>
      <c r="EQ33" s="276" t="s">
        <v>815</v>
      </c>
      <c r="ER33" s="276" t="s">
        <v>815</v>
      </c>
      <c r="ES33" s="276" t="s">
        <v>815</v>
      </c>
      <c r="ET33" s="276" t="s">
        <v>815</v>
      </c>
      <c r="EU33" s="273">
        <v>0</v>
      </c>
      <c r="EV33" s="276" t="s">
        <v>815</v>
      </c>
      <c r="EW33" s="273">
        <v>0</v>
      </c>
      <c r="EX33" s="273">
        <f t="shared" si="11"/>
        <v>0</v>
      </c>
      <c r="EY33" s="273">
        <v>0</v>
      </c>
      <c r="EZ33" s="276" t="s">
        <v>815</v>
      </c>
      <c r="FA33" s="276" t="s">
        <v>815</v>
      </c>
      <c r="FB33" s="276" t="s">
        <v>815</v>
      </c>
      <c r="FC33" s="273">
        <v>0</v>
      </c>
      <c r="FD33" s="276" t="s">
        <v>815</v>
      </c>
      <c r="FE33" s="276" t="s">
        <v>815</v>
      </c>
      <c r="FF33" s="276" t="s">
        <v>815</v>
      </c>
      <c r="FG33" s="273">
        <v>0</v>
      </c>
      <c r="FH33" s="273">
        <v>0</v>
      </c>
      <c r="FI33" s="273">
        <v>0</v>
      </c>
      <c r="FJ33" s="276" t="s">
        <v>815</v>
      </c>
      <c r="FK33" s="276" t="s">
        <v>815</v>
      </c>
      <c r="FL33" s="276" t="s">
        <v>815</v>
      </c>
      <c r="FM33" s="276" t="s">
        <v>815</v>
      </c>
      <c r="FN33" s="273">
        <v>0</v>
      </c>
      <c r="FO33" s="273">
        <v>0</v>
      </c>
      <c r="FP33" s="276" t="s">
        <v>815</v>
      </c>
      <c r="FQ33" s="276" t="s">
        <v>815</v>
      </c>
      <c r="FR33" s="276" t="s">
        <v>815</v>
      </c>
      <c r="FS33" s="273">
        <v>0</v>
      </c>
      <c r="FT33" s="273">
        <v>0</v>
      </c>
      <c r="FU33" s="276" t="s">
        <v>815</v>
      </c>
      <c r="FV33" s="273">
        <v>0</v>
      </c>
      <c r="FW33" s="273">
        <f t="shared" si="14"/>
        <v>605</v>
      </c>
      <c r="FX33" s="273">
        <v>74</v>
      </c>
      <c r="FY33" s="273">
        <v>0</v>
      </c>
      <c r="FZ33" s="273">
        <v>133</v>
      </c>
      <c r="GA33" s="273">
        <v>91</v>
      </c>
      <c r="GB33" s="273">
        <v>134</v>
      </c>
      <c r="GC33" s="273">
        <v>68</v>
      </c>
      <c r="GD33" s="273">
        <v>16</v>
      </c>
      <c r="GE33" s="273">
        <v>0</v>
      </c>
      <c r="GF33" s="273">
        <v>0</v>
      </c>
      <c r="GG33" s="273">
        <v>0</v>
      </c>
      <c r="GH33" s="273">
        <v>4</v>
      </c>
      <c r="GI33" s="273">
        <v>0</v>
      </c>
      <c r="GJ33" s="273">
        <v>0</v>
      </c>
      <c r="GK33" s="273">
        <v>0</v>
      </c>
      <c r="GL33" s="276" t="s">
        <v>815</v>
      </c>
      <c r="GM33" s="276" t="s">
        <v>815</v>
      </c>
      <c r="GN33" s="276" t="s">
        <v>815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85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170</v>
      </c>
      <c r="E34" s="273">
        <f t="shared" si="19"/>
        <v>67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26</v>
      </c>
      <c r="J34" s="273">
        <f t="shared" si="24"/>
        <v>23</v>
      </c>
      <c r="K34" s="273">
        <f t="shared" si="25"/>
        <v>10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20</v>
      </c>
      <c r="P34" s="273">
        <f t="shared" si="30"/>
        <v>24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815</v>
      </c>
      <c r="AQ34" s="276" t="s">
        <v>815</v>
      </c>
      <c r="AR34" s="273">
        <v>0</v>
      </c>
      <c r="AS34" s="276" t="s">
        <v>815</v>
      </c>
      <c r="AT34" s="276" t="s">
        <v>815</v>
      </c>
      <c r="AU34" s="273">
        <v>0</v>
      </c>
      <c r="AV34" s="276" t="s">
        <v>815</v>
      </c>
      <c r="AW34" s="273">
        <v>0</v>
      </c>
      <c r="AX34" s="276" t="s">
        <v>815</v>
      </c>
      <c r="AY34" s="273">
        <v>0</v>
      </c>
      <c r="AZ34" s="276" t="s">
        <v>815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815</v>
      </c>
      <c r="BP34" s="276" t="s">
        <v>815</v>
      </c>
      <c r="BQ34" s="276" t="s">
        <v>815</v>
      </c>
      <c r="BR34" s="276" t="s">
        <v>815</v>
      </c>
      <c r="BS34" s="276" t="s">
        <v>815</v>
      </c>
      <c r="BT34" s="276" t="s">
        <v>815</v>
      </c>
      <c r="BU34" s="276" t="s">
        <v>815</v>
      </c>
      <c r="BV34" s="276" t="s">
        <v>815</v>
      </c>
      <c r="BW34" s="276" t="s">
        <v>815</v>
      </c>
      <c r="BX34" s="273">
        <v>0</v>
      </c>
      <c r="BY34" s="276" t="s">
        <v>815</v>
      </c>
      <c r="BZ34" s="273">
        <v>0</v>
      </c>
      <c r="CA34" s="273">
        <f t="shared" si="5"/>
        <v>0</v>
      </c>
      <c r="CB34" s="276" t="s">
        <v>815</v>
      </c>
      <c r="CC34" s="276" t="s">
        <v>815</v>
      </c>
      <c r="CD34" s="276" t="s">
        <v>815</v>
      </c>
      <c r="CE34" s="276" t="s">
        <v>815</v>
      </c>
      <c r="CF34" s="276" t="s">
        <v>815</v>
      </c>
      <c r="CG34" s="276" t="s">
        <v>815</v>
      </c>
      <c r="CH34" s="276" t="s">
        <v>815</v>
      </c>
      <c r="CI34" s="276" t="s">
        <v>815</v>
      </c>
      <c r="CJ34" s="276" t="s">
        <v>815</v>
      </c>
      <c r="CK34" s="276" t="s">
        <v>815</v>
      </c>
      <c r="CL34" s="276" t="s">
        <v>815</v>
      </c>
      <c r="CM34" s="276" t="s">
        <v>815</v>
      </c>
      <c r="CN34" s="273">
        <v>0</v>
      </c>
      <c r="CO34" s="276" t="s">
        <v>815</v>
      </c>
      <c r="CP34" s="276" t="s">
        <v>815</v>
      </c>
      <c r="CQ34" s="276" t="s">
        <v>815</v>
      </c>
      <c r="CR34" s="276" t="s">
        <v>815</v>
      </c>
      <c r="CS34" s="276" t="s">
        <v>815</v>
      </c>
      <c r="CT34" s="276" t="s">
        <v>815</v>
      </c>
      <c r="CU34" s="276" t="s">
        <v>815</v>
      </c>
      <c r="CV34" s="276" t="s">
        <v>815</v>
      </c>
      <c r="CW34" s="273">
        <v>0</v>
      </c>
      <c r="CX34" s="276" t="s">
        <v>815</v>
      </c>
      <c r="CY34" s="273">
        <v>0</v>
      </c>
      <c r="CZ34" s="273">
        <f t="shared" si="7"/>
        <v>0</v>
      </c>
      <c r="DA34" s="276" t="s">
        <v>815</v>
      </c>
      <c r="DB34" s="276" t="s">
        <v>815</v>
      </c>
      <c r="DC34" s="276" t="s">
        <v>815</v>
      </c>
      <c r="DD34" s="276" t="s">
        <v>815</v>
      </c>
      <c r="DE34" s="276" t="s">
        <v>815</v>
      </c>
      <c r="DF34" s="276" t="s">
        <v>815</v>
      </c>
      <c r="DG34" s="276" t="s">
        <v>815</v>
      </c>
      <c r="DH34" s="276" t="s">
        <v>815</v>
      </c>
      <c r="DI34" s="276" t="s">
        <v>815</v>
      </c>
      <c r="DJ34" s="276" t="s">
        <v>815</v>
      </c>
      <c r="DK34" s="276" t="s">
        <v>815</v>
      </c>
      <c r="DL34" s="276" t="s">
        <v>815</v>
      </c>
      <c r="DM34" s="276" t="s">
        <v>815</v>
      </c>
      <c r="DN34" s="273">
        <v>0</v>
      </c>
      <c r="DO34" s="276" t="s">
        <v>815</v>
      </c>
      <c r="DP34" s="276" t="s">
        <v>815</v>
      </c>
      <c r="DQ34" s="276" t="s">
        <v>815</v>
      </c>
      <c r="DR34" s="276" t="s">
        <v>815</v>
      </c>
      <c r="DS34" s="276" t="s">
        <v>815</v>
      </c>
      <c r="DT34" s="276" t="s">
        <v>815</v>
      </c>
      <c r="DU34" s="276" t="s">
        <v>815</v>
      </c>
      <c r="DV34" s="273">
        <v>0</v>
      </c>
      <c r="DW34" s="276" t="s">
        <v>815</v>
      </c>
      <c r="DX34" s="273">
        <v>0</v>
      </c>
      <c r="DY34" s="273">
        <f t="shared" si="9"/>
        <v>0</v>
      </c>
      <c r="DZ34" s="276" t="s">
        <v>815</v>
      </c>
      <c r="EA34" s="276" t="s">
        <v>815</v>
      </c>
      <c r="EB34" s="276" t="s">
        <v>815</v>
      </c>
      <c r="EC34" s="276" t="s">
        <v>815</v>
      </c>
      <c r="ED34" s="276" t="s">
        <v>815</v>
      </c>
      <c r="EE34" s="276" t="s">
        <v>815</v>
      </c>
      <c r="EF34" s="276" t="s">
        <v>815</v>
      </c>
      <c r="EG34" s="276" t="s">
        <v>815</v>
      </c>
      <c r="EH34" s="276" t="s">
        <v>815</v>
      </c>
      <c r="EI34" s="276" t="s">
        <v>815</v>
      </c>
      <c r="EJ34" s="276" t="s">
        <v>815</v>
      </c>
      <c r="EK34" s="276" t="s">
        <v>815</v>
      </c>
      <c r="EL34" s="273">
        <v>0</v>
      </c>
      <c r="EM34" s="276" t="s">
        <v>815</v>
      </c>
      <c r="EN34" s="276" t="s">
        <v>815</v>
      </c>
      <c r="EO34" s="276" t="s">
        <v>815</v>
      </c>
      <c r="EP34" s="273">
        <v>0</v>
      </c>
      <c r="EQ34" s="276" t="s">
        <v>815</v>
      </c>
      <c r="ER34" s="276" t="s">
        <v>815</v>
      </c>
      <c r="ES34" s="276" t="s">
        <v>815</v>
      </c>
      <c r="ET34" s="276" t="s">
        <v>815</v>
      </c>
      <c r="EU34" s="273">
        <v>0</v>
      </c>
      <c r="EV34" s="276" t="s">
        <v>815</v>
      </c>
      <c r="EW34" s="273">
        <v>0</v>
      </c>
      <c r="EX34" s="273">
        <f t="shared" si="11"/>
        <v>0</v>
      </c>
      <c r="EY34" s="273">
        <v>0</v>
      </c>
      <c r="EZ34" s="276" t="s">
        <v>815</v>
      </c>
      <c r="FA34" s="276" t="s">
        <v>815</v>
      </c>
      <c r="FB34" s="276" t="s">
        <v>815</v>
      </c>
      <c r="FC34" s="273">
        <v>0</v>
      </c>
      <c r="FD34" s="276" t="s">
        <v>815</v>
      </c>
      <c r="FE34" s="276" t="s">
        <v>815</v>
      </c>
      <c r="FF34" s="276" t="s">
        <v>815</v>
      </c>
      <c r="FG34" s="273">
        <v>0</v>
      </c>
      <c r="FH34" s="273">
        <v>0</v>
      </c>
      <c r="FI34" s="273">
        <v>0</v>
      </c>
      <c r="FJ34" s="276" t="s">
        <v>815</v>
      </c>
      <c r="FK34" s="276" t="s">
        <v>815</v>
      </c>
      <c r="FL34" s="276" t="s">
        <v>815</v>
      </c>
      <c r="FM34" s="276" t="s">
        <v>815</v>
      </c>
      <c r="FN34" s="273">
        <v>0</v>
      </c>
      <c r="FO34" s="273">
        <v>0</v>
      </c>
      <c r="FP34" s="276" t="s">
        <v>815</v>
      </c>
      <c r="FQ34" s="276" t="s">
        <v>815</v>
      </c>
      <c r="FR34" s="276" t="s">
        <v>815</v>
      </c>
      <c r="FS34" s="273">
        <v>0</v>
      </c>
      <c r="FT34" s="273">
        <v>0</v>
      </c>
      <c r="FU34" s="276" t="s">
        <v>815</v>
      </c>
      <c r="FV34" s="273">
        <v>0</v>
      </c>
      <c r="FW34" s="273">
        <f t="shared" si="14"/>
        <v>170</v>
      </c>
      <c r="FX34" s="273">
        <v>67</v>
      </c>
      <c r="FY34" s="273">
        <v>0</v>
      </c>
      <c r="FZ34" s="273">
        <v>0</v>
      </c>
      <c r="GA34" s="273">
        <v>0</v>
      </c>
      <c r="GB34" s="273">
        <v>26</v>
      </c>
      <c r="GC34" s="273">
        <v>23</v>
      </c>
      <c r="GD34" s="273">
        <v>10</v>
      </c>
      <c r="GE34" s="273">
        <v>0</v>
      </c>
      <c r="GF34" s="273">
        <v>0</v>
      </c>
      <c r="GG34" s="273">
        <v>0</v>
      </c>
      <c r="GH34" s="273">
        <v>20</v>
      </c>
      <c r="GI34" s="273">
        <v>24</v>
      </c>
      <c r="GJ34" s="273">
        <v>0</v>
      </c>
      <c r="GK34" s="273">
        <v>0</v>
      </c>
      <c r="GL34" s="276" t="s">
        <v>815</v>
      </c>
      <c r="GM34" s="276" t="s">
        <v>815</v>
      </c>
      <c r="GN34" s="276" t="s">
        <v>815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160</v>
      </c>
      <c r="E35" s="273">
        <f t="shared" si="19"/>
        <v>39</v>
      </c>
      <c r="F35" s="273">
        <f t="shared" si="20"/>
        <v>0</v>
      </c>
      <c r="G35" s="273">
        <f t="shared" si="21"/>
        <v>0</v>
      </c>
      <c r="H35" s="273">
        <f t="shared" si="22"/>
        <v>19</v>
      </c>
      <c r="I35" s="273">
        <f t="shared" si="23"/>
        <v>29</v>
      </c>
      <c r="J35" s="273">
        <f t="shared" si="24"/>
        <v>32</v>
      </c>
      <c r="K35" s="273">
        <f t="shared" si="25"/>
        <v>6</v>
      </c>
      <c r="L35" s="273">
        <f t="shared" si="26"/>
        <v>0</v>
      </c>
      <c r="M35" s="273">
        <f t="shared" si="27"/>
        <v>0</v>
      </c>
      <c r="N35" s="273">
        <f t="shared" si="28"/>
        <v>35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815</v>
      </c>
      <c r="AQ35" s="276" t="s">
        <v>815</v>
      </c>
      <c r="AR35" s="273">
        <v>0</v>
      </c>
      <c r="AS35" s="276" t="s">
        <v>815</v>
      </c>
      <c r="AT35" s="276" t="s">
        <v>815</v>
      </c>
      <c r="AU35" s="273">
        <v>0</v>
      </c>
      <c r="AV35" s="276" t="s">
        <v>815</v>
      </c>
      <c r="AW35" s="273">
        <v>0</v>
      </c>
      <c r="AX35" s="276" t="s">
        <v>815</v>
      </c>
      <c r="AY35" s="273">
        <v>0</v>
      </c>
      <c r="AZ35" s="276" t="s">
        <v>815</v>
      </c>
      <c r="BA35" s="273">
        <v>0</v>
      </c>
      <c r="BB35" s="273">
        <f t="shared" si="3"/>
        <v>0</v>
      </c>
      <c r="BC35" s="273">
        <v>0</v>
      </c>
      <c r="BD35" s="273">
        <v>0</v>
      </c>
      <c r="BE35" s="273">
        <v>0</v>
      </c>
      <c r="BF35" s="273"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815</v>
      </c>
      <c r="BP35" s="276" t="s">
        <v>815</v>
      </c>
      <c r="BQ35" s="276" t="s">
        <v>815</v>
      </c>
      <c r="BR35" s="276" t="s">
        <v>815</v>
      </c>
      <c r="BS35" s="276" t="s">
        <v>815</v>
      </c>
      <c r="BT35" s="276" t="s">
        <v>815</v>
      </c>
      <c r="BU35" s="276" t="s">
        <v>815</v>
      </c>
      <c r="BV35" s="276" t="s">
        <v>815</v>
      </c>
      <c r="BW35" s="276" t="s">
        <v>815</v>
      </c>
      <c r="BX35" s="273">
        <v>0</v>
      </c>
      <c r="BY35" s="276" t="s">
        <v>815</v>
      </c>
      <c r="BZ35" s="273">
        <v>0</v>
      </c>
      <c r="CA35" s="273">
        <f t="shared" si="5"/>
        <v>0</v>
      </c>
      <c r="CB35" s="276" t="s">
        <v>815</v>
      </c>
      <c r="CC35" s="276" t="s">
        <v>815</v>
      </c>
      <c r="CD35" s="276" t="s">
        <v>815</v>
      </c>
      <c r="CE35" s="276" t="s">
        <v>815</v>
      </c>
      <c r="CF35" s="276" t="s">
        <v>815</v>
      </c>
      <c r="CG35" s="276" t="s">
        <v>815</v>
      </c>
      <c r="CH35" s="276" t="s">
        <v>815</v>
      </c>
      <c r="CI35" s="276" t="s">
        <v>815</v>
      </c>
      <c r="CJ35" s="276" t="s">
        <v>815</v>
      </c>
      <c r="CK35" s="276" t="s">
        <v>815</v>
      </c>
      <c r="CL35" s="276" t="s">
        <v>815</v>
      </c>
      <c r="CM35" s="276" t="s">
        <v>815</v>
      </c>
      <c r="CN35" s="273">
        <v>0</v>
      </c>
      <c r="CO35" s="276" t="s">
        <v>815</v>
      </c>
      <c r="CP35" s="276" t="s">
        <v>815</v>
      </c>
      <c r="CQ35" s="276" t="s">
        <v>815</v>
      </c>
      <c r="CR35" s="276" t="s">
        <v>815</v>
      </c>
      <c r="CS35" s="276" t="s">
        <v>815</v>
      </c>
      <c r="CT35" s="276" t="s">
        <v>815</v>
      </c>
      <c r="CU35" s="276" t="s">
        <v>815</v>
      </c>
      <c r="CV35" s="276" t="s">
        <v>815</v>
      </c>
      <c r="CW35" s="273">
        <v>0</v>
      </c>
      <c r="CX35" s="276" t="s">
        <v>815</v>
      </c>
      <c r="CY35" s="273">
        <v>0</v>
      </c>
      <c r="CZ35" s="273">
        <f t="shared" si="7"/>
        <v>0</v>
      </c>
      <c r="DA35" s="276" t="s">
        <v>815</v>
      </c>
      <c r="DB35" s="276" t="s">
        <v>815</v>
      </c>
      <c r="DC35" s="276" t="s">
        <v>815</v>
      </c>
      <c r="DD35" s="276" t="s">
        <v>815</v>
      </c>
      <c r="DE35" s="276" t="s">
        <v>815</v>
      </c>
      <c r="DF35" s="276" t="s">
        <v>815</v>
      </c>
      <c r="DG35" s="276" t="s">
        <v>815</v>
      </c>
      <c r="DH35" s="276" t="s">
        <v>815</v>
      </c>
      <c r="DI35" s="276" t="s">
        <v>815</v>
      </c>
      <c r="DJ35" s="276" t="s">
        <v>815</v>
      </c>
      <c r="DK35" s="276" t="s">
        <v>815</v>
      </c>
      <c r="DL35" s="276" t="s">
        <v>815</v>
      </c>
      <c r="DM35" s="276" t="s">
        <v>815</v>
      </c>
      <c r="DN35" s="273">
        <v>0</v>
      </c>
      <c r="DO35" s="276" t="s">
        <v>815</v>
      </c>
      <c r="DP35" s="276" t="s">
        <v>815</v>
      </c>
      <c r="DQ35" s="276" t="s">
        <v>815</v>
      </c>
      <c r="DR35" s="276" t="s">
        <v>815</v>
      </c>
      <c r="DS35" s="276" t="s">
        <v>815</v>
      </c>
      <c r="DT35" s="276" t="s">
        <v>815</v>
      </c>
      <c r="DU35" s="276" t="s">
        <v>815</v>
      </c>
      <c r="DV35" s="273">
        <v>0</v>
      </c>
      <c r="DW35" s="276" t="s">
        <v>815</v>
      </c>
      <c r="DX35" s="273">
        <v>0</v>
      </c>
      <c r="DY35" s="273">
        <f t="shared" si="9"/>
        <v>0</v>
      </c>
      <c r="DZ35" s="276" t="s">
        <v>815</v>
      </c>
      <c r="EA35" s="276" t="s">
        <v>815</v>
      </c>
      <c r="EB35" s="276" t="s">
        <v>815</v>
      </c>
      <c r="EC35" s="276" t="s">
        <v>815</v>
      </c>
      <c r="ED35" s="276" t="s">
        <v>815</v>
      </c>
      <c r="EE35" s="276" t="s">
        <v>815</v>
      </c>
      <c r="EF35" s="276" t="s">
        <v>815</v>
      </c>
      <c r="EG35" s="276" t="s">
        <v>815</v>
      </c>
      <c r="EH35" s="276" t="s">
        <v>815</v>
      </c>
      <c r="EI35" s="276" t="s">
        <v>815</v>
      </c>
      <c r="EJ35" s="276" t="s">
        <v>815</v>
      </c>
      <c r="EK35" s="276" t="s">
        <v>815</v>
      </c>
      <c r="EL35" s="273">
        <v>0</v>
      </c>
      <c r="EM35" s="276" t="s">
        <v>815</v>
      </c>
      <c r="EN35" s="276" t="s">
        <v>815</v>
      </c>
      <c r="EO35" s="276" t="s">
        <v>815</v>
      </c>
      <c r="EP35" s="273">
        <v>0</v>
      </c>
      <c r="EQ35" s="276" t="s">
        <v>815</v>
      </c>
      <c r="ER35" s="276" t="s">
        <v>815</v>
      </c>
      <c r="ES35" s="276" t="s">
        <v>815</v>
      </c>
      <c r="ET35" s="276" t="s">
        <v>815</v>
      </c>
      <c r="EU35" s="273">
        <v>0</v>
      </c>
      <c r="EV35" s="276" t="s">
        <v>815</v>
      </c>
      <c r="EW35" s="273">
        <v>0</v>
      </c>
      <c r="EX35" s="273">
        <f t="shared" si="11"/>
        <v>0</v>
      </c>
      <c r="EY35" s="273">
        <v>0</v>
      </c>
      <c r="EZ35" s="276" t="s">
        <v>815</v>
      </c>
      <c r="FA35" s="276" t="s">
        <v>815</v>
      </c>
      <c r="FB35" s="276" t="s">
        <v>815</v>
      </c>
      <c r="FC35" s="273">
        <v>0</v>
      </c>
      <c r="FD35" s="276" t="s">
        <v>815</v>
      </c>
      <c r="FE35" s="276" t="s">
        <v>815</v>
      </c>
      <c r="FF35" s="276" t="s">
        <v>815</v>
      </c>
      <c r="FG35" s="273">
        <v>0</v>
      </c>
      <c r="FH35" s="273">
        <v>0</v>
      </c>
      <c r="FI35" s="273">
        <v>0</v>
      </c>
      <c r="FJ35" s="276" t="s">
        <v>815</v>
      </c>
      <c r="FK35" s="276" t="s">
        <v>815</v>
      </c>
      <c r="FL35" s="276" t="s">
        <v>815</v>
      </c>
      <c r="FM35" s="276" t="s">
        <v>815</v>
      </c>
      <c r="FN35" s="273">
        <v>0</v>
      </c>
      <c r="FO35" s="273">
        <v>0</v>
      </c>
      <c r="FP35" s="276" t="s">
        <v>815</v>
      </c>
      <c r="FQ35" s="276" t="s">
        <v>815</v>
      </c>
      <c r="FR35" s="276" t="s">
        <v>815</v>
      </c>
      <c r="FS35" s="273">
        <v>0</v>
      </c>
      <c r="FT35" s="273">
        <v>0</v>
      </c>
      <c r="FU35" s="276" t="s">
        <v>815</v>
      </c>
      <c r="FV35" s="273">
        <v>0</v>
      </c>
      <c r="FW35" s="273">
        <f t="shared" si="14"/>
        <v>160</v>
      </c>
      <c r="FX35" s="273">
        <v>39</v>
      </c>
      <c r="FY35" s="273">
        <v>0</v>
      </c>
      <c r="FZ35" s="273">
        <v>0</v>
      </c>
      <c r="GA35" s="273">
        <v>19</v>
      </c>
      <c r="GB35" s="273">
        <v>29</v>
      </c>
      <c r="GC35" s="273">
        <v>32</v>
      </c>
      <c r="GD35" s="273">
        <v>6</v>
      </c>
      <c r="GE35" s="273">
        <v>0</v>
      </c>
      <c r="GF35" s="273">
        <v>0</v>
      </c>
      <c r="GG35" s="273">
        <v>35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815</v>
      </c>
      <c r="GM35" s="276" t="s">
        <v>815</v>
      </c>
      <c r="GN35" s="276" t="s">
        <v>815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20</v>
      </c>
      <c r="E36" s="273">
        <f t="shared" si="19"/>
        <v>20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0</v>
      </c>
      <c r="J36" s="273">
        <f t="shared" si="24"/>
        <v>0</v>
      </c>
      <c r="K36" s="273">
        <f t="shared" si="25"/>
        <v>0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815</v>
      </c>
      <c r="AQ36" s="276" t="s">
        <v>815</v>
      </c>
      <c r="AR36" s="273">
        <v>0</v>
      </c>
      <c r="AS36" s="276" t="s">
        <v>815</v>
      </c>
      <c r="AT36" s="276" t="s">
        <v>815</v>
      </c>
      <c r="AU36" s="273">
        <v>0</v>
      </c>
      <c r="AV36" s="276" t="s">
        <v>815</v>
      </c>
      <c r="AW36" s="273">
        <v>0</v>
      </c>
      <c r="AX36" s="276" t="s">
        <v>815</v>
      </c>
      <c r="AY36" s="273">
        <v>0</v>
      </c>
      <c r="AZ36" s="276" t="s">
        <v>815</v>
      </c>
      <c r="BA36" s="273">
        <v>0</v>
      </c>
      <c r="BB36" s="273">
        <f t="shared" si="3"/>
        <v>0</v>
      </c>
      <c r="BC36" s="273">
        <v>0</v>
      </c>
      <c r="BD36" s="273">
        <v>0</v>
      </c>
      <c r="BE36" s="273">
        <v>0</v>
      </c>
      <c r="BF36" s="273"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815</v>
      </c>
      <c r="BP36" s="276" t="s">
        <v>815</v>
      </c>
      <c r="BQ36" s="276" t="s">
        <v>815</v>
      </c>
      <c r="BR36" s="276" t="s">
        <v>815</v>
      </c>
      <c r="BS36" s="276" t="s">
        <v>815</v>
      </c>
      <c r="BT36" s="276" t="s">
        <v>815</v>
      </c>
      <c r="BU36" s="276" t="s">
        <v>815</v>
      </c>
      <c r="BV36" s="276" t="s">
        <v>815</v>
      </c>
      <c r="BW36" s="276" t="s">
        <v>815</v>
      </c>
      <c r="BX36" s="273">
        <v>0</v>
      </c>
      <c r="BY36" s="276" t="s">
        <v>815</v>
      </c>
      <c r="BZ36" s="273">
        <v>0</v>
      </c>
      <c r="CA36" s="273">
        <f t="shared" si="5"/>
        <v>0</v>
      </c>
      <c r="CB36" s="276" t="s">
        <v>815</v>
      </c>
      <c r="CC36" s="276" t="s">
        <v>815</v>
      </c>
      <c r="CD36" s="276" t="s">
        <v>815</v>
      </c>
      <c r="CE36" s="276" t="s">
        <v>815</v>
      </c>
      <c r="CF36" s="276" t="s">
        <v>815</v>
      </c>
      <c r="CG36" s="276" t="s">
        <v>815</v>
      </c>
      <c r="CH36" s="276" t="s">
        <v>815</v>
      </c>
      <c r="CI36" s="276" t="s">
        <v>815</v>
      </c>
      <c r="CJ36" s="276" t="s">
        <v>815</v>
      </c>
      <c r="CK36" s="276" t="s">
        <v>815</v>
      </c>
      <c r="CL36" s="276" t="s">
        <v>815</v>
      </c>
      <c r="CM36" s="276" t="s">
        <v>815</v>
      </c>
      <c r="CN36" s="273">
        <v>0</v>
      </c>
      <c r="CO36" s="276" t="s">
        <v>815</v>
      </c>
      <c r="CP36" s="276" t="s">
        <v>815</v>
      </c>
      <c r="CQ36" s="276" t="s">
        <v>815</v>
      </c>
      <c r="CR36" s="276" t="s">
        <v>815</v>
      </c>
      <c r="CS36" s="276" t="s">
        <v>815</v>
      </c>
      <c r="CT36" s="276" t="s">
        <v>815</v>
      </c>
      <c r="CU36" s="276" t="s">
        <v>815</v>
      </c>
      <c r="CV36" s="276" t="s">
        <v>815</v>
      </c>
      <c r="CW36" s="273">
        <v>0</v>
      </c>
      <c r="CX36" s="276" t="s">
        <v>815</v>
      </c>
      <c r="CY36" s="273">
        <v>0</v>
      </c>
      <c r="CZ36" s="273">
        <f t="shared" si="7"/>
        <v>0</v>
      </c>
      <c r="DA36" s="276" t="s">
        <v>815</v>
      </c>
      <c r="DB36" s="276" t="s">
        <v>815</v>
      </c>
      <c r="DC36" s="276" t="s">
        <v>815</v>
      </c>
      <c r="DD36" s="276" t="s">
        <v>815</v>
      </c>
      <c r="DE36" s="276" t="s">
        <v>815</v>
      </c>
      <c r="DF36" s="276" t="s">
        <v>815</v>
      </c>
      <c r="DG36" s="276" t="s">
        <v>815</v>
      </c>
      <c r="DH36" s="276" t="s">
        <v>815</v>
      </c>
      <c r="DI36" s="276" t="s">
        <v>815</v>
      </c>
      <c r="DJ36" s="276" t="s">
        <v>815</v>
      </c>
      <c r="DK36" s="276" t="s">
        <v>815</v>
      </c>
      <c r="DL36" s="276" t="s">
        <v>815</v>
      </c>
      <c r="DM36" s="276" t="s">
        <v>815</v>
      </c>
      <c r="DN36" s="273">
        <v>0</v>
      </c>
      <c r="DO36" s="276" t="s">
        <v>815</v>
      </c>
      <c r="DP36" s="276" t="s">
        <v>815</v>
      </c>
      <c r="DQ36" s="276" t="s">
        <v>815</v>
      </c>
      <c r="DR36" s="276" t="s">
        <v>815</v>
      </c>
      <c r="DS36" s="276" t="s">
        <v>815</v>
      </c>
      <c r="DT36" s="276" t="s">
        <v>815</v>
      </c>
      <c r="DU36" s="276" t="s">
        <v>815</v>
      </c>
      <c r="DV36" s="273">
        <v>0</v>
      </c>
      <c r="DW36" s="276" t="s">
        <v>815</v>
      </c>
      <c r="DX36" s="273">
        <v>0</v>
      </c>
      <c r="DY36" s="273">
        <f t="shared" si="9"/>
        <v>0</v>
      </c>
      <c r="DZ36" s="276" t="s">
        <v>815</v>
      </c>
      <c r="EA36" s="276" t="s">
        <v>815</v>
      </c>
      <c r="EB36" s="276" t="s">
        <v>815</v>
      </c>
      <c r="EC36" s="276" t="s">
        <v>815</v>
      </c>
      <c r="ED36" s="276" t="s">
        <v>815</v>
      </c>
      <c r="EE36" s="276" t="s">
        <v>815</v>
      </c>
      <c r="EF36" s="276" t="s">
        <v>815</v>
      </c>
      <c r="EG36" s="276" t="s">
        <v>815</v>
      </c>
      <c r="EH36" s="276" t="s">
        <v>815</v>
      </c>
      <c r="EI36" s="276" t="s">
        <v>815</v>
      </c>
      <c r="EJ36" s="276" t="s">
        <v>815</v>
      </c>
      <c r="EK36" s="276" t="s">
        <v>815</v>
      </c>
      <c r="EL36" s="273">
        <v>0</v>
      </c>
      <c r="EM36" s="276" t="s">
        <v>815</v>
      </c>
      <c r="EN36" s="276" t="s">
        <v>815</v>
      </c>
      <c r="EO36" s="276" t="s">
        <v>815</v>
      </c>
      <c r="EP36" s="273">
        <v>0</v>
      </c>
      <c r="EQ36" s="276" t="s">
        <v>815</v>
      </c>
      <c r="ER36" s="276" t="s">
        <v>815</v>
      </c>
      <c r="ES36" s="276" t="s">
        <v>815</v>
      </c>
      <c r="ET36" s="276" t="s">
        <v>815</v>
      </c>
      <c r="EU36" s="273">
        <v>0</v>
      </c>
      <c r="EV36" s="276" t="s">
        <v>815</v>
      </c>
      <c r="EW36" s="273">
        <v>0</v>
      </c>
      <c r="EX36" s="273">
        <f t="shared" si="11"/>
        <v>0</v>
      </c>
      <c r="EY36" s="273">
        <v>0</v>
      </c>
      <c r="EZ36" s="276" t="s">
        <v>815</v>
      </c>
      <c r="FA36" s="276" t="s">
        <v>815</v>
      </c>
      <c r="FB36" s="276" t="s">
        <v>815</v>
      </c>
      <c r="FC36" s="273">
        <v>0</v>
      </c>
      <c r="FD36" s="276" t="s">
        <v>815</v>
      </c>
      <c r="FE36" s="276" t="s">
        <v>815</v>
      </c>
      <c r="FF36" s="276" t="s">
        <v>815</v>
      </c>
      <c r="FG36" s="273">
        <v>0</v>
      </c>
      <c r="FH36" s="273">
        <v>0</v>
      </c>
      <c r="FI36" s="273">
        <v>0</v>
      </c>
      <c r="FJ36" s="276" t="s">
        <v>815</v>
      </c>
      <c r="FK36" s="276" t="s">
        <v>815</v>
      </c>
      <c r="FL36" s="276" t="s">
        <v>815</v>
      </c>
      <c r="FM36" s="276" t="s">
        <v>815</v>
      </c>
      <c r="FN36" s="273">
        <v>0</v>
      </c>
      <c r="FO36" s="273">
        <v>0</v>
      </c>
      <c r="FP36" s="276" t="s">
        <v>815</v>
      </c>
      <c r="FQ36" s="276" t="s">
        <v>815</v>
      </c>
      <c r="FR36" s="276" t="s">
        <v>815</v>
      </c>
      <c r="FS36" s="273">
        <v>0</v>
      </c>
      <c r="FT36" s="273">
        <v>0</v>
      </c>
      <c r="FU36" s="276" t="s">
        <v>815</v>
      </c>
      <c r="FV36" s="273">
        <v>0</v>
      </c>
      <c r="FW36" s="273">
        <f t="shared" si="14"/>
        <v>20</v>
      </c>
      <c r="FX36" s="273">
        <v>20</v>
      </c>
      <c r="FY36" s="273">
        <v>0</v>
      </c>
      <c r="FZ36" s="273">
        <v>0</v>
      </c>
      <c r="GA36" s="273">
        <v>0</v>
      </c>
      <c r="GB36" s="273">
        <v>0</v>
      </c>
      <c r="GC36" s="273">
        <v>0</v>
      </c>
      <c r="GD36" s="273">
        <v>0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815</v>
      </c>
      <c r="GM36" s="276" t="s">
        <v>815</v>
      </c>
      <c r="GN36" s="276" t="s">
        <v>815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921</v>
      </c>
      <c r="E37" s="273">
        <f t="shared" si="19"/>
        <v>360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147</v>
      </c>
      <c r="J37" s="273">
        <f t="shared" si="24"/>
        <v>86</v>
      </c>
      <c r="K37" s="273">
        <f t="shared" si="25"/>
        <v>56</v>
      </c>
      <c r="L37" s="273">
        <f t="shared" si="26"/>
        <v>9</v>
      </c>
      <c r="M37" s="273">
        <f t="shared" si="27"/>
        <v>130</v>
      </c>
      <c r="N37" s="273">
        <f t="shared" si="28"/>
        <v>83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50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815</v>
      </c>
      <c r="AQ37" s="276" t="s">
        <v>815</v>
      </c>
      <c r="AR37" s="273">
        <v>0</v>
      </c>
      <c r="AS37" s="276" t="s">
        <v>815</v>
      </c>
      <c r="AT37" s="276" t="s">
        <v>815</v>
      </c>
      <c r="AU37" s="273">
        <v>0</v>
      </c>
      <c r="AV37" s="276" t="s">
        <v>815</v>
      </c>
      <c r="AW37" s="273">
        <v>0</v>
      </c>
      <c r="AX37" s="276" t="s">
        <v>815</v>
      </c>
      <c r="AY37" s="273">
        <v>0</v>
      </c>
      <c r="AZ37" s="276" t="s">
        <v>815</v>
      </c>
      <c r="BA37" s="273">
        <v>0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815</v>
      </c>
      <c r="BP37" s="276" t="s">
        <v>815</v>
      </c>
      <c r="BQ37" s="276" t="s">
        <v>815</v>
      </c>
      <c r="BR37" s="276" t="s">
        <v>815</v>
      </c>
      <c r="BS37" s="276" t="s">
        <v>815</v>
      </c>
      <c r="BT37" s="276" t="s">
        <v>815</v>
      </c>
      <c r="BU37" s="276" t="s">
        <v>815</v>
      </c>
      <c r="BV37" s="276" t="s">
        <v>815</v>
      </c>
      <c r="BW37" s="276" t="s">
        <v>815</v>
      </c>
      <c r="BX37" s="273">
        <v>0</v>
      </c>
      <c r="BY37" s="276" t="s">
        <v>815</v>
      </c>
      <c r="BZ37" s="273">
        <v>0</v>
      </c>
      <c r="CA37" s="273">
        <f t="shared" si="5"/>
        <v>0</v>
      </c>
      <c r="CB37" s="276" t="s">
        <v>815</v>
      </c>
      <c r="CC37" s="276" t="s">
        <v>815</v>
      </c>
      <c r="CD37" s="276" t="s">
        <v>815</v>
      </c>
      <c r="CE37" s="276" t="s">
        <v>815</v>
      </c>
      <c r="CF37" s="276" t="s">
        <v>815</v>
      </c>
      <c r="CG37" s="276" t="s">
        <v>815</v>
      </c>
      <c r="CH37" s="276" t="s">
        <v>815</v>
      </c>
      <c r="CI37" s="276" t="s">
        <v>815</v>
      </c>
      <c r="CJ37" s="276" t="s">
        <v>815</v>
      </c>
      <c r="CK37" s="276" t="s">
        <v>815</v>
      </c>
      <c r="CL37" s="276" t="s">
        <v>815</v>
      </c>
      <c r="CM37" s="276" t="s">
        <v>815</v>
      </c>
      <c r="CN37" s="273">
        <v>0</v>
      </c>
      <c r="CO37" s="276" t="s">
        <v>815</v>
      </c>
      <c r="CP37" s="276" t="s">
        <v>815</v>
      </c>
      <c r="CQ37" s="276" t="s">
        <v>815</v>
      </c>
      <c r="CR37" s="276" t="s">
        <v>815</v>
      </c>
      <c r="CS37" s="276" t="s">
        <v>815</v>
      </c>
      <c r="CT37" s="276" t="s">
        <v>815</v>
      </c>
      <c r="CU37" s="276" t="s">
        <v>815</v>
      </c>
      <c r="CV37" s="276" t="s">
        <v>815</v>
      </c>
      <c r="CW37" s="273">
        <v>0</v>
      </c>
      <c r="CX37" s="276" t="s">
        <v>815</v>
      </c>
      <c r="CY37" s="273">
        <v>0</v>
      </c>
      <c r="CZ37" s="273">
        <f t="shared" si="7"/>
        <v>0</v>
      </c>
      <c r="DA37" s="276" t="s">
        <v>815</v>
      </c>
      <c r="DB37" s="276" t="s">
        <v>815</v>
      </c>
      <c r="DC37" s="276" t="s">
        <v>815</v>
      </c>
      <c r="DD37" s="276" t="s">
        <v>815</v>
      </c>
      <c r="DE37" s="276" t="s">
        <v>815</v>
      </c>
      <c r="DF37" s="276" t="s">
        <v>815</v>
      </c>
      <c r="DG37" s="276" t="s">
        <v>815</v>
      </c>
      <c r="DH37" s="276" t="s">
        <v>815</v>
      </c>
      <c r="DI37" s="276" t="s">
        <v>815</v>
      </c>
      <c r="DJ37" s="276" t="s">
        <v>815</v>
      </c>
      <c r="DK37" s="276" t="s">
        <v>815</v>
      </c>
      <c r="DL37" s="276" t="s">
        <v>815</v>
      </c>
      <c r="DM37" s="276" t="s">
        <v>815</v>
      </c>
      <c r="DN37" s="273">
        <v>0</v>
      </c>
      <c r="DO37" s="276" t="s">
        <v>815</v>
      </c>
      <c r="DP37" s="276" t="s">
        <v>815</v>
      </c>
      <c r="DQ37" s="276" t="s">
        <v>815</v>
      </c>
      <c r="DR37" s="276" t="s">
        <v>815</v>
      </c>
      <c r="DS37" s="276" t="s">
        <v>815</v>
      </c>
      <c r="DT37" s="276" t="s">
        <v>815</v>
      </c>
      <c r="DU37" s="276" t="s">
        <v>815</v>
      </c>
      <c r="DV37" s="273">
        <v>0</v>
      </c>
      <c r="DW37" s="276" t="s">
        <v>815</v>
      </c>
      <c r="DX37" s="273">
        <v>0</v>
      </c>
      <c r="DY37" s="273">
        <f t="shared" si="9"/>
        <v>0</v>
      </c>
      <c r="DZ37" s="276" t="s">
        <v>815</v>
      </c>
      <c r="EA37" s="276" t="s">
        <v>815</v>
      </c>
      <c r="EB37" s="276" t="s">
        <v>815</v>
      </c>
      <c r="EC37" s="276" t="s">
        <v>815</v>
      </c>
      <c r="ED37" s="276" t="s">
        <v>815</v>
      </c>
      <c r="EE37" s="276" t="s">
        <v>815</v>
      </c>
      <c r="EF37" s="276" t="s">
        <v>815</v>
      </c>
      <c r="EG37" s="276" t="s">
        <v>815</v>
      </c>
      <c r="EH37" s="276" t="s">
        <v>815</v>
      </c>
      <c r="EI37" s="276" t="s">
        <v>815</v>
      </c>
      <c r="EJ37" s="276" t="s">
        <v>815</v>
      </c>
      <c r="EK37" s="276" t="s">
        <v>815</v>
      </c>
      <c r="EL37" s="273">
        <v>0</v>
      </c>
      <c r="EM37" s="276" t="s">
        <v>815</v>
      </c>
      <c r="EN37" s="276" t="s">
        <v>815</v>
      </c>
      <c r="EO37" s="276" t="s">
        <v>815</v>
      </c>
      <c r="EP37" s="273">
        <v>0</v>
      </c>
      <c r="EQ37" s="276" t="s">
        <v>815</v>
      </c>
      <c r="ER37" s="276" t="s">
        <v>815</v>
      </c>
      <c r="ES37" s="276" t="s">
        <v>815</v>
      </c>
      <c r="ET37" s="276" t="s">
        <v>815</v>
      </c>
      <c r="EU37" s="273">
        <v>0</v>
      </c>
      <c r="EV37" s="276" t="s">
        <v>815</v>
      </c>
      <c r="EW37" s="273">
        <v>0</v>
      </c>
      <c r="EX37" s="273">
        <f t="shared" si="11"/>
        <v>0</v>
      </c>
      <c r="EY37" s="273">
        <v>0</v>
      </c>
      <c r="EZ37" s="276" t="s">
        <v>815</v>
      </c>
      <c r="FA37" s="276" t="s">
        <v>815</v>
      </c>
      <c r="FB37" s="276" t="s">
        <v>815</v>
      </c>
      <c r="FC37" s="273">
        <v>0</v>
      </c>
      <c r="FD37" s="276" t="s">
        <v>815</v>
      </c>
      <c r="FE37" s="276" t="s">
        <v>815</v>
      </c>
      <c r="FF37" s="276" t="s">
        <v>815</v>
      </c>
      <c r="FG37" s="273">
        <v>0</v>
      </c>
      <c r="FH37" s="273">
        <v>0</v>
      </c>
      <c r="FI37" s="273">
        <v>0</v>
      </c>
      <c r="FJ37" s="276" t="s">
        <v>815</v>
      </c>
      <c r="FK37" s="276" t="s">
        <v>815</v>
      </c>
      <c r="FL37" s="276" t="s">
        <v>815</v>
      </c>
      <c r="FM37" s="276" t="s">
        <v>815</v>
      </c>
      <c r="FN37" s="273">
        <v>0</v>
      </c>
      <c r="FO37" s="273">
        <v>0</v>
      </c>
      <c r="FP37" s="276" t="s">
        <v>815</v>
      </c>
      <c r="FQ37" s="276" t="s">
        <v>815</v>
      </c>
      <c r="FR37" s="276" t="s">
        <v>815</v>
      </c>
      <c r="FS37" s="273">
        <v>0</v>
      </c>
      <c r="FT37" s="273">
        <v>0</v>
      </c>
      <c r="FU37" s="276" t="s">
        <v>815</v>
      </c>
      <c r="FV37" s="273">
        <v>0</v>
      </c>
      <c r="FW37" s="273">
        <f t="shared" si="14"/>
        <v>921</v>
      </c>
      <c r="FX37" s="273">
        <v>360</v>
      </c>
      <c r="FY37" s="273">
        <v>0</v>
      </c>
      <c r="FZ37" s="273">
        <v>0</v>
      </c>
      <c r="GA37" s="273">
        <v>0</v>
      </c>
      <c r="GB37" s="273">
        <v>147</v>
      </c>
      <c r="GC37" s="273">
        <v>86</v>
      </c>
      <c r="GD37" s="273">
        <v>56</v>
      </c>
      <c r="GE37" s="273">
        <v>9</v>
      </c>
      <c r="GF37" s="273">
        <v>130</v>
      </c>
      <c r="GG37" s="273">
        <v>83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815</v>
      </c>
      <c r="GM37" s="276" t="s">
        <v>815</v>
      </c>
      <c r="GN37" s="276" t="s">
        <v>815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50</v>
      </c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7">
    <sortCondition ref="A8:A37"/>
    <sortCondition ref="B8:B37"/>
    <sortCondition ref="C8:C37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6" man="1"/>
    <brk id="53" min="1" max="36" man="1"/>
    <brk id="78" min="1" max="36" man="1"/>
    <brk id="103" min="1" max="36" man="1"/>
    <brk id="128" min="1" max="36" man="1"/>
    <brk id="153" min="1" max="36" man="1"/>
    <brk id="178" min="1" max="3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30000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30201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30202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30203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30204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30205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30206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30207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30208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30209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30304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30341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30343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30344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30361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30362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30366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30381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30382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30383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30390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30391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30392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30401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30404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30406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30421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30422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30424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30427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30428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8F02BB-095B-4EAD-A4A2-B034C64F2BC4}"/>
</file>

<file path=customXml/itemProps2.xml><?xml version="1.0" encoding="utf-8"?>
<ds:datastoreItem xmlns:ds="http://schemas.openxmlformats.org/officeDocument/2006/customXml" ds:itemID="{053EE853-8E2C-42F3-BEDA-584800BFEA86}"/>
</file>

<file path=customXml/itemProps3.xml><?xml version="1.0" encoding="utf-8"?>
<ds:datastoreItem xmlns:ds="http://schemas.openxmlformats.org/officeDocument/2006/customXml" ds:itemID="{6920FB80-CA8B-4ADA-81C9-BD4B3B7805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