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27大阪府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水洗化人口等!$A$6:$AD$49</definedName>
    <definedName name="_xlnm.Print_Area" localSheetId="2">し尿集計結果!$A$1:$M$37</definedName>
    <definedName name="_xlnm.Print_Area" localSheetId="1">し尿処理状況!$2:$50</definedName>
    <definedName name="_xlnm.Print_Area" localSheetId="0">水洗化人口等!$2:$50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C8" i="2"/>
  <c r="N8" i="2" s="1"/>
  <c r="AC9" i="2"/>
  <c r="AC10" i="2"/>
  <c r="AC11" i="2"/>
  <c r="AC12" i="2"/>
  <c r="AC13" i="2"/>
  <c r="AC14" i="2"/>
  <c r="N14" i="2" s="1"/>
  <c r="AC15" i="2"/>
  <c r="AC16" i="2"/>
  <c r="AC17" i="2"/>
  <c r="AC18" i="2"/>
  <c r="AC19" i="2"/>
  <c r="AC20" i="2"/>
  <c r="N20" i="2" s="1"/>
  <c r="AC21" i="2"/>
  <c r="AC22" i="2"/>
  <c r="AC23" i="2"/>
  <c r="AC24" i="2"/>
  <c r="AC25" i="2"/>
  <c r="AC26" i="2"/>
  <c r="N26" i="2" s="1"/>
  <c r="AC27" i="2"/>
  <c r="AC28" i="2"/>
  <c r="AC29" i="2"/>
  <c r="AC30" i="2"/>
  <c r="AC31" i="2"/>
  <c r="AC32" i="2"/>
  <c r="N32" i="2" s="1"/>
  <c r="AC33" i="2"/>
  <c r="AC34" i="2"/>
  <c r="AC35" i="2"/>
  <c r="AC36" i="2"/>
  <c r="AC37" i="2"/>
  <c r="AC38" i="2"/>
  <c r="N38" i="2" s="1"/>
  <c r="AC39" i="2"/>
  <c r="AC40" i="2"/>
  <c r="AC41" i="2"/>
  <c r="AC42" i="2"/>
  <c r="AC43" i="2"/>
  <c r="AC44" i="2"/>
  <c r="N44" i="2" s="1"/>
  <c r="AC45" i="2"/>
  <c r="AC46" i="2"/>
  <c r="AC47" i="2"/>
  <c r="AC48" i="2"/>
  <c r="AC49" i="2"/>
  <c r="AC50" i="2"/>
  <c r="N50" i="2" s="1"/>
  <c r="V8" i="2"/>
  <c r="V9" i="2"/>
  <c r="V10" i="2"/>
  <c r="V11" i="2"/>
  <c r="V12" i="2"/>
  <c r="V13" i="2"/>
  <c r="N13" i="2" s="1"/>
  <c r="V14" i="2"/>
  <c r="V15" i="2"/>
  <c r="V16" i="2"/>
  <c r="V17" i="2"/>
  <c r="V18" i="2"/>
  <c r="V19" i="2"/>
  <c r="N19" i="2" s="1"/>
  <c r="V20" i="2"/>
  <c r="V21" i="2"/>
  <c r="V22" i="2"/>
  <c r="V23" i="2"/>
  <c r="V24" i="2"/>
  <c r="V25" i="2"/>
  <c r="N25" i="2" s="1"/>
  <c r="V26" i="2"/>
  <c r="V27" i="2"/>
  <c r="V28" i="2"/>
  <c r="V29" i="2"/>
  <c r="V30" i="2"/>
  <c r="V31" i="2"/>
  <c r="N31" i="2" s="1"/>
  <c r="V32" i="2"/>
  <c r="V33" i="2"/>
  <c r="V34" i="2"/>
  <c r="V35" i="2"/>
  <c r="V36" i="2"/>
  <c r="V37" i="2"/>
  <c r="N37" i="2" s="1"/>
  <c r="V38" i="2"/>
  <c r="V39" i="2"/>
  <c r="V40" i="2"/>
  <c r="V41" i="2"/>
  <c r="V42" i="2"/>
  <c r="V43" i="2"/>
  <c r="N43" i="2" s="1"/>
  <c r="V44" i="2"/>
  <c r="V45" i="2"/>
  <c r="V46" i="2"/>
  <c r="V47" i="2"/>
  <c r="V48" i="2"/>
  <c r="V49" i="2"/>
  <c r="N49" i="2" s="1"/>
  <c r="V50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N9" i="2"/>
  <c r="N10" i="2"/>
  <c r="N11" i="2"/>
  <c r="N15" i="2"/>
  <c r="N16" i="2"/>
  <c r="N17" i="2"/>
  <c r="N21" i="2"/>
  <c r="N22" i="2"/>
  <c r="N23" i="2"/>
  <c r="N27" i="2"/>
  <c r="N28" i="2"/>
  <c r="N29" i="2"/>
  <c r="N33" i="2"/>
  <c r="N34" i="2"/>
  <c r="N35" i="2"/>
  <c r="N39" i="2"/>
  <c r="N40" i="2"/>
  <c r="N41" i="2"/>
  <c r="N45" i="2"/>
  <c r="N46" i="2"/>
  <c r="N47" i="2"/>
  <c r="K8" i="2"/>
  <c r="K9" i="2"/>
  <c r="K10" i="2"/>
  <c r="D10" i="2" s="1"/>
  <c r="K11" i="2"/>
  <c r="K12" i="2"/>
  <c r="K13" i="2"/>
  <c r="K14" i="2"/>
  <c r="K15" i="2"/>
  <c r="K16" i="2"/>
  <c r="D16" i="2" s="1"/>
  <c r="K17" i="2"/>
  <c r="K18" i="2"/>
  <c r="K19" i="2"/>
  <c r="K20" i="2"/>
  <c r="K21" i="2"/>
  <c r="K22" i="2"/>
  <c r="D22" i="2" s="1"/>
  <c r="K23" i="2"/>
  <c r="K24" i="2"/>
  <c r="K25" i="2"/>
  <c r="K26" i="2"/>
  <c r="K27" i="2"/>
  <c r="K28" i="2"/>
  <c r="D28" i="2" s="1"/>
  <c r="K29" i="2"/>
  <c r="K30" i="2"/>
  <c r="K31" i="2"/>
  <c r="K32" i="2"/>
  <c r="K33" i="2"/>
  <c r="K34" i="2"/>
  <c r="D34" i="2" s="1"/>
  <c r="K35" i="2"/>
  <c r="K36" i="2"/>
  <c r="K37" i="2"/>
  <c r="K38" i="2"/>
  <c r="K39" i="2"/>
  <c r="K40" i="2"/>
  <c r="D40" i="2" s="1"/>
  <c r="K41" i="2"/>
  <c r="K42" i="2"/>
  <c r="K43" i="2"/>
  <c r="K44" i="2"/>
  <c r="K45" i="2"/>
  <c r="K46" i="2"/>
  <c r="D46" i="2" s="1"/>
  <c r="K47" i="2"/>
  <c r="K48" i="2"/>
  <c r="K49" i="2"/>
  <c r="K50" i="2"/>
  <c r="H8" i="2"/>
  <c r="H9" i="2"/>
  <c r="D9" i="2" s="1"/>
  <c r="H10" i="2"/>
  <c r="H11" i="2"/>
  <c r="H12" i="2"/>
  <c r="H13" i="2"/>
  <c r="H14" i="2"/>
  <c r="H15" i="2"/>
  <c r="D15" i="2" s="1"/>
  <c r="H16" i="2"/>
  <c r="H17" i="2"/>
  <c r="H18" i="2"/>
  <c r="H19" i="2"/>
  <c r="H20" i="2"/>
  <c r="H21" i="2"/>
  <c r="D21" i="2" s="1"/>
  <c r="H22" i="2"/>
  <c r="H23" i="2"/>
  <c r="H24" i="2"/>
  <c r="H25" i="2"/>
  <c r="H26" i="2"/>
  <c r="H27" i="2"/>
  <c r="D27" i="2" s="1"/>
  <c r="H28" i="2"/>
  <c r="H29" i="2"/>
  <c r="H30" i="2"/>
  <c r="H31" i="2"/>
  <c r="H32" i="2"/>
  <c r="H33" i="2"/>
  <c r="D33" i="2" s="1"/>
  <c r="H34" i="2"/>
  <c r="H35" i="2"/>
  <c r="H36" i="2"/>
  <c r="H37" i="2"/>
  <c r="H38" i="2"/>
  <c r="H39" i="2"/>
  <c r="D39" i="2" s="1"/>
  <c r="H40" i="2"/>
  <c r="H41" i="2"/>
  <c r="H42" i="2"/>
  <c r="H43" i="2"/>
  <c r="H44" i="2"/>
  <c r="H45" i="2"/>
  <c r="D45" i="2" s="1"/>
  <c r="H46" i="2"/>
  <c r="H47" i="2"/>
  <c r="H48" i="2"/>
  <c r="H49" i="2"/>
  <c r="H50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D11" i="2"/>
  <c r="D12" i="2"/>
  <c r="D13" i="2"/>
  <c r="D17" i="2"/>
  <c r="D18" i="2"/>
  <c r="D19" i="2"/>
  <c r="D23" i="2"/>
  <c r="D24" i="2"/>
  <c r="D25" i="2"/>
  <c r="D29" i="2"/>
  <c r="D30" i="2"/>
  <c r="D31" i="2"/>
  <c r="D35" i="2"/>
  <c r="D36" i="2"/>
  <c r="D37" i="2"/>
  <c r="D41" i="2"/>
  <c r="D42" i="2"/>
  <c r="D43" i="2"/>
  <c r="D47" i="2"/>
  <c r="D48" i="2"/>
  <c r="D49" i="2"/>
  <c r="T12" i="1"/>
  <c r="T48" i="1"/>
  <c r="P8" i="1"/>
  <c r="I8" i="1" s="1"/>
  <c r="P9" i="1"/>
  <c r="I9" i="1" s="1"/>
  <c r="P10" i="1"/>
  <c r="P11" i="1"/>
  <c r="P12" i="1"/>
  <c r="P13" i="1"/>
  <c r="P14" i="1"/>
  <c r="I14" i="1" s="1"/>
  <c r="P15" i="1"/>
  <c r="I15" i="1" s="1"/>
  <c r="P16" i="1"/>
  <c r="P17" i="1"/>
  <c r="P18" i="1"/>
  <c r="P19" i="1"/>
  <c r="P20" i="1"/>
  <c r="I20" i="1" s="1"/>
  <c r="P21" i="1"/>
  <c r="I21" i="1" s="1"/>
  <c r="P22" i="1"/>
  <c r="P23" i="1"/>
  <c r="I23" i="1" s="1"/>
  <c r="D23" i="1" s="1"/>
  <c r="P24" i="1"/>
  <c r="P25" i="1"/>
  <c r="P26" i="1"/>
  <c r="I26" i="1" s="1"/>
  <c r="P27" i="1"/>
  <c r="I27" i="1" s="1"/>
  <c r="P28" i="1"/>
  <c r="P29" i="1"/>
  <c r="P30" i="1"/>
  <c r="P31" i="1"/>
  <c r="P32" i="1"/>
  <c r="I32" i="1" s="1"/>
  <c r="P33" i="1"/>
  <c r="I33" i="1" s="1"/>
  <c r="D33" i="1" s="1"/>
  <c r="P34" i="1"/>
  <c r="P35" i="1"/>
  <c r="P36" i="1"/>
  <c r="P37" i="1"/>
  <c r="P38" i="1"/>
  <c r="I38" i="1" s="1"/>
  <c r="P39" i="1"/>
  <c r="I39" i="1" s="1"/>
  <c r="P40" i="1"/>
  <c r="I40" i="1" s="1"/>
  <c r="D40" i="1" s="1"/>
  <c r="P41" i="1"/>
  <c r="I41" i="1" s="1"/>
  <c r="D41" i="1" s="1"/>
  <c r="P42" i="1"/>
  <c r="P43" i="1"/>
  <c r="P44" i="1"/>
  <c r="I44" i="1" s="1"/>
  <c r="P45" i="1"/>
  <c r="I45" i="1" s="1"/>
  <c r="P46" i="1"/>
  <c r="P47" i="1"/>
  <c r="P48" i="1"/>
  <c r="P49" i="1"/>
  <c r="P50" i="1"/>
  <c r="I50" i="1" s="1"/>
  <c r="N14" i="1"/>
  <c r="N15" i="1"/>
  <c r="N50" i="1"/>
  <c r="L8" i="1"/>
  <c r="L44" i="1"/>
  <c r="J12" i="1"/>
  <c r="J13" i="1"/>
  <c r="J44" i="1"/>
  <c r="J48" i="1"/>
  <c r="J49" i="1"/>
  <c r="J50" i="1"/>
  <c r="I10" i="1"/>
  <c r="I11" i="1"/>
  <c r="I12" i="1"/>
  <c r="I13" i="1"/>
  <c r="I16" i="1"/>
  <c r="I17" i="1"/>
  <c r="I18" i="1"/>
  <c r="I19" i="1"/>
  <c r="D19" i="1" s="1"/>
  <c r="I22" i="1"/>
  <c r="I24" i="1"/>
  <c r="I25" i="1"/>
  <c r="I28" i="1"/>
  <c r="D28" i="1" s="1"/>
  <c r="I29" i="1"/>
  <c r="I30" i="1"/>
  <c r="I31" i="1"/>
  <c r="I34" i="1"/>
  <c r="D34" i="1" s="1"/>
  <c r="I35" i="1"/>
  <c r="I36" i="1"/>
  <c r="D36" i="1" s="1"/>
  <c r="I37" i="1"/>
  <c r="D37" i="1" s="1"/>
  <c r="I42" i="1"/>
  <c r="D42" i="1" s="1"/>
  <c r="I43" i="1"/>
  <c r="D43" i="1" s="1"/>
  <c r="I46" i="1"/>
  <c r="I47" i="1"/>
  <c r="I48" i="1"/>
  <c r="I49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D20" i="1" s="1"/>
  <c r="E21" i="1"/>
  <c r="D21" i="1" s="1"/>
  <c r="E22" i="1"/>
  <c r="D22" i="1" s="1"/>
  <c r="E23" i="1"/>
  <c r="E24" i="1"/>
  <c r="E25" i="1"/>
  <c r="E26" i="1"/>
  <c r="D26" i="1" s="1"/>
  <c r="E27" i="1"/>
  <c r="D27" i="1" s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D8" i="1"/>
  <c r="T8" i="1" s="1"/>
  <c r="D9" i="1"/>
  <c r="D10" i="1"/>
  <c r="D12" i="1"/>
  <c r="D13" i="1"/>
  <c r="D14" i="1"/>
  <c r="T14" i="1" s="1"/>
  <c r="D15" i="1"/>
  <c r="F15" i="1" s="1"/>
  <c r="D16" i="1"/>
  <c r="N16" i="1" s="1"/>
  <c r="D18" i="1"/>
  <c r="D24" i="1"/>
  <c r="T24" i="1" s="1"/>
  <c r="D25" i="1"/>
  <c r="L25" i="1" s="1"/>
  <c r="D30" i="1"/>
  <c r="D31" i="1"/>
  <c r="J31" i="1" s="1"/>
  <c r="D32" i="1"/>
  <c r="T32" i="1" s="1"/>
  <c r="D38" i="1"/>
  <c r="T38" i="1" s="1"/>
  <c r="D39" i="1"/>
  <c r="L39" i="1" s="1"/>
  <c r="D44" i="1"/>
  <c r="T44" i="1" s="1"/>
  <c r="D45" i="1"/>
  <c r="L45" i="1" s="1"/>
  <c r="D46" i="1"/>
  <c r="D48" i="1"/>
  <c r="D49" i="1"/>
  <c r="D50" i="1"/>
  <c r="T50" i="1" s="1"/>
  <c r="L41" i="1" l="1"/>
  <c r="T41" i="1"/>
  <c r="N41" i="1"/>
  <c r="F41" i="1"/>
  <c r="J41" i="1"/>
  <c r="T27" i="1"/>
  <c r="J27" i="1"/>
  <c r="L27" i="1"/>
  <c r="N27" i="1"/>
  <c r="F27" i="1"/>
  <c r="L36" i="1"/>
  <c r="N36" i="1"/>
  <c r="F36" i="1"/>
  <c r="T36" i="1"/>
  <c r="J36" i="1"/>
  <c r="J28" i="1"/>
  <c r="T28" i="1"/>
  <c r="L28" i="1"/>
  <c r="N28" i="1"/>
  <c r="F28" i="1"/>
  <c r="T22" i="1"/>
  <c r="L22" i="1"/>
  <c r="J22" i="1"/>
  <c r="N22" i="1"/>
  <c r="F22" i="1"/>
  <c r="T34" i="1"/>
  <c r="L34" i="1"/>
  <c r="J34" i="1"/>
  <c r="F34" i="1"/>
  <c r="N34" i="1"/>
  <c r="J23" i="1"/>
  <c r="T23" i="1"/>
  <c r="N23" i="1"/>
  <c r="L23" i="1"/>
  <c r="F23" i="1"/>
  <c r="T21" i="1"/>
  <c r="J21" i="1"/>
  <c r="N21" i="1"/>
  <c r="L21" i="1"/>
  <c r="F21" i="1"/>
  <c r="N43" i="1"/>
  <c r="T43" i="1"/>
  <c r="F43" i="1"/>
  <c r="J43" i="1"/>
  <c r="L43" i="1"/>
  <c r="T40" i="1"/>
  <c r="L40" i="1"/>
  <c r="J40" i="1"/>
  <c r="F40" i="1"/>
  <c r="N40" i="1"/>
  <c r="T26" i="1"/>
  <c r="F26" i="1"/>
  <c r="N26" i="1"/>
  <c r="J26" i="1"/>
  <c r="L26" i="1"/>
  <c r="T20" i="1"/>
  <c r="J20" i="1"/>
  <c r="L20" i="1"/>
  <c r="F20" i="1"/>
  <c r="N20" i="1"/>
  <c r="L42" i="1"/>
  <c r="N42" i="1"/>
  <c r="J42" i="1"/>
  <c r="T42" i="1"/>
  <c r="F42" i="1"/>
  <c r="N19" i="1"/>
  <c r="T19" i="1"/>
  <c r="F19" i="1"/>
  <c r="L19" i="1"/>
  <c r="J19" i="1"/>
  <c r="T33" i="1"/>
  <c r="J33" i="1"/>
  <c r="N33" i="1"/>
  <c r="L33" i="1"/>
  <c r="F33" i="1"/>
  <c r="N37" i="1"/>
  <c r="T37" i="1"/>
  <c r="F37" i="1"/>
  <c r="J37" i="1"/>
  <c r="L37" i="1"/>
  <c r="L18" i="1"/>
  <c r="N18" i="1"/>
  <c r="T9" i="1"/>
  <c r="J9" i="1"/>
  <c r="N30" i="1"/>
  <c r="L30" i="1"/>
  <c r="F38" i="1"/>
  <c r="F16" i="1"/>
  <c r="D17" i="1"/>
  <c r="J32" i="1"/>
  <c r="F44" i="1"/>
  <c r="F8" i="1"/>
  <c r="L50" i="1"/>
  <c r="N45" i="1"/>
  <c r="N49" i="1"/>
  <c r="T49" i="1"/>
  <c r="F49" i="1"/>
  <c r="N13" i="1"/>
  <c r="T13" i="1"/>
  <c r="F13" i="1"/>
  <c r="F50" i="1"/>
  <c r="F14" i="1"/>
  <c r="J38" i="1"/>
  <c r="J30" i="1"/>
  <c r="J18" i="1"/>
  <c r="L49" i="1"/>
  <c r="L13" i="1"/>
  <c r="N44" i="1"/>
  <c r="N32" i="1"/>
  <c r="N8" i="1"/>
  <c r="N48" i="1"/>
  <c r="L48" i="1"/>
  <c r="N12" i="1"/>
  <c r="L12" i="1"/>
  <c r="F48" i="1"/>
  <c r="F12" i="1"/>
  <c r="J14" i="1"/>
  <c r="L9" i="1"/>
  <c r="T18" i="1"/>
  <c r="D50" i="2"/>
  <c r="D44" i="2"/>
  <c r="D38" i="2"/>
  <c r="D32" i="2"/>
  <c r="D26" i="2"/>
  <c r="D20" i="2"/>
  <c r="D14" i="2"/>
  <c r="D8" i="2"/>
  <c r="T46" i="1"/>
  <c r="L46" i="1"/>
  <c r="J46" i="1"/>
  <c r="J10" i="1"/>
  <c r="T10" i="1"/>
  <c r="L10" i="1"/>
  <c r="F32" i="1"/>
  <c r="N38" i="1"/>
  <c r="N48" i="2"/>
  <c r="N42" i="2"/>
  <c r="N36" i="2"/>
  <c r="N30" i="2"/>
  <c r="N24" i="2"/>
  <c r="N18" i="2"/>
  <c r="N12" i="2"/>
  <c r="T39" i="1"/>
  <c r="J39" i="1"/>
  <c r="F18" i="1"/>
  <c r="D29" i="1"/>
  <c r="L32" i="1"/>
  <c r="T16" i="1"/>
  <c r="L16" i="1"/>
  <c r="J16" i="1"/>
  <c r="F39" i="1"/>
  <c r="L31" i="1"/>
  <c r="D35" i="1"/>
  <c r="N46" i="1"/>
  <c r="N25" i="1"/>
  <c r="T25" i="1"/>
  <c r="F25" i="1"/>
  <c r="D11" i="1"/>
  <c r="J25" i="1"/>
  <c r="T45" i="1"/>
  <c r="J45" i="1"/>
  <c r="L24" i="1"/>
  <c r="N24" i="1"/>
  <c r="F46" i="1"/>
  <c r="J24" i="1"/>
  <c r="L38" i="1"/>
  <c r="L14" i="1"/>
  <c r="N9" i="1"/>
  <c r="T30" i="1"/>
  <c r="D47" i="1"/>
  <c r="N39" i="1"/>
  <c r="N31" i="1"/>
  <c r="T31" i="1"/>
  <c r="F31" i="1"/>
  <c r="F24" i="1"/>
  <c r="F10" i="1"/>
  <c r="T15" i="1"/>
  <c r="J15" i="1"/>
  <c r="F45" i="1"/>
  <c r="F30" i="1"/>
  <c r="F9" i="1"/>
  <c r="J8" i="1"/>
  <c r="L15" i="1"/>
  <c r="N10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T47" i="1" l="1"/>
  <c r="N47" i="1"/>
  <c r="L47" i="1"/>
  <c r="F47" i="1"/>
  <c r="J47" i="1"/>
  <c r="L29" i="1"/>
  <c r="J29" i="1"/>
  <c r="T29" i="1"/>
  <c r="N29" i="1"/>
  <c r="F29" i="1"/>
  <c r="L17" i="1"/>
  <c r="J17" i="1"/>
  <c r="T17" i="1"/>
  <c r="N17" i="1"/>
  <c r="F17" i="1"/>
  <c r="T35" i="1"/>
  <c r="N35" i="1"/>
  <c r="L35" i="1"/>
  <c r="J35" i="1"/>
  <c r="F35" i="1"/>
  <c r="J11" i="1"/>
  <c r="T11" i="1"/>
  <c r="N11" i="1"/>
  <c r="L11" i="1"/>
  <c r="F11" i="1"/>
  <c r="O7" i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Z7" i="2" s="1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I7" i="1"/>
  <c r="E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<sst xmlns="http://schemas.openxmlformats.org/spreadsheetml/2006/main" count="881" uniqueCount="348">
  <si>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</si>
  <si>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</si>
  <si>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</si>
  <si>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</si>
  <si>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</si>
  <si>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</si>
  <si>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</si>
  <si>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</si>
  <si>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</si>
  <si>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</si>
  <si>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</si>
  <si>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</si>
  <si>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</si>
  <si>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</si>
  <si>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</si>
  <si>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</si>
  <si>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</si>
  <si>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</si>
  <si>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</si>
  <si>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</si>
  <si>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</si>
  <si>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</si>
  <si>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</si>
  <si>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</si>
  <si>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</si>
  <si>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</si>
  <si>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</si>
  <si>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</si>
  <si>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</si>
  <si>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</si>
  <si>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</si>
  <si>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</si>
  <si>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</si>
  <si>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</si>
  <si>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</si>
  <si>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</si>
  <si>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</si>
  <si>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</si>
  <si>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</si>
  <si>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</si>
  <si>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</si>
  <si>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</si>
  <si>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</si>
  <si>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</si>
  <si>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</si>
  <si>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</si>
  <si>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</si>
  <si>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</si>
  <si>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</si>
  <si>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</si>
  <si>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</si>
  <si>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</si>
  <si>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</si>
  <si>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</si>
  <si>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</si>
  <si>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</si>
  <si>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</si>
  <si>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</si>
  <si>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</si>
  <si>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</si>
  <si>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</si>
  <si>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</si>
  <si>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</si>
  <si>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</si>
  <si>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</si>
  <si>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</si>
  <si>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</si>
  <si>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</si>
  <si>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</si>
  <si>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</si>
  <si>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</si>
  <si>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</si>
  <si>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</si>
  <si>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</si>
  <si>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</si>
  <si>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</si>
  <si>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</si>
  <si>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</si>
  <si>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</si>
  <si>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</si>
  <si>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</si>
  <si>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</si>
  <si>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</si>
  <si>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</si>
  <si>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</si>
  <si>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</si>
  <si>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</si>
  <si>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</si>
  <si>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</si>
  <si>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</si>
  <si>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</si>
  <si>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</si>
  <si>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</si>
  <si>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</si>
  <si>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</si>
  <si>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</si>
  <si>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</si>
  <si>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</si>
  <si>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</si>
  <si>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</si>
  <si>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</si>
  <si>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</si>
  <si>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</si>
  <si>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</si>
  <si>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</si>
  <si>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</si>
  <si>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</si>
  <si>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</si>
  <si>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</si>
  <si>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</si>
  <si>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</si>
  <si>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</si>
  <si>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</si>
  <si>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</si>
  <si>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</si>
  <si>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</si>
  <si>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</si>
  <si>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</si>
  <si>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</si>
  <si>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</si>
  <si>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</si>
  <si>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</si>
  <si>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</si>
  <si>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</si>
  <si>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</si>
  <si>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</si>
  <si>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</si>
  <si>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</si>
  <si>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</si>
  <si>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</si>
  <si>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</si>
  <si>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</si>
  <si>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</si>
  <si>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</si>
  <si>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</si>
  <si>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</si>
  <si>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</si>
  <si>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</si>
  <si>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</si>
  <si>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</si>
  <si>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</si>
  <si>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</si>
  <si>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</si>
  <si>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</si>
  <si>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</si>
  <si>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</si>
  <si>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</si>
  <si>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</si>
  <si>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</si>
  <si>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</si>
  <si>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</si>
  <si>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</si>
  <si>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</si>
  <si>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</si>
  <si>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</si>
  <si>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</si>
  <si>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</si>
  <si>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</si>
  <si>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</si>
  <si>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</si>
  <si>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</si>
  <si>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</si>
  <si>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</si>
  <si>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</si>
  <si>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</si>
  <si>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</si>
  <si>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</si>
  <si>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</si>
  <si>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</si>
  <si>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</si>
  <si>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</si>
  <si>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</si>
  <si>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</si>
  <si>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</si>
  <si>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</si>
  <si>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</si>
  <si>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</si>
  <si>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</si>
  <si>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</si>
  <si>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</si>
  <si>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</si>
  <si>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</si>
  <si>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</si>
  <si>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</si>
  <si>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</si>
  <si>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</si>
  <si>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</si>
  <si>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</si>
  <si>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</si>
  <si>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</si>
  <si>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</si>
  <si>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</si>
  <si>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</si>
  <si>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</si>
  <si>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</si>
  <si>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</si>
  <si>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</si>
  <si>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</si>
  <si>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</si>
  <si>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</si>
  <si>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</si>
  <si>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</si>
  <si>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</si>
  <si>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</si>
  <si>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</si>
  <si>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</si>
  <si>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</si>
  <si>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</si>
  <si>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</si>
  <si>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</si>
  <si>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</si>
  <si>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</si>
  <si>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</si>
  <si>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</si>
  <si>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</si>
  <si>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</si>
  <si>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</si>
  <si>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</si>
  <si>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</si>
  <si>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</si>
  <si>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</si>
  <si>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</si>
  <si>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</si>
  <si>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</si>
  <si>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</si>
  <si>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</si>
  <si>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</si>
  <si>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</si>
  <si>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</si>
  <si>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</si>
  <si>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</si>
  <si>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</si>
  <si>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</si>
  <si>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</si>
  <si>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</si>
  <si>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</si>
  <si>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</si>
  <si>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</si>
  <si>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</si>
  <si>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</si>
  <si>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</si>
  <si>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</si>
  <si>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</si>
  <si>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</si>
  <si>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</si>
  <si>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</si>
  <si>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</si>
  <si>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</si>
  <si>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</si>
  <si>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</si>
  <si>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</si>
  <si>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</si>
  <si>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</si>
  <si>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</si>
  <si>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</si>
  <si>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</si>
  <si>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</si>
  <si>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27000</t>
  </si>
  <si>
    <t>水洗化人口等（令和6年度実績）</t>
    <phoneticPr fontId="3"/>
  </si>
  <si>
    <t>し尿処理の状況（令和6年度実績）</t>
    <phoneticPr fontId="3"/>
  </si>
  <si>
    <t>27100</t>
  </si>
  <si>
    <t>大阪市</t>
  </si>
  <si>
    <t/>
  </si>
  <si>
    <t>○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</si>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</sst>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27</v>
      </c>
      <c r="B7" s="108" t="s">
        <v>257</v>
      </c>
      <c r="C7" s="92" t="s">
        <v>198</v>
      </c>
      <c r="D7" s="93">
        <f>+SUM(E7,+I7)</f>
        <v>8787902</v>
      </c>
      <c r="E7" s="93">
        <f>+SUM(G7+H7)</f>
        <v>95008</v>
      </c>
      <c r="F7" s="94">
        <f>IF(D7&gt;0,E7/D7*100,"-")</f>
        <v>1.081122661586349</v>
      </c>
      <c r="G7" s="93">
        <f>SUM(G$8:G$207)</f>
        <v>94939</v>
      </c>
      <c r="H7" s="93">
        <f>SUM(H$8:H$207)</f>
        <v>69</v>
      </c>
      <c r="I7" s="93">
        <f>+SUM(K7,+M7,O7+P7)</f>
        <v>8692894</v>
      </c>
      <c r="J7" s="94">
        <f>IF(D7&gt;0,I7/D7*100,"-")</f>
        <v>98.918877338413651</v>
      </c>
      <c r="K7" s="93">
        <f>SUM(K$8:K$207)</f>
        <v>8348374</v>
      </c>
      <c r="L7" s="94">
        <f>IF(D7&gt;0,K7/D7*100,"-")</f>
        <v>94.99848769364975</v>
      </c>
      <c r="M7" s="93">
        <f>SUM(M$8:M$207)</f>
        <v>0</v>
      </c>
      <c r="N7" s="94">
        <f>IF(D7&gt;0,M7/D7*100,"-")</f>
        <v>0</v>
      </c>
      <c r="O7" s="91">
        <f>SUM(O$8:O$207)</f>
        <v>667</v>
      </c>
      <c r="P7" s="93">
        <f>SUM(Q7:S7)</f>
        <v>343853</v>
      </c>
      <c r="Q7" s="93">
        <f>SUM(Q$8:Q$207)</f>
        <v>160107</v>
      </c>
      <c r="R7" s="93">
        <f>SUM(R$8:R$207)</f>
        <v>183746</v>
      </c>
      <c r="S7" s="93">
        <f>SUM(S$8:S$207)</f>
        <v>0</v>
      </c>
      <c r="T7" s="94">
        <f>IF(D7&gt;0,P7/D7*100,"-")</f>
        <v>3.9127996648119194</v>
      </c>
      <c r="U7" s="93">
        <f>SUM(U$8:U$207)</f>
        <v>308750</v>
      </c>
      <c r="V7" s="95">
        <f t="shared" ref="V7:AC7" si="0">COUNTIF(V$8:V$207,"○")</f>
        <v>5</v>
      </c>
      <c r="W7" s="95">
        <f t="shared" si="0"/>
        <v>25</v>
      </c>
      <c r="X7" s="95">
        <f t="shared" si="0"/>
        <v>1</v>
      </c>
      <c r="Y7" s="95">
        <f t="shared" si="0"/>
        <v>12</v>
      </c>
      <c r="Z7" s="95">
        <f t="shared" si="0"/>
        <v>1</v>
      </c>
      <c r="AA7" s="95">
        <f t="shared" si="0"/>
        <v>0</v>
      </c>
      <c r="AB7" s="95">
        <f t="shared" si="0"/>
        <v>0</v>
      </c>
      <c r="AC7" s="95">
        <f t="shared" si="0"/>
        <v>42</v>
      </c>
    </row>
    <row r="8" spans="1:31" ht="13.5" customHeight="1">
      <c r="A8" s="85" t="s">
        <v>27</v>
      </c>
      <c r="B8" s="86" t="s">
        <v>260</v>
      </c>
      <c r="C8" s="85" t="s">
        <v>261</v>
      </c>
      <c r="D8" s="87">
        <f>+SUM(E8,+I8)</f>
        <v>2791907</v>
      </c>
      <c r="E8" s="87">
        <f>+SUM(G8+H8)</f>
        <v>41</v>
      </c>
      <c r="F8" s="106">
        <f>IF(D8&gt;0,E8/D8*100,"-")</f>
        <v>1.4685302913026832E-3</v>
      </c>
      <c r="G8" s="87">
        <v>41</v>
      </c>
      <c r="H8" s="87">
        <v>0</v>
      </c>
      <c r="I8" s="87">
        <f>+SUM(K8,+M8,O8+P8)</f>
        <v>2791866</v>
      </c>
      <c r="J8" s="88">
        <f>IF(D8&gt;0,I8/D8*100,"-")</f>
        <v>99.998531469708695</v>
      </c>
      <c r="K8" s="87">
        <v>2791866</v>
      </c>
      <c r="L8" s="88">
        <f>IF(D8&gt;0,K8/D8*100,"-")</f>
        <v>99.998531469708695</v>
      </c>
      <c r="M8" s="87">
        <v>0</v>
      </c>
      <c r="N8" s="88">
        <f>IF(D8&gt;0,M8/D8*100,"-")</f>
        <v>0</v>
      </c>
      <c r="O8" s="87">
        <v>0</v>
      </c>
      <c r="P8" s="87">
        <f>SUM(Q8:S8)</f>
        <v>0</v>
      </c>
      <c r="Q8" s="87">
        <v>0</v>
      </c>
      <c r="R8" s="87">
        <v>0</v>
      </c>
      <c r="S8" s="87">
        <v>0</v>
      </c>
      <c r="T8" s="88">
        <f>IF(D8&gt;0,P8/D8*100,"-")</f>
        <v>0</v>
      </c>
      <c r="U8" s="87">
        <v>172219</v>
      </c>
      <c r="V8" s="85"/>
      <c r="W8" s="85"/>
      <c r="X8" s="85" t="s">
        <v>263</v>
      </c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27</v>
      </c>
      <c r="B9" s="86" t="s">
        <v>264</v>
      </c>
      <c r="C9" s="85" t="s">
        <v>265</v>
      </c>
      <c r="D9" s="87">
        <f>+SUM(E9,+I9)</f>
        <v>813053</v>
      </c>
      <c r="E9" s="87">
        <f>+SUM(G9+H9)</f>
        <v>4927</v>
      </c>
      <c r="F9" s="106">
        <f>IF(D9&gt;0,E9/D9*100,"-")</f>
        <v>0.60598755554680939</v>
      </c>
      <c r="G9" s="87">
        <v>4927</v>
      </c>
      <c r="H9" s="87">
        <v>0</v>
      </c>
      <c r="I9" s="87">
        <f>+SUM(K9,+M9,O9+P9)</f>
        <v>808126</v>
      </c>
      <c r="J9" s="88">
        <f>IF(D9&gt;0,I9/D9*100,"-")</f>
        <v>99.394012444453196</v>
      </c>
      <c r="K9" s="87">
        <v>773392</v>
      </c>
      <c r="L9" s="88">
        <f>IF(D9&gt;0,K9/D9*100,"-")</f>
        <v>95.121966218684392</v>
      </c>
      <c r="M9" s="87">
        <v>0</v>
      </c>
      <c r="N9" s="88">
        <f>IF(D9&gt;0,M9/D9*100,"-")</f>
        <v>0</v>
      </c>
      <c r="O9" s="87">
        <v>0</v>
      </c>
      <c r="P9" s="87">
        <f>SUM(Q9:S9)</f>
        <v>34734</v>
      </c>
      <c r="Q9" s="87">
        <v>22747</v>
      </c>
      <c r="R9" s="87">
        <v>11987</v>
      </c>
      <c r="S9" s="87">
        <v>0</v>
      </c>
      <c r="T9" s="88">
        <f>IF(D9&gt;0,P9/D9*100,"-")</f>
        <v>4.2720462257687997</v>
      </c>
      <c r="U9" s="87">
        <v>19050</v>
      </c>
      <c r="V9" s="85"/>
      <c r="W9" s="85" t="s">
        <v>263</v>
      </c>
      <c r="X9" s="85"/>
      <c r="Y9" s="85"/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27</v>
      </c>
      <c r="B10" s="86" t="s">
        <v>266</v>
      </c>
      <c r="C10" s="85" t="s">
        <v>267</v>
      </c>
      <c r="D10" s="87">
        <f>+SUM(E10,+I10)</f>
        <v>186811</v>
      </c>
      <c r="E10" s="87">
        <f>+SUM(G10+H10)</f>
        <v>5358</v>
      </c>
      <c r="F10" s="106">
        <f>IF(D10&gt;0,E10/D10*100,"-")</f>
        <v>2.8681394564559901</v>
      </c>
      <c r="G10" s="87">
        <v>5358</v>
      </c>
      <c r="H10" s="87">
        <v>0</v>
      </c>
      <c r="I10" s="87">
        <f>+SUM(K10,+M10,O10+P10)</f>
        <v>181453</v>
      </c>
      <c r="J10" s="88">
        <f>IF(D10&gt;0,I10/D10*100,"-")</f>
        <v>97.131860543544008</v>
      </c>
      <c r="K10" s="87">
        <v>168589</v>
      </c>
      <c r="L10" s="88">
        <f>IF(D10&gt;0,K10/D10*100,"-")</f>
        <v>90.245756406207349</v>
      </c>
      <c r="M10" s="87">
        <v>0</v>
      </c>
      <c r="N10" s="88">
        <f>IF(D10&gt;0,M10/D10*100,"-")</f>
        <v>0</v>
      </c>
      <c r="O10" s="87">
        <v>402</v>
      </c>
      <c r="P10" s="87">
        <f>SUM(Q10:S10)</f>
        <v>12462</v>
      </c>
      <c r="Q10" s="87">
        <v>10179</v>
      </c>
      <c r="R10" s="87">
        <v>2283</v>
      </c>
      <c r="S10" s="87">
        <v>0</v>
      </c>
      <c r="T10" s="88">
        <f>IF(D10&gt;0,P10/D10*100,"-")</f>
        <v>6.670913383044895</v>
      </c>
      <c r="U10" s="87">
        <v>4065</v>
      </c>
      <c r="V10" s="85"/>
      <c r="W10" s="85"/>
      <c r="X10" s="85"/>
      <c r="Y10" s="85" t="s">
        <v>263</v>
      </c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27</v>
      </c>
      <c r="B11" s="86" t="s">
        <v>268</v>
      </c>
      <c r="C11" s="85" t="s">
        <v>269</v>
      </c>
      <c r="D11" s="87">
        <f>+SUM(E11,+I11)</f>
        <v>405423</v>
      </c>
      <c r="E11" s="87">
        <f>+SUM(G11+H11)</f>
        <v>30</v>
      </c>
      <c r="F11" s="106">
        <f>IF(D11&gt;0,E11/D11*100,"-")</f>
        <v>7.3996788539377389E-3</v>
      </c>
      <c r="G11" s="87">
        <v>30</v>
      </c>
      <c r="H11" s="87">
        <v>0</v>
      </c>
      <c r="I11" s="87">
        <f>+SUM(K11,+M11,O11+P11)</f>
        <v>405393</v>
      </c>
      <c r="J11" s="88">
        <f>IF(D11&gt;0,I11/D11*100,"-")</f>
        <v>99.992600321146057</v>
      </c>
      <c r="K11" s="87">
        <v>405020</v>
      </c>
      <c r="L11" s="88">
        <f>IF(D11&gt;0,K11/D11*100,"-")</f>
        <v>99.900597647395443</v>
      </c>
      <c r="M11" s="87">
        <v>0</v>
      </c>
      <c r="N11" s="88">
        <f>IF(D11&gt;0,M11/D11*100,"-")</f>
        <v>0</v>
      </c>
      <c r="O11" s="87">
        <v>0</v>
      </c>
      <c r="P11" s="87">
        <f>SUM(Q11:S11)</f>
        <v>373</v>
      </c>
      <c r="Q11" s="87">
        <v>373</v>
      </c>
      <c r="R11" s="87">
        <v>0</v>
      </c>
      <c r="S11" s="87">
        <v>0</v>
      </c>
      <c r="T11" s="88">
        <f>IF(D11&gt;0,P11/D11*100,"-")</f>
        <v>9.2002673750625888E-2</v>
      </c>
      <c r="U11" s="87">
        <v>7941</v>
      </c>
      <c r="V11" s="85"/>
      <c r="W11" s="85" t="s">
        <v>263</v>
      </c>
      <c r="X11" s="85"/>
      <c r="Y11" s="85"/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27</v>
      </c>
      <c r="B12" s="86" t="s">
        <v>270</v>
      </c>
      <c r="C12" s="85" t="s">
        <v>271</v>
      </c>
      <c r="D12" s="87">
        <f>+SUM(E12,+I12)</f>
        <v>102640</v>
      </c>
      <c r="E12" s="87">
        <f>+SUM(G12+H12)</f>
        <v>69</v>
      </c>
      <c r="F12" s="106">
        <f>IF(D12&gt;0,E12/D12*100,"-")</f>
        <v>6.7225253312548708E-2</v>
      </c>
      <c r="G12" s="87">
        <v>69</v>
      </c>
      <c r="H12" s="87">
        <v>0</v>
      </c>
      <c r="I12" s="87">
        <f>+SUM(K12,+M12,O12+P12)</f>
        <v>102571</v>
      </c>
      <c r="J12" s="88">
        <f>IF(D12&gt;0,I12/D12*100,"-")</f>
        <v>99.932774746687443</v>
      </c>
      <c r="K12" s="87">
        <v>102539</v>
      </c>
      <c r="L12" s="88">
        <f>IF(D12&gt;0,K12/D12*100,"-")</f>
        <v>99.901597817614956</v>
      </c>
      <c r="M12" s="87">
        <v>0</v>
      </c>
      <c r="N12" s="88">
        <f>IF(D12&gt;0,M12/D12*100,"-")</f>
        <v>0</v>
      </c>
      <c r="O12" s="87">
        <v>0</v>
      </c>
      <c r="P12" s="87">
        <f>SUM(Q12:S12)</f>
        <v>32</v>
      </c>
      <c r="Q12" s="87">
        <v>23</v>
      </c>
      <c r="R12" s="87">
        <v>9</v>
      </c>
      <c r="S12" s="87">
        <v>0</v>
      </c>
      <c r="T12" s="88">
        <f>IF(D12&gt;0,P12/D12*100,"-")</f>
        <v>3.117692907248636E-2</v>
      </c>
      <c r="U12" s="87">
        <v>2143</v>
      </c>
      <c r="V12" s="85" t="s">
        <v>263</v>
      </c>
      <c r="W12" s="85"/>
      <c r="X12" s="85"/>
      <c r="Y12" s="85"/>
      <c r="Z12" s="85" t="s">
        <v>263</v>
      </c>
      <c r="AA12" s="85"/>
      <c r="AB12" s="85"/>
      <c r="AC12" s="85"/>
      <c r="AD12" s="184" t="s">
        <v>262</v>
      </c>
    </row>
    <row r="13" spans="1:31" ht="13.5" customHeight="1">
      <c r="A13" s="85" t="s">
        <v>27</v>
      </c>
      <c r="B13" s="86" t="s">
        <v>272</v>
      </c>
      <c r="C13" s="85" t="s">
        <v>273</v>
      </c>
      <c r="D13" s="87">
        <f>+SUM(E13,+I13)</f>
        <v>384302</v>
      </c>
      <c r="E13" s="87">
        <f>+SUM(G13+H13)</f>
        <v>491</v>
      </c>
      <c r="F13" s="106">
        <f>IF(D13&gt;0,E13/D13*100,"-")</f>
        <v>0.1277641021904648</v>
      </c>
      <c r="G13" s="87">
        <v>491</v>
      </c>
      <c r="H13" s="87">
        <v>0</v>
      </c>
      <c r="I13" s="87">
        <f>+SUM(K13,+M13,O13+P13)</f>
        <v>383811</v>
      </c>
      <c r="J13" s="88">
        <f>IF(D13&gt;0,I13/D13*100,"-")</f>
        <v>99.872235897809531</v>
      </c>
      <c r="K13" s="87">
        <v>382658</v>
      </c>
      <c r="L13" s="88">
        <f>IF(D13&gt;0,K13/D13*100,"-")</f>
        <v>99.572211437879588</v>
      </c>
      <c r="M13" s="87">
        <v>0</v>
      </c>
      <c r="N13" s="88">
        <f>IF(D13&gt;0,M13/D13*100,"-")</f>
        <v>0</v>
      </c>
      <c r="O13" s="87">
        <v>0</v>
      </c>
      <c r="P13" s="87">
        <f>SUM(Q13:S13)</f>
        <v>1153</v>
      </c>
      <c r="Q13" s="87">
        <v>1099</v>
      </c>
      <c r="R13" s="87">
        <v>54</v>
      </c>
      <c r="S13" s="87">
        <v>0</v>
      </c>
      <c r="T13" s="88">
        <f>IF(D13&gt;0,P13/D13*100,"-")</f>
        <v>0.30002445992995092</v>
      </c>
      <c r="U13" s="87">
        <v>7473</v>
      </c>
      <c r="V13" s="85" t="s">
        <v>263</v>
      </c>
      <c r="W13" s="85"/>
      <c r="X13" s="85"/>
      <c r="Y13" s="85"/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27</v>
      </c>
      <c r="B14" s="86" t="s">
        <v>274</v>
      </c>
      <c r="C14" s="85" t="s">
        <v>275</v>
      </c>
      <c r="D14" s="87">
        <f>+SUM(E14,+I14)</f>
        <v>72761</v>
      </c>
      <c r="E14" s="87">
        <f>+SUM(G14+H14)</f>
        <v>876</v>
      </c>
      <c r="F14" s="106">
        <f>IF(D14&gt;0,E14/D14*100,"-")</f>
        <v>1.203941672049587</v>
      </c>
      <c r="G14" s="87">
        <v>876</v>
      </c>
      <c r="H14" s="87">
        <v>0</v>
      </c>
      <c r="I14" s="87">
        <f>+SUM(K14,+M14,O14+P14)</f>
        <v>71885</v>
      </c>
      <c r="J14" s="88">
        <f>IF(D14&gt;0,I14/D14*100,"-")</f>
        <v>98.796058327950405</v>
      </c>
      <c r="K14" s="87">
        <v>64178</v>
      </c>
      <c r="L14" s="88">
        <f>IF(D14&gt;0,K14/D14*100,"-")</f>
        <v>88.203845466664831</v>
      </c>
      <c r="M14" s="87">
        <v>0</v>
      </c>
      <c r="N14" s="88">
        <f>IF(D14&gt;0,M14/D14*100,"-")</f>
        <v>0</v>
      </c>
      <c r="O14" s="87">
        <v>0</v>
      </c>
      <c r="P14" s="87">
        <f>SUM(Q14:S14)</f>
        <v>7707</v>
      </c>
      <c r="Q14" s="87">
        <v>5739</v>
      </c>
      <c r="R14" s="87">
        <v>1968</v>
      </c>
      <c r="S14" s="87">
        <v>0</v>
      </c>
      <c r="T14" s="88">
        <f>IF(D14&gt;0,P14/D14*100,"-")</f>
        <v>10.592212861285578</v>
      </c>
      <c r="U14" s="87">
        <v>1841</v>
      </c>
      <c r="V14" s="85"/>
      <c r="W14" s="85"/>
      <c r="X14" s="85"/>
      <c r="Y14" s="85" t="s">
        <v>263</v>
      </c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27</v>
      </c>
      <c r="B15" s="86" t="s">
        <v>276</v>
      </c>
      <c r="C15" s="85" t="s">
        <v>277</v>
      </c>
      <c r="D15" s="87">
        <f>+SUM(E15,+I15)</f>
        <v>346021</v>
      </c>
      <c r="E15" s="87">
        <f>+SUM(G15+H15)</f>
        <v>2441</v>
      </c>
      <c r="F15" s="106">
        <f>IF(D15&gt;0,E15/D15*100,"-")</f>
        <v>0.70544851324052582</v>
      </c>
      <c r="G15" s="87">
        <v>2441</v>
      </c>
      <c r="H15" s="87">
        <v>0</v>
      </c>
      <c r="I15" s="87">
        <f>+SUM(K15,+M15,O15+P15)</f>
        <v>343580</v>
      </c>
      <c r="J15" s="88">
        <f>IF(D15&gt;0,I15/D15*100,"-")</f>
        <v>99.294551486759474</v>
      </c>
      <c r="K15" s="87">
        <v>339939</v>
      </c>
      <c r="L15" s="88">
        <f>IF(D15&gt;0,K15/D15*100,"-")</f>
        <v>98.242303212810782</v>
      </c>
      <c r="M15" s="87">
        <v>0</v>
      </c>
      <c r="N15" s="88">
        <f>IF(D15&gt;0,M15/D15*100,"-")</f>
        <v>0</v>
      </c>
      <c r="O15" s="87">
        <v>0</v>
      </c>
      <c r="P15" s="87">
        <f>SUM(Q15:S15)</f>
        <v>3641</v>
      </c>
      <c r="Q15" s="87">
        <v>2492</v>
      </c>
      <c r="R15" s="87">
        <v>1149</v>
      </c>
      <c r="S15" s="87">
        <v>0</v>
      </c>
      <c r="T15" s="88">
        <f>IF(D15&gt;0,P15/D15*100,"-")</f>
        <v>1.0522482739486911</v>
      </c>
      <c r="U15" s="87">
        <v>4675</v>
      </c>
      <c r="V15" s="85" t="s">
        <v>263</v>
      </c>
      <c r="W15" s="85"/>
      <c r="X15" s="85"/>
      <c r="Y15" s="85"/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27</v>
      </c>
      <c r="B16" s="86" t="s">
        <v>278</v>
      </c>
      <c r="C16" s="85" t="s">
        <v>279</v>
      </c>
      <c r="D16" s="87">
        <f>+SUM(E16,+I16)</f>
        <v>81059</v>
      </c>
      <c r="E16" s="87">
        <f>+SUM(G16+H16)</f>
        <v>7300</v>
      </c>
      <c r="F16" s="106">
        <f>IF(D16&gt;0,E16/D16*100,"-")</f>
        <v>9.0057859090292247</v>
      </c>
      <c r="G16" s="87">
        <v>7300</v>
      </c>
      <c r="H16" s="87">
        <v>0</v>
      </c>
      <c r="I16" s="87">
        <f>+SUM(K16,+M16,O16+P16)</f>
        <v>73759</v>
      </c>
      <c r="J16" s="88">
        <f>IF(D16&gt;0,I16/D16*100,"-")</f>
        <v>90.994214090970772</v>
      </c>
      <c r="K16" s="87">
        <v>47539</v>
      </c>
      <c r="L16" s="88">
        <f>IF(D16&gt;0,K16/D16*100,"-")</f>
        <v>58.647404976621964</v>
      </c>
      <c r="M16" s="87">
        <v>0</v>
      </c>
      <c r="N16" s="88">
        <f>IF(D16&gt;0,M16/D16*100,"-")</f>
        <v>0</v>
      </c>
      <c r="O16" s="87">
        <v>0</v>
      </c>
      <c r="P16" s="87">
        <f>SUM(Q16:S16)</f>
        <v>26220</v>
      </c>
      <c r="Q16" s="87">
        <v>5129</v>
      </c>
      <c r="R16" s="87">
        <v>21091</v>
      </c>
      <c r="S16" s="87">
        <v>0</v>
      </c>
      <c r="T16" s="88">
        <f>IF(D16&gt;0,P16/D16*100,"-")</f>
        <v>32.346809114348808</v>
      </c>
      <c r="U16" s="87">
        <v>1934</v>
      </c>
      <c r="V16" s="85"/>
      <c r="W16" s="85"/>
      <c r="X16" s="85"/>
      <c r="Y16" s="85" t="s">
        <v>263</v>
      </c>
      <c r="Z16" s="85"/>
      <c r="AA16" s="85"/>
      <c r="AB16" s="85"/>
      <c r="AC16" s="85" t="s">
        <v>263</v>
      </c>
      <c r="AD16" s="184" t="s">
        <v>262</v>
      </c>
    </row>
    <row r="17" spans="1:30" ht="13.5" customHeight="1">
      <c r="A17" s="85" t="s">
        <v>27</v>
      </c>
      <c r="B17" s="86" t="s">
        <v>280</v>
      </c>
      <c r="C17" s="85" t="s">
        <v>281</v>
      </c>
      <c r="D17" s="87">
        <f>+SUM(E17,+I17)</f>
        <v>141116</v>
      </c>
      <c r="E17" s="87">
        <f>+SUM(G17+H17)</f>
        <v>0</v>
      </c>
      <c r="F17" s="106">
        <f>IF(D17&gt;0,E17/D17*100,"-")</f>
        <v>0</v>
      </c>
      <c r="G17" s="87">
        <v>0</v>
      </c>
      <c r="H17" s="87">
        <v>0</v>
      </c>
      <c r="I17" s="87">
        <f>+SUM(K17,+M17,O17+P17)</f>
        <v>141116</v>
      </c>
      <c r="J17" s="88">
        <f>IF(D17&gt;0,I17/D17*100,"-")</f>
        <v>100</v>
      </c>
      <c r="K17" s="87">
        <v>141116</v>
      </c>
      <c r="L17" s="88">
        <f>IF(D17&gt;0,K17/D17*100,"-")</f>
        <v>100</v>
      </c>
      <c r="M17" s="87">
        <v>0</v>
      </c>
      <c r="N17" s="88">
        <f>IF(D17&gt;0,M17/D17*100,"-")</f>
        <v>0</v>
      </c>
      <c r="O17" s="87">
        <v>0</v>
      </c>
      <c r="P17" s="87">
        <f>SUM(Q17:S17)</f>
        <v>0</v>
      </c>
      <c r="Q17" s="87">
        <v>0</v>
      </c>
      <c r="R17" s="87">
        <v>0</v>
      </c>
      <c r="S17" s="87">
        <v>0</v>
      </c>
      <c r="T17" s="88">
        <f>IF(D17&gt;0,P17/D17*100,"-")</f>
        <v>0</v>
      </c>
      <c r="U17" s="87">
        <v>3186</v>
      </c>
      <c r="V17" s="85"/>
      <c r="W17" s="85"/>
      <c r="X17" s="85"/>
      <c r="Y17" s="85" t="s">
        <v>263</v>
      </c>
      <c r="Z17" s="85"/>
      <c r="AA17" s="85"/>
      <c r="AB17" s="85"/>
      <c r="AC17" s="85" t="s">
        <v>263</v>
      </c>
      <c r="AD17" s="184" t="s">
        <v>262</v>
      </c>
    </row>
    <row r="18" spans="1:30" ht="13.5" customHeight="1">
      <c r="A18" s="85" t="s">
        <v>27</v>
      </c>
      <c r="B18" s="86" t="s">
        <v>282</v>
      </c>
      <c r="C18" s="85" t="s">
        <v>283</v>
      </c>
      <c r="D18" s="87">
        <f>+SUM(E18,+I18)</f>
        <v>392736</v>
      </c>
      <c r="E18" s="87">
        <f>+SUM(G18+H18)</f>
        <v>1233</v>
      </c>
      <c r="F18" s="106">
        <f>IF(D18&gt;0,E18/D18*100,"-")</f>
        <v>0.31395135663651919</v>
      </c>
      <c r="G18" s="87">
        <v>1233</v>
      </c>
      <c r="H18" s="87">
        <v>0</v>
      </c>
      <c r="I18" s="87">
        <f>+SUM(K18,+M18,O18+P18)</f>
        <v>391503</v>
      </c>
      <c r="J18" s="88">
        <f>IF(D18&gt;0,I18/D18*100,"-")</f>
        <v>99.686048643363478</v>
      </c>
      <c r="K18" s="87">
        <v>375768</v>
      </c>
      <c r="L18" s="88">
        <f>IF(D18&gt;0,K18/D18*100,"-")</f>
        <v>95.679540454656561</v>
      </c>
      <c r="M18" s="87">
        <v>0</v>
      </c>
      <c r="N18" s="88">
        <f>IF(D18&gt;0,M18/D18*100,"-")</f>
        <v>0</v>
      </c>
      <c r="O18" s="87">
        <v>0</v>
      </c>
      <c r="P18" s="87">
        <f>SUM(Q18:S18)</f>
        <v>15735</v>
      </c>
      <c r="Q18" s="87">
        <v>2553</v>
      </c>
      <c r="R18" s="87">
        <v>13182</v>
      </c>
      <c r="S18" s="87">
        <v>0</v>
      </c>
      <c r="T18" s="88">
        <f>IF(D18&gt;0,P18/D18*100,"-")</f>
        <v>4.0065081887069178</v>
      </c>
      <c r="U18" s="87">
        <v>6387</v>
      </c>
      <c r="V18" s="85"/>
      <c r="W18" s="85" t="s">
        <v>263</v>
      </c>
      <c r="X18" s="85"/>
      <c r="Y18" s="85"/>
      <c r="Z18" s="85"/>
      <c r="AA18" s="85"/>
      <c r="AB18" s="85"/>
      <c r="AC18" s="85" t="s">
        <v>263</v>
      </c>
      <c r="AD18" s="184" t="s">
        <v>262</v>
      </c>
    </row>
    <row r="19" spans="1:30" ht="13.5" customHeight="1">
      <c r="A19" s="85" t="s">
        <v>27</v>
      </c>
      <c r="B19" s="86" t="s">
        <v>284</v>
      </c>
      <c r="C19" s="85" t="s">
        <v>285</v>
      </c>
      <c r="D19" s="87">
        <f>+SUM(E19,+I19)</f>
        <v>286120</v>
      </c>
      <c r="E19" s="87">
        <f>+SUM(G19+H19)</f>
        <v>1020</v>
      </c>
      <c r="F19" s="106">
        <f>IF(D19&gt;0,E19/D19*100,"-")</f>
        <v>0.35649377883405564</v>
      </c>
      <c r="G19" s="87">
        <v>1020</v>
      </c>
      <c r="H19" s="87">
        <v>0</v>
      </c>
      <c r="I19" s="87">
        <f>+SUM(K19,+M19,O19+P19)</f>
        <v>285100</v>
      </c>
      <c r="J19" s="88">
        <f>IF(D19&gt;0,I19/D19*100,"-")</f>
        <v>99.64350622116595</v>
      </c>
      <c r="K19" s="87">
        <v>281964</v>
      </c>
      <c r="L19" s="88">
        <f>IF(D19&gt;0,K19/D19*100,"-")</f>
        <v>98.547462603103597</v>
      </c>
      <c r="M19" s="87">
        <v>0</v>
      </c>
      <c r="N19" s="88">
        <f>IF(D19&gt;0,M19/D19*100,"-")</f>
        <v>0</v>
      </c>
      <c r="O19" s="87">
        <v>0</v>
      </c>
      <c r="P19" s="87">
        <f>SUM(Q19:S19)</f>
        <v>3136</v>
      </c>
      <c r="Q19" s="87">
        <v>2014</v>
      </c>
      <c r="R19" s="87">
        <v>1122</v>
      </c>
      <c r="S19" s="87">
        <v>0</v>
      </c>
      <c r="T19" s="88">
        <f>IF(D19&gt;0,P19/D19*100,"-")</f>
        <v>1.0960436180623514</v>
      </c>
      <c r="U19" s="87">
        <v>5153</v>
      </c>
      <c r="V19" s="85"/>
      <c r="W19" s="85" t="s">
        <v>263</v>
      </c>
      <c r="X19" s="85"/>
      <c r="Y19" s="85"/>
      <c r="Z19" s="85"/>
      <c r="AA19" s="85"/>
      <c r="AB19" s="85"/>
      <c r="AC19" s="85" t="s">
        <v>263</v>
      </c>
      <c r="AD19" s="184" t="s">
        <v>262</v>
      </c>
    </row>
    <row r="20" spans="1:30" ht="13.5" customHeight="1">
      <c r="A20" s="85" t="s">
        <v>27</v>
      </c>
      <c r="B20" s="86" t="s">
        <v>286</v>
      </c>
      <c r="C20" s="85" t="s">
        <v>287</v>
      </c>
      <c r="D20" s="87">
        <f>+SUM(E20,+I20)</f>
        <v>259499</v>
      </c>
      <c r="E20" s="87">
        <f>+SUM(G20+H20)</f>
        <v>5927</v>
      </c>
      <c r="F20" s="106">
        <f>IF(D20&gt;0,E20/D20*100,"-")</f>
        <v>2.2840165087341378</v>
      </c>
      <c r="G20" s="87">
        <v>5927</v>
      </c>
      <c r="H20" s="87">
        <v>0</v>
      </c>
      <c r="I20" s="87">
        <f>+SUM(K20,+M20,O20+P20)</f>
        <v>253572</v>
      </c>
      <c r="J20" s="88">
        <f>IF(D20&gt;0,I20/D20*100,"-")</f>
        <v>97.715983491265874</v>
      </c>
      <c r="K20" s="87">
        <v>233548</v>
      </c>
      <c r="L20" s="88">
        <f>IF(D20&gt;0,K20/D20*100,"-")</f>
        <v>89.999576106266304</v>
      </c>
      <c r="M20" s="87">
        <v>0</v>
      </c>
      <c r="N20" s="88">
        <f>IF(D20&gt;0,M20/D20*100,"-")</f>
        <v>0</v>
      </c>
      <c r="O20" s="87">
        <v>0</v>
      </c>
      <c r="P20" s="87">
        <f>SUM(Q20:S20)</f>
        <v>20024</v>
      </c>
      <c r="Q20" s="87">
        <v>14394</v>
      </c>
      <c r="R20" s="87">
        <v>5630</v>
      </c>
      <c r="S20" s="87">
        <v>0</v>
      </c>
      <c r="T20" s="88">
        <f>IF(D20&gt;0,P20/D20*100,"-")</f>
        <v>7.7164073849995578</v>
      </c>
      <c r="U20" s="87">
        <v>9118</v>
      </c>
      <c r="V20" s="85"/>
      <c r="W20" s="85" t="s">
        <v>263</v>
      </c>
      <c r="X20" s="85"/>
      <c r="Y20" s="85"/>
      <c r="Z20" s="85"/>
      <c r="AA20" s="85"/>
      <c r="AB20" s="85"/>
      <c r="AC20" s="85" t="s">
        <v>263</v>
      </c>
      <c r="AD20" s="184" t="s">
        <v>262</v>
      </c>
    </row>
    <row r="21" spans="1:30" ht="13.5" customHeight="1">
      <c r="A21" s="85" t="s">
        <v>27</v>
      </c>
      <c r="B21" s="86" t="s">
        <v>288</v>
      </c>
      <c r="C21" s="85" t="s">
        <v>289</v>
      </c>
      <c r="D21" s="87">
        <f>+SUM(E21,+I21)</f>
        <v>99194</v>
      </c>
      <c r="E21" s="87">
        <f>+SUM(G21+H21)</f>
        <v>18610</v>
      </c>
      <c r="F21" s="106">
        <f>IF(D21&gt;0,E21/D21*100,"-")</f>
        <v>18.761215396092506</v>
      </c>
      <c r="G21" s="87">
        <v>18610</v>
      </c>
      <c r="H21" s="87">
        <v>0</v>
      </c>
      <c r="I21" s="87">
        <f>+SUM(K21,+M21,O21+P21)</f>
        <v>80584</v>
      </c>
      <c r="J21" s="88">
        <f>IF(D21&gt;0,I21/D21*100,"-")</f>
        <v>81.238784603907504</v>
      </c>
      <c r="K21" s="87">
        <v>41370</v>
      </c>
      <c r="L21" s="88">
        <f>IF(D21&gt;0,K21/D21*100,"-")</f>
        <v>41.706151581748898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39214</v>
      </c>
      <c r="Q21" s="87">
        <v>5726</v>
      </c>
      <c r="R21" s="87">
        <v>33488</v>
      </c>
      <c r="S21" s="87">
        <v>0</v>
      </c>
      <c r="T21" s="88">
        <f>IF(D21&gt;0,P21/D21*100,"-")</f>
        <v>39.532633022158599</v>
      </c>
      <c r="U21" s="87">
        <v>3357</v>
      </c>
      <c r="V21" s="85"/>
      <c r="W21" s="85"/>
      <c r="X21" s="85"/>
      <c r="Y21" s="85" t="s">
        <v>263</v>
      </c>
      <c r="Z21" s="85"/>
      <c r="AA21" s="85"/>
      <c r="AB21" s="85"/>
      <c r="AC21" s="85" t="s">
        <v>263</v>
      </c>
      <c r="AD21" s="184" t="s">
        <v>262</v>
      </c>
    </row>
    <row r="22" spans="1:30" ht="13.5" customHeight="1">
      <c r="A22" s="85" t="s">
        <v>27</v>
      </c>
      <c r="B22" s="86" t="s">
        <v>290</v>
      </c>
      <c r="C22" s="85" t="s">
        <v>291</v>
      </c>
      <c r="D22" s="87">
        <f>+SUM(E22,+I22)</f>
        <v>105997</v>
      </c>
      <c r="E22" s="87">
        <f>+SUM(G22+H22)</f>
        <v>1845</v>
      </c>
      <c r="F22" s="106">
        <f>IF(D22&gt;0,E22/D22*100,"-")</f>
        <v>1.7406153004330311</v>
      </c>
      <c r="G22" s="87">
        <v>1845</v>
      </c>
      <c r="H22" s="87">
        <v>0</v>
      </c>
      <c r="I22" s="87">
        <f>+SUM(K22,+M22,O22+P22)</f>
        <v>104152</v>
      </c>
      <c r="J22" s="88">
        <f>IF(D22&gt;0,I22/D22*100,"-")</f>
        <v>98.259384699566965</v>
      </c>
      <c r="K22" s="87">
        <v>95286</v>
      </c>
      <c r="L22" s="88">
        <f>IF(D22&gt;0,K22/D22*100,"-")</f>
        <v>89.894997028217787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8866</v>
      </c>
      <c r="Q22" s="87">
        <v>3401</v>
      </c>
      <c r="R22" s="87">
        <v>5465</v>
      </c>
      <c r="S22" s="87">
        <v>0</v>
      </c>
      <c r="T22" s="88">
        <f>IF(D22&gt;0,P22/D22*100,"-")</f>
        <v>8.3643876713491903</v>
      </c>
      <c r="U22" s="87">
        <v>2390</v>
      </c>
      <c r="V22" s="85"/>
      <c r="W22" s="85" t="s">
        <v>263</v>
      </c>
      <c r="X22" s="85"/>
      <c r="Y22" s="85"/>
      <c r="Z22" s="85"/>
      <c r="AA22" s="85"/>
      <c r="AB22" s="85"/>
      <c r="AC22" s="85" t="s">
        <v>263</v>
      </c>
      <c r="AD22" s="184" t="s">
        <v>262</v>
      </c>
    </row>
    <row r="23" spans="1:30" ht="13.5" customHeight="1">
      <c r="A23" s="85" t="s">
        <v>27</v>
      </c>
      <c r="B23" s="86" t="s">
        <v>292</v>
      </c>
      <c r="C23" s="85" t="s">
        <v>293</v>
      </c>
      <c r="D23" s="87">
        <f>+SUM(E23,+I23)</f>
        <v>224609</v>
      </c>
      <c r="E23" s="87">
        <f>+SUM(G23+H23)</f>
        <v>282</v>
      </c>
      <c r="F23" s="106">
        <f>IF(D23&gt;0,E23/D23*100,"-")</f>
        <v>0.12555151396426678</v>
      </c>
      <c r="G23" s="87">
        <v>282</v>
      </c>
      <c r="H23" s="87">
        <v>0</v>
      </c>
      <c r="I23" s="87">
        <f>+SUM(K23,+M23,O23+P23)</f>
        <v>224327</v>
      </c>
      <c r="J23" s="88">
        <f>IF(D23&gt;0,I23/D23*100,"-")</f>
        <v>99.874448486035732</v>
      </c>
      <c r="K23" s="87">
        <v>221229</v>
      </c>
      <c r="L23" s="88">
        <f>IF(D23&gt;0,K23/D23*100,"-")</f>
        <v>98.495162704967299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3098</v>
      </c>
      <c r="Q23" s="87">
        <v>1772</v>
      </c>
      <c r="R23" s="87">
        <v>1326</v>
      </c>
      <c r="S23" s="87">
        <v>0</v>
      </c>
      <c r="T23" s="88">
        <f>IF(D23&gt;0,P23/D23*100,"-")</f>
        <v>1.3792857810684345</v>
      </c>
      <c r="U23" s="87">
        <v>3789</v>
      </c>
      <c r="V23" s="85"/>
      <c r="W23" s="85" t="s">
        <v>263</v>
      </c>
      <c r="X23" s="85"/>
      <c r="Y23" s="85"/>
      <c r="Z23" s="85"/>
      <c r="AA23" s="85"/>
      <c r="AB23" s="85"/>
      <c r="AC23" s="85" t="s">
        <v>263</v>
      </c>
      <c r="AD23" s="184" t="s">
        <v>262</v>
      </c>
    </row>
    <row r="24" spans="1:30" ht="13.5" customHeight="1">
      <c r="A24" s="85" t="s">
        <v>27</v>
      </c>
      <c r="B24" s="86" t="s">
        <v>294</v>
      </c>
      <c r="C24" s="85" t="s">
        <v>295</v>
      </c>
      <c r="D24" s="87">
        <f>+SUM(E24,+I24)</f>
        <v>98208</v>
      </c>
      <c r="E24" s="87">
        <f>+SUM(G24+H24)</f>
        <v>2237</v>
      </c>
      <c r="F24" s="106">
        <f>IF(D24&gt;0,E24/D24*100,"-")</f>
        <v>2.2778185076572171</v>
      </c>
      <c r="G24" s="87">
        <v>2237</v>
      </c>
      <c r="H24" s="87">
        <v>0</v>
      </c>
      <c r="I24" s="87">
        <f>+SUM(K24,+M24,O24+P24)</f>
        <v>95971</v>
      </c>
      <c r="J24" s="88">
        <f>IF(D24&gt;0,I24/D24*100,"-")</f>
        <v>97.722181492342784</v>
      </c>
      <c r="K24" s="87">
        <v>89772</v>
      </c>
      <c r="L24" s="88">
        <f>IF(D24&gt;0,K24/D24*100,"-")</f>
        <v>91.410068426197455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6199</v>
      </c>
      <c r="Q24" s="87">
        <v>1872</v>
      </c>
      <c r="R24" s="87">
        <v>4327</v>
      </c>
      <c r="S24" s="87">
        <v>0</v>
      </c>
      <c r="T24" s="88">
        <f>IF(D24&gt;0,P24/D24*100,"-")</f>
        <v>6.312113066145324</v>
      </c>
      <c r="U24" s="87">
        <v>1040</v>
      </c>
      <c r="V24" s="85"/>
      <c r="W24" s="85" t="s">
        <v>263</v>
      </c>
      <c r="X24" s="85"/>
      <c r="Y24" s="85"/>
      <c r="Z24" s="85"/>
      <c r="AA24" s="85"/>
      <c r="AB24" s="85"/>
      <c r="AC24" s="85" t="s">
        <v>263</v>
      </c>
      <c r="AD24" s="184" t="s">
        <v>262</v>
      </c>
    </row>
    <row r="25" spans="1:30" ht="13.5" customHeight="1">
      <c r="A25" s="85" t="s">
        <v>27</v>
      </c>
      <c r="B25" s="86" t="s">
        <v>296</v>
      </c>
      <c r="C25" s="85" t="s">
        <v>297</v>
      </c>
      <c r="D25" s="87">
        <f>+SUM(E25,+I25)</f>
        <v>116265</v>
      </c>
      <c r="E25" s="87">
        <f>+SUM(G25+H25)</f>
        <v>2407</v>
      </c>
      <c r="F25" s="106">
        <f>IF(D25&gt;0,E25/D25*100,"-")</f>
        <v>2.0702705027308301</v>
      </c>
      <c r="G25" s="87">
        <v>2407</v>
      </c>
      <c r="H25" s="87">
        <v>0</v>
      </c>
      <c r="I25" s="87">
        <f>+SUM(K25,+M25,O25+P25)</f>
        <v>113858</v>
      </c>
      <c r="J25" s="88">
        <f>IF(D25&gt;0,I25/D25*100,"-")</f>
        <v>97.929729497269165</v>
      </c>
      <c r="K25" s="87">
        <v>107216</v>
      </c>
      <c r="L25" s="88">
        <f>IF(D25&gt;0,K25/D25*100,"-")</f>
        <v>92.216918247107898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6642</v>
      </c>
      <c r="Q25" s="87">
        <v>4579</v>
      </c>
      <c r="R25" s="87">
        <v>2063</v>
      </c>
      <c r="S25" s="87">
        <v>0</v>
      </c>
      <c r="T25" s="88">
        <f>IF(D25&gt;0,P25/D25*100,"-")</f>
        <v>5.7128112501612698</v>
      </c>
      <c r="U25" s="87">
        <v>2633</v>
      </c>
      <c r="V25" s="85"/>
      <c r="W25" s="85"/>
      <c r="X25" s="85"/>
      <c r="Y25" s="85" t="s">
        <v>263</v>
      </c>
      <c r="Z25" s="85"/>
      <c r="AA25" s="85"/>
      <c r="AB25" s="85"/>
      <c r="AC25" s="85" t="s">
        <v>263</v>
      </c>
      <c r="AD25" s="184" t="s">
        <v>262</v>
      </c>
    </row>
    <row r="26" spans="1:30" ht="13.5" customHeight="1">
      <c r="A26" s="85" t="s">
        <v>27</v>
      </c>
      <c r="B26" s="86" t="s">
        <v>298</v>
      </c>
      <c r="C26" s="85" t="s">
        <v>299</v>
      </c>
      <c r="D26" s="87">
        <f>+SUM(E26,+I26)</f>
        <v>115996</v>
      </c>
      <c r="E26" s="87">
        <f>+SUM(G26+H26)</f>
        <v>485</v>
      </c>
      <c r="F26" s="106">
        <f>IF(D26&gt;0,E26/D26*100,"-")</f>
        <v>0.41811786613331497</v>
      </c>
      <c r="G26" s="87">
        <v>485</v>
      </c>
      <c r="H26" s="87">
        <v>0</v>
      </c>
      <c r="I26" s="87">
        <f>+SUM(K26,+M26,O26+P26)</f>
        <v>115511</v>
      </c>
      <c r="J26" s="88">
        <f>IF(D26&gt;0,I26/D26*100,"-")</f>
        <v>99.581882133866685</v>
      </c>
      <c r="K26" s="87">
        <v>115511</v>
      </c>
      <c r="L26" s="88">
        <f>IF(D26&gt;0,K26/D26*100,"-")</f>
        <v>99.581882133866685</v>
      </c>
      <c r="M26" s="87">
        <v>0</v>
      </c>
      <c r="N26" s="88">
        <f>IF(D26&gt;0,M26/D26*100,"-")</f>
        <v>0</v>
      </c>
      <c r="O26" s="87">
        <v>0</v>
      </c>
      <c r="P26" s="87">
        <f>SUM(Q26:S26)</f>
        <v>0</v>
      </c>
      <c r="Q26" s="87">
        <v>0</v>
      </c>
      <c r="R26" s="87">
        <v>0</v>
      </c>
      <c r="S26" s="87">
        <v>0</v>
      </c>
      <c r="T26" s="88">
        <f>IF(D26&gt;0,P26/D26*100,"-")</f>
        <v>0</v>
      </c>
      <c r="U26" s="87">
        <v>3470</v>
      </c>
      <c r="V26" s="85"/>
      <c r="W26" s="85" t="s">
        <v>263</v>
      </c>
      <c r="X26" s="85"/>
      <c r="Y26" s="85"/>
      <c r="Z26" s="85"/>
      <c r="AA26" s="85"/>
      <c r="AB26" s="85"/>
      <c r="AC26" s="85" t="s">
        <v>263</v>
      </c>
      <c r="AD26" s="184" t="s">
        <v>262</v>
      </c>
    </row>
    <row r="27" spans="1:30" ht="13.5" customHeight="1">
      <c r="A27" s="85" t="s">
        <v>27</v>
      </c>
      <c r="B27" s="86" t="s">
        <v>300</v>
      </c>
      <c r="C27" s="85" t="s">
        <v>301</v>
      </c>
      <c r="D27" s="87">
        <f>+SUM(E27,+I27)</f>
        <v>182104</v>
      </c>
      <c r="E27" s="87">
        <f>+SUM(G27+H27)</f>
        <v>7177</v>
      </c>
      <c r="F27" s="106">
        <f>IF(D27&gt;0,E27/D27*100,"-")</f>
        <v>3.9411545051179546</v>
      </c>
      <c r="G27" s="87">
        <v>7177</v>
      </c>
      <c r="H27" s="87">
        <v>0</v>
      </c>
      <c r="I27" s="87">
        <f>+SUM(K27,+M27,O27+P27)</f>
        <v>174927</v>
      </c>
      <c r="J27" s="88">
        <f>IF(D27&gt;0,I27/D27*100,"-")</f>
        <v>96.05884549488205</v>
      </c>
      <c r="K27" s="87">
        <v>147660</v>
      </c>
      <c r="L27" s="88">
        <f>IF(D27&gt;0,K27/D27*100,"-")</f>
        <v>81.085533541273108</v>
      </c>
      <c r="M27" s="87">
        <v>0</v>
      </c>
      <c r="N27" s="88">
        <f>IF(D27&gt;0,M27/D27*100,"-")</f>
        <v>0</v>
      </c>
      <c r="O27" s="87">
        <v>0</v>
      </c>
      <c r="P27" s="87">
        <f>SUM(Q27:S27)</f>
        <v>27267</v>
      </c>
      <c r="Q27" s="87">
        <v>14283</v>
      </c>
      <c r="R27" s="87">
        <v>12984</v>
      </c>
      <c r="S27" s="87">
        <v>0</v>
      </c>
      <c r="T27" s="88">
        <f>IF(D27&gt;0,P27/D27*100,"-")</f>
        <v>14.973311953608926</v>
      </c>
      <c r="U27" s="87">
        <v>3790</v>
      </c>
      <c r="V27" s="85"/>
      <c r="W27" s="85"/>
      <c r="X27" s="85"/>
      <c r="Y27" s="85" t="s">
        <v>263</v>
      </c>
      <c r="Z27" s="85"/>
      <c r="AA27" s="85"/>
      <c r="AB27" s="85"/>
      <c r="AC27" s="85" t="s">
        <v>263</v>
      </c>
      <c r="AD27" s="184" t="s">
        <v>262</v>
      </c>
    </row>
    <row r="28" spans="1:30" ht="13.5" customHeight="1">
      <c r="A28" s="85" t="s">
        <v>27</v>
      </c>
      <c r="B28" s="86" t="s">
        <v>302</v>
      </c>
      <c r="C28" s="85" t="s">
        <v>303</v>
      </c>
      <c r="D28" s="87">
        <f>+SUM(E28,+I28)</f>
        <v>139450</v>
      </c>
      <c r="E28" s="87">
        <f>+SUM(G28+H28)</f>
        <v>11</v>
      </c>
      <c r="F28" s="106">
        <f>IF(D28&gt;0,E28/D28*100,"-")</f>
        <v>7.8881319469343847E-3</v>
      </c>
      <c r="G28" s="87">
        <v>11</v>
      </c>
      <c r="H28" s="87">
        <v>0</v>
      </c>
      <c r="I28" s="87">
        <f>+SUM(K28,+M28,O28+P28)</f>
        <v>139439</v>
      </c>
      <c r="J28" s="88">
        <f>IF(D28&gt;0,I28/D28*100,"-")</f>
        <v>99.992111868053072</v>
      </c>
      <c r="K28" s="87">
        <v>139405</v>
      </c>
      <c r="L28" s="88">
        <f>IF(D28&gt;0,K28/D28*100,"-")</f>
        <v>99.967730369308001</v>
      </c>
      <c r="M28" s="87">
        <v>0</v>
      </c>
      <c r="N28" s="88">
        <f>IF(D28&gt;0,M28/D28*100,"-")</f>
        <v>0</v>
      </c>
      <c r="O28" s="87">
        <v>0</v>
      </c>
      <c r="P28" s="87">
        <f>SUM(Q28:S28)</f>
        <v>34</v>
      </c>
      <c r="Q28" s="87">
        <v>19</v>
      </c>
      <c r="R28" s="87">
        <v>15</v>
      </c>
      <c r="S28" s="87">
        <v>0</v>
      </c>
      <c r="T28" s="88">
        <f>IF(D28&gt;0,P28/D28*100,"-")</f>
        <v>2.4381498745069917E-2</v>
      </c>
      <c r="U28" s="87">
        <v>3222</v>
      </c>
      <c r="V28" s="85" t="s">
        <v>263</v>
      </c>
      <c r="W28" s="85"/>
      <c r="X28" s="85"/>
      <c r="Y28" s="85"/>
      <c r="Z28" s="85"/>
      <c r="AA28" s="85"/>
      <c r="AB28" s="85"/>
      <c r="AC28" s="85" t="s">
        <v>263</v>
      </c>
      <c r="AD28" s="184" t="s">
        <v>262</v>
      </c>
    </row>
    <row r="29" spans="1:30" ht="13.5" customHeight="1">
      <c r="A29" s="85" t="s">
        <v>27</v>
      </c>
      <c r="B29" s="86" t="s">
        <v>304</v>
      </c>
      <c r="C29" s="85" t="s">
        <v>305</v>
      </c>
      <c r="D29" s="87">
        <f>+SUM(E29,+I29)</f>
        <v>66608</v>
      </c>
      <c r="E29" s="87">
        <f>+SUM(G29+H29)</f>
        <v>1905</v>
      </c>
      <c r="F29" s="106">
        <f>IF(D29&gt;0,E29/D29*100,"-")</f>
        <v>2.8600168147970213</v>
      </c>
      <c r="G29" s="87">
        <v>1905</v>
      </c>
      <c r="H29" s="87">
        <v>0</v>
      </c>
      <c r="I29" s="87">
        <f>+SUM(K29,+M29,O29+P29)</f>
        <v>64703</v>
      </c>
      <c r="J29" s="88">
        <f>IF(D29&gt;0,I29/D29*100,"-")</f>
        <v>97.139983185202979</v>
      </c>
      <c r="K29" s="87">
        <v>54690</v>
      </c>
      <c r="L29" s="88">
        <f>IF(D29&gt;0,K29/D29*100,"-")</f>
        <v>82.107254383857793</v>
      </c>
      <c r="M29" s="87">
        <v>0</v>
      </c>
      <c r="N29" s="88">
        <f>IF(D29&gt;0,M29/D29*100,"-")</f>
        <v>0</v>
      </c>
      <c r="O29" s="87">
        <v>0</v>
      </c>
      <c r="P29" s="87">
        <f>SUM(Q29:S29)</f>
        <v>10013</v>
      </c>
      <c r="Q29" s="87">
        <v>2721</v>
      </c>
      <c r="R29" s="87">
        <v>7292</v>
      </c>
      <c r="S29" s="87">
        <v>0</v>
      </c>
      <c r="T29" s="88">
        <f>IF(D29&gt;0,P29/D29*100,"-")</f>
        <v>15.032728801345183</v>
      </c>
      <c r="U29" s="87">
        <v>2027</v>
      </c>
      <c r="V29" s="85"/>
      <c r="W29" s="85" t="s">
        <v>263</v>
      </c>
      <c r="X29" s="85"/>
      <c r="Y29" s="85"/>
      <c r="Z29" s="85"/>
      <c r="AA29" s="85"/>
      <c r="AB29" s="85"/>
      <c r="AC29" s="85" t="s">
        <v>263</v>
      </c>
      <c r="AD29" s="184" t="s">
        <v>262</v>
      </c>
    </row>
    <row r="30" spans="1:30" ht="13.5" customHeight="1">
      <c r="A30" s="85" t="s">
        <v>27</v>
      </c>
      <c r="B30" s="86" t="s">
        <v>306</v>
      </c>
      <c r="C30" s="85" t="s">
        <v>307</v>
      </c>
      <c r="D30" s="87">
        <f>+SUM(E30,+I30)</f>
        <v>107335</v>
      </c>
      <c r="E30" s="87">
        <f>+SUM(G30+H30)</f>
        <v>3264</v>
      </c>
      <c r="F30" s="106">
        <f>IF(D30&gt;0,E30/D30*100,"-")</f>
        <v>3.0409465691526529</v>
      </c>
      <c r="G30" s="87">
        <v>3264</v>
      </c>
      <c r="H30" s="87">
        <v>0</v>
      </c>
      <c r="I30" s="87">
        <f>+SUM(K30,+M30,O30+P30)</f>
        <v>104071</v>
      </c>
      <c r="J30" s="88">
        <f>IF(D30&gt;0,I30/D30*100,"-")</f>
        <v>96.959053430847348</v>
      </c>
      <c r="K30" s="87">
        <v>79488</v>
      </c>
      <c r="L30" s="88">
        <f>IF(D30&gt;0,K30/D30*100,"-")</f>
        <v>74.055992919364613</v>
      </c>
      <c r="M30" s="87">
        <v>0</v>
      </c>
      <c r="N30" s="88">
        <f>IF(D30&gt;0,M30/D30*100,"-")</f>
        <v>0</v>
      </c>
      <c r="O30" s="87">
        <v>0</v>
      </c>
      <c r="P30" s="87">
        <f>SUM(Q30:S30)</f>
        <v>24583</v>
      </c>
      <c r="Q30" s="87">
        <v>18436</v>
      </c>
      <c r="R30" s="87">
        <v>6147</v>
      </c>
      <c r="S30" s="87">
        <v>0</v>
      </c>
      <c r="T30" s="88">
        <f>IF(D30&gt;0,P30/D30*100,"-")</f>
        <v>22.903060511482739</v>
      </c>
      <c r="U30" s="87">
        <v>1590</v>
      </c>
      <c r="V30" s="85"/>
      <c r="W30" s="85" t="s">
        <v>263</v>
      </c>
      <c r="X30" s="85"/>
      <c r="Y30" s="85"/>
      <c r="Z30" s="85"/>
      <c r="AA30" s="85"/>
      <c r="AB30" s="85"/>
      <c r="AC30" s="85" t="s">
        <v>263</v>
      </c>
      <c r="AD30" s="184" t="s">
        <v>262</v>
      </c>
    </row>
    <row r="31" spans="1:30" ht="13.5" customHeight="1">
      <c r="A31" s="85" t="s">
        <v>27</v>
      </c>
      <c r="B31" s="86" t="s">
        <v>308</v>
      </c>
      <c r="C31" s="85" t="s">
        <v>309</v>
      </c>
      <c r="D31" s="87">
        <f>+SUM(E31,+I31)</f>
        <v>116367</v>
      </c>
      <c r="E31" s="87">
        <f>+SUM(G31+H31)</f>
        <v>610</v>
      </c>
      <c r="F31" s="106">
        <f>IF(D31&gt;0,E31/D31*100,"-")</f>
        <v>0.52420359723976728</v>
      </c>
      <c r="G31" s="87">
        <v>610</v>
      </c>
      <c r="H31" s="87">
        <v>0</v>
      </c>
      <c r="I31" s="87">
        <f>+SUM(K31,+M31,O31+P31)</f>
        <v>115757</v>
      </c>
      <c r="J31" s="88">
        <f>IF(D31&gt;0,I31/D31*100,"-")</f>
        <v>99.475796402760224</v>
      </c>
      <c r="K31" s="87">
        <v>114110</v>
      </c>
      <c r="L31" s="88">
        <f>IF(D31&gt;0,K31/D31*100,"-")</f>
        <v>98.060446690212871</v>
      </c>
      <c r="M31" s="87">
        <v>0</v>
      </c>
      <c r="N31" s="88">
        <f>IF(D31&gt;0,M31/D31*100,"-")</f>
        <v>0</v>
      </c>
      <c r="O31" s="87">
        <v>0</v>
      </c>
      <c r="P31" s="87">
        <f>SUM(Q31:S31)</f>
        <v>1647</v>
      </c>
      <c r="Q31" s="87">
        <v>1285</v>
      </c>
      <c r="R31" s="87">
        <v>362</v>
      </c>
      <c r="S31" s="87">
        <v>0</v>
      </c>
      <c r="T31" s="88">
        <f>IF(D31&gt;0,P31/D31*100,"-")</f>
        <v>1.4153497125473717</v>
      </c>
      <c r="U31" s="87">
        <v>4053</v>
      </c>
      <c r="V31" s="85"/>
      <c r="W31" s="85" t="s">
        <v>263</v>
      </c>
      <c r="X31" s="85"/>
      <c r="Y31" s="85"/>
      <c r="Z31" s="85"/>
      <c r="AA31" s="85"/>
      <c r="AB31" s="85"/>
      <c r="AC31" s="85" t="s">
        <v>263</v>
      </c>
      <c r="AD31" s="184" t="s">
        <v>262</v>
      </c>
    </row>
    <row r="32" spans="1:30" ht="13.5" customHeight="1">
      <c r="A32" s="85" t="s">
        <v>27</v>
      </c>
      <c r="B32" s="86" t="s">
        <v>310</v>
      </c>
      <c r="C32" s="85" t="s">
        <v>311</v>
      </c>
      <c r="D32" s="87">
        <f>+SUM(E32,+I32)</f>
        <v>86300</v>
      </c>
      <c r="E32" s="87">
        <f>+SUM(G32+H32)</f>
        <v>233</v>
      </c>
      <c r="F32" s="106">
        <f>IF(D32&gt;0,E32/D32*100,"-")</f>
        <v>0.26998841251448435</v>
      </c>
      <c r="G32" s="87">
        <v>233</v>
      </c>
      <c r="H32" s="87">
        <v>0</v>
      </c>
      <c r="I32" s="87">
        <f>+SUM(K32,+M32,O32+P32)</f>
        <v>86067</v>
      </c>
      <c r="J32" s="88">
        <f>IF(D32&gt;0,I32/D32*100,"-")</f>
        <v>99.730011587485507</v>
      </c>
      <c r="K32" s="87">
        <v>82668</v>
      </c>
      <c r="L32" s="88">
        <f>IF(D32&gt;0,K32/D32*100,"-")</f>
        <v>95.791425260718427</v>
      </c>
      <c r="M32" s="87">
        <v>0</v>
      </c>
      <c r="N32" s="88">
        <f>IF(D32&gt;0,M32/D32*100,"-")</f>
        <v>0</v>
      </c>
      <c r="O32" s="87">
        <v>0</v>
      </c>
      <c r="P32" s="87">
        <f>SUM(Q32:S32)</f>
        <v>3399</v>
      </c>
      <c r="Q32" s="87">
        <v>3047</v>
      </c>
      <c r="R32" s="87">
        <v>352</v>
      </c>
      <c r="S32" s="87">
        <v>0</v>
      </c>
      <c r="T32" s="88">
        <f>IF(D32&gt;0,P32/D32*100,"-")</f>
        <v>3.9385863267670915</v>
      </c>
      <c r="U32" s="87">
        <v>2103</v>
      </c>
      <c r="V32" s="85"/>
      <c r="W32" s="85" t="s">
        <v>263</v>
      </c>
      <c r="X32" s="85"/>
      <c r="Y32" s="85"/>
      <c r="Z32" s="85"/>
      <c r="AA32" s="85"/>
      <c r="AB32" s="85"/>
      <c r="AC32" s="85" t="s">
        <v>263</v>
      </c>
      <c r="AD32" s="184" t="s">
        <v>262</v>
      </c>
    </row>
    <row r="33" spans="1:30" ht="13.5" customHeight="1">
      <c r="A33" s="85" t="s">
        <v>27</v>
      </c>
      <c r="B33" s="86" t="s">
        <v>312</v>
      </c>
      <c r="C33" s="85" t="s">
        <v>313</v>
      </c>
      <c r="D33" s="87">
        <f>+SUM(E33,+I33)</f>
        <v>56021</v>
      </c>
      <c r="E33" s="87">
        <f>+SUM(G33+H33)</f>
        <v>554</v>
      </c>
      <c r="F33" s="106">
        <f>IF(D33&gt;0,E33/D33*100,"-")</f>
        <v>0.988914871209011</v>
      </c>
      <c r="G33" s="87">
        <v>554</v>
      </c>
      <c r="H33" s="87">
        <v>0</v>
      </c>
      <c r="I33" s="87">
        <f>+SUM(K33,+M33,O33+P33)</f>
        <v>55467</v>
      </c>
      <c r="J33" s="88">
        <f>IF(D33&gt;0,I33/D33*100,"-")</f>
        <v>99.011085128790981</v>
      </c>
      <c r="K33" s="87">
        <v>50699</v>
      </c>
      <c r="L33" s="88">
        <f>IF(D33&gt;0,K33/D33*100,"-")</f>
        <v>90.499991074775537</v>
      </c>
      <c r="M33" s="87">
        <v>0</v>
      </c>
      <c r="N33" s="88">
        <f>IF(D33&gt;0,M33/D33*100,"-")</f>
        <v>0</v>
      </c>
      <c r="O33" s="87">
        <v>0</v>
      </c>
      <c r="P33" s="87">
        <f>SUM(Q33:S33)</f>
        <v>4768</v>
      </c>
      <c r="Q33" s="87">
        <v>3909</v>
      </c>
      <c r="R33" s="87">
        <v>859</v>
      </c>
      <c r="S33" s="87">
        <v>0</v>
      </c>
      <c r="T33" s="88">
        <f>IF(D33&gt;0,P33/D33*100,"-")</f>
        <v>8.5110940540154587</v>
      </c>
      <c r="U33" s="87">
        <v>738</v>
      </c>
      <c r="V33" s="85"/>
      <c r="W33" s="85" t="s">
        <v>263</v>
      </c>
      <c r="X33" s="85"/>
      <c r="Y33" s="85"/>
      <c r="Z33" s="85"/>
      <c r="AA33" s="85"/>
      <c r="AB33" s="85"/>
      <c r="AC33" s="85" t="s">
        <v>263</v>
      </c>
      <c r="AD33" s="184" t="s">
        <v>262</v>
      </c>
    </row>
    <row r="34" spans="1:30" ht="13.5" customHeight="1">
      <c r="A34" s="85" t="s">
        <v>27</v>
      </c>
      <c r="B34" s="86" t="s">
        <v>314</v>
      </c>
      <c r="C34" s="85" t="s">
        <v>315</v>
      </c>
      <c r="D34" s="87">
        <f>+SUM(E34,+I34)</f>
        <v>62329</v>
      </c>
      <c r="E34" s="87">
        <f>+SUM(G34+H34)</f>
        <v>1166</v>
      </c>
      <c r="F34" s="106">
        <f>IF(D34&gt;0,E34/D34*100,"-")</f>
        <v>1.8707182852283848</v>
      </c>
      <c r="G34" s="87">
        <v>1166</v>
      </c>
      <c r="H34" s="87">
        <v>0</v>
      </c>
      <c r="I34" s="87">
        <f>+SUM(K34,+M34,O34+P34)</f>
        <v>61163</v>
      </c>
      <c r="J34" s="88">
        <f>IF(D34&gt;0,I34/D34*100,"-")</f>
        <v>98.129281714771608</v>
      </c>
      <c r="K34" s="87">
        <v>47579</v>
      </c>
      <c r="L34" s="88">
        <f>IF(D34&gt;0,K34/D34*100,"-")</f>
        <v>76.335253252899932</v>
      </c>
      <c r="M34" s="87">
        <v>0</v>
      </c>
      <c r="N34" s="88">
        <f>IF(D34&gt;0,M34/D34*100,"-")</f>
        <v>0</v>
      </c>
      <c r="O34" s="87">
        <v>0</v>
      </c>
      <c r="P34" s="87">
        <f>SUM(Q34:S34)</f>
        <v>13584</v>
      </c>
      <c r="Q34" s="87">
        <v>3318</v>
      </c>
      <c r="R34" s="87">
        <v>10266</v>
      </c>
      <c r="S34" s="87">
        <v>0</v>
      </c>
      <c r="T34" s="88">
        <f>IF(D34&gt;0,P34/D34*100,"-")</f>
        <v>21.79402846187168</v>
      </c>
      <c r="U34" s="87">
        <v>1138</v>
      </c>
      <c r="V34" s="85"/>
      <c r="W34" s="85"/>
      <c r="X34" s="85"/>
      <c r="Y34" s="85" t="s">
        <v>263</v>
      </c>
      <c r="Z34" s="85"/>
      <c r="AA34" s="85"/>
      <c r="AB34" s="85"/>
      <c r="AC34" s="85" t="s">
        <v>263</v>
      </c>
      <c r="AD34" s="184" t="s">
        <v>262</v>
      </c>
    </row>
    <row r="35" spans="1:30" ht="13.5" customHeight="1">
      <c r="A35" s="85" t="s">
        <v>27</v>
      </c>
      <c r="B35" s="86" t="s">
        <v>316</v>
      </c>
      <c r="C35" s="85" t="s">
        <v>317</v>
      </c>
      <c r="D35" s="87">
        <f>+SUM(E35,+I35)</f>
        <v>478187</v>
      </c>
      <c r="E35" s="87">
        <f>+SUM(G35+H35)</f>
        <v>1909</v>
      </c>
      <c r="F35" s="106">
        <f>IF(D35&gt;0,E35/D35*100,"-")</f>
        <v>0.39921620621221404</v>
      </c>
      <c r="G35" s="87">
        <v>1909</v>
      </c>
      <c r="H35" s="87">
        <v>0</v>
      </c>
      <c r="I35" s="87">
        <f>+SUM(K35,+M35,O35+P35)</f>
        <v>476278</v>
      </c>
      <c r="J35" s="88">
        <f>IF(D35&gt;0,I35/D35*100,"-")</f>
        <v>99.600783793787784</v>
      </c>
      <c r="K35" s="87">
        <v>468166</v>
      </c>
      <c r="L35" s="88">
        <f>IF(D35&gt;0,K35/D35*100,"-")</f>
        <v>97.90437632139728</v>
      </c>
      <c r="M35" s="87">
        <v>0</v>
      </c>
      <c r="N35" s="88">
        <f>IF(D35&gt;0,M35/D35*100,"-")</f>
        <v>0</v>
      </c>
      <c r="O35" s="87">
        <v>0</v>
      </c>
      <c r="P35" s="87">
        <f>SUM(Q35:S35)</f>
        <v>8112</v>
      </c>
      <c r="Q35" s="87">
        <v>7649</v>
      </c>
      <c r="R35" s="87">
        <v>463</v>
      </c>
      <c r="S35" s="87">
        <v>0</v>
      </c>
      <c r="T35" s="88">
        <f>IF(D35&gt;0,P35/D35*100,"-")</f>
        <v>1.6964074723905085</v>
      </c>
      <c r="U35" s="87">
        <v>21932</v>
      </c>
      <c r="V35" s="85"/>
      <c r="W35" s="85" t="s">
        <v>263</v>
      </c>
      <c r="X35" s="85"/>
      <c r="Y35" s="85"/>
      <c r="Z35" s="85"/>
      <c r="AA35" s="85"/>
      <c r="AB35" s="85"/>
      <c r="AC35" s="85" t="s">
        <v>263</v>
      </c>
      <c r="AD35" s="184" t="s">
        <v>262</v>
      </c>
    </row>
    <row r="36" spans="1:30" ht="13.5" customHeight="1">
      <c r="A36" s="85" t="s">
        <v>27</v>
      </c>
      <c r="B36" s="86" t="s">
        <v>318</v>
      </c>
      <c r="C36" s="85" t="s">
        <v>319</v>
      </c>
      <c r="D36" s="87">
        <f>+SUM(E36,+I36)</f>
        <v>58263</v>
      </c>
      <c r="E36" s="87">
        <f>+SUM(G36+H36)</f>
        <v>4424</v>
      </c>
      <c r="F36" s="106">
        <f>IF(D36&gt;0,E36/D36*100,"-")</f>
        <v>7.593155175668949</v>
      </c>
      <c r="G36" s="87">
        <v>4424</v>
      </c>
      <c r="H36" s="87">
        <v>0</v>
      </c>
      <c r="I36" s="87">
        <f>+SUM(K36,+M36,O36+P36)</f>
        <v>53839</v>
      </c>
      <c r="J36" s="88">
        <f>IF(D36&gt;0,I36/D36*100,"-")</f>
        <v>92.406844824331046</v>
      </c>
      <c r="K36" s="87">
        <v>34806</v>
      </c>
      <c r="L36" s="88">
        <f>IF(D36&gt;0,K36/D36*100,"-")</f>
        <v>59.739457288502138</v>
      </c>
      <c r="M36" s="87">
        <v>0</v>
      </c>
      <c r="N36" s="88">
        <f>IF(D36&gt;0,M36/D36*100,"-")</f>
        <v>0</v>
      </c>
      <c r="O36" s="87">
        <v>0</v>
      </c>
      <c r="P36" s="87">
        <f>SUM(Q36:S36)</f>
        <v>19033</v>
      </c>
      <c r="Q36" s="87">
        <v>4110</v>
      </c>
      <c r="R36" s="87">
        <v>14923</v>
      </c>
      <c r="S36" s="87">
        <v>0</v>
      </c>
      <c r="T36" s="88">
        <f>IF(D36&gt;0,P36/D36*100,"-")</f>
        <v>32.667387535828915</v>
      </c>
      <c r="U36" s="87">
        <v>1051</v>
      </c>
      <c r="V36" s="85"/>
      <c r="W36" s="85" t="s">
        <v>263</v>
      </c>
      <c r="X36" s="85"/>
      <c r="Y36" s="85"/>
      <c r="Z36" s="85"/>
      <c r="AA36" s="85"/>
      <c r="AB36" s="85"/>
      <c r="AC36" s="85" t="s">
        <v>263</v>
      </c>
      <c r="AD36" s="184" t="s">
        <v>262</v>
      </c>
    </row>
    <row r="37" spans="1:30" ht="13.5" customHeight="1">
      <c r="A37" s="85" t="s">
        <v>27</v>
      </c>
      <c r="B37" s="86" t="s">
        <v>320</v>
      </c>
      <c r="C37" s="85" t="s">
        <v>321</v>
      </c>
      <c r="D37" s="87">
        <f>+SUM(E37,+I37)</f>
        <v>53800</v>
      </c>
      <c r="E37" s="87">
        <f>+SUM(G37+H37)</f>
        <v>97</v>
      </c>
      <c r="F37" s="106">
        <f>IF(D37&gt;0,E37/D37*100,"-")</f>
        <v>0.18029739776951673</v>
      </c>
      <c r="G37" s="87">
        <v>97</v>
      </c>
      <c r="H37" s="87">
        <v>0</v>
      </c>
      <c r="I37" s="87">
        <f>+SUM(K37,+M37,O37+P37)</f>
        <v>53703</v>
      </c>
      <c r="J37" s="88">
        <f>IF(D37&gt;0,I37/D37*100,"-")</f>
        <v>99.819702602230493</v>
      </c>
      <c r="K37" s="87">
        <v>53216</v>
      </c>
      <c r="L37" s="88">
        <f>IF(D37&gt;0,K37/D37*100,"-")</f>
        <v>98.914498141263934</v>
      </c>
      <c r="M37" s="87">
        <v>0</v>
      </c>
      <c r="N37" s="88">
        <f>IF(D37&gt;0,M37/D37*100,"-")</f>
        <v>0</v>
      </c>
      <c r="O37" s="87">
        <v>0</v>
      </c>
      <c r="P37" s="87">
        <f>SUM(Q37:S37)</f>
        <v>487</v>
      </c>
      <c r="Q37" s="87">
        <v>389</v>
      </c>
      <c r="R37" s="87">
        <v>98</v>
      </c>
      <c r="S37" s="87">
        <v>0</v>
      </c>
      <c r="T37" s="88">
        <f>IF(D37&gt;0,P37/D37*100,"-")</f>
        <v>0.90520446096654283</v>
      </c>
      <c r="U37" s="87">
        <v>749</v>
      </c>
      <c r="V37" s="85"/>
      <c r="W37" s="85" t="s">
        <v>263</v>
      </c>
      <c r="X37" s="85"/>
      <c r="Y37" s="85"/>
      <c r="Z37" s="85"/>
      <c r="AA37" s="85"/>
      <c r="AB37" s="85"/>
      <c r="AC37" s="85" t="s">
        <v>263</v>
      </c>
      <c r="AD37" s="184" t="s">
        <v>262</v>
      </c>
    </row>
    <row r="38" spans="1:30" ht="13.5" customHeight="1">
      <c r="A38" s="85" t="s">
        <v>27</v>
      </c>
      <c r="B38" s="86" t="s">
        <v>322</v>
      </c>
      <c r="C38" s="85" t="s">
        <v>323</v>
      </c>
      <c r="D38" s="87">
        <f>+SUM(E38,+I38)</f>
        <v>77256</v>
      </c>
      <c r="E38" s="87">
        <f>+SUM(G38+H38)</f>
        <v>475</v>
      </c>
      <c r="F38" s="106">
        <f>IF(D38&gt;0,E38/D38*100,"-")</f>
        <v>0.61483897690794242</v>
      </c>
      <c r="G38" s="87">
        <v>475</v>
      </c>
      <c r="H38" s="87">
        <v>0</v>
      </c>
      <c r="I38" s="87">
        <f>+SUM(K38,+M38,O38+P38)</f>
        <v>76781</v>
      </c>
      <c r="J38" s="88">
        <f>IF(D38&gt;0,I38/D38*100,"-")</f>
        <v>99.385161023092067</v>
      </c>
      <c r="K38" s="87">
        <v>74040</v>
      </c>
      <c r="L38" s="88">
        <f>IF(D38&gt;0,K38/D38*100,"-")</f>
        <v>95.8372165268717</v>
      </c>
      <c r="M38" s="87">
        <v>0</v>
      </c>
      <c r="N38" s="88">
        <f>IF(D38&gt;0,M38/D38*100,"-")</f>
        <v>0</v>
      </c>
      <c r="O38" s="87">
        <v>0</v>
      </c>
      <c r="P38" s="87">
        <f>SUM(Q38:S38)</f>
        <v>2741</v>
      </c>
      <c r="Q38" s="87">
        <v>994</v>
      </c>
      <c r="R38" s="87">
        <v>1747</v>
      </c>
      <c r="S38" s="87">
        <v>0</v>
      </c>
      <c r="T38" s="88">
        <f>IF(D38&gt;0,P38/D38*100,"-")</f>
        <v>3.5479444962203579</v>
      </c>
      <c r="U38" s="87">
        <v>738</v>
      </c>
      <c r="V38" s="85"/>
      <c r="W38" s="85" t="s">
        <v>263</v>
      </c>
      <c r="X38" s="85"/>
      <c r="Y38" s="85"/>
      <c r="Z38" s="85"/>
      <c r="AA38" s="85"/>
      <c r="AB38" s="85"/>
      <c r="AC38" s="85" t="s">
        <v>263</v>
      </c>
      <c r="AD38" s="184" t="s">
        <v>262</v>
      </c>
    </row>
    <row r="39" spans="1:30" ht="13.5" customHeight="1">
      <c r="A39" s="85" t="s">
        <v>27</v>
      </c>
      <c r="B39" s="86" t="s">
        <v>324</v>
      </c>
      <c r="C39" s="85" t="s">
        <v>325</v>
      </c>
      <c r="D39" s="87">
        <f>+SUM(E39,+I39)</f>
        <v>57760</v>
      </c>
      <c r="E39" s="87">
        <f>+SUM(G39+H39)</f>
        <v>53</v>
      </c>
      <c r="F39" s="106">
        <f>IF(D39&gt;0,E39/D39*100,"-")</f>
        <v>9.1759002770083101E-2</v>
      </c>
      <c r="G39" s="87">
        <v>53</v>
      </c>
      <c r="H39" s="87">
        <v>0</v>
      </c>
      <c r="I39" s="87">
        <f>+SUM(K39,+M39,O39+P39)</f>
        <v>57707</v>
      </c>
      <c r="J39" s="88">
        <f>IF(D39&gt;0,I39/D39*100,"-")</f>
        <v>99.90824099722991</v>
      </c>
      <c r="K39" s="87">
        <v>56169</v>
      </c>
      <c r="L39" s="88">
        <f>IF(D39&gt;0,K39/D39*100,"-")</f>
        <v>97.24549861495845</v>
      </c>
      <c r="M39" s="87">
        <v>0</v>
      </c>
      <c r="N39" s="88">
        <f>IF(D39&gt;0,M39/D39*100,"-")</f>
        <v>0</v>
      </c>
      <c r="O39" s="87">
        <v>0</v>
      </c>
      <c r="P39" s="87">
        <f>SUM(Q39:S39)</f>
        <v>1538</v>
      </c>
      <c r="Q39" s="87">
        <v>964</v>
      </c>
      <c r="R39" s="87">
        <v>574</v>
      </c>
      <c r="S39" s="87">
        <v>0</v>
      </c>
      <c r="T39" s="88">
        <f>IF(D39&gt;0,P39/D39*100,"-")</f>
        <v>2.662742382271468</v>
      </c>
      <c r="U39" s="87">
        <v>636</v>
      </c>
      <c r="V39" s="85"/>
      <c r="W39" s="85" t="s">
        <v>263</v>
      </c>
      <c r="X39" s="85"/>
      <c r="Y39" s="85"/>
      <c r="Z39" s="85"/>
      <c r="AA39" s="85"/>
      <c r="AB39" s="85"/>
      <c r="AC39" s="85" t="s">
        <v>263</v>
      </c>
      <c r="AD39" s="184" t="s">
        <v>262</v>
      </c>
    </row>
    <row r="40" spans="1:30" ht="13.5" customHeight="1">
      <c r="A40" s="85" t="s">
        <v>27</v>
      </c>
      <c r="B40" s="86" t="s">
        <v>326</v>
      </c>
      <c r="C40" s="85" t="s">
        <v>327</v>
      </c>
      <c r="D40" s="87">
        <f>+SUM(E40,+I40)</f>
        <v>50190</v>
      </c>
      <c r="E40" s="87">
        <f>+SUM(G40+H40)</f>
        <v>6607</v>
      </c>
      <c r="F40" s="106">
        <f>IF(D40&gt;0,E40/D40*100,"-")</f>
        <v>13.163976887826259</v>
      </c>
      <c r="G40" s="87">
        <v>6607</v>
      </c>
      <c r="H40" s="87">
        <v>0</v>
      </c>
      <c r="I40" s="87">
        <f>+SUM(K40,+M40,O40+P40)</f>
        <v>43583</v>
      </c>
      <c r="J40" s="88">
        <f>IF(D40&gt;0,I40/D40*100,"-")</f>
        <v>86.836023112173748</v>
      </c>
      <c r="K40" s="87">
        <v>24043</v>
      </c>
      <c r="L40" s="88">
        <f>IF(D40&gt;0,K40/D40*100,"-")</f>
        <v>47.903964933253633</v>
      </c>
      <c r="M40" s="87">
        <v>0</v>
      </c>
      <c r="N40" s="88">
        <f>IF(D40&gt;0,M40/D40*100,"-")</f>
        <v>0</v>
      </c>
      <c r="O40" s="87">
        <v>0</v>
      </c>
      <c r="P40" s="87">
        <f>SUM(Q40:S40)</f>
        <v>19540</v>
      </c>
      <c r="Q40" s="87">
        <v>8767</v>
      </c>
      <c r="R40" s="87">
        <v>10773</v>
      </c>
      <c r="S40" s="87">
        <v>0</v>
      </c>
      <c r="T40" s="88">
        <f>IF(D40&gt;0,P40/D40*100,"-")</f>
        <v>38.932058178920101</v>
      </c>
      <c r="U40" s="87">
        <v>671</v>
      </c>
      <c r="V40" s="85"/>
      <c r="W40" s="85"/>
      <c r="X40" s="85"/>
      <c r="Y40" s="85" t="s">
        <v>263</v>
      </c>
      <c r="Z40" s="85"/>
      <c r="AA40" s="85"/>
      <c r="AB40" s="85"/>
      <c r="AC40" s="85" t="s">
        <v>263</v>
      </c>
      <c r="AD40" s="184" t="s">
        <v>262</v>
      </c>
    </row>
    <row r="41" spans="1:30" ht="13.5" customHeight="1">
      <c r="A41" s="85" t="s">
        <v>27</v>
      </c>
      <c r="B41" s="86" t="s">
        <v>328</v>
      </c>
      <c r="C41" s="85" t="s">
        <v>329</v>
      </c>
      <c r="D41" s="87">
        <f>+SUM(E41,+I41)</f>
        <v>31800</v>
      </c>
      <c r="E41" s="87">
        <f>+SUM(G41+H41)</f>
        <v>322</v>
      </c>
      <c r="F41" s="106">
        <f>IF(D41&gt;0,E41/D41*100,"-")</f>
        <v>1.0125786163522013</v>
      </c>
      <c r="G41" s="87">
        <v>322</v>
      </c>
      <c r="H41" s="87">
        <v>0</v>
      </c>
      <c r="I41" s="87">
        <f>+SUM(K41,+M41,O41+P41)</f>
        <v>31478</v>
      </c>
      <c r="J41" s="88">
        <f>IF(D41&gt;0,I41/D41*100,"-")</f>
        <v>98.987421383647799</v>
      </c>
      <c r="K41" s="87">
        <v>30355</v>
      </c>
      <c r="L41" s="88">
        <f>IF(D41&gt;0,K41/D41*100,"-")</f>
        <v>95.455974842767304</v>
      </c>
      <c r="M41" s="87">
        <v>0</v>
      </c>
      <c r="N41" s="88">
        <f>IF(D41&gt;0,M41/D41*100,"-")</f>
        <v>0</v>
      </c>
      <c r="O41" s="87">
        <v>0</v>
      </c>
      <c r="P41" s="87">
        <f>SUM(Q41:S41)</f>
        <v>1123</v>
      </c>
      <c r="Q41" s="87">
        <v>552</v>
      </c>
      <c r="R41" s="87">
        <v>571</v>
      </c>
      <c r="S41" s="87">
        <v>0</v>
      </c>
      <c r="T41" s="88">
        <f>IF(D41&gt;0,P41/D41*100,"-")</f>
        <v>3.5314465408805034</v>
      </c>
      <c r="U41" s="87">
        <v>288</v>
      </c>
      <c r="V41" s="85" t="s">
        <v>263</v>
      </c>
      <c r="W41" s="85"/>
      <c r="X41" s="85"/>
      <c r="Y41" s="85"/>
      <c r="Z41" s="85"/>
      <c r="AA41" s="85"/>
      <c r="AB41" s="85"/>
      <c r="AC41" s="85" t="s">
        <v>263</v>
      </c>
      <c r="AD41" s="184" t="s">
        <v>262</v>
      </c>
    </row>
    <row r="42" spans="1:30" ht="13.5" customHeight="1">
      <c r="A42" s="85" t="s">
        <v>27</v>
      </c>
      <c r="B42" s="86" t="s">
        <v>330</v>
      </c>
      <c r="C42" s="85" t="s">
        <v>331</v>
      </c>
      <c r="D42" s="87">
        <f>+SUM(E42,+I42)</f>
        <v>17875</v>
      </c>
      <c r="E42" s="87">
        <f>+SUM(G42+H42)</f>
        <v>29</v>
      </c>
      <c r="F42" s="106">
        <f>IF(D42&gt;0,E42/D42*100,"-")</f>
        <v>0.16223776223776223</v>
      </c>
      <c r="G42" s="87">
        <v>29</v>
      </c>
      <c r="H42" s="87">
        <v>0</v>
      </c>
      <c r="I42" s="87">
        <f>+SUM(K42,+M42,O42+P42)</f>
        <v>17846</v>
      </c>
      <c r="J42" s="88">
        <f>IF(D42&gt;0,I42/D42*100,"-")</f>
        <v>99.837762237762234</v>
      </c>
      <c r="K42" s="87">
        <v>17629</v>
      </c>
      <c r="L42" s="88">
        <f>IF(D42&gt;0,K42/D42*100,"-")</f>
        <v>98.623776223776233</v>
      </c>
      <c r="M42" s="87">
        <v>0</v>
      </c>
      <c r="N42" s="88">
        <f>IF(D42&gt;0,M42/D42*100,"-")</f>
        <v>0</v>
      </c>
      <c r="O42" s="87">
        <v>0</v>
      </c>
      <c r="P42" s="87">
        <f>SUM(Q42:S42)</f>
        <v>217</v>
      </c>
      <c r="Q42" s="87">
        <v>0</v>
      </c>
      <c r="R42" s="87">
        <v>217</v>
      </c>
      <c r="S42" s="87">
        <v>0</v>
      </c>
      <c r="T42" s="88">
        <f>IF(D42&gt;0,P42/D42*100,"-")</f>
        <v>1.2139860139860139</v>
      </c>
      <c r="U42" s="87">
        <v>127</v>
      </c>
      <c r="V42" s="85"/>
      <c r="W42" s="85" t="s">
        <v>263</v>
      </c>
      <c r="X42" s="85"/>
      <c r="Y42" s="85"/>
      <c r="Z42" s="85"/>
      <c r="AA42" s="85"/>
      <c r="AB42" s="85"/>
      <c r="AC42" s="85" t="s">
        <v>263</v>
      </c>
      <c r="AD42" s="184" t="s">
        <v>262</v>
      </c>
    </row>
    <row r="43" spans="1:30" ht="13.5" customHeight="1">
      <c r="A43" s="85" t="s">
        <v>27</v>
      </c>
      <c r="B43" s="86" t="s">
        <v>332</v>
      </c>
      <c r="C43" s="85" t="s">
        <v>333</v>
      </c>
      <c r="D43" s="87">
        <f>+SUM(E43,+I43)</f>
        <v>8977</v>
      </c>
      <c r="E43" s="87">
        <f>+SUM(G43+H43)</f>
        <v>1604</v>
      </c>
      <c r="F43" s="106">
        <f>IF(D43&gt;0,E43/D43*100,"-")</f>
        <v>17.867884593962348</v>
      </c>
      <c r="G43" s="87">
        <v>1557</v>
      </c>
      <c r="H43" s="87">
        <v>47</v>
      </c>
      <c r="I43" s="87">
        <f>+SUM(K43,+M43,O43+P43)</f>
        <v>7373</v>
      </c>
      <c r="J43" s="88">
        <f>IF(D43&gt;0,I43/D43*100,"-")</f>
        <v>82.132115406037656</v>
      </c>
      <c r="K43" s="87">
        <v>2116</v>
      </c>
      <c r="L43" s="88">
        <f>IF(D43&gt;0,K43/D43*100,"-")</f>
        <v>23.571349003007686</v>
      </c>
      <c r="M43" s="87">
        <v>0</v>
      </c>
      <c r="N43" s="88">
        <f>IF(D43&gt;0,M43/D43*100,"-")</f>
        <v>0</v>
      </c>
      <c r="O43" s="87">
        <v>152</v>
      </c>
      <c r="P43" s="87">
        <f>SUM(Q43:S43)</f>
        <v>5105</v>
      </c>
      <c r="Q43" s="87">
        <v>409</v>
      </c>
      <c r="R43" s="87">
        <v>4696</v>
      </c>
      <c r="S43" s="87">
        <v>0</v>
      </c>
      <c r="T43" s="88">
        <f>IF(D43&gt;0,P43/D43*100,"-")</f>
        <v>56.867550406594638</v>
      </c>
      <c r="U43" s="87">
        <v>111</v>
      </c>
      <c r="V43" s="85"/>
      <c r="W43" s="85" t="s">
        <v>263</v>
      </c>
      <c r="X43" s="85"/>
      <c r="Y43" s="85"/>
      <c r="Z43" s="85"/>
      <c r="AA43" s="85"/>
      <c r="AB43" s="85"/>
      <c r="AC43" s="85" t="s">
        <v>263</v>
      </c>
      <c r="AD43" s="184" t="s">
        <v>262</v>
      </c>
    </row>
    <row r="44" spans="1:30" ht="13.5" customHeight="1">
      <c r="A44" s="85" t="s">
        <v>27</v>
      </c>
      <c r="B44" s="86" t="s">
        <v>334</v>
      </c>
      <c r="C44" s="85" t="s">
        <v>335</v>
      </c>
      <c r="D44" s="87">
        <f>+SUM(E44,+I44)</f>
        <v>16250</v>
      </c>
      <c r="E44" s="87">
        <f>+SUM(G44+H44)</f>
        <v>698</v>
      </c>
      <c r="F44" s="106">
        <f>IF(D44&gt;0,E44/D44*100,"-")</f>
        <v>4.2953846153846156</v>
      </c>
      <c r="G44" s="87">
        <v>698</v>
      </c>
      <c r="H44" s="87">
        <v>0</v>
      </c>
      <c r="I44" s="87">
        <f>+SUM(K44,+M44,O44+P44)</f>
        <v>15552</v>
      </c>
      <c r="J44" s="88">
        <f>IF(D44&gt;0,I44/D44*100,"-")</f>
        <v>95.704615384615394</v>
      </c>
      <c r="K44" s="87">
        <v>14846</v>
      </c>
      <c r="L44" s="88">
        <f>IF(D44&gt;0,K44/D44*100,"-")</f>
        <v>91.36</v>
      </c>
      <c r="M44" s="87">
        <v>0</v>
      </c>
      <c r="N44" s="88">
        <f>IF(D44&gt;0,M44/D44*100,"-")</f>
        <v>0</v>
      </c>
      <c r="O44" s="87">
        <v>0</v>
      </c>
      <c r="P44" s="87">
        <f>SUM(Q44:S44)</f>
        <v>706</v>
      </c>
      <c r="Q44" s="87">
        <v>670</v>
      </c>
      <c r="R44" s="87">
        <v>36</v>
      </c>
      <c r="S44" s="87">
        <v>0</v>
      </c>
      <c r="T44" s="88">
        <f>IF(D44&gt;0,P44/D44*100,"-")</f>
        <v>4.344615384615385</v>
      </c>
      <c r="U44" s="87">
        <v>603</v>
      </c>
      <c r="V44" s="85"/>
      <c r="W44" s="85"/>
      <c r="X44" s="85"/>
      <c r="Y44" s="85" t="s">
        <v>263</v>
      </c>
      <c r="Z44" s="85"/>
      <c r="AA44" s="85"/>
      <c r="AB44" s="85"/>
      <c r="AC44" s="85" t="s">
        <v>263</v>
      </c>
      <c r="AD44" s="184" t="s">
        <v>262</v>
      </c>
    </row>
    <row r="45" spans="1:30" ht="13.5" customHeight="1">
      <c r="A45" s="85" t="s">
        <v>27</v>
      </c>
      <c r="B45" s="86" t="s">
        <v>336</v>
      </c>
      <c r="C45" s="85" t="s">
        <v>337</v>
      </c>
      <c r="D45" s="87">
        <f>+SUM(E45,+I45)</f>
        <v>42609</v>
      </c>
      <c r="E45" s="87">
        <f>+SUM(G45+H45)</f>
        <v>3088</v>
      </c>
      <c r="F45" s="106">
        <f>IF(D45&gt;0,E45/D45*100,"-")</f>
        <v>7.2472951723814223</v>
      </c>
      <c r="G45" s="87">
        <v>3088</v>
      </c>
      <c r="H45" s="87">
        <v>0</v>
      </c>
      <c r="I45" s="87">
        <f>+SUM(K45,+M45,O45+P45)</f>
        <v>39521</v>
      </c>
      <c r="J45" s="88">
        <f>IF(D45&gt;0,I45/D45*100,"-")</f>
        <v>92.752704827618587</v>
      </c>
      <c r="K45" s="87">
        <v>34147</v>
      </c>
      <c r="L45" s="88">
        <f>IF(D45&gt;0,K45/D45*100,"-")</f>
        <v>80.140345936304541</v>
      </c>
      <c r="M45" s="87">
        <v>0</v>
      </c>
      <c r="N45" s="88">
        <f>IF(D45&gt;0,M45/D45*100,"-")</f>
        <v>0</v>
      </c>
      <c r="O45" s="87">
        <v>0</v>
      </c>
      <c r="P45" s="87">
        <f>SUM(Q45:S45)</f>
        <v>5374</v>
      </c>
      <c r="Q45" s="87">
        <v>1686</v>
      </c>
      <c r="R45" s="87">
        <v>3688</v>
      </c>
      <c r="S45" s="87">
        <v>0</v>
      </c>
      <c r="T45" s="88">
        <f>IF(D45&gt;0,P45/D45*100,"-")</f>
        <v>12.61235889131404</v>
      </c>
      <c r="U45" s="87">
        <v>467</v>
      </c>
      <c r="V45" s="85"/>
      <c r="W45" s="85" t="s">
        <v>263</v>
      </c>
      <c r="X45" s="85"/>
      <c r="Y45" s="85"/>
      <c r="Z45" s="85"/>
      <c r="AA45" s="85"/>
      <c r="AB45" s="85"/>
      <c r="AC45" s="85" t="s">
        <v>263</v>
      </c>
      <c r="AD45" s="184" t="s">
        <v>262</v>
      </c>
    </row>
    <row r="46" spans="1:30" ht="13.5" customHeight="1">
      <c r="A46" s="85" t="s">
        <v>27</v>
      </c>
      <c r="B46" s="86" t="s">
        <v>338</v>
      </c>
      <c r="C46" s="85" t="s">
        <v>339</v>
      </c>
      <c r="D46" s="87">
        <f>+SUM(E46,+I46)</f>
        <v>8379</v>
      </c>
      <c r="E46" s="87">
        <f>+SUM(G46+H46)</f>
        <v>757</v>
      </c>
      <c r="F46" s="106">
        <f>IF(D46&gt;0,E46/D46*100,"-")</f>
        <v>9.0344909893782077</v>
      </c>
      <c r="G46" s="87">
        <v>757</v>
      </c>
      <c r="H46" s="87">
        <v>0</v>
      </c>
      <c r="I46" s="87">
        <f>+SUM(K46,+M46,O46+P46)</f>
        <v>7622</v>
      </c>
      <c r="J46" s="88">
        <f>IF(D46&gt;0,I46/D46*100,"-")</f>
        <v>90.965509010621787</v>
      </c>
      <c r="K46" s="87">
        <v>7392</v>
      </c>
      <c r="L46" s="88">
        <f>IF(D46&gt;0,K46/D46*100,"-")</f>
        <v>88.220551378446117</v>
      </c>
      <c r="M46" s="87">
        <v>0</v>
      </c>
      <c r="N46" s="88">
        <f>IF(D46&gt;0,M46/D46*100,"-")</f>
        <v>0</v>
      </c>
      <c r="O46" s="87">
        <v>0</v>
      </c>
      <c r="P46" s="87">
        <f>SUM(Q46:S46)</f>
        <v>230</v>
      </c>
      <c r="Q46" s="87">
        <v>69</v>
      </c>
      <c r="R46" s="87">
        <v>161</v>
      </c>
      <c r="S46" s="87">
        <v>0</v>
      </c>
      <c r="T46" s="88">
        <f>IF(D46&gt;0,P46/D46*100,"-")</f>
        <v>2.7449576321756775</v>
      </c>
      <c r="U46" s="87">
        <v>226</v>
      </c>
      <c r="V46" s="85"/>
      <c r="W46" s="85"/>
      <c r="X46" s="85"/>
      <c r="Y46" s="85" t="s">
        <v>263</v>
      </c>
      <c r="Z46" s="85"/>
      <c r="AA46" s="85"/>
      <c r="AB46" s="85"/>
      <c r="AC46" s="85" t="s">
        <v>263</v>
      </c>
      <c r="AD46" s="184" t="s">
        <v>262</v>
      </c>
    </row>
    <row r="47" spans="1:30" ht="13.5" customHeight="1">
      <c r="A47" s="85" t="s">
        <v>27</v>
      </c>
      <c r="B47" s="86" t="s">
        <v>340</v>
      </c>
      <c r="C47" s="85" t="s">
        <v>341</v>
      </c>
      <c r="D47" s="87">
        <f>+SUM(E47,+I47)</f>
        <v>14322</v>
      </c>
      <c r="E47" s="87">
        <f>+SUM(G47+H47)</f>
        <v>3546</v>
      </c>
      <c r="F47" s="106">
        <f>IF(D47&gt;0,E47/D47*100,"-")</f>
        <v>24.759111855886047</v>
      </c>
      <c r="G47" s="87">
        <v>3546</v>
      </c>
      <c r="H47" s="87">
        <v>0</v>
      </c>
      <c r="I47" s="87">
        <f>+SUM(K47,+M47,O47+P47)</f>
        <v>10776</v>
      </c>
      <c r="J47" s="88">
        <f>IF(D47&gt;0,I47/D47*100,"-")</f>
        <v>75.240888144113953</v>
      </c>
      <c r="K47" s="87">
        <v>9397</v>
      </c>
      <c r="L47" s="88">
        <f>IF(D47&gt;0,K47/D47*100,"-")</f>
        <v>65.6123446446027</v>
      </c>
      <c r="M47" s="87">
        <v>0</v>
      </c>
      <c r="N47" s="88">
        <f>IF(D47&gt;0,M47/D47*100,"-")</f>
        <v>0</v>
      </c>
      <c r="O47" s="87">
        <v>113</v>
      </c>
      <c r="P47" s="87">
        <f>SUM(Q47:S47)</f>
        <v>1266</v>
      </c>
      <c r="Q47" s="87">
        <v>164</v>
      </c>
      <c r="R47" s="87">
        <v>1102</v>
      </c>
      <c r="S47" s="87">
        <v>0</v>
      </c>
      <c r="T47" s="88">
        <f>IF(D47&gt;0,P47/D47*100,"-")</f>
        <v>8.8395475492249691</v>
      </c>
      <c r="U47" s="87">
        <v>258</v>
      </c>
      <c r="V47" s="85"/>
      <c r="W47" s="85"/>
      <c r="X47" s="85"/>
      <c r="Y47" s="85" t="s">
        <v>263</v>
      </c>
      <c r="Z47" s="85"/>
      <c r="AA47" s="85"/>
      <c r="AB47" s="85"/>
      <c r="AC47" s="85" t="s">
        <v>263</v>
      </c>
      <c r="AD47" s="184" t="s">
        <v>262</v>
      </c>
    </row>
    <row r="48" spans="1:30" ht="13.5" customHeight="1">
      <c r="A48" s="85" t="s">
        <v>27</v>
      </c>
      <c r="B48" s="86" t="s">
        <v>342</v>
      </c>
      <c r="C48" s="85" t="s">
        <v>343</v>
      </c>
      <c r="D48" s="87">
        <f>+SUM(E48,+I48)</f>
        <v>12701</v>
      </c>
      <c r="E48" s="87">
        <f>+SUM(G48+H48)</f>
        <v>194</v>
      </c>
      <c r="F48" s="106">
        <f>IF(D48&gt;0,E48/D48*100,"-")</f>
        <v>1.5274387843476891</v>
      </c>
      <c r="G48" s="87">
        <v>177</v>
      </c>
      <c r="H48" s="87">
        <v>17</v>
      </c>
      <c r="I48" s="87">
        <f>+SUM(K48,+M48,O48+P48)</f>
        <v>12507</v>
      </c>
      <c r="J48" s="88">
        <f>IF(D48&gt;0,I48/D48*100,"-")</f>
        <v>98.472561215652306</v>
      </c>
      <c r="K48" s="87">
        <v>10915</v>
      </c>
      <c r="L48" s="88">
        <f>IF(D48&gt;0,K48/D48*100,"-")</f>
        <v>85.938115109046535</v>
      </c>
      <c r="M48" s="87">
        <v>0</v>
      </c>
      <c r="N48" s="88">
        <f>IF(D48&gt;0,M48/D48*100,"-")</f>
        <v>0</v>
      </c>
      <c r="O48" s="87">
        <v>0</v>
      </c>
      <c r="P48" s="87">
        <f>SUM(Q48:S48)</f>
        <v>1592</v>
      </c>
      <c r="Q48" s="87">
        <v>1304</v>
      </c>
      <c r="R48" s="87">
        <v>288</v>
      </c>
      <c r="S48" s="87">
        <v>0</v>
      </c>
      <c r="T48" s="88">
        <f>IF(D48&gt;0,P48/D48*100,"-")</f>
        <v>12.534446106605779</v>
      </c>
      <c r="U48" s="87">
        <v>160</v>
      </c>
      <c r="V48" s="85"/>
      <c r="W48" s="85" t="s">
        <v>263</v>
      </c>
      <c r="X48" s="85"/>
      <c r="Y48" s="85"/>
      <c r="Z48" s="85"/>
      <c r="AA48" s="85"/>
      <c r="AB48" s="85"/>
      <c r="AC48" s="85" t="s">
        <v>263</v>
      </c>
      <c r="AD48" s="184" t="s">
        <v>262</v>
      </c>
    </row>
    <row r="49" spans="1:30" ht="13.5" customHeight="1">
      <c r="A49" s="85" t="s">
        <v>27</v>
      </c>
      <c r="B49" s="86" t="s">
        <v>344</v>
      </c>
      <c r="C49" s="85" t="s">
        <v>345</v>
      </c>
      <c r="D49" s="87">
        <f>+SUM(E49,+I49)</f>
        <v>14582</v>
      </c>
      <c r="E49" s="87">
        <f>+SUM(G49+H49)</f>
        <v>443</v>
      </c>
      <c r="F49" s="106">
        <f>IF(D49&gt;0,E49/D49*100,"-")</f>
        <v>3.0379920449869702</v>
      </c>
      <c r="G49" s="87">
        <v>438</v>
      </c>
      <c r="H49" s="87">
        <v>5</v>
      </c>
      <c r="I49" s="87">
        <f>+SUM(K49,+M49,O49+P49)</f>
        <v>14139</v>
      </c>
      <c r="J49" s="88">
        <f>IF(D49&gt;0,I49/D49*100,"-")</f>
        <v>96.962007955013036</v>
      </c>
      <c r="K49" s="87">
        <v>13042</v>
      </c>
      <c r="L49" s="88">
        <f>IF(D49&gt;0,K49/D49*100,"-")</f>
        <v>89.439034426004653</v>
      </c>
      <c r="M49" s="87">
        <v>0</v>
      </c>
      <c r="N49" s="88">
        <f>IF(D49&gt;0,M49/D49*100,"-")</f>
        <v>0</v>
      </c>
      <c r="O49" s="87">
        <v>0</v>
      </c>
      <c r="P49" s="87">
        <f>SUM(Q49:S49)</f>
        <v>1097</v>
      </c>
      <c r="Q49" s="87">
        <v>527</v>
      </c>
      <c r="R49" s="87">
        <v>570</v>
      </c>
      <c r="S49" s="87">
        <v>0</v>
      </c>
      <c r="T49" s="88">
        <f>IF(D49&gt;0,P49/D49*100,"-")</f>
        <v>7.5229735290083672</v>
      </c>
      <c r="U49" s="87">
        <v>176</v>
      </c>
      <c r="V49" s="85"/>
      <c r="W49" s="85" t="s">
        <v>263</v>
      </c>
      <c r="X49" s="85"/>
      <c r="Y49" s="85"/>
      <c r="Z49" s="85"/>
      <c r="AA49" s="85"/>
      <c r="AB49" s="85"/>
      <c r="AC49" s="85" t="s">
        <v>263</v>
      </c>
      <c r="AD49" s="184" t="s">
        <v>262</v>
      </c>
    </row>
    <row r="50" spans="1:30" ht="13.5" customHeight="1">
      <c r="A50" s="85" t="s">
        <v>27</v>
      </c>
      <c r="B50" s="86" t="s">
        <v>346</v>
      </c>
      <c r="C50" s="85" t="s">
        <v>347</v>
      </c>
      <c r="D50" s="87">
        <f>+SUM(E50,+I50)</f>
        <v>4720</v>
      </c>
      <c r="E50" s="87">
        <f>+SUM(G50+H50)</f>
        <v>263</v>
      </c>
      <c r="F50" s="106">
        <f>IF(D50&gt;0,E50/D50*100,"-")</f>
        <v>5.5720338983050848</v>
      </c>
      <c r="G50" s="87">
        <v>263</v>
      </c>
      <c r="H50" s="87">
        <v>0</v>
      </c>
      <c r="I50" s="87">
        <f>+SUM(K50,+M50,O50+P50)</f>
        <v>4457</v>
      </c>
      <c r="J50" s="88">
        <f>IF(D50&gt;0,I50/D50*100,"-")</f>
        <v>94.427966101694921</v>
      </c>
      <c r="K50" s="87">
        <v>3296</v>
      </c>
      <c r="L50" s="88">
        <f>IF(D50&gt;0,K50/D50*100,"-")</f>
        <v>69.830508474576263</v>
      </c>
      <c r="M50" s="87">
        <v>0</v>
      </c>
      <c r="N50" s="88">
        <f>IF(D50&gt;0,M50/D50*100,"-")</f>
        <v>0</v>
      </c>
      <c r="O50" s="87">
        <v>0</v>
      </c>
      <c r="P50" s="87">
        <f>SUM(Q50:S50)</f>
        <v>1161</v>
      </c>
      <c r="Q50" s="87">
        <v>743</v>
      </c>
      <c r="R50" s="87">
        <v>418</v>
      </c>
      <c r="S50" s="87">
        <v>0</v>
      </c>
      <c r="T50" s="88">
        <f>IF(D50&gt;0,P50/D50*100,"-")</f>
        <v>24.597457627118644</v>
      </c>
      <c r="U50" s="87">
        <v>32</v>
      </c>
      <c r="V50" s="85"/>
      <c r="W50" s="85" t="s">
        <v>263</v>
      </c>
      <c r="X50" s="85"/>
      <c r="Y50" s="85"/>
      <c r="Z50" s="85"/>
      <c r="AA50" s="85"/>
      <c r="AB50" s="85"/>
      <c r="AC50" s="85" t="s">
        <v>263</v>
      </c>
      <c r="AD50" s="184" t="s">
        <v>262</v>
      </c>
    </row>
    <row r="51" spans="1:30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30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30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30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30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30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30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30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30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30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30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30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30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30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50">
    <sortCondition ref="A8:A50"/>
    <sortCondition ref="B8:B50"/>
    <sortCondition ref="C8:C50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大阪府</v>
      </c>
      <c r="B7" s="90" t="str">
        <f>水洗化人口等!B7</f>
        <v>27000</v>
      </c>
      <c r="C7" s="89" t="s">
        <v>198</v>
      </c>
      <c r="D7" s="91">
        <f>SUM(E7,+H7,+K7)</f>
        <v>407079</v>
      </c>
      <c r="E7" s="91">
        <f>SUM(F7:G7)</f>
        <v>15426</v>
      </c>
      <c r="F7" s="91">
        <f>SUM(F$8:F$207)</f>
        <v>15256</v>
      </c>
      <c r="G7" s="91">
        <f>SUM(G$8:G$207)</f>
        <v>170</v>
      </c>
      <c r="H7" s="91">
        <f>SUM(I7:J7)</f>
        <v>65915</v>
      </c>
      <c r="I7" s="91">
        <f>SUM(I$8:I$207)</f>
        <v>65915</v>
      </c>
      <c r="J7" s="91">
        <f>SUM(J$8:J$207)</f>
        <v>0</v>
      </c>
      <c r="K7" s="91">
        <f>SUM(L7:M7)</f>
        <v>325738</v>
      </c>
      <c r="L7" s="91">
        <f>SUM(L$8:L$207)</f>
        <v>106889</v>
      </c>
      <c r="M7" s="91">
        <f>SUM(M$8:M$207)</f>
        <v>218849</v>
      </c>
      <c r="N7" s="91">
        <f>SUM(O7,+V7,+AC7)</f>
        <v>407136</v>
      </c>
      <c r="O7" s="91">
        <f>SUM(P7:U7)</f>
        <v>188060</v>
      </c>
      <c r="P7" s="91">
        <f t="shared" ref="P7:U7" si="0">SUM(P$8:P$207)</f>
        <v>145190</v>
      </c>
      <c r="Q7" s="91">
        <f t="shared" si="0"/>
        <v>0</v>
      </c>
      <c r="R7" s="91">
        <f t="shared" si="0"/>
        <v>0</v>
      </c>
      <c r="S7" s="91">
        <f t="shared" si="0"/>
        <v>42859</v>
      </c>
      <c r="T7" s="91">
        <f t="shared" si="0"/>
        <v>0</v>
      </c>
      <c r="U7" s="91">
        <f t="shared" si="0"/>
        <v>11</v>
      </c>
      <c r="V7" s="91">
        <f>SUM(W7:AB7)</f>
        <v>219019</v>
      </c>
      <c r="W7" s="91">
        <f t="shared" ref="W7:AB7" si="1">SUM(W$8:W$207)</f>
        <v>160197</v>
      </c>
      <c r="X7" s="91">
        <f t="shared" si="1"/>
        <v>0</v>
      </c>
      <c r="Y7" s="91">
        <f t="shared" si="1"/>
        <v>0</v>
      </c>
      <c r="Z7" s="91">
        <f t="shared" si="1"/>
        <v>58815</v>
      </c>
      <c r="AA7" s="91">
        <f t="shared" si="1"/>
        <v>0</v>
      </c>
      <c r="AB7" s="91">
        <f t="shared" si="1"/>
        <v>7</v>
      </c>
      <c r="AC7" s="91">
        <f>SUM(AD7:AE7)</f>
        <v>57</v>
      </c>
      <c r="AD7" s="91">
        <f>SUM(AD$8:AD$207)</f>
        <v>57</v>
      </c>
      <c r="AE7" s="91">
        <f>SUM(AE$8:AE$207)</f>
        <v>0</v>
      </c>
      <c r="AF7" s="91">
        <f>SUM(AG7:AI7)</f>
        <v>6056</v>
      </c>
      <c r="AG7" s="91">
        <f>SUM(AG$8:AG$207)</f>
        <v>6056</v>
      </c>
      <c r="AH7" s="91">
        <f>SUM(AH$8:AH$207)</f>
        <v>0</v>
      </c>
      <c r="AI7" s="91">
        <f>SUM(AI$8:AI$207)</f>
        <v>0</v>
      </c>
      <c r="AJ7" s="91">
        <f>SUM(AK7:AS7)</f>
        <v>6307</v>
      </c>
      <c r="AK7" s="91">
        <f t="shared" ref="AK7:AS7" si="2">SUM(AK$8:AK$207)</f>
        <v>131</v>
      </c>
      <c r="AL7" s="91">
        <f t="shared" si="2"/>
        <v>265</v>
      </c>
      <c r="AM7" s="91">
        <f t="shared" si="2"/>
        <v>3083</v>
      </c>
      <c r="AN7" s="91">
        <f t="shared" si="2"/>
        <v>1378</v>
      </c>
      <c r="AO7" s="91">
        <f t="shared" si="2"/>
        <v>0</v>
      </c>
      <c r="AP7" s="91">
        <f t="shared" si="2"/>
        <v>0</v>
      </c>
      <c r="AQ7" s="91">
        <f t="shared" si="2"/>
        <v>0</v>
      </c>
      <c r="AR7" s="91">
        <f t="shared" si="2"/>
        <v>0</v>
      </c>
      <c r="AS7" s="91">
        <f t="shared" si="2"/>
        <v>1450</v>
      </c>
      <c r="AT7" s="91">
        <f>SUM(AU7:AY7)</f>
        <v>147</v>
      </c>
      <c r="AU7" s="91">
        <f>SUM(AU$8:AU$207)</f>
        <v>14</v>
      </c>
      <c r="AV7" s="91">
        <f>SUM(AV$8:AV$207)</f>
        <v>131</v>
      </c>
      <c r="AW7" s="91">
        <f>SUM(AW$8:AW$207)</f>
        <v>2</v>
      </c>
      <c r="AX7" s="91">
        <f>SUM(AX$8:AX$207)</f>
        <v>0</v>
      </c>
      <c r="AY7" s="91">
        <f>SUM(AY$8:AY$207)</f>
        <v>0</v>
      </c>
      <c r="AZ7" s="91">
        <f>SUM(BA7:BC7)</f>
        <v>382</v>
      </c>
      <c r="BA7" s="91">
        <f>SUM(BA$8:BA$207)</f>
        <v>382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27</v>
      </c>
      <c r="B8" s="96" t="s">
        <v>260</v>
      </c>
      <c r="C8" s="85" t="s">
        <v>261</v>
      </c>
      <c r="D8" s="87">
        <f>SUM(E8,+H8,+K8)</f>
        <v>11611</v>
      </c>
      <c r="E8" s="87">
        <f>SUM(F8:G8)</f>
        <v>0</v>
      </c>
      <c r="F8" s="87">
        <v>0</v>
      </c>
      <c r="G8" s="87">
        <v>0</v>
      </c>
      <c r="H8" s="87">
        <f>SUM(I8:J8)</f>
        <v>85</v>
      </c>
      <c r="I8" s="87">
        <v>85</v>
      </c>
      <c r="J8" s="87">
        <v>0</v>
      </c>
      <c r="K8" s="87">
        <f>SUM(L8:M8)</f>
        <v>11526</v>
      </c>
      <c r="L8" s="87">
        <v>4904</v>
      </c>
      <c r="M8" s="87">
        <v>6622</v>
      </c>
      <c r="N8" s="87">
        <f>SUM(O8,+V8,+AC8)</f>
        <v>11611</v>
      </c>
      <c r="O8" s="87">
        <f>SUM(P8:U8)</f>
        <v>4989</v>
      </c>
      <c r="P8" s="87">
        <v>0</v>
      </c>
      <c r="Q8" s="87">
        <v>0</v>
      </c>
      <c r="R8" s="87">
        <v>0</v>
      </c>
      <c r="S8" s="87">
        <v>4989</v>
      </c>
      <c r="T8" s="87">
        <v>0</v>
      </c>
      <c r="U8" s="87">
        <v>0</v>
      </c>
      <c r="V8" s="87">
        <f>SUM(W8:AB8)</f>
        <v>6622</v>
      </c>
      <c r="W8" s="87">
        <v>0</v>
      </c>
      <c r="X8" s="87">
        <v>0</v>
      </c>
      <c r="Y8" s="87">
        <v>0</v>
      </c>
      <c r="Z8" s="87">
        <v>6622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0</v>
      </c>
      <c r="AG8" s="87">
        <v>0</v>
      </c>
      <c r="AH8" s="87">
        <v>0</v>
      </c>
      <c r="AI8" s="87">
        <v>0</v>
      </c>
      <c r="AJ8" s="87">
        <f>SUM(AK8:AS8)</f>
        <v>0</v>
      </c>
      <c r="AK8" s="87">
        <v>0</v>
      </c>
      <c r="AL8" s="87">
        <v>0</v>
      </c>
      <c r="AM8" s="87">
        <v>0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27</v>
      </c>
      <c r="B9" s="96" t="s">
        <v>264</v>
      </c>
      <c r="C9" s="85" t="s">
        <v>265</v>
      </c>
      <c r="D9" s="87">
        <f>SUM(E9,+H9,+K9)</f>
        <v>33317</v>
      </c>
      <c r="E9" s="87">
        <f>SUM(F9:G9)</f>
        <v>0</v>
      </c>
      <c r="F9" s="87">
        <v>0</v>
      </c>
      <c r="G9" s="87">
        <v>0</v>
      </c>
      <c r="H9" s="87">
        <f>SUM(I9:J9)</f>
        <v>16326</v>
      </c>
      <c r="I9" s="87">
        <v>16326</v>
      </c>
      <c r="J9" s="87">
        <v>0</v>
      </c>
      <c r="K9" s="87">
        <f>SUM(L9:M9)</f>
        <v>16991</v>
      </c>
      <c r="L9" s="87">
        <v>0</v>
      </c>
      <c r="M9" s="87">
        <v>16991</v>
      </c>
      <c r="N9" s="87">
        <f>SUM(O9,+V9,+AC9)</f>
        <v>33317</v>
      </c>
      <c r="O9" s="87">
        <f>SUM(P9:U9)</f>
        <v>16326</v>
      </c>
      <c r="P9" s="87">
        <v>0</v>
      </c>
      <c r="Q9" s="87">
        <v>0</v>
      </c>
      <c r="R9" s="87">
        <v>0</v>
      </c>
      <c r="S9" s="87">
        <v>16315</v>
      </c>
      <c r="T9" s="87">
        <v>0</v>
      </c>
      <c r="U9" s="87">
        <v>11</v>
      </c>
      <c r="V9" s="87">
        <f>SUM(W9:AB9)</f>
        <v>16991</v>
      </c>
      <c r="W9" s="87">
        <v>0</v>
      </c>
      <c r="X9" s="87">
        <v>0</v>
      </c>
      <c r="Y9" s="87">
        <v>0</v>
      </c>
      <c r="Z9" s="87">
        <v>16984</v>
      </c>
      <c r="AA9" s="87">
        <v>0</v>
      </c>
      <c r="AB9" s="87">
        <v>7</v>
      </c>
      <c r="AC9" s="87">
        <f>SUM(AD9:AE9)</f>
        <v>0</v>
      </c>
      <c r="AD9" s="87">
        <v>0</v>
      </c>
      <c r="AE9" s="87">
        <v>0</v>
      </c>
      <c r="AF9" s="87">
        <f>SUM(AG9:AI9)</f>
        <v>0</v>
      </c>
      <c r="AG9" s="87">
        <v>0</v>
      </c>
      <c r="AH9" s="87">
        <v>0</v>
      </c>
      <c r="AI9" s="87">
        <v>0</v>
      </c>
      <c r="AJ9" s="87">
        <f>SUM(AK9:AS9)</f>
        <v>0</v>
      </c>
      <c r="AK9" s="87">
        <v>0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27</v>
      </c>
      <c r="B10" s="96" t="s">
        <v>266</v>
      </c>
      <c r="C10" s="85" t="s">
        <v>267</v>
      </c>
      <c r="D10" s="87">
        <f>SUM(E10,+H10,+K10)</f>
        <v>17583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17583</v>
      </c>
      <c r="L10" s="87">
        <v>12388</v>
      </c>
      <c r="M10" s="87">
        <v>5195</v>
      </c>
      <c r="N10" s="87">
        <f>SUM(O10,+V10,+AC10)</f>
        <v>17583</v>
      </c>
      <c r="O10" s="87">
        <f>SUM(P10:U10)</f>
        <v>12388</v>
      </c>
      <c r="P10" s="87">
        <v>12388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5195</v>
      </c>
      <c r="W10" s="87">
        <v>5195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2</v>
      </c>
      <c r="AG10" s="87">
        <v>2</v>
      </c>
      <c r="AH10" s="87">
        <v>0</v>
      </c>
      <c r="AI10" s="87">
        <v>0</v>
      </c>
      <c r="AJ10" s="87">
        <f>SUM(AK10:AS10)</f>
        <v>2</v>
      </c>
      <c r="AK10" s="87">
        <v>0</v>
      </c>
      <c r="AL10" s="87">
        <v>0</v>
      </c>
      <c r="AM10" s="87">
        <v>2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27</v>
      </c>
      <c r="B11" s="96" t="s">
        <v>268</v>
      </c>
      <c r="C11" s="85" t="s">
        <v>269</v>
      </c>
      <c r="D11" s="87">
        <f>SUM(E11,+H11,+K11)</f>
        <v>413</v>
      </c>
      <c r="E11" s="87">
        <f>SUM(F11:G11)</f>
        <v>0</v>
      </c>
      <c r="F11" s="87">
        <v>0</v>
      </c>
      <c r="G11" s="87">
        <v>0</v>
      </c>
      <c r="H11" s="87">
        <f>SUM(I11:J11)</f>
        <v>266</v>
      </c>
      <c r="I11" s="87">
        <v>266</v>
      </c>
      <c r="J11" s="87">
        <v>0</v>
      </c>
      <c r="K11" s="87">
        <f>SUM(L11:M11)</f>
        <v>147</v>
      </c>
      <c r="L11" s="87">
        <v>0</v>
      </c>
      <c r="M11" s="87">
        <v>147</v>
      </c>
      <c r="N11" s="87">
        <f>SUM(O11,+V11,+AC11)</f>
        <v>413</v>
      </c>
      <c r="O11" s="87">
        <f>SUM(P11:U11)</f>
        <v>266</v>
      </c>
      <c r="P11" s="87">
        <v>0</v>
      </c>
      <c r="Q11" s="87">
        <v>0</v>
      </c>
      <c r="R11" s="87">
        <v>0</v>
      </c>
      <c r="S11" s="87">
        <v>266</v>
      </c>
      <c r="T11" s="87">
        <v>0</v>
      </c>
      <c r="U11" s="87">
        <v>0</v>
      </c>
      <c r="V11" s="87">
        <f>SUM(W11:AB11)</f>
        <v>147</v>
      </c>
      <c r="W11" s="87">
        <v>0</v>
      </c>
      <c r="X11" s="87">
        <v>0</v>
      </c>
      <c r="Y11" s="87">
        <v>0</v>
      </c>
      <c r="Z11" s="87">
        <v>147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0</v>
      </c>
      <c r="AG11" s="87">
        <v>0</v>
      </c>
      <c r="AH11" s="87">
        <v>0</v>
      </c>
      <c r="AI11" s="87">
        <v>0</v>
      </c>
      <c r="AJ11" s="87">
        <f>SUM(AK11:AS11)</f>
        <v>0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27</v>
      </c>
      <c r="B12" s="96" t="s">
        <v>270</v>
      </c>
      <c r="C12" s="85" t="s">
        <v>271</v>
      </c>
      <c r="D12" s="87">
        <f>SUM(E12,+H12,+K12)</f>
        <v>617</v>
      </c>
      <c r="E12" s="87">
        <f>SUM(F12:G12)</f>
        <v>617</v>
      </c>
      <c r="F12" s="87">
        <v>447</v>
      </c>
      <c r="G12" s="87">
        <v>170</v>
      </c>
      <c r="H12" s="87">
        <f>SUM(I12:J12)</f>
        <v>0</v>
      </c>
      <c r="I12" s="87">
        <v>0</v>
      </c>
      <c r="J12" s="87">
        <v>0</v>
      </c>
      <c r="K12" s="87">
        <f>SUM(L12:M12)</f>
        <v>0</v>
      </c>
      <c r="L12" s="87">
        <v>0</v>
      </c>
      <c r="M12" s="87">
        <v>0</v>
      </c>
      <c r="N12" s="87">
        <f>SUM(O12,+V12,+AC12)</f>
        <v>617</v>
      </c>
      <c r="O12" s="87">
        <f>SUM(P12:U12)</f>
        <v>447</v>
      </c>
      <c r="P12" s="87">
        <v>0</v>
      </c>
      <c r="Q12" s="87">
        <v>0</v>
      </c>
      <c r="R12" s="87">
        <v>0</v>
      </c>
      <c r="S12" s="87">
        <v>447</v>
      </c>
      <c r="T12" s="87">
        <v>0</v>
      </c>
      <c r="U12" s="87">
        <v>0</v>
      </c>
      <c r="V12" s="87">
        <f>SUM(W12:AB12)</f>
        <v>170</v>
      </c>
      <c r="W12" s="87">
        <v>0</v>
      </c>
      <c r="X12" s="87">
        <v>0</v>
      </c>
      <c r="Y12" s="87">
        <v>0</v>
      </c>
      <c r="Z12" s="87">
        <v>170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0</v>
      </c>
      <c r="AG12" s="87">
        <v>0</v>
      </c>
      <c r="AH12" s="87">
        <v>0</v>
      </c>
      <c r="AI12" s="87">
        <v>0</v>
      </c>
      <c r="AJ12" s="87">
        <f>SUM(AK12:AS12)</f>
        <v>0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27</v>
      </c>
      <c r="B13" s="96" t="s">
        <v>272</v>
      </c>
      <c r="C13" s="85" t="s">
        <v>273</v>
      </c>
      <c r="D13" s="87">
        <f>SUM(E13,+H13,+K13)</f>
        <v>1794</v>
      </c>
      <c r="E13" s="87">
        <f>SUM(F13:G13)</f>
        <v>0</v>
      </c>
      <c r="F13" s="87">
        <v>0</v>
      </c>
      <c r="G13" s="87">
        <v>0</v>
      </c>
      <c r="H13" s="87">
        <f>SUM(I13:J13)</f>
        <v>432</v>
      </c>
      <c r="I13" s="87">
        <v>432</v>
      </c>
      <c r="J13" s="87">
        <v>0</v>
      </c>
      <c r="K13" s="87">
        <f>SUM(L13:M13)</f>
        <v>1362</v>
      </c>
      <c r="L13" s="87">
        <v>0</v>
      </c>
      <c r="M13" s="87">
        <v>1362</v>
      </c>
      <c r="N13" s="87">
        <f>SUM(O13,+V13,+AC13)</f>
        <v>1794</v>
      </c>
      <c r="O13" s="87">
        <f>SUM(P13:U13)</f>
        <v>432</v>
      </c>
      <c r="P13" s="87">
        <v>0</v>
      </c>
      <c r="Q13" s="87">
        <v>0</v>
      </c>
      <c r="R13" s="87">
        <v>0</v>
      </c>
      <c r="S13" s="87">
        <v>432</v>
      </c>
      <c r="T13" s="87">
        <v>0</v>
      </c>
      <c r="U13" s="87">
        <v>0</v>
      </c>
      <c r="V13" s="87">
        <f>SUM(W13:AB13)</f>
        <v>1362</v>
      </c>
      <c r="W13" s="87">
        <v>0</v>
      </c>
      <c r="X13" s="87">
        <v>0</v>
      </c>
      <c r="Y13" s="87">
        <v>0</v>
      </c>
      <c r="Z13" s="87">
        <v>1362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0</v>
      </c>
      <c r="AG13" s="87">
        <v>0</v>
      </c>
      <c r="AH13" s="87">
        <v>0</v>
      </c>
      <c r="AI13" s="87">
        <v>0</v>
      </c>
      <c r="AJ13" s="87">
        <f>SUM(AK13:AS13)</f>
        <v>0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27</v>
      </c>
      <c r="B14" s="96" t="s">
        <v>274</v>
      </c>
      <c r="C14" s="85" t="s">
        <v>275</v>
      </c>
      <c r="D14" s="87">
        <f>SUM(E14,+H14,+K14)</f>
        <v>6614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6614</v>
      </c>
      <c r="L14" s="87">
        <v>1646</v>
      </c>
      <c r="M14" s="87">
        <v>4968</v>
      </c>
      <c r="N14" s="87">
        <f>SUM(O14,+V14,+AC14)</f>
        <v>6614</v>
      </c>
      <c r="O14" s="87">
        <f>SUM(P14:U14)</f>
        <v>1646</v>
      </c>
      <c r="P14" s="87">
        <v>1646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4968</v>
      </c>
      <c r="W14" s="87">
        <v>4968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112</v>
      </c>
      <c r="AG14" s="87">
        <v>112</v>
      </c>
      <c r="AH14" s="87">
        <v>0</v>
      </c>
      <c r="AI14" s="87">
        <v>0</v>
      </c>
      <c r="AJ14" s="87">
        <f>SUM(AK14:AS14)</f>
        <v>112</v>
      </c>
      <c r="AK14" s="87">
        <v>0</v>
      </c>
      <c r="AL14" s="87">
        <v>0</v>
      </c>
      <c r="AM14" s="87">
        <v>8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104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27</v>
      </c>
      <c r="B15" s="96" t="s">
        <v>276</v>
      </c>
      <c r="C15" s="85" t="s">
        <v>277</v>
      </c>
      <c r="D15" s="87">
        <f>SUM(E15,+H15,+K15)</f>
        <v>8732</v>
      </c>
      <c r="E15" s="87">
        <f>SUM(F15:G15)</f>
        <v>0</v>
      </c>
      <c r="F15" s="87">
        <v>0</v>
      </c>
      <c r="G15" s="87">
        <v>0</v>
      </c>
      <c r="H15" s="87">
        <f>SUM(I15:J15)</f>
        <v>4629</v>
      </c>
      <c r="I15" s="87">
        <v>4629</v>
      </c>
      <c r="J15" s="87">
        <v>0</v>
      </c>
      <c r="K15" s="87">
        <f>SUM(L15:M15)</f>
        <v>4103</v>
      </c>
      <c r="L15" s="87">
        <v>0</v>
      </c>
      <c r="M15" s="87">
        <v>4103</v>
      </c>
      <c r="N15" s="87">
        <f>SUM(O15,+V15,+AC15)</f>
        <v>8732</v>
      </c>
      <c r="O15" s="87">
        <f>SUM(P15:U15)</f>
        <v>4629</v>
      </c>
      <c r="P15" s="87">
        <v>0</v>
      </c>
      <c r="Q15" s="87">
        <v>0</v>
      </c>
      <c r="R15" s="87">
        <v>0</v>
      </c>
      <c r="S15" s="87">
        <v>4629</v>
      </c>
      <c r="T15" s="87">
        <v>0</v>
      </c>
      <c r="U15" s="87">
        <v>0</v>
      </c>
      <c r="V15" s="87">
        <f>SUM(W15:AB15)</f>
        <v>4103</v>
      </c>
      <c r="W15" s="87">
        <v>0</v>
      </c>
      <c r="X15" s="87">
        <v>0</v>
      </c>
      <c r="Y15" s="87">
        <v>0</v>
      </c>
      <c r="Z15" s="87">
        <v>4103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0</v>
      </c>
      <c r="AG15" s="87">
        <v>0</v>
      </c>
      <c r="AH15" s="87">
        <v>0</v>
      </c>
      <c r="AI15" s="87">
        <v>0</v>
      </c>
      <c r="AJ15" s="87">
        <f>SUM(AK15:AS15)</f>
        <v>0</v>
      </c>
      <c r="AK15" s="87">
        <v>0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27</v>
      </c>
      <c r="B16" s="96" t="s">
        <v>278</v>
      </c>
      <c r="C16" s="85" t="s">
        <v>279</v>
      </c>
      <c r="D16" s="87">
        <f>SUM(E16,+H16,+K16)</f>
        <v>27478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27478</v>
      </c>
      <c r="L16" s="87">
        <v>14515</v>
      </c>
      <c r="M16" s="87">
        <v>12963</v>
      </c>
      <c r="N16" s="87">
        <f>SUM(O16,+V16,+AC16)</f>
        <v>27478</v>
      </c>
      <c r="O16" s="87">
        <f>SUM(P16:U16)</f>
        <v>14515</v>
      </c>
      <c r="P16" s="87">
        <v>14515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12963</v>
      </c>
      <c r="W16" s="87">
        <v>12963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781</v>
      </c>
      <c r="AG16" s="87">
        <v>781</v>
      </c>
      <c r="AH16" s="87">
        <v>0</v>
      </c>
      <c r="AI16" s="87">
        <v>0</v>
      </c>
      <c r="AJ16" s="87">
        <f>SUM(AK16:AS16)</f>
        <v>781</v>
      </c>
      <c r="AK16" s="87">
        <v>0</v>
      </c>
      <c r="AL16" s="87">
        <v>0</v>
      </c>
      <c r="AM16" s="87">
        <v>781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27</v>
      </c>
      <c r="B17" s="96" t="s">
        <v>280</v>
      </c>
      <c r="C17" s="85" t="s">
        <v>281</v>
      </c>
      <c r="D17" s="87">
        <f>SUM(E17,+H17,+K17)</f>
        <v>265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265</v>
      </c>
      <c r="L17" s="87">
        <v>219</v>
      </c>
      <c r="M17" s="87">
        <v>46</v>
      </c>
      <c r="N17" s="87">
        <f>SUM(O17,+V17,+AC17)</f>
        <v>265</v>
      </c>
      <c r="O17" s="87">
        <f>SUM(P17:U17)</f>
        <v>219</v>
      </c>
      <c r="P17" s="87">
        <v>0</v>
      </c>
      <c r="Q17" s="87">
        <v>0</v>
      </c>
      <c r="R17" s="87">
        <v>0</v>
      </c>
      <c r="S17" s="87">
        <v>219</v>
      </c>
      <c r="T17" s="87">
        <v>0</v>
      </c>
      <c r="U17" s="87">
        <v>0</v>
      </c>
      <c r="V17" s="87">
        <f>SUM(W17:AB17)</f>
        <v>46</v>
      </c>
      <c r="W17" s="87">
        <v>0</v>
      </c>
      <c r="X17" s="87">
        <v>0</v>
      </c>
      <c r="Y17" s="87">
        <v>0</v>
      </c>
      <c r="Z17" s="87">
        <v>46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0</v>
      </c>
      <c r="AG17" s="87">
        <v>0</v>
      </c>
      <c r="AH17" s="87">
        <v>0</v>
      </c>
      <c r="AI17" s="87">
        <v>0</v>
      </c>
      <c r="AJ17" s="87">
        <f>SUM(AK17:AS17)</f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27</v>
      </c>
      <c r="B18" s="96" t="s">
        <v>282</v>
      </c>
      <c r="C18" s="85" t="s">
        <v>283</v>
      </c>
      <c r="D18" s="87">
        <f>SUM(E18,+H18,+K18)</f>
        <v>10302</v>
      </c>
      <c r="E18" s="87">
        <f>SUM(F18:G18)</f>
        <v>1139</v>
      </c>
      <c r="F18" s="87">
        <v>1139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9163</v>
      </c>
      <c r="L18" s="87">
        <v>791</v>
      </c>
      <c r="M18" s="87">
        <v>8372</v>
      </c>
      <c r="N18" s="87">
        <f>SUM(O18,+V18,+AC18)</f>
        <v>10302</v>
      </c>
      <c r="O18" s="87">
        <f>SUM(P18:U18)</f>
        <v>1930</v>
      </c>
      <c r="P18" s="87">
        <v>0</v>
      </c>
      <c r="Q18" s="87">
        <v>0</v>
      </c>
      <c r="R18" s="87">
        <v>0</v>
      </c>
      <c r="S18" s="87">
        <v>1930</v>
      </c>
      <c r="T18" s="87">
        <v>0</v>
      </c>
      <c r="U18" s="87">
        <v>0</v>
      </c>
      <c r="V18" s="87">
        <f>SUM(W18:AB18)</f>
        <v>8372</v>
      </c>
      <c r="W18" s="87">
        <v>0</v>
      </c>
      <c r="X18" s="87">
        <v>0</v>
      </c>
      <c r="Y18" s="87">
        <v>0</v>
      </c>
      <c r="Z18" s="87">
        <v>8372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0</v>
      </c>
      <c r="AG18" s="87">
        <v>0</v>
      </c>
      <c r="AH18" s="87">
        <v>0</v>
      </c>
      <c r="AI18" s="87">
        <v>0</v>
      </c>
      <c r="AJ18" s="87">
        <f>SUM(AK18:AS18)</f>
        <v>0</v>
      </c>
      <c r="AK18" s="87">
        <v>0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27</v>
      </c>
      <c r="B19" s="96" t="s">
        <v>284</v>
      </c>
      <c r="C19" s="85" t="s">
        <v>285</v>
      </c>
      <c r="D19" s="87">
        <f>SUM(E19,+H19,+K19)</f>
        <v>3572</v>
      </c>
      <c r="E19" s="87">
        <f>SUM(F19:G19)</f>
        <v>2257</v>
      </c>
      <c r="F19" s="87">
        <v>2257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1315</v>
      </c>
      <c r="L19" s="87">
        <v>0</v>
      </c>
      <c r="M19" s="87">
        <v>1315</v>
      </c>
      <c r="N19" s="87">
        <f>SUM(O19,+V19,+AC19)</f>
        <v>3572</v>
      </c>
      <c r="O19" s="87">
        <f>SUM(P19:U19)</f>
        <v>2257</v>
      </c>
      <c r="P19" s="87">
        <v>0</v>
      </c>
      <c r="Q19" s="87">
        <v>0</v>
      </c>
      <c r="R19" s="87">
        <v>0</v>
      </c>
      <c r="S19" s="87">
        <v>2257</v>
      </c>
      <c r="T19" s="87">
        <v>0</v>
      </c>
      <c r="U19" s="87">
        <v>0</v>
      </c>
      <c r="V19" s="87">
        <f>SUM(W19:AB19)</f>
        <v>1315</v>
      </c>
      <c r="W19" s="87">
        <v>0</v>
      </c>
      <c r="X19" s="87">
        <v>0</v>
      </c>
      <c r="Y19" s="87">
        <v>0</v>
      </c>
      <c r="Z19" s="87">
        <v>1315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0</v>
      </c>
      <c r="AG19" s="87">
        <v>0</v>
      </c>
      <c r="AH19" s="87">
        <v>0</v>
      </c>
      <c r="AI19" s="87">
        <v>0</v>
      </c>
      <c r="AJ19" s="87">
        <f>SUM(AK19:AS19)</f>
        <v>0</v>
      </c>
      <c r="AK19" s="87">
        <v>0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27</v>
      </c>
      <c r="B20" s="96" t="s">
        <v>286</v>
      </c>
      <c r="C20" s="85" t="s">
        <v>287</v>
      </c>
      <c r="D20" s="87">
        <f>SUM(E20,+H20,+K20)</f>
        <v>22767</v>
      </c>
      <c r="E20" s="87">
        <f>SUM(F20:G20)</f>
        <v>10874</v>
      </c>
      <c r="F20" s="87">
        <v>10874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11893</v>
      </c>
      <c r="L20" s="87">
        <v>0</v>
      </c>
      <c r="M20" s="87">
        <v>11893</v>
      </c>
      <c r="N20" s="87">
        <f>SUM(O20,+V20,+AC20)</f>
        <v>22767</v>
      </c>
      <c r="O20" s="87">
        <f>SUM(P20:U20)</f>
        <v>10874</v>
      </c>
      <c r="P20" s="87">
        <v>10874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11893</v>
      </c>
      <c r="W20" s="87">
        <v>11893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16</v>
      </c>
      <c r="AG20" s="87">
        <v>16</v>
      </c>
      <c r="AH20" s="87">
        <v>0</v>
      </c>
      <c r="AI20" s="87">
        <v>0</v>
      </c>
      <c r="AJ20" s="87">
        <f>SUM(AK20:AS20)</f>
        <v>133</v>
      </c>
      <c r="AK20" s="87">
        <v>131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2</v>
      </c>
      <c r="AT20" s="87">
        <f>SUM(AU20:AY20)</f>
        <v>14</v>
      </c>
      <c r="AU20" s="87">
        <v>14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27</v>
      </c>
      <c r="B21" s="96" t="s">
        <v>288</v>
      </c>
      <c r="C21" s="85" t="s">
        <v>289</v>
      </c>
      <c r="D21" s="87">
        <f>SUM(E21,+H21,+K21)</f>
        <v>58471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58471</v>
      </c>
      <c r="L21" s="87">
        <v>27058</v>
      </c>
      <c r="M21" s="87">
        <v>31413</v>
      </c>
      <c r="N21" s="87">
        <f>SUM(O21,+V21,+AC21)</f>
        <v>58471</v>
      </c>
      <c r="O21" s="87">
        <f>SUM(P21:U21)</f>
        <v>27058</v>
      </c>
      <c r="P21" s="87">
        <v>27058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31413</v>
      </c>
      <c r="W21" s="87">
        <v>31413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1454</v>
      </c>
      <c r="AG21" s="87">
        <v>1454</v>
      </c>
      <c r="AH21" s="87">
        <v>0</v>
      </c>
      <c r="AI21" s="87">
        <v>0</v>
      </c>
      <c r="AJ21" s="87">
        <f>SUM(AK21:AS21)</f>
        <v>1454</v>
      </c>
      <c r="AK21" s="87">
        <v>0</v>
      </c>
      <c r="AL21" s="87">
        <v>0</v>
      </c>
      <c r="AM21" s="87">
        <v>1454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27</v>
      </c>
      <c r="B22" s="96" t="s">
        <v>290</v>
      </c>
      <c r="C22" s="85" t="s">
        <v>291</v>
      </c>
      <c r="D22" s="87">
        <f>SUM(E22,+H22,+K22)</f>
        <v>15408</v>
      </c>
      <c r="E22" s="87">
        <f>SUM(F22:G22)</f>
        <v>0</v>
      </c>
      <c r="F22" s="87">
        <v>0</v>
      </c>
      <c r="G22" s="87">
        <v>0</v>
      </c>
      <c r="H22" s="87">
        <f>SUM(I22:J22)</f>
        <v>6298</v>
      </c>
      <c r="I22" s="87">
        <v>6298</v>
      </c>
      <c r="J22" s="87">
        <v>0</v>
      </c>
      <c r="K22" s="87">
        <f>SUM(L22:M22)</f>
        <v>9110</v>
      </c>
      <c r="L22" s="87">
        <v>0</v>
      </c>
      <c r="M22" s="87">
        <v>9110</v>
      </c>
      <c r="N22" s="87">
        <f>SUM(O22,+V22,+AC22)</f>
        <v>15408</v>
      </c>
      <c r="O22" s="87">
        <f>SUM(P22:U22)</f>
        <v>6298</v>
      </c>
      <c r="P22" s="87">
        <v>6298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9110</v>
      </c>
      <c r="W22" s="87">
        <v>9110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293</v>
      </c>
      <c r="AG22" s="87">
        <v>293</v>
      </c>
      <c r="AH22" s="87">
        <v>0</v>
      </c>
      <c r="AI22" s="87">
        <v>0</v>
      </c>
      <c r="AJ22" s="87">
        <f>SUM(AK22:AS22)</f>
        <v>395</v>
      </c>
      <c r="AK22" s="87">
        <v>0</v>
      </c>
      <c r="AL22" s="87">
        <v>201</v>
      </c>
      <c r="AM22" s="87">
        <v>4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190</v>
      </c>
      <c r="AT22" s="87">
        <f>SUM(AU22:AY22)</f>
        <v>100</v>
      </c>
      <c r="AU22" s="87">
        <v>0</v>
      </c>
      <c r="AV22" s="87">
        <v>99</v>
      </c>
      <c r="AW22" s="87">
        <v>1</v>
      </c>
      <c r="AX22" s="87">
        <v>0</v>
      </c>
      <c r="AY22" s="87">
        <v>0</v>
      </c>
      <c r="AZ22" s="87">
        <f>SUM(BA22:BC22)</f>
        <v>289</v>
      </c>
      <c r="BA22" s="87">
        <v>289</v>
      </c>
      <c r="BB22" s="87">
        <v>0</v>
      </c>
      <c r="BC22" s="87">
        <v>0</v>
      </c>
    </row>
    <row r="23" spans="1:55" ht="13.5" customHeight="1">
      <c r="A23" s="98" t="s">
        <v>27</v>
      </c>
      <c r="B23" s="96" t="s">
        <v>292</v>
      </c>
      <c r="C23" s="85" t="s">
        <v>293</v>
      </c>
      <c r="D23" s="87">
        <f>SUM(E23,+H23,+K23)</f>
        <v>1614</v>
      </c>
      <c r="E23" s="87">
        <f>SUM(F23:G23)</f>
        <v>0</v>
      </c>
      <c r="F23" s="87">
        <v>0</v>
      </c>
      <c r="G23" s="87">
        <v>0</v>
      </c>
      <c r="H23" s="87">
        <f>SUM(I23:J23)</f>
        <v>673</v>
      </c>
      <c r="I23" s="87">
        <v>673</v>
      </c>
      <c r="J23" s="87">
        <v>0</v>
      </c>
      <c r="K23" s="87">
        <f>SUM(L23:M23)</f>
        <v>941</v>
      </c>
      <c r="L23" s="87">
        <v>0</v>
      </c>
      <c r="M23" s="87">
        <v>941</v>
      </c>
      <c r="N23" s="87">
        <f>SUM(O23,+V23,+AC23)</f>
        <v>1614</v>
      </c>
      <c r="O23" s="87">
        <f>SUM(P23:U23)</f>
        <v>673</v>
      </c>
      <c r="P23" s="87">
        <v>673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941</v>
      </c>
      <c r="W23" s="87">
        <v>941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0</v>
      </c>
      <c r="AG23" s="87">
        <v>0</v>
      </c>
      <c r="AH23" s="87">
        <v>0</v>
      </c>
      <c r="AI23" s="87">
        <v>0</v>
      </c>
      <c r="AJ23" s="87">
        <f>SUM(AK23:AS23)</f>
        <v>0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27</v>
      </c>
      <c r="B24" s="96" t="s">
        <v>294</v>
      </c>
      <c r="C24" s="85" t="s">
        <v>295</v>
      </c>
      <c r="D24" s="87">
        <f>SUM(E24,+H24,+K24)</f>
        <v>7274</v>
      </c>
      <c r="E24" s="87">
        <f>SUM(F24:G24)</f>
        <v>0</v>
      </c>
      <c r="F24" s="87">
        <v>0</v>
      </c>
      <c r="G24" s="87">
        <v>0</v>
      </c>
      <c r="H24" s="87">
        <f>SUM(I24:J24)</f>
        <v>3982</v>
      </c>
      <c r="I24" s="87">
        <v>3982</v>
      </c>
      <c r="J24" s="87">
        <v>0</v>
      </c>
      <c r="K24" s="87">
        <f>SUM(L24:M24)</f>
        <v>3292</v>
      </c>
      <c r="L24" s="87">
        <v>0</v>
      </c>
      <c r="M24" s="87">
        <v>3292</v>
      </c>
      <c r="N24" s="87">
        <f>SUM(O24,+V24,+AC24)</f>
        <v>7274</v>
      </c>
      <c r="O24" s="87">
        <f>SUM(P24:U24)</f>
        <v>3982</v>
      </c>
      <c r="P24" s="87">
        <v>3982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3292</v>
      </c>
      <c r="W24" s="87">
        <v>3292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142</v>
      </c>
      <c r="AG24" s="87">
        <v>142</v>
      </c>
      <c r="AH24" s="87">
        <v>0</v>
      </c>
      <c r="AI24" s="87">
        <v>0</v>
      </c>
      <c r="AJ24" s="87">
        <f>SUM(AK24:AS24)</f>
        <v>142</v>
      </c>
      <c r="AK24" s="87">
        <v>0</v>
      </c>
      <c r="AL24" s="87">
        <v>0</v>
      </c>
      <c r="AM24" s="87">
        <v>3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139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27</v>
      </c>
      <c r="B25" s="96" t="s">
        <v>296</v>
      </c>
      <c r="C25" s="85" t="s">
        <v>297</v>
      </c>
      <c r="D25" s="87">
        <f>SUM(E25,+H25,+K25)</f>
        <v>12845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12845</v>
      </c>
      <c r="L25" s="87">
        <v>5228</v>
      </c>
      <c r="M25" s="87">
        <v>7617</v>
      </c>
      <c r="N25" s="87">
        <f>SUM(O25,+V25,+AC25)</f>
        <v>12845</v>
      </c>
      <c r="O25" s="87">
        <f>SUM(P25:U25)</f>
        <v>5228</v>
      </c>
      <c r="P25" s="87">
        <v>0</v>
      </c>
      <c r="Q25" s="87">
        <v>0</v>
      </c>
      <c r="R25" s="87">
        <v>0</v>
      </c>
      <c r="S25" s="87">
        <v>5228</v>
      </c>
      <c r="T25" s="87">
        <v>0</v>
      </c>
      <c r="U25" s="87">
        <v>0</v>
      </c>
      <c r="V25" s="87">
        <f>SUM(W25:AB25)</f>
        <v>7617</v>
      </c>
      <c r="W25" s="87">
        <v>0</v>
      </c>
      <c r="X25" s="87">
        <v>0</v>
      </c>
      <c r="Y25" s="87">
        <v>0</v>
      </c>
      <c r="Z25" s="87">
        <v>7617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0</v>
      </c>
      <c r="AG25" s="87">
        <v>0</v>
      </c>
      <c r="AH25" s="87">
        <v>0</v>
      </c>
      <c r="AI25" s="87">
        <v>0</v>
      </c>
      <c r="AJ25" s="87">
        <f>SUM(AK25:AS25)</f>
        <v>0</v>
      </c>
      <c r="AK25" s="87">
        <v>0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27</v>
      </c>
      <c r="B26" s="96" t="s">
        <v>298</v>
      </c>
      <c r="C26" s="85" t="s">
        <v>299</v>
      </c>
      <c r="D26" s="87">
        <f>SUM(E26,+H26,+K26)</f>
        <v>2437</v>
      </c>
      <c r="E26" s="87">
        <f>SUM(F26:G26)</f>
        <v>0</v>
      </c>
      <c r="F26" s="87">
        <v>0</v>
      </c>
      <c r="G26" s="87">
        <v>0</v>
      </c>
      <c r="H26" s="87">
        <f>SUM(I26:J26)</f>
        <v>1024</v>
      </c>
      <c r="I26" s="87">
        <v>1024</v>
      </c>
      <c r="J26" s="87">
        <v>0</v>
      </c>
      <c r="K26" s="87">
        <f>SUM(L26:M26)</f>
        <v>1413</v>
      </c>
      <c r="L26" s="87">
        <v>0</v>
      </c>
      <c r="M26" s="87">
        <v>1413</v>
      </c>
      <c r="N26" s="87">
        <f>SUM(O26,+V26,+AC26)</f>
        <v>2437</v>
      </c>
      <c r="O26" s="87">
        <f>SUM(P26:U26)</f>
        <v>1024</v>
      </c>
      <c r="P26" s="87">
        <v>0</v>
      </c>
      <c r="Q26" s="87">
        <v>0</v>
      </c>
      <c r="R26" s="87">
        <v>0</v>
      </c>
      <c r="S26" s="87">
        <v>1024</v>
      </c>
      <c r="T26" s="87">
        <v>0</v>
      </c>
      <c r="U26" s="87">
        <v>0</v>
      </c>
      <c r="V26" s="87">
        <f>SUM(W26:AB26)</f>
        <v>1413</v>
      </c>
      <c r="W26" s="87">
        <v>0</v>
      </c>
      <c r="X26" s="87">
        <v>0</v>
      </c>
      <c r="Y26" s="87">
        <v>0</v>
      </c>
      <c r="Z26" s="87">
        <v>1413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0</v>
      </c>
      <c r="AG26" s="87">
        <v>0</v>
      </c>
      <c r="AH26" s="87">
        <v>0</v>
      </c>
      <c r="AI26" s="87">
        <v>0</v>
      </c>
      <c r="AJ26" s="87">
        <f>SUM(AK26:AS26)</f>
        <v>0</v>
      </c>
      <c r="AK26" s="87">
        <v>0</v>
      </c>
      <c r="AL26" s="87">
        <v>0</v>
      </c>
      <c r="AM26" s="87">
        <v>0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27</v>
      </c>
      <c r="B27" s="96" t="s">
        <v>300</v>
      </c>
      <c r="C27" s="85" t="s">
        <v>301</v>
      </c>
      <c r="D27" s="87">
        <f>SUM(E27,+H27,+K27)</f>
        <v>22093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22093</v>
      </c>
      <c r="L27" s="87">
        <v>13635</v>
      </c>
      <c r="M27" s="87">
        <v>8458</v>
      </c>
      <c r="N27" s="87">
        <f>SUM(O27,+V27,+AC27)</f>
        <v>22093</v>
      </c>
      <c r="O27" s="87">
        <f>SUM(P27:U27)</f>
        <v>13635</v>
      </c>
      <c r="P27" s="87">
        <v>13635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8458</v>
      </c>
      <c r="W27" s="87">
        <v>8458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372</v>
      </c>
      <c r="AG27" s="87">
        <v>372</v>
      </c>
      <c r="AH27" s="87">
        <v>0</v>
      </c>
      <c r="AI27" s="87">
        <v>0</v>
      </c>
      <c r="AJ27" s="87">
        <f>SUM(AK27:AS27)</f>
        <v>372</v>
      </c>
      <c r="AK27" s="87">
        <v>0</v>
      </c>
      <c r="AL27" s="87">
        <v>0</v>
      </c>
      <c r="AM27" s="87">
        <v>26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346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27</v>
      </c>
      <c r="B28" s="96" t="s">
        <v>302</v>
      </c>
      <c r="C28" s="85" t="s">
        <v>303</v>
      </c>
      <c r="D28" s="87">
        <f>SUM(E28,+H28,+K28)</f>
        <v>499</v>
      </c>
      <c r="E28" s="87">
        <f>SUM(F28:G28)</f>
        <v>402</v>
      </c>
      <c r="F28" s="87">
        <v>402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97</v>
      </c>
      <c r="L28" s="87">
        <v>0</v>
      </c>
      <c r="M28" s="87">
        <v>97</v>
      </c>
      <c r="N28" s="87">
        <f>SUM(O28,+V28,+AC28)</f>
        <v>499</v>
      </c>
      <c r="O28" s="87">
        <f>SUM(P28:U28)</f>
        <v>402</v>
      </c>
      <c r="P28" s="87">
        <v>0</v>
      </c>
      <c r="Q28" s="87">
        <v>0</v>
      </c>
      <c r="R28" s="87">
        <v>0</v>
      </c>
      <c r="S28" s="87">
        <v>402</v>
      </c>
      <c r="T28" s="87">
        <v>0</v>
      </c>
      <c r="U28" s="87">
        <v>0</v>
      </c>
      <c r="V28" s="87">
        <f>SUM(W28:AB28)</f>
        <v>97</v>
      </c>
      <c r="W28" s="87">
        <v>0</v>
      </c>
      <c r="X28" s="87">
        <v>0</v>
      </c>
      <c r="Y28" s="87">
        <v>0</v>
      </c>
      <c r="Z28" s="87">
        <v>97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0</v>
      </c>
      <c r="AG28" s="87">
        <v>0</v>
      </c>
      <c r="AH28" s="87">
        <v>0</v>
      </c>
      <c r="AI28" s="87">
        <v>0</v>
      </c>
      <c r="AJ28" s="87">
        <f>SUM(AK28:AS28)</f>
        <v>0</v>
      </c>
      <c r="AK28" s="87">
        <v>0</v>
      </c>
      <c r="AL28" s="87">
        <v>0</v>
      </c>
      <c r="AM28" s="87">
        <v>0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27</v>
      </c>
      <c r="B29" s="96" t="s">
        <v>304</v>
      </c>
      <c r="C29" s="85" t="s">
        <v>305</v>
      </c>
      <c r="D29" s="87">
        <f>SUM(E29,+H29,+K29)</f>
        <v>12025</v>
      </c>
      <c r="E29" s="87">
        <f>SUM(F29:G29)</f>
        <v>0</v>
      </c>
      <c r="F29" s="87">
        <v>0</v>
      </c>
      <c r="G29" s="87">
        <v>0</v>
      </c>
      <c r="H29" s="87">
        <f>SUM(I29:J29)</f>
        <v>3821</v>
      </c>
      <c r="I29" s="87">
        <v>3821</v>
      </c>
      <c r="J29" s="87">
        <v>0</v>
      </c>
      <c r="K29" s="87">
        <f>SUM(L29:M29)</f>
        <v>8204</v>
      </c>
      <c r="L29" s="87">
        <v>0</v>
      </c>
      <c r="M29" s="87">
        <v>8204</v>
      </c>
      <c r="N29" s="87">
        <f>SUM(O29,+V29,+AC29)</f>
        <v>12025</v>
      </c>
      <c r="O29" s="87">
        <f>SUM(P29:U29)</f>
        <v>3821</v>
      </c>
      <c r="P29" s="87">
        <v>3821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8204</v>
      </c>
      <c r="W29" s="87">
        <v>8204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231</v>
      </c>
      <c r="AG29" s="87">
        <v>231</v>
      </c>
      <c r="AH29" s="87">
        <v>0</v>
      </c>
      <c r="AI29" s="87">
        <v>0</v>
      </c>
      <c r="AJ29" s="87">
        <f>SUM(AK29:AS29)</f>
        <v>231</v>
      </c>
      <c r="AK29" s="87">
        <v>0</v>
      </c>
      <c r="AL29" s="87">
        <v>0</v>
      </c>
      <c r="AM29" s="87">
        <v>13</v>
      </c>
      <c r="AN29" s="87">
        <v>218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27</v>
      </c>
      <c r="B30" s="96" t="s">
        <v>306</v>
      </c>
      <c r="C30" s="85" t="s">
        <v>307</v>
      </c>
      <c r="D30" s="87">
        <f>SUM(E30,+H30,+K30)</f>
        <v>21539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21539</v>
      </c>
      <c r="L30" s="87">
        <v>6985</v>
      </c>
      <c r="M30" s="87">
        <v>14554</v>
      </c>
      <c r="N30" s="87">
        <f>SUM(O30,+V30,+AC30)</f>
        <v>21539</v>
      </c>
      <c r="O30" s="87">
        <f>SUM(P30:U30)</f>
        <v>6985</v>
      </c>
      <c r="P30" s="87">
        <v>6985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14554</v>
      </c>
      <c r="W30" s="87">
        <v>14554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414</v>
      </c>
      <c r="AG30" s="87">
        <v>414</v>
      </c>
      <c r="AH30" s="87">
        <v>0</v>
      </c>
      <c r="AI30" s="87">
        <v>0</v>
      </c>
      <c r="AJ30" s="87">
        <f>SUM(AK30:AS30)</f>
        <v>414</v>
      </c>
      <c r="AK30" s="87">
        <v>0</v>
      </c>
      <c r="AL30" s="87">
        <v>0</v>
      </c>
      <c r="AM30" s="87">
        <v>24</v>
      </c>
      <c r="AN30" s="87">
        <v>390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27</v>
      </c>
      <c r="B31" s="96" t="s">
        <v>308</v>
      </c>
      <c r="C31" s="85" t="s">
        <v>309</v>
      </c>
      <c r="D31" s="87">
        <f>SUM(E31,+H31,+K31)</f>
        <v>4356</v>
      </c>
      <c r="E31" s="87">
        <f>SUM(F31:G31)</f>
        <v>0</v>
      </c>
      <c r="F31" s="87">
        <v>0</v>
      </c>
      <c r="G31" s="87">
        <v>0</v>
      </c>
      <c r="H31" s="87">
        <f>SUM(I31:J31)</f>
        <v>1284</v>
      </c>
      <c r="I31" s="87">
        <v>1284</v>
      </c>
      <c r="J31" s="87">
        <v>0</v>
      </c>
      <c r="K31" s="87">
        <f>SUM(L31:M31)</f>
        <v>3072</v>
      </c>
      <c r="L31" s="87">
        <v>0</v>
      </c>
      <c r="M31" s="87">
        <v>3072</v>
      </c>
      <c r="N31" s="87">
        <f>SUM(O31,+V31,+AC31)</f>
        <v>4356</v>
      </c>
      <c r="O31" s="87">
        <f>SUM(P31:U31)</f>
        <v>1284</v>
      </c>
      <c r="P31" s="87">
        <v>0</v>
      </c>
      <c r="Q31" s="87">
        <v>0</v>
      </c>
      <c r="R31" s="87">
        <v>0</v>
      </c>
      <c r="S31" s="87">
        <v>1284</v>
      </c>
      <c r="T31" s="87">
        <v>0</v>
      </c>
      <c r="U31" s="87">
        <v>0</v>
      </c>
      <c r="V31" s="87">
        <f>SUM(W31:AB31)</f>
        <v>3072</v>
      </c>
      <c r="W31" s="87">
        <v>0</v>
      </c>
      <c r="X31" s="87">
        <v>0</v>
      </c>
      <c r="Y31" s="87">
        <v>0</v>
      </c>
      <c r="Z31" s="87">
        <v>3072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0</v>
      </c>
      <c r="AG31" s="87">
        <v>0</v>
      </c>
      <c r="AH31" s="87">
        <v>0</v>
      </c>
      <c r="AI31" s="87">
        <v>0</v>
      </c>
      <c r="AJ31" s="87">
        <f>SUM(AK31:AS31)</f>
        <v>0</v>
      </c>
      <c r="AK31" s="87">
        <v>0</v>
      </c>
      <c r="AL31" s="87">
        <v>0</v>
      </c>
      <c r="AM31" s="87">
        <v>0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27</v>
      </c>
      <c r="B32" s="96" t="s">
        <v>310</v>
      </c>
      <c r="C32" s="85" t="s">
        <v>311</v>
      </c>
      <c r="D32" s="87">
        <f>SUM(E32,+H32,+K32)</f>
        <v>2097</v>
      </c>
      <c r="E32" s="87">
        <f>SUM(F32:G32)</f>
        <v>0</v>
      </c>
      <c r="F32" s="87">
        <v>0</v>
      </c>
      <c r="G32" s="87">
        <v>0</v>
      </c>
      <c r="H32" s="87">
        <f>SUM(I32:J32)</f>
        <v>645</v>
      </c>
      <c r="I32" s="87">
        <v>645</v>
      </c>
      <c r="J32" s="87">
        <v>0</v>
      </c>
      <c r="K32" s="87">
        <f>SUM(L32:M32)</f>
        <v>1452</v>
      </c>
      <c r="L32" s="87">
        <v>0</v>
      </c>
      <c r="M32" s="87">
        <v>1452</v>
      </c>
      <c r="N32" s="87">
        <f>SUM(O32,+V32,+AC32)</f>
        <v>2097</v>
      </c>
      <c r="O32" s="87">
        <f>SUM(P32:U32)</f>
        <v>645</v>
      </c>
      <c r="P32" s="87">
        <v>645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1452</v>
      </c>
      <c r="W32" s="87">
        <v>0</v>
      </c>
      <c r="X32" s="87">
        <v>0</v>
      </c>
      <c r="Y32" s="87">
        <v>0</v>
      </c>
      <c r="Z32" s="87">
        <v>1452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12</v>
      </c>
      <c r="AG32" s="87">
        <v>12</v>
      </c>
      <c r="AH32" s="87">
        <v>0</v>
      </c>
      <c r="AI32" s="87">
        <v>0</v>
      </c>
      <c r="AJ32" s="87">
        <f>SUM(AK32:AS32)</f>
        <v>12</v>
      </c>
      <c r="AK32" s="87">
        <v>0</v>
      </c>
      <c r="AL32" s="87">
        <v>0</v>
      </c>
      <c r="AM32" s="87">
        <v>12</v>
      </c>
      <c r="AN32" s="87">
        <v>0</v>
      </c>
      <c r="AO32" s="87">
        <v>0</v>
      </c>
      <c r="AP32" s="87">
        <v>0</v>
      </c>
      <c r="AQ32" s="87">
        <v>0</v>
      </c>
      <c r="AR32" s="87">
        <v>0</v>
      </c>
      <c r="AS32" s="87">
        <v>0</v>
      </c>
      <c r="AT32" s="87">
        <f>SUM(AU32:AY32)</f>
        <v>0</v>
      </c>
      <c r="AU32" s="87">
        <v>0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27</v>
      </c>
      <c r="B33" s="96" t="s">
        <v>312</v>
      </c>
      <c r="C33" s="85" t="s">
        <v>313</v>
      </c>
      <c r="D33" s="87">
        <f>SUM(E33,+H33,+K33)</f>
        <v>5309</v>
      </c>
      <c r="E33" s="87">
        <f>SUM(F33:G33)</f>
        <v>0</v>
      </c>
      <c r="F33" s="87">
        <v>0</v>
      </c>
      <c r="G33" s="87">
        <v>0</v>
      </c>
      <c r="H33" s="87">
        <f>SUM(I33:J33)</f>
        <v>2317</v>
      </c>
      <c r="I33" s="87">
        <v>2317</v>
      </c>
      <c r="J33" s="87">
        <v>0</v>
      </c>
      <c r="K33" s="87">
        <f>SUM(L33:M33)</f>
        <v>2992</v>
      </c>
      <c r="L33" s="87">
        <v>0</v>
      </c>
      <c r="M33" s="87">
        <v>2992</v>
      </c>
      <c r="N33" s="87">
        <f>SUM(O33,+V33,+AC33)</f>
        <v>5309</v>
      </c>
      <c r="O33" s="87">
        <f>SUM(P33:U33)</f>
        <v>2317</v>
      </c>
      <c r="P33" s="87">
        <v>2317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2992</v>
      </c>
      <c r="W33" s="87">
        <v>2992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90</v>
      </c>
      <c r="AG33" s="87">
        <v>90</v>
      </c>
      <c r="AH33" s="87">
        <v>0</v>
      </c>
      <c r="AI33" s="87">
        <v>0</v>
      </c>
      <c r="AJ33" s="87">
        <f>SUM(AK33:AS33)</f>
        <v>90</v>
      </c>
      <c r="AK33" s="87">
        <v>0</v>
      </c>
      <c r="AL33" s="87">
        <v>0</v>
      </c>
      <c r="AM33" s="87">
        <v>6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84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0</v>
      </c>
      <c r="BA33" s="87">
        <v>0</v>
      </c>
      <c r="BB33" s="87">
        <v>0</v>
      </c>
      <c r="BC33" s="87">
        <v>0</v>
      </c>
    </row>
    <row r="34" spans="1:55" ht="13.5" customHeight="1">
      <c r="A34" s="98" t="s">
        <v>27</v>
      </c>
      <c r="B34" s="96" t="s">
        <v>314</v>
      </c>
      <c r="C34" s="85" t="s">
        <v>315</v>
      </c>
      <c r="D34" s="87">
        <f>SUM(E34,+H34,+K34)</f>
        <v>6971</v>
      </c>
      <c r="E34" s="87">
        <f>SUM(F34:G34)</f>
        <v>0</v>
      </c>
      <c r="F34" s="87">
        <v>0</v>
      </c>
      <c r="G34" s="87">
        <v>0</v>
      </c>
      <c r="H34" s="87">
        <f>SUM(I34:J34)</f>
        <v>0</v>
      </c>
      <c r="I34" s="87">
        <v>0</v>
      </c>
      <c r="J34" s="87">
        <v>0</v>
      </c>
      <c r="K34" s="87">
        <f>SUM(L34:M34)</f>
        <v>6971</v>
      </c>
      <c r="L34" s="87">
        <v>2683</v>
      </c>
      <c r="M34" s="87">
        <v>4288</v>
      </c>
      <c r="N34" s="87">
        <f>SUM(O34,+V34,+AC34)</f>
        <v>6971</v>
      </c>
      <c r="O34" s="87">
        <f>SUM(P34:U34)</f>
        <v>2683</v>
      </c>
      <c r="P34" s="87">
        <v>2683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4288</v>
      </c>
      <c r="W34" s="87">
        <v>4288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134</v>
      </c>
      <c r="AG34" s="87">
        <v>134</v>
      </c>
      <c r="AH34" s="87">
        <v>0</v>
      </c>
      <c r="AI34" s="87">
        <v>0</v>
      </c>
      <c r="AJ34" s="87">
        <f>SUM(AK34:AS34)</f>
        <v>134</v>
      </c>
      <c r="AK34" s="87">
        <v>0</v>
      </c>
      <c r="AL34" s="87">
        <v>0</v>
      </c>
      <c r="AM34" s="87">
        <v>8</v>
      </c>
      <c r="AN34" s="87">
        <v>126</v>
      </c>
      <c r="AO34" s="87">
        <v>0</v>
      </c>
      <c r="AP34" s="87">
        <v>0</v>
      </c>
      <c r="AQ34" s="87">
        <v>0</v>
      </c>
      <c r="AR34" s="87">
        <v>0</v>
      </c>
      <c r="AS34" s="87">
        <v>0</v>
      </c>
      <c r="AT34" s="87">
        <f>SUM(AU34:AY34)</f>
        <v>1</v>
      </c>
      <c r="AU34" s="87">
        <v>0</v>
      </c>
      <c r="AV34" s="87">
        <v>0</v>
      </c>
      <c r="AW34" s="87">
        <v>1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>
      <c r="A35" s="98" t="s">
        <v>27</v>
      </c>
      <c r="B35" s="96" t="s">
        <v>316</v>
      </c>
      <c r="C35" s="85" t="s">
        <v>317</v>
      </c>
      <c r="D35" s="87">
        <f>SUM(E35,+H35,+K35)</f>
        <v>6732</v>
      </c>
      <c r="E35" s="87">
        <f>SUM(F35:G35)</f>
        <v>0</v>
      </c>
      <c r="F35" s="87">
        <v>0</v>
      </c>
      <c r="G35" s="87">
        <v>0</v>
      </c>
      <c r="H35" s="87">
        <f>SUM(I35:J35)</f>
        <v>2641</v>
      </c>
      <c r="I35" s="87">
        <v>2641</v>
      </c>
      <c r="J35" s="87">
        <v>0</v>
      </c>
      <c r="K35" s="87">
        <f>SUM(L35:M35)</f>
        <v>4091</v>
      </c>
      <c r="L35" s="87">
        <v>0</v>
      </c>
      <c r="M35" s="87">
        <v>4091</v>
      </c>
      <c r="N35" s="87">
        <f>SUM(O35,+V35,+AC35)</f>
        <v>6732</v>
      </c>
      <c r="O35" s="87">
        <f>SUM(P35:U35)</f>
        <v>2641</v>
      </c>
      <c r="P35" s="87">
        <v>0</v>
      </c>
      <c r="Q35" s="87">
        <v>0</v>
      </c>
      <c r="R35" s="87">
        <v>0</v>
      </c>
      <c r="S35" s="87">
        <v>2641</v>
      </c>
      <c r="T35" s="87">
        <v>0</v>
      </c>
      <c r="U35" s="87">
        <v>0</v>
      </c>
      <c r="V35" s="87">
        <f>SUM(W35:AB35)</f>
        <v>4091</v>
      </c>
      <c r="W35" s="87">
        <v>0</v>
      </c>
      <c r="X35" s="87">
        <v>0</v>
      </c>
      <c r="Y35" s="87">
        <v>0</v>
      </c>
      <c r="Z35" s="87">
        <v>4091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0</v>
      </c>
      <c r="AG35" s="87">
        <v>0</v>
      </c>
      <c r="AH35" s="87">
        <v>0</v>
      </c>
      <c r="AI35" s="87">
        <v>0</v>
      </c>
      <c r="AJ35" s="87">
        <f>SUM(AK35:AS35)</f>
        <v>0</v>
      </c>
      <c r="AK35" s="87">
        <v>0</v>
      </c>
      <c r="AL35" s="87">
        <v>0</v>
      </c>
      <c r="AM35" s="87">
        <v>0</v>
      </c>
      <c r="AN35" s="87">
        <v>0</v>
      </c>
      <c r="AO35" s="87">
        <v>0</v>
      </c>
      <c r="AP35" s="87">
        <v>0</v>
      </c>
      <c r="AQ35" s="87">
        <v>0</v>
      </c>
      <c r="AR35" s="87">
        <v>0</v>
      </c>
      <c r="AS35" s="87">
        <v>0</v>
      </c>
      <c r="AT35" s="87">
        <f>SUM(AU35:AY35)</f>
        <v>0</v>
      </c>
      <c r="AU35" s="87">
        <v>0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27</v>
      </c>
      <c r="B36" s="96" t="s">
        <v>318</v>
      </c>
      <c r="C36" s="85" t="s">
        <v>319</v>
      </c>
      <c r="D36" s="87">
        <f>SUM(E36,+H36,+K36)</f>
        <v>21182</v>
      </c>
      <c r="E36" s="87">
        <f>SUM(F36:G36)</f>
        <v>0</v>
      </c>
      <c r="F36" s="87">
        <v>0</v>
      </c>
      <c r="G36" s="87">
        <v>0</v>
      </c>
      <c r="H36" s="87">
        <f>SUM(I36:J36)</f>
        <v>10889</v>
      </c>
      <c r="I36" s="87">
        <v>10889</v>
      </c>
      <c r="J36" s="87">
        <v>0</v>
      </c>
      <c r="K36" s="87">
        <f>SUM(L36:M36)</f>
        <v>10293</v>
      </c>
      <c r="L36" s="87">
        <v>0</v>
      </c>
      <c r="M36" s="87">
        <v>10293</v>
      </c>
      <c r="N36" s="87">
        <f>SUM(O36,+V36,+AC36)</f>
        <v>21182</v>
      </c>
      <c r="O36" s="87">
        <f>SUM(P36:U36)</f>
        <v>10889</v>
      </c>
      <c r="P36" s="87">
        <v>10889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f>SUM(W36:AB36)</f>
        <v>10293</v>
      </c>
      <c r="W36" s="87">
        <v>10293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543</v>
      </c>
      <c r="AG36" s="87">
        <v>543</v>
      </c>
      <c r="AH36" s="87">
        <v>0</v>
      </c>
      <c r="AI36" s="87">
        <v>0</v>
      </c>
      <c r="AJ36" s="87">
        <f>SUM(AK36:AS36)</f>
        <v>543</v>
      </c>
      <c r="AK36" s="87">
        <v>0</v>
      </c>
      <c r="AL36" s="87">
        <v>0</v>
      </c>
      <c r="AM36" s="87">
        <v>21</v>
      </c>
      <c r="AN36" s="87">
        <v>0</v>
      </c>
      <c r="AO36" s="87">
        <v>0</v>
      </c>
      <c r="AP36" s="87">
        <v>0</v>
      </c>
      <c r="AQ36" s="87">
        <v>0</v>
      </c>
      <c r="AR36" s="87">
        <v>0</v>
      </c>
      <c r="AS36" s="87">
        <v>522</v>
      </c>
      <c r="AT36" s="87">
        <f>SUM(AU36:AY36)</f>
        <v>0</v>
      </c>
      <c r="AU36" s="87">
        <v>0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>
      <c r="A37" s="98" t="s">
        <v>27</v>
      </c>
      <c r="B37" s="96" t="s">
        <v>320</v>
      </c>
      <c r="C37" s="85" t="s">
        <v>321</v>
      </c>
      <c r="D37" s="87">
        <f>SUM(E37,+H37,+K37)</f>
        <v>994</v>
      </c>
      <c r="E37" s="87">
        <f>SUM(F37:G37)</f>
        <v>0</v>
      </c>
      <c r="F37" s="87">
        <v>0</v>
      </c>
      <c r="G37" s="87">
        <v>0</v>
      </c>
      <c r="H37" s="87">
        <f>SUM(I37:J37)</f>
        <v>306</v>
      </c>
      <c r="I37" s="87">
        <v>306</v>
      </c>
      <c r="J37" s="87">
        <v>0</v>
      </c>
      <c r="K37" s="87">
        <f>SUM(L37:M37)</f>
        <v>688</v>
      </c>
      <c r="L37" s="87">
        <v>0</v>
      </c>
      <c r="M37" s="87">
        <v>688</v>
      </c>
      <c r="N37" s="87">
        <f>SUM(O37,+V37,+AC37)</f>
        <v>994</v>
      </c>
      <c r="O37" s="87">
        <f>SUM(P37:U37)</f>
        <v>306</v>
      </c>
      <c r="P37" s="87">
        <v>0</v>
      </c>
      <c r="Q37" s="87">
        <v>0</v>
      </c>
      <c r="R37" s="87">
        <v>0</v>
      </c>
      <c r="S37" s="87">
        <v>306</v>
      </c>
      <c r="T37" s="87">
        <v>0</v>
      </c>
      <c r="U37" s="87">
        <v>0</v>
      </c>
      <c r="V37" s="87">
        <f>SUM(W37:AB37)</f>
        <v>688</v>
      </c>
      <c r="W37" s="87">
        <v>0</v>
      </c>
      <c r="X37" s="87">
        <v>0</v>
      </c>
      <c r="Y37" s="87">
        <v>0</v>
      </c>
      <c r="Z37" s="87">
        <v>688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0</v>
      </c>
      <c r="AG37" s="87">
        <v>0</v>
      </c>
      <c r="AH37" s="87">
        <v>0</v>
      </c>
      <c r="AI37" s="87">
        <v>0</v>
      </c>
      <c r="AJ37" s="87">
        <f>SUM(AK37:AS37)</f>
        <v>0</v>
      </c>
      <c r="AK37" s="87">
        <v>0</v>
      </c>
      <c r="AL37" s="87">
        <v>0</v>
      </c>
      <c r="AM37" s="87">
        <v>0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0</v>
      </c>
      <c r="AT37" s="87">
        <f>SUM(AU37:AY37)</f>
        <v>0</v>
      </c>
      <c r="AU37" s="87">
        <v>0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0</v>
      </c>
      <c r="BA37" s="87">
        <v>0</v>
      </c>
      <c r="BB37" s="87">
        <v>0</v>
      </c>
      <c r="BC37" s="87">
        <v>0</v>
      </c>
    </row>
    <row r="38" spans="1:55" ht="13.5" customHeight="1">
      <c r="A38" s="98" t="s">
        <v>27</v>
      </c>
      <c r="B38" s="96" t="s">
        <v>322</v>
      </c>
      <c r="C38" s="85" t="s">
        <v>323</v>
      </c>
      <c r="D38" s="87">
        <f>SUM(E38,+H38,+K38)</f>
        <v>3408</v>
      </c>
      <c r="E38" s="87">
        <f>SUM(F38:G38)</f>
        <v>0</v>
      </c>
      <c r="F38" s="87">
        <v>0</v>
      </c>
      <c r="G38" s="87">
        <v>0</v>
      </c>
      <c r="H38" s="87">
        <f>SUM(I38:J38)</f>
        <v>1236</v>
      </c>
      <c r="I38" s="87">
        <v>1236</v>
      </c>
      <c r="J38" s="87">
        <v>0</v>
      </c>
      <c r="K38" s="87">
        <f>SUM(L38:M38)</f>
        <v>2172</v>
      </c>
      <c r="L38" s="87">
        <v>0</v>
      </c>
      <c r="M38" s="87">
        <v>2172</v>
      </c>
      <c r="N38" s="87">
        <f>SUM(O38,+V38,+AC38)</f>
        <v>3408</v>
      </c>
      <c r="O38" s="87">
        <f>SUM(P38:U38)</f>
        <v>1236</v>
      </c>
      <c r="P38" s="87">
        <v>1236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f>SUM(W38:AB38)</f>
        <v>2172</v>
      </c>
      <c r="W38" s="87">
        <v>2172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18</v>
      </c>
      <c r="AG38" s="87">
        <v>18</v>
      </c>
      <c r="AH38" s="87">
        <v>0</v>
      </c>
      <c r="AI38" s="87">
        <v>0</v>
      </c>
      <c r="AJ38" s="87">
        <f>SUM(AK38:AS38)</f>
        <v>18</v>
      </c>
      <c r="AK38" s="87">
        <v>0</v>
      </c>
      <c r="AL38" s="87">
        <v>0</v>
      </c>
      <c r="AM38" s="87">
        <v>18</v>
      </c>
      <c r="AN38" s="87">
        <v>0</v>
      </c>
      <c r="AO38" s="87">
        <v>0</v>
      </c>
      <c r="AP38" s="87">
        <v>0</v>
      </c>
      <c r="AQ38" s="87">
        <v>0</v>
      </c>
      <c r="AR38" s="87">
        <v>0</v>
      </c>
      <c r="AS38" s="87">
        <v>0</v>
      </c>
      <c r="AT38" s="87">
        <f>SUM(AU38:AY38)</f>
        <v>0</v>
      </c>
      <c r="AU38" s="87">
        <v>0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0</v>
      </c>
      <c r="BA38" s="87">
        <v>0</v>
      </c>
      <c r="BB38" s="87">
        <v>0</v>
      </c>
      <c r="BC38" s="87">
        <v>0</v>
      </c>
    </row>
    <row r="39" spans="1:55" ht="13.5" customHeight="1">
      <c r="A39" s="98" t="s">
        <v>27</v>
      </c>
      <c r="B39" s="96" t="s">
        <v>324</v>
      </c>
      <c r="C39" s="85" t="s">
        <v>325</v>
      </c>
      <c r="D39" s="87">
        <f>SUM(E39,+H39,+K39)</f>
        <v>355</v>
      </c>
      <c r="E39" s="87">
        <f>SUM(F39:G39)</f>
        <v>0</v>
      </c>
      <c r="F39" s="87">
        <v>0</v>
      </c>
      <c r="G39" s="87">
        <v>0</v>
      </c>
      <c r="H39" s="87">
        <f>SUM(I39:J39)</f>
        <v>240</v>
      </c>
      <c r="I39" s="87">
        <v>240</v>
      </c>
      <c r="J39" s="87">
        <v>0</v>
      </c>
      <c r="K39" s="87">
        <f>SUM(L39:M39)</f>
        <v>115</v>
      </c>
      <c r="L39" s="87">
        <v>0</v>
      </c>
      <c r="M39" s="87">
        <v>115</v>
      </c>
      <c r="N39" s="87">
        <f>SUM(O39,+V39,+AC39)</f>
        <v>355</v>
      </c>
      <c r="O39" s="87">
        <f>SUM(P39:U39)</f>
        <v>240</v>
      </c>
      <c r="P39" s="87">
        <v>240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115</v>
      </c>
      <c r="W39" s="87">
        <v>115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6</v>
      </c>
      <c r="AG39" s="87">
        <v>6</v>
      </c>
      <c r="AH39" s="87">
        <v>0</v>
      </c>
      <c r="AI39" s="87">
        <v>0</v>
      </c>
      <c r="AJ39" s="87">
        <f>SUM(AK39:AS39)</f>
        <v>8</v>
      </c>
      <c r="AK39" s="87">
        <v>0</v>
      </c>
      <c r="AL39" s="87">
        <v>4</v>
      </c>
      <c r="AM39" s="87">
        <v>0</v>
      </c>
      <c r="AN39" s="87">
        <v>0</v>
      </c>
      <c r="AO39" s="87">
        <v>0</v>
      </c>
      <c r="AP39" s="87">
        <v>0</v>
      </c>
      <c r="AQ39" s="87">
        <v>0</v>
      </c>
      <c r="AR39" s="87">
        <v>0</v>
      </c>
      <c r="AS39" s="87">
        <v>4</v>
      </c>
      <c r="AT39" s="87">
        <f>SUM(AU39:AY39)</f>
        <v>2</v>
      </c>
      <c r="AU39" s="87">
        <v>0</v>
      </c>
      <c r="AV39" s="87">
        <v>2</v>
      </c>
      <c r="AW39" s="87">
        <v>0</v>
      </c>
      <c r="AX39" s="87">
        <v>0</v>
      </c>
      <c r="AY39" s="87">
        <v>0</v>
      </c>
      <c r="AZ39" s="87">
        <f>SUM(BA39:BC39)</f>
        <v>6</v>
      </c>
      <c r="BA39" s="87">
        <v>6</v>
      </c>
      <c r="BB39" s="87">
        <v>0</v>
      </c>
      <c r="BC39" s="87">
        <v>0</v>
      </c>
    </row>
    <row r="40" spans="1:55" ht="13.5" customHeight="1">
      <c r="A40" s="98" t="s">
        <v>27</v>
      </c>
      <c r="B40" s="96" t="s">
        <v>326</v>
      </c>
      <c r="C40" s="85" t="s">
        <v>327</v>
      </c>
      <c r="D40" s="87">
        <f>SUM(E40,+H40,+K40)</f>
        <v>24152</v>
      </c>
      <c r="E40" s="87">
        <f>SUM(F40:G40)</f>
        <v>0</v>
      </c>
      <c r="F40" s="87">
        <v>0</v>
      </c>
      <c r="G40" s="87">
        <v>0</v>
      </c>
      <c r="H40" s="87">
        <f>SUM(I40:J40)</f>
        <v>0</v>
      </c>
      <c r="I40" s="87">
        <v>0</v>
      </c>
      <c r="J40" s="87">
        <v>0</v>
      </c>
      <c r="K40" s="87">
        <f>SUM(L40:M40)</f>
        <v>24152</v>
      </c>
      <c r="L40" s="87">
        <v>8119</v>
      </c>
      <c r="M40" s="87">
        <v>16033</v>
      </c>
      <c r="N40" s="87">
        <f>SUM(O40,+V40,+AC40)</f>
        <v>24152</v>
      </c>
      <c r="O40" s="87">
        <f>SUM(P40:U40)</f>
        <v>8119</v>
      </c>
      <c r="P40" s="87">
        <v>8119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f>SUM(W40:AB40)</f>
        <v>16033</v>
      </c>
      <c r="W40" s="87">
        <v>16033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f>SUM(AD40:AE40)</f>
        <v>0</v>
      </c>
      <c r="AD40" s="87">
        <v>0</v>
      </c>
      <c r="AE40" s="87">
        <v>0</v>
      </c>
      <c r="AF40" s="87">
        <f>SUM(AG40:AI40)</f>
        <v>655</v>
      </c>
      <c r="AG40" s="87">
        <v>655</v>
      </c>
      <c r="AH40" s="87">
        <v>0</v>
      </c>
      <c r="AI40" s="87">
        <v>0</v>
      </c>
      <c r="AJ40" s="87">
        <f>SUM(AK40:AS40)</f>
        <v>655</v>
      </c>
      <c r="AK40" s="87">
        <v>0</v>
      </c>
      <c r="AL40" s="87">
        <v>0</v>
      </c>
      <c r="AM40" s="87">
        <v>11</v>
      </c>
      <c r="AN40" s="87">
        <v>644</v>
      </c>
      <c r="AO40" s="87">
        <v>0</v>
      </c>
      <c r="AP40" s="87">
        <v>0</v>
      </c>
      <c r="AQ40" s="87">
        <v>0</v>
      </c>
      <c r="AR40" s="87">
        <v>0</v>
      </c>
      <c r="AS40" s="87">
        <v>0</v>
      </c>
      <c r="AT40" s="87">
        <f>SUM(AU40:AY40)</f>
        <v>0</v>
      </c>
      <c r="AU40" s="87">
        <v>0</v>
      </c>
      <c r="AV40" s="87">
        <v>0</v>
      </c>
      <c r="AW40" s="87">
        <v>0</v>
      </c>
      <c r="AX40" s="87">
        <v>0</v>
      </c>
      <c r="AY40" s="87">
        <v>0</v>
      </c>
      <c r="AZ40" s="87">
        <f>SUM(BA40:BC40)</f>
        <v>0</v>
      </c>
      <c r="BA40" s="87">
        <v>0</v>
      </c>
      <c r="BB40" s="87">
        <v>0</v>
      </c>
      <c r="BC40" s="87">
        <v>0</v>
      </c>
    </row>
    <row r="41" spans="1:55" ht="13.5" customHeight="1">
      <c r="A41" s="98" t="s">
        <v>27</v>
      </c>
      <c r="B41" s="96" t="s">
        <v>328</v>
      </c>
      <c r="C41" s="85" t="s">
        <v>329</v>
      </c>
      <c r="D41" s="87">
        <f>SUM(E41,+H41,+K41)</f>
        <v>1754</v>
      </c>
      <c r="E41" s="87">
        <f>SUM(F41:G41)</f>
        <v>0</v>
      </c>
      <c r="F41" s="87">
        <v>0</v>
      </c>
      <c r="G41" s="87">
        <v>0</v>
      </c>
      <c r="H41" s="87">
        <f>SUM(I41:J41)</f>
        <v>490</v>
      </c>
      <c r="I41" s="87">
        <v>490</v>
      </c>
      <c r="J41" s="87">
        <v>0</v>
      </c>
      <c r="K41" s="87">
        <f>SUM(L41:M41)</f>
        <v>1264</v>
      </c>
      <c r="L41" s="87">
        <v>0</v>
      </c>
      <c r="M41" s="87">
        <v>1264</v>
      </c>
      <c r="N41" s="87">
        <f>SUM(O41,+V41,+AC41)</f>
        <v>1754</v>
      </c>
      <c r="O41" s="87">
        <f>SUM(P41:U41)</f>
        <v>490</v>
      </c>
      <c r="P41" s="87">
        <v>0</v>
      </c>
      <c r="Q41" s="87">
        <v>0</v>
      </c>
      <c r="R41" s="87">
        <v>0</v>
      </c>
      <c r="S41" s="87">
        <v>490</v>
      </c>
      <c r="T41" s="87">
        <v>0</v>
      </c>
      <c r="U41" s="87">
        <v>0</v>
      </c>
      <c r="V41" s="87">
        <f>SUM(W41:AB41)</f>
        <v>1264</v>
      </c>
      <c r="W41" s="87">
        <v>0</v>
      </c>
      <c r="X41" s="87">
        <v>0</v>
      </c>
      <c r="Y41" s="87">
        <v>0</v>
      </c>
      <c r="Z41" s="87">
        <v>1264</v>
      </c>
      <c r="AA41" s="87">
        <v>0</v>
      </c>
      <c r="AB41" s="87">
        <v>0</v>
      </c>
      <c r="AC41" s="87">
        <f>SUM(AD41:AE41)</f>
        <v>0</v>
      </c>
      <c r="AD41" s="87">
        <v>0</v>
      </c>
      <c r="AE41" s="87">
        <v>0</v>
      </c>
      <c r="AF41" s="87">
        <f>SUM(AG41:AI41)</f>
        <v>0</v>
      </c>
      <c r="AG41" s="87">
        <v>0</v>
      </c>
      <c r="AH41" s="87">
        <v>0</v>
      </c>
      <c r="AI41" s="87">
        <v>0</v>
      </c>
      <c r="AJ41" s="87">
        <f>SUM(AK41:AS41)</f>
        <v>0</v>
      </c>
      <c r="AK41" s="87">
        <v>0</v>
      </c>
      <c r="AL41" s="87">
        <v>0</v>
      </c>
      <c r="AM41" s="87">
        <v>0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87">
        <v>0</v>
      </c>
      <c r="AT41" s="87">
        <f>SUM(AU41:AY41)</f>
        <v>0</v>
      </c>
      <c r="AU41" s="87">
        <v>0</v>
      </c>
      <c r="AV41" s="87">
        <v>0</v>
      </c>
      <c r="AW41" s="87">
        <v>0</v>
      </c>
      <c r="AX41" s="87">
        <v>0</v>
      </c>
      <c r="AY41" s="87">
        <v>0</v>
      </c>
      <c r="AZ41" s="87">
        <f>SUM(BA41:BC41)</f>
        <v>0</v>
      </c>
      <c r="BA41" s="87">
        <v>0</v>
      </c>
      <c r="BB41" s="87">
        <v>0</v>
      </c>
      <c r="BC41" s="87">
        <v>0</v>
      </c>
    </row>
    <row r="42" spans="1:55" ht="13.5" customHeight="1">
      <c r="A42" s="98" t="s">
        <v>27</v>
      </c>
      <c r="B42" s="96" t="s">
        <v>330</v>
      </c>
      <c r="C42" s="85" t="s">
        <v>331</v>
      </c>
      <c r="D42" s="87">
        <f>SUM(E42,+H42,+K42)</f>
        <v>290</v>
      </c>
      <c r="E42" s="87">
        <f>SUM(F42:G42)</f>
        <v>137</v>
      </c>
      <c r="F42" s="87">
        <v>137</v>
      </c>
      <c r="G42" s="87">
        <v>0</v>
      </c>
      <c r="H42" s="87">
        <f>SUM(I42:J42)</f>
        <v>0</v>
      </c>
      <c r="I42" s="87">
        <v>0</v>
      </c>
      <c r="J42" s="87">
        <v>0</v>
      </c>
      <c r="K42" s="87">
        <f>SUM(L42:M42)</f>
        <v>153</v>
      </c>
      <c r="L42" s="87">
        <v>0</v>
      </c>
      <c r="M42" s="87">
        <v>153</v>
      </c>
      <c r="N42" s="87">
        <f>SUM(O42,+V42,+AC42)</f>
        <v>290</v>
      </c>
      <c r="O42" s="87">
        <f>SUM(P42:U42)</f>
        <v>137</v>
      </c>
      <c r="P42" s="87">
        <v>137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f>SUM(W42:AB42)</f>
        <v>153</v>
      </c>
      <c r="W42" s="87">
        <v>153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87">
        <f>SUM(AD42:AE42)</f>
        <v>0</v>
      </c>
      <c r="AD42" s="87">
        <v>0</v>
      </c>
      <c r="AE42" s="87">
        <v>0</v>
      </c>
      <c r="AF42" s="87">
        <f>SUM(AG42:AI42)</f>
        <v>0</v>
      </c>
      <c r="AG42" s="87">
        <v>0</v>
      </c>
      <c r="AH42" s="87">
        <v>0</v>
      </c>
      <c r="AI42" s="87">
        <v>0</v>
      </c>
      <c r="AJ42" s="87">
        <f>SUM(AK42:AS42)</f>
        <v>0</v>
      </c>
      <c r="AK42" s="87">
        <v>0</v>
      </c>
      <c r="AL42" s="87">
        <v>0</v>
      </c>
      <c r="AM42" s="87">
        <v>0</v>
      </c>
      <c r="AN42" s="87">
        <v>0</v>
      </c>
      <c r="AO42" s="87">
        <v>0</v>
      </c>
      <c r="AP42" s="87">
        <v>0</v>
      </c>
      <c r="AQ42" s="87">
        <v>0</v>
      </c>
      <c r="AR42" s="87">
        <v>0</v>
      </c>
      <c r="AS42" s="87">
        <v>0</v>
      </c>
      <c r="AT42" s="87">
        <f>SUM(AU42:AY42)</f>
        <v>0</v>
      </c>
      <c r="AU42" s="87">
        <v>0</v>
      </c>
      <c r="AV42" s="87">
        <v>0</v>
      </c>
      <c r="AW42" s="87">
        <v>0</v>
      </c>
      <c r="AX42" s="87">
        <v>0</v>
      </c>
      <c r="AY42" s="87">
        <v>0</v>
      </c>
      <c r="AZ42" s="87">
        <f>SUM(BA42:BC42)</f>
        <v>0</v>
      </c>
      <c r="BA42" s="87">
        <v>0</v>
      </c>
      <c r="BB42" s="87">
        <v>0</v>
      </c>
      <c r="BC42" s="87">
        <v>0</v>
      </c>
    </row>
    <row r="43" spans="1:55" ht="13.5" customHeight="1">
      <c r="A43" s="98" t="s">
        <v>27</v>
      </c>
      <c r="B43" s="96" t="s">
        <v>332</v>
      </c>
      <c r="C43" s="85" t="s">
        <v>333</v>
      </c>
      <c r="D43" s="87">
        <f>SUM(E43,+H43,+K43)</f>
        <v>5840</v>
      </c>
      <c r="E43" s="87">
        <f>SUM(F43:G43)</f>
        <v>0</v>
      </c>
      <c r="F43" s="87">
        <v>0</v>
      </c>
      <c r="G43" s="87">
        <v>0</v>
      </c>
      <c r="H43" s="87">
        <f>SUM(I43:J43)</f>
        <v>2317</v>
      </c>
      <c r="I43" s="87">
        <v>2317</v>
      </c>
      <c r="J43" s="87">
        <v>0</v>
      </c>
      <c r="K43" s="87">
        <f>SUM(L43:M43)</f>
        <v>3523</v>
      </c>
      <c r="L43" s="87">
        <v>0</v>
      </c>
      <c r="M43" s="87">
        <v>3523</v>
      </c>
      <c r="N43" s="87">
        <f>SUM(O43,+V43,+AC43)</f>
        <v>5866</v>
      </c>
      <c r="O43" s="87">
        <f>SUM(P43:U43)</f>
        <v>2317</v>
      </c>
      <c r="P43" s="87">
        <v>2317</v>
      </c>
      <c r="Q43" s="87">
        <v>0</v>
      </c>
      <c r="R43" s="87">
        <v>0</v>
      </c>
      <c r="S43" s="87">
        <v>0</v>
      </c>
      <c r="T43" s="87">
        <v>0</v>
      </c>
      <c r="U43" s="87">
        <v>0</v>
      </c>
      <c r="V43" s="87">
        <f>SUM(W43:AB43)</f>
        <v>3523</v>
      </c>
      <c r="W43" s="87">
        <v>3523</v>
      </c>
      <c r="X43" s="87">
        <v>0</v>
      </c>
      <c r="Y43" s="87">
        <v>0</v>
      </c>
      <c r="Z43" s="87">
        <v>0</v>
      </c>
      <c r="AA43" s="87">
        <v>0</v>
      </c>
      <c r="AB43" s="87">
        <v>0</v>
      </c>
      <c r="AC43" s="87">
        <f>SUM(AD43:AE43)</f>
        <v>26</v>
      </c>
      <c r="AD43" s="87">
        <v>26</v>
      </c>
      <c r="AE43" s="87">
        <v>0</v>
      </c>
      <c r="AF43" s="87">
        <f>SUM(AG43:AI43)</f>
        <v>86</v>
      </c>
      <c r="AG43" s="87">
        <v>86</v>
      </c>
      <c r="AH43" s="87">
        <v>0</v>
      </c>
      <c r="AI43" s="87">
        <v>0</v>
      </c>
      <c r="AJ43" s="87">
        <f>SUM(AK43:AS43)</f>
        <v>86</v>
      </c>
      <c r="AK43" s="87">
        <v>0</v>
      </c>
      <c r="AL43" s="87">
        <v>0</v>
      </c>
      <c r="AM43" s="87">
        <v>86</v>
      </c>
      <c r="AN43" s="87">
        <v>0</v>
      </c>
      <c r="AO43" s="87">
        <v>0</v>
      </c>
      <c r="AP43" s="87">
        <v>0</v>
      </c>
      <c r="AQ43" s="87">
        <v>0</v>
      </c>
      <c r="AR43" s="87">
        <v>0</v>
      </c>
      <c r="AS43" s="87">
        <v>0</v>
      </c>
      <c r="AT43" s="87">
        <f>SUM(AU43:AY43)</f>
        <v>0</v>
      </c>
      <c r="AU43" s="87">
        <v>0</v>
      </c>
      <c r="AV43" s="87">
        <v>0</v>
      </c>
      <c r="AW43" s="87">
        <v>0</v>
      </c>
      <c r="AX43" s="87">
        <v>0</v>
      </c>
      <c r="AY43" s="87">
        <v>0</v>
      </c>
      <c r="AZ43" s="87">
        <f>SUM(BA43:BC43)</f>
        <v>0</v>
      </c>
      <c r="BA43" s="87">
        <v>0</v>
      </c>
      <c r="BB43" s="87">
        <v>0</v>
      </c>
      <c r="BC43" s="87">
        <v>0</v>
      </c>
    </row>
    <row r="44" spans="1:55" ht="13.5" customHeight="1">
      <c r="A44" s="98" t="s">
        <v>27</v>
      </c>
      <c r="B44" s="96" t="s">
        <v>334</v>
      </c>
      <c r="C44" s="85" t="s">
        <v>335</v>
      </c>
      <c r="D44" s="87">
        <f>SUM(E44,+H44,+K44)</f>
        <v>1198</v>
      </c>
      <c r="E44" s="87">
        <f>SUM(F44:G44)</f>
        <v>0</v>
      </c>
      <c r="F44" s="87">
        <v>0</v>
      </c>
      <c r="G44" s="87">
        <v>0</v>
      </c>
      <c r="H44" s="87">
        <f>SUM(I44:J44)</f>
        <v>0</v>
      </c>
      <c r="I44" s="87">
        <v>0</v>
      </c>
      <c r="J44" s="87">
        <v>0</v>
      </c>
      <c r="K44" s="87">
        <f>SUM(L44:M44)</f>
        <v>1198</v>
      </c>
      <c r="L44" s="87">
        <v>725</v>
      </c>
      <c r="M44" s="87">
        <v>473</v>
      </c>
      <c r="N44" s="87">
        <f>SUM(O44,+V44,+AC44)</f>
        <v>1198</v>
      </c>
      <c r="O44" s="87">
        <f>SUM(P44:U44)</f>
        <v>725</v>
      </c>
      <c r="P44" s="87">
        <v>725</v>
      </c>
      <c r="Q44" s="87">
        <v>0</v>
      </c>
      <c r="R44" s="87">
        <v>0</v>
      </c>
      <c r="S44" s="87">
        <v>0</v>
      </c>
      <c r="T44" s="87">
        <v>0</v>
      </c>
      <c r="U44" s="87">
        <v>0</v>
      </c>
      <c r="V44" s="87">
        <f>SUM(W44:AB44)</f>
        <v>473</v>
      </c>
      <c r="W44" s="87">
        <v>473</v>
      </c>
      <c r="X44" s="87">
        <v>0</v>
      </c>
      <c r="Y44" s="87">
        <v>0</v>
      </c>
      <c r="Z44" s="87">
        <v>0</v>
      </c>
      <c r="AA44" s="87">
        <v>0</v>
      </c>
      <c r="AB44" s="87">
        <v>0</v>
      </c>
      <c r="AC44" s="87">
        <f>SUM(AD44:AE44)</f>
        <v>0</v>
      </c>
      <c r="AD44" s="87">
        <v>0</v>
      </c>
      <c r="AE44" s="87">
        <v>0</v>
      </c>
      <c r="AF44" s="87">
        <f>SUM(AG44:AI44)</f>
        <v>20</v>
      </c>
      <c r="AG44" s="87">
        <v>20</v>
      </c>
      <c r="AH44" s="87">
        <v>0</v>
      </c>
      <c r="AI44" s="87">
        <v>0</v>
      </c>
      <c r="AJ44" s="87">
        <f>SUM(AK44:AS44)</f>
        <v>20</v>
      </c>
      <c r="AK44" s="87">
        <v>0</v>
      </c>
      <c r="AL44" s="87">
        <v>0</v>
      </c>
      <c r="AM44" s="87">
        <v>1</v>
      </c>
      <c r="AN44" s="87">
        <v>0</v>
      </c>
      <c r="AO44" s="87">
        <v>0</v>
      </c>
      <c r="AP44" s="87">
        <v>0</v>
      </c>
      <c r="AQ44" s="87">
        <v>0</v>
      </c>
      <c r="AR44" s="87">
        <v>0</v>
      </c>
      <c r="AS44" s="87">
        <v>19</v>
      </c>
      <c r="AT44" s="87">
        <f>SUM(AU44:AY44)</f>
        <v>0</v>
      </c>
      <c r="AU44" s="87">
        <v>0</v>
      </c>
      <c r="AV44" s="87">
        <v>0</v>
      </c>
      <c r="AW44" s="87">
        <v>0</v>
      </c>
      <c r="AX44" s="87">
        <v>0</v>
      </c>
      <c r="AY44" s="87">
        <v>0</v>
      </c>
      <c r="AZ44" s="87">
        <f>SUM(BA44:BC44)</f>
        <v>0</v>
      </c>
      <c r="BA44" s="87">
        <v>0</v>
      </c>
      <c r="BB44" s="87">
        <v>0</v>
      </c>
      <c r="BC44" s="87">
        <v>0</v>
      </c>
    </row>
    <row r="45" spans="1:55" ht="13.5" customHeight="1">
      <c r="A45" s="98" t="s">
        <v>27</v>
      </c>
      <c r="B45" s="96" t="s">
        <v>336</v>
      </c>
      <c r="C45" s="85" t="s">
        <v>337</v>
      </c>
      <c r="D45" s="87">
        <f>SUM(E45,+H45,+K45)</f>
        <v>10895</v>
      </c>
      <c r="E45" s="87">
        <f>SUM(F45:G45)</f>
        <v>0</v>
      </c>
      <c r="F45" s="87">
        <v>0</v>
      </c>
      <c r="G45" s="87">
        <v>0</v>
      </c>
      <c r="H45" s="87">
        <f>SUM(I45:J45)</f>
        <v>4606</v>
      </c>
      <c r="I45" s="87">
        <v>4606</v>
      </c>
      <c r="J45" s="87">
        <v>0</v>
      </c>
      <c r="K45" s="87">
        <f>SUM(L45:M45)</f>
        <v>6289</v>
      </c>
      <c r="L45" s="87">
        <v>1343</v>
      </c>
      <c r="M45" s="87">
        <v>4946</v>
      </c>
      <c r="N45" s="87">
        <f>SUM(O45,+V45,+AC45)</f>
        <v>10895</v>
      </c>
      <c r="O45" s="87">
        <f>SUM(P45:U45)</f>
        <v>5949</v>
      </c>
      <c r="P45" s="87">
        <v>5949</v>
      </c>
      <c r="Q45" s="87">
        <v>0</v>
      </c>
      <c r="R45" s="87">
        <v>0</v>
      </c>
      <c r="S45" s="87">
        <v>0</v>
      </c>
      <c r="T45" s="87">
        <v>0</v>
      </c>
      <c r="U45" s="87">
        <v>0</v>
      </c>
      <c r="V45" s="87">
        <f>SUM(W45:AB45)</f>
        <v>4946</v>
      </c>
      <c r="W45" s="87">
        <v>4946</v>
      </c>
      <c r="X45" s="87">
        <v>0</v>
      </c>
      <c r="Y45" s="87">
        <v>0</v>
      </c>
      <c r="Z45" s="87">
        <v>0</v>
      </c>
      <c r="AA45" s="87">
        <v>0</v>
      </c>
      <c r="AB45" s="87">
        <v>0</v>
      </c>
      <c r="AC45" s="87">
        <f>SUM(AD45:AE45)</f>
        <v>0</v>
      </c>
      <c r="AD45" s="87">
        <v>0</v>
      </c>
      <c r="AE45" s="87">
        <v>0</v>
      </c>
      <c r="AF45" s="87">
        <f>SUM(AG45:AI45)</f>
        <v>271</v>
      </c>
      <c r="AG45" s="87">
        <v>271</v>
      </c>
      <c r="AH45" s="87">
        <v>0</v>
      </c>
      <c r="AI45" s="87">
        <v>0</v>
      </c>
      <c r="AJ45" s="87">
        <f>SUM(AK45:AS45)</f>
        <v>271</v>
      </c>
      <c r="AK45" s="87">
        <v>0</v>
      </c>
      <c r="AL45" s="87">
        <v>0</v>
      </c>
      <c r="AM45" s="87">
        <v>271</v>
      </c>
      <c r="AN45" s="87">
        <v>0</v>
      </c>
      <c r="AO45" s="87">
        <v>0</v>
      </c>
      <c r="AP45" s="87">
        <v>0</v>
      </c>
      <c r="AQ45" s="87">
        <v>0</v>
      </c>
      <c r="AR45" s="87">
        <v>0</v>
      </c>
      <c r="AS45" s="87">
        <v>0</v>
      </c>
      <c r="AT45" s="87">
        <f>SUM(AU45:AY45)</f>
        <v>0</v>
      </c>
      <c r="AU45" s="87">
        <v>0</v>
      </c>
      <c r="AV45" s="87">
        <v>0</v>
      </c>
      <c r="AW45" s="87">
        <v>0</v>
      </c>
      <c r="AX45" s="87">
        <v>0</v>
      </c>
      <c r="AY45" s="87">
        <v>0</v>
      </c>
      <c r="AZ45" s="87">
        <f>SUM(BA45:BC45)</f>
        <v>0</v>
      </c>
      <c r="BA45" s="87">
        <v>0</v>
      </c>
      <c r="BB45" s="87">
        <v>0</v>
      </c>
      <c r="BC45" s="87">
        <v>0</v>
      </c>
    </row>
    <row r="46" spans="1:55" ht="13.5" customHeight="1">
      <c r="A46" s="98" t="s">
        <v>27</v>
      </c>
      <c r="B46" s="96" t="s">
        <v>338</v>
      </c>
      <c r="C46" s="85" t="s">
        <v>339</v>
      </c>
      <c r="D46" s="87">
        <f>SUM(E46,+H46,+K46)</f>
        <v>534</v>
      </c>
      <c r="E46" s="87">
        <f>SUM(F46:G46)</f>
        <v>0</v>
      </c>
      <c r="F46" s="87">
        <v>0</v>
      </c>
      <c r="G46" s="87">
        <v>0</v>
      </c>
      <c r="H46" s="87">
        <f>SUM(I46:J46)</f>
        <v>0</v>
      </c>
      <c r="I46" s="87">
        <v>0</v>
      </c>
      <c r="J46" s="87">
        <v>0</v>
      </c>
      <c r="K46" s="87">
        <f>SUM(L46:M46)</f>
        <v>534</v>
      </c>
      <c r="L46" s="87">
        <v>244</v>
      </c>
      <c r="M46" s="87">
        <v>290</v>
      </c>
      <c r="N46" s="87">
        <f>SUM(O46,+V46,+AC46)</f>
        <v>534</v>
      </c>
      <c r="O46" s="87">
        <f>SUM(P46:U46)</f>
        <v>244</v>
      </c>
      <c r="P46" s="87">
        <v>244</v>
      </c>
      <c r="Q46" s="87">
        <v>0</v>
      </c>
      <c r="R46" s="87">
        <v>0</v>
      </c>
      <c r="S46" s="87">
        <v>0</v>
      </c>
      <c r="T46" s="87">
        <v>0</v>
      </c>
      <c r="U46" s="87">
        <v>0</v>
      </c>
      <c r="V46" s="87">
        <f>SUM(W46:AB46)</f>
        <v>290</v>
      </c>
      <c r="W46" s="87">
        <v>290</v>
      </c>
      <c r="X46" s="87">
        <v>0</v>
      </c>
      <c r="Y46" s="87">
        <v>0</v>
      </c>
      <c r="Z46" s="87">
        <v>0</v>
      </c>
      <c r="AA46" s="87">
        <v>0</v>
      </c>
      <c r="AB46" s="87">
        <v>0</v>
      </c>
      <c r="AC46" s="87">
        <f>SUM(AD46:AE46)</f>
        <v>0</v>
      </c>
      <c r="AD46" s="87">
        <v>0</v>
      </c>
      <c r="AE46" s="87">
        <v>0</v>
      </c>
      <c r="AF46" s="87">
        <f>SUM(AG46:AI46)</f>
        <v>13</v>
      </c>
      <c r="AG46" s="87">
        <v>13</v>
      </c>
      <c r="AH46" s="87">
        <v>0</v>
      </c>
      <c r="AI46" s="87">
        <v>0</v>
      </c>
      <c r="AJ46" s="87">
        <f>SUM(AK46:AS46)</f>
        <v>13</v>
      </c>
      <c r="AK46" s="87">
        <v>0</v>
      </c>
      <c r="AL46" s="87">
        <v>0</v>
      </c>
      <c r="AM46" s="87">
        <v>13</v>
      </c>
      <c r="AN46" s="87">
        <v>0</v>
      </c>
      <c r="AO46" s="87">
        <v>0</v>
      </c>
      <c r="AP46" s="87">
        <v>0</v>
      </c>
      <c r="AQ46" s="87">
        <v>0</v>
      </c>
      <c r="AR46" s="87">
        <v>0</v>
      </c>
      <c r="AS46" s="87">
        <v>0</v>
      </c>
      <c r="AT46" s="87">
        <f>SUM(AU46:AY46)</f>
        <v>0</v>
      </c>
      <c r="AU46" s="87">
        <v>0</v>
      </c>
      <c r="AV46" s="87">
        <v>0</v>
      </c>
      <c r="AW46" s="87">
        <v>0</v>
      </c>
      <c r="AX46" s="87">
        <v>0</v>
      </c>
      <c r="AY46" s="87">
        <v>0</v>
      </c>
      <c r="AZ46" s="87">
        <f>SUM(BA46:BC46)</f>
        <v>0</v>
      </c>
      <c r="BA46" s="87">
        <v>0</v>
      </c>
      <c r="BB46" s="87">
        <v>0</v>
      </c>
      <c r="BC46" s="87">
        <v>0</v>
      </c>
    </row>
    <row r="47" spans="1:55" ht="13.5" customHeight="1">
      <c r="A47" s="98" t="s">
        <v>27</v>
      </c>
      <c r="B47" s="96" t="s">
        <v>340</v>
      </c>
      <c r="C47" s="85" t="s">
        <v>341</v>
      </c>
      <c r="D47" s="87">
        <f>SUM(E47,+H47,+K47)</f>
        <v>7182</v>
      </c>
      <c r="E47" s="87">
        <f>SUM(F47:G47)</f>
        <v>0</v>
      </c>
      <c r="F47" s="87">
        <v>0</v>
      </c>
      <c r="G47" s="87">
        <v>0</v>
      </c>
      <c r="H47" s="87">
        <f>SUM(I47:J47)</f>
        <v>0</v>
      </c>
      <c r="I47" s="87">
        <v>0</v>
      </c>
      <c r="J47" s="87">
        <v>0</v>
      </c>
      <c r="K47" s="87">
        <f>SUM(L47:M47)</f>
        <v>7182</v>
      </c>
      <c r="L47" s="87">
        <v>6406</v>
      </c>
      <c r="M47" s="87">
        <v>776</v>
      </c>
      <c r="N47" s="87">
        <f>SUM(O47,+V47,+AC47)</f>
        <v>7182</v>
      </c>
      <c r="O47" s="87">
        <f>SUM(P47:U47)</f>
        <v>6406</v>
      </c>
      <c r="P47" s="87">
        <v>6406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f>SUM(W47:AB47)</f>
        <v>776</v>
      </c>
      <c r="W47" s="87">
        <v>776</v>
      </c>
      <c r="X47" s="87">
        <v>0</v>
      </c>
      <c r="Y47" s="87">
        <v>0</v>
      </c>
      <c r="Z47" s="87">
        <v>0</v>
      </c>
      <c r="AA47" s="87">
        <v>0</v>
      </c>
      <c r="AB47" s="87">
        <v>0</v>
      </c>
      <c r="AC47" s="87">
        <f>SUM(AD47:AE47)</f>
        <v>0</v>
      </c>
      <c r="AD47" s="87">
        <v>0</v>
      </c>
      <c r="AE47" s="87">
        <v>0</v>
      </c>
      <c r="AF47" s="87">
        <f>SUM(AG47:AI47)</f>
        <v>320</v>
      </c>
      <c r="AG47" s="87">
        <v>320</v>
      </c>
      <c r="AH47" s="87">
        <v>0</v>
      </c>
      <c r="AI47" s="87">
        <v>0</v>
      </c>
      <c r="AJ47" s="87">
        <f>SUM(AK47:AS47)</f>
        <v>320</v>
      </c>
      <c r="AK47" s="87">
        <v>0</v>
      </c>
      <c r="AL47" s="87">
        <v>0</v>
      </c>
      <c r="AM47" s="87">
        <v>320</v>
      </c>
      <c r="AN47" s="87">
        <v>0</v>
      </c>
      <c r="AO47" s="87">
        <v>0</v>
      </c>
      <c r="AP47" s="87">
        <v>0</v>
      </c>
      <c r="AQ47" s="87">
        <v>0</v>
      </c>
      <c r="AR47" s="87">
        <v>0</v>
      </c>
      <c r="AS47" s="87">
        <v>0</v>
      </c>
      <c r="AT47" s="87">
        <f>SUM(AU47:AY47)</f>
        <v>0</v>
      </c>
      <c r="AU47" s="87">
        <v>0</v>
      </c>
      <c r="AV47" s="87">
        <v>0</v>
      </c>
      <c r="AW47" s="87">
        <v>0</v>
      </c>
      <c r="AX47" s="87">
        <v>0</v>
      </c>
      <c r="AY47" s="87">
        <v>0</v>
      </c>
      <c r="AZ47" s="87">
        <f>SUM(BA47:BC47)</f>
        <v>0</v>
      </c>
      <c r="BA47" s="87">
        <v>0</v>
      </c>
      <c r="BB47" s="87">
        <v>0</v>
      </c>
      <c r="BC47" s="87">
        <v>0</v>
      </c>
    </row>
    <row r="48" spans="1:55" ht="13.5" customHeight="1">
      <c r="A48" s="98" t="s">
        <v>27</v>
      </c>
      <c r="B48" s="96" t="s">
        <v>342</v>
      </c>
      <c r="C48" s="85" t="s">
        <v>343</v>
      </c>
      <c r="D48" s="87">
        <f>SUM(E48,+H48,+K48)</f>
        <v>1585</v>
      </c>
      <c r="E48" s="87">
        <f>SUM(F48:G48)</f>
        <v>0</v>
      </c>
      <c r="F48" s="87">
        <v>0</v>
      </c>
      <c r="G48" s="87">
        <v>0</v>
      </c>
      <c r="H48" s="87">
        <f>SUM(I48:J48)</f>
        <v>238</v>
      </c>
      <c r="I48" s="87">
        <v>238</v>
      </c>
      <c r="J48" s="87">
        <v>0</v>
      </c>
      <c r="K48" s="87">
        <f>SUM(L48:M48)</f>
        <v>1347</v>
      </c>
      <c r="L48" s="87">
        <v>0</v>
      </c>
      <c r="M48" s="87">
        <v>1347</v>
      </c>
      <c r="N48" s="87">
        <f>SUM(O48,+V48,+AC48)</f>
        <v>1608</v>
      </c>
      <c r="O48" s="87">
        <f>SUM(P48:U48)</f>
        <v>238</v>
      </c>
      <c r="P48" s="87">
        <v>238</v>
      </c>
      <c r="Q48" s="87">
        <v>0</v>
      </c>
      <c r="R48" s="87">
        <v>0</v>
      </c>
      <c r="S48" s="87">
        <v>0</v>
      </c>
      <c r="T48" s="87">
        <v>0</v>
      </c>
      <c r="U48" s="87">
        <v>0</v>
      </c>
      <c r="V48" s="87">
        <f>SUM(W48:AB48)</f>
        <v>1347</v>
      </c>
      <c r="W48" s="87">
        <v>1347</v>
      </c>
      <c r="X48" s="87">
        <v>0</v>
      </c>
      <c r="Y48" s="87">
        <v>0</v>
      </c>
      <c r="Z48" s="87">
        <v>0</v>
      </c>
      <c r="AA48" s="87">
        <v>0</v>
      </c>
      <c r="AB48" s="87">
        <v>0</v>
      </c>
      <c r="AC48" s="87">
        <f>SUM(AD48:AE48)</f>
        <v>23</v>
      </c>
      <c r="AD48" s="87">
        <v>23</v>
      </c>
      <c r="AE48" s="87">
        <v>0</v>
      </c>
      <c r="AF48" s="87">
        <f>SUM(AG48:AI48)</f>
        <v>30</v>
      </c>
      <c r="AG48" s="87">
        <v>30</v>
      </c>
      <c r="AH48" s="87">
        <v>0</v>
      </c>
      <c r="AI48" s="87">
        <v>0</v>
      </c>
      <c r="AJ48" s="87">
        <f>SUM(AK48:AS48)</f>
        <v>41</v>
      </c>
      <c r="AK48" s="87">
        <v>0</v>
      </c>
      <c r="AL48" s="87">
        <v>21</v>
      </c>
      <c r="AM48" s="87">
        <v>0</v>
      </c>
      <c r="AN48" s="87">
        <v>0</v>
      </c>
      <c r="AO48" s="87">
        <v>0</v>
      </c>
      <c r="AP48" s="87">
        <v>0</v>
      </c>
      <c r="AQ48" s="87">
        <v>0</v>
      </c>
      <c r="AR48" s="87">
        <v>0</v>
      </c>
      <c r="AS48" s="87">
        <v>20</v>
      </c>
      <c r="AT48" s="87">
        <f>SUM(AU48:AY48)</f>
        <v>10</v>
      </c>
      <c r="AU48" s="87">
        <v>0</v>
      </c>
      <c r="AV48" s="87">
        <v>10</v>
      </c>
      <c r="AW48" s="87">
        <v>0</v>
      </c>
      <c r="AX48" s="87">
        <v>0</v>
      </c>
      <c r="AY48" s="87">
        <v>0</v>
      </c>
      <c r="AZ48" s="87">
        <f>SUM(BA48:BC48)</f>
        <v>30</v>
      </c>
      <c r="BA48" s="87">
        <v>30</v>
      </c>
      <c r="BB48" s="87">
        <v>0</v>
      </c>
      <c r="BC48" s="87">
        <v>0</v>
      </c>
    </row>
    <row r="49" spans="1:55" ht="13.5" customHeight="1">
      <c r="A49" s="98" t="s">
        <v>27</v>
      </c>
      <c r="B49" s="96" t="s">
        <v>344</v>
      </c>
      <c r="C49" s="85" t="s">
        <v>345</v>
      </c>
      <c r="D49" s="87">
        <f>SUM(E49,+H49,+K49)</f>
        <v>1605</v>
      </c>
      <c r="E49" s="87">
        <f>SUM(F49:G49)</f>
        <v>0</v>
      </c>
      <c r="F49" s="87">
        <v>0</v>
      </c>
      <c r="G49" s="87">
        <v>0</v>
      </c>
      <c r="H49" s="87">
        <f>SUM(I49:J49)</f>
        <v>707</v>
      </c>
      <c r="I49" s="87">
        <v>707</v>
      </c>
      <c r="J49" s="87">
        <v>0</v>
      </c>
      <c r="K49" s="87">
        <f>SUM(L49:M49)</f>
        <v>898</v>
      </c>
      <c r="L49" s="87">
        <v>0</v>
      </c>
      <c r="M49" s="87">
        <v>898</v>
      </c>
      <c r="N49" s="87">
        <f>SUM(O49,+V49,+AC49)</f>
        <v>1613</v>
      </c>
      <c r="O49" s="87">
        <f>SUM(P49:U49)</f>
        <v>707</v>
      </c>
      <c r="P49" s="87">
        <v>707</v>
      </c>
      <c r="Q49" s="87">
        <v>0</v>
      </c>
      <c r="R49" s="87">
        <v>0</v>
      </c>
      <c r="S49" s="87">
        <v>0</v>
      </c>
      <c r="T49" s="87">
        <v>0</v>
      </c>
      <c r="U49" s="87">
        <v>0</v>
      </c>
      <c r="V49" s="87">
        <f>SUM(W49:AB49)</f>
        <v>898</v>
      </c>
      <c r="W49" s="87">
        <v>898</v>
      </c>
      <c r="X49" s="87">
        <v>0</v>
      </c>
      <c r="Y49" s="87">
        <v>0</v>
      </c>
      <c r="Z49" s="87">
        <v>0</v>
      </c>
      <c r="AA49" s="87">
        <v>0</v>
      </c>
      <c r="AB49" s="87">
        <v>0</v>
      </c>
      <c r="AC49" s="87">
        <f>SUM(AD49:AE49)</f>
        <v>8</v>
      </c>
      <c r="AD49" s="87">
        <v>8</v>
      </c>
      <c r="AE49" s="87">
        <v>0</v>
      </c>
      <c r="AF49" s="87">
        <f>SUM(AG49:AI49)</f>
        <v>32</v>
      </c>
      <c r="AG49" s="87">
        <v>32</v>
      </c>
      <c r="AH49" s="87">
        <v>0</v>
      </c>
      <c r="AI49" s="87">
        <v>0</v>
      </c>
      <c r="AJ49" s="87">
        <f>SUM(AK49:AS49)</f>
        <v>42</v>
      </c>
      <c r="AK49" s="87">
        <v>0</v>
      </c>
      <c r="AL49" s="87">
        <v>21</v>
      </c>
      <c r="AM49" s="87">
        <v>1</v>
      </c>
      <c r="AN49" s="87">
        <v>0</v>
      </c>
      <c r="AO49" s="87">
        <v>0</v>
      </c>
      <c r="AP49" s="87">
        <v>0</v>
      </c>
      <c r="AQ49" s="87">
        <v>0</v>
      </c>
      <c r="AR49" s="87">
        <v>0</v>
      </c>
      <c r="AS49" s="87">
        <v>20</v>
      </c>
      <c r="AT49" s="87">
        <f>SUM(AU49:AY49)</f>
        <v>11</v>
      </c>
      <c r="AU49" s="87">
        <v>0</v>
      </c>
      <c r="AV49" s="87">
        <v>11</v>
      </c>
      <c r="AW49" s="87">
        <v>0</v>
      </c>
      <c r="AX49" s="87">
        <v>0</v>
      </c>
      <c r="AY49" s="87">
        <v>0</v>
      </c>
      <c r="AZ49" s="87">
        <f>SUM(BA49:BC49)</f>
        <v>31</v>
      </c>
      <c r="BA49" s="87">
        <v>31</v>
      </c>
      <c r="BB49" s="87">
        <v>0</v>
      </c>
      <c r="BC49" s="87">
        <v>0</v>
      </c>
    </row>
    <row r="50" spans="1:55" ht="13.5" customHeight="1">
      <c r="A50" s="98" t="s">
        <v>27</v>
      </c>
      <c r="B50" s="96" t="s">
        <v>346</v>
      </c>
      <c r="C50" s="85" t="s">
        <v>347</v>
      </c>
      <c r="D50" s="87">
        <f>SUM(E50,+H50,+K50)</f>
        <v>1370</v>
      </c>
      <c r="E50" s="87">
        <f>SUM(F50:G50)</f>
        <v>0</v>
      </c>
      <c r="F50" s="87">
        <v>0</v>
      </c>
      <c r="G50" s="87">
        <v>0</v>
      </c>
      <c r="H50" s="87">
        <f>SUM(I50:J50)</f>
        <v>463</v>
      </c>
      <c r="I50" s="87">
        <v>463</v>
      </c>
      <c r="J50" s="87">
        <v>0</v>
      </c>
      <c r="K50" s="87">
        <f>SUM(L50:M50)</f>
        <v>907</v>
      </c>
      <c r="L50" s="87">
        <v>0</v>
      </c>
      <c r="M50" s="87">
        <v>907</v>
      </c>
      <c r="N50" s="87">
        <f>SUM(O50,+V50,+AC50)</f>
        <v>1370</v>
      </c>
      <c r="O50" s="87">
        <f>SUM(P50:U50)</f>
        <v>463</v>
      </c>
      <c r="P50" s="87">
        <v>463</v>
      </c>
      <c r="Q50" s="87">
        <v>0</v>
      </c>
      <c r="R50" s="87">
        <v>0</v>
      </c>
      <c r="S50" s="87">
        <v>0</v>
      </c>
      <c r="T50" s="87">
        <v>0</v>
      </c>
      <c r="U50" s="87">
        <v>0</v>
      </c>
      <c r="V50" s="87">
        <f>SUM(W50:AB50)</f>
        <v>907</v>
      </c>
      <c r="W50" s="87">
        <v>907</v>
      </c>
      <c r="X50" s="87">
        <v>0</v>
      </c>
      <c r="Y50" s="87">
        <v>0</v>
      </c>
      <c r="Z50" s="87">
        <v>0</v>
      </c>
      <c r="AA50" s="87">
        <v>0</v>
      </c>
      <c r="AB50" s="87">
        <v>0</v>
      </c>
      <c r="AC50" s="87">
        <f>SUM(AD50:AE50)</f>
        <v>0</v>
      </c>
      <c r="AD50" s="87">
        <v>0</v>
      </c>
      <c r="AE50" s="87">
        <v>0</v>
      </c>
      <c r="AF50" s="87">
        <f>SUM(AG50:AI50)</f>
        <v>9</v>
      </c>
      <c r="AG50" s="87">
        <v>9</v>
      </c>
      <c r="AH50" s="87">
        <v>0</v>
      </c>
      <c r="AI50" s="87">
        <v>0</v>
      </c>
      <c r="AJ50" s="87">
        <f>SUM(AK50:AS50)</f>
        <v>18</v>
      </c>
      <c r="AK50" s="87">
        <v>0</v>
      </c>
      <c r="AL50" s="87">
        <v>18</v>
      </c>
      <c r="AM50" s="87">
        <v>0</v>
      </c>
      <c r="AN50" s="87">
        <v>0</v>
      </c>
      <c r="AO50" s="87">
        <v>0</v>
      </c>
      <c r="AP50" s="87">
        <v>0</v>
      </c>
      <c r="AQ50" s="87">
        <v>0</v>
      </c>
      <c r="AR50" s="87">
        <v>0</v>
      </c>
      <c r="AS50" s="87">
        <v>0</v>
      </c>
      <c r="AT50" s="87">
        <f>SUM(AU50:AY50)</f>
        <v>9</v>
      </c>
      <c r="AU50" s="87">
        <v>0</v>
      </c>
      <c r="AV50" s="87">
        <v>9</v>
      </c>
      <c r="AW50" s="87">
        <v>0</v>
      </c>
      <c r="AX50" s="87">
        <v>0</v>
      </c>
      <c r="AY50" s="87">
        <v>0</v>
      </c>
      <c r="AZ50" s="87">
        <f>SUM(BA50:BC50)</f>
        <v>26</v>
      </c>
      <c r="BA50" s="87">
        <v>26</v>
      </c>
      <c r="BB50" s="87">
        <v>0</v>
      </c>
      <c r="BC50" s="87">
        <v>0</v>
      </c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50">
    <sortCondition ref="A8:A50"/>
    <sortCondition ref="B8:B50"/>
    <sortCondition ref="C8:C50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49" man="1"/>
    <brk id="31" min="1" max="49" man="1"/>
    <brk id="45" min="1" max="4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27000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27100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27140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27202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27203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27204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27205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27206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27207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27208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27209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27210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27211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27212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27213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27214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27215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27216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27217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27218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27219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27220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27221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27222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27223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27224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27225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27226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27227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27228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27229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27230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27231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27232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27301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 t="str">
        <f>+水洗化人口等!B42</f>
        <v>27321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 t="str">
        <f>+水洗化人口等!B43</f>
        <v>27322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 t="str">
        <f>+水洗化人口等!B44</f>
        <v>27341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 t="str">
        <f>+水洗化人口等!B45</f>
        <v>27361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 t="str">
        <f>+水洗化人口等!B46</f>
        <v>27362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 t="str">
        <f>+水洗化人口等!B47</f>
        <v>27366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 t="str">
        <f>+水洗化人口等!B48</f>
        <v>27381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 t="str">
        <f>+水洗化人口等!B49</f>
        <v>27382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 t="str">
        <f>+水洗化人口等!B50</f>
        <v>27383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C93E16-D09D-494E-857C-3CBF29EED596}"/>
</file>

<file path=customXml/itemProps2.xml><?xml version="1.0" encoding="utf-8"?>
<ds:datastoreItem xmlns:ds="http://schemas.openxmlformats.org/officeDocument/2006/customXml" ds:itemID="{4D6C6088-FDBD-4F14-9BE7-DFA637FADBB0}"/>
</file>

<file path=customXml/itemProps3.xml><?xml version="1.0" encoding="utf-8"?>
<ds:datastoreItem xmlns:ds="http://schemas.openxmlformats.org/officeDocument/2006/customXml" ds:itemID="{58196278-66BD-403B-877F-A632BA2114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2025-12-17T06:52:27Z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