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1FE70F85-994C-4E0C-B2B4-2323B7C336B7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ごみ処理概要!$A$6:$AR$35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ごみ処理概要!$2:$36</definedName>
    <definedName name="_xlnm.Print_Area" localSheetId="3">ごみ処理量内訳!$2:$36</definedName>
    <definedName name="_xlnm.Print_Area" localSheetId="1">ごみ搬入量内訳!$2:$36</definedName>
    <definedName name="_xlnm.Print_Area" localSheetId="2">施設区分別搬入量内訳!$2:$36</definedName>
    <definedName name="_xlnm.Print_Area" localSheetId="5">施設資源化量内訳!$2:$36</definedName>
    <definedName name="_xlnm.Print_Area" localSheetId="4">資源化量内訳!$2:$36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DY8" i="9"/>
  <c r="DY9" i="9"/>
  <c r="DY10" i="9"/>
  <c r="DY11" i="9"/>
  <c r="DY12" i="9"/>
  <c r="DY13" i="9"/>
  <c r="DY14" i="9"/>
  <c r="DY15" i="9"/>
  <c r="D15" i="9" s="1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DY35" i="9"/>
  <c r="DY36" i="9"/>
  <c r="CZ8" i="9"/>
  <c r="CZ9" i="9"/>
  <c r="CZ10" i="9"/>
  <c r="CZ11" i="9"/>
  <c r="CZ12" i="9"/>
  <c r="CZ13" i="9"/>
  <c r="CZ14" i="9"/>
  <c r="CZ15" i="9"/>
  <c r="CZ16" i="9"/>
  <c r="D16" i="9" s="1"/>
  <c r="BB16" i="4" s="1"/>
  <c r="D16" i="4" s="1"/>
  <c r="CZ17" i="9"/>
  <c r="CZ18" i="9"/>
  <c r="CZ19" i="9"/>
  <c r="CZ20" i="9"/>
  <c r="CZ21" i="9"/>
  <c r="CZ22" i="9"/>
  <c r="CZ23" i="9"/>
  <c r="CZ24" i="9"/>
  <c r="CZ25" i="9"/>
  <c r="CZ26" i="9"/>
  <c r="CZ27" i="9"/>
  <c r="CZ28" i="9"/>
  <c r="CZ29" i="9"/>
  <c r="CZ30" i="9"/>
  <c r="CZ31" i="9"/>
  <c r="CZ32" i="9"/>
  <c r="CZ33" i="9"/>
  <c r="CZ34" i="9"/>
  <c r="D34" i="9" s="1"/>
  <c r="BB34" i="4" s="1"/>
  <c r="CZ35" i="9"/>
  <c r="CZ36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D20" i="9" s="1"/>
  <c r="BB20" i="4" s="1"/>
  <c r="D20" i="4" s="1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CA35" i="9"/>
  <c r="D35" i="9" s="1"/>
  <c r="BB35" i="4" s="1"/>
  <c r="CA36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BB31" i="9"/>
  <c r="BB32" i="9"/>
  <c r="BB33" i="9"/>
  <c r="BB34" i="9"/>
  <c r="BB35" i="9"/>
  <c r="BB36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D26" i="9" s="1"/>
  <c r="BB26" i="4" s="1"/>
  <c r="D26" i="4" s="1"/>
  <c r="AC27" i="9"/>
  <c r="AC28" i="9"/>
  <c r="AC29" i="9"/>
  <c r="AC30" i="9"/>
  <c r="AC31" i="9"/>
  <c r="AC32" i="9"/>
  <c r="AC33" i="9"/>
  <c r="AC34" i="9"/>
  <c r="AC35" i="9"/>
  <c r="AC36" i="9"/>
  <c r="AB8" i="9"/>
  <c r="BZ8" i="4" s="1"/>
  <c r="AB9" i="9"/>
  <c r="AB10" i="9"/>
  <c r="AB11" i="9"/>
  <c r="AB12" i="9"/>
  <c r="BZ12" i="4" s="1"/>
  <c r="AB13" i="9"/>
  <c r="BZ13" i="4" s="1"/>
  <c r="AB13" i="4" s="1"/>
  <c r="AB14" i="9"/>
  <c r="BZ14" i="4" s="1"/>
  <c r="AB14" i="4" s="1"/>
  <c r="AB15" i="9"/>
  <c r="AB16" i="9"/>
  <c r="AB17" i="9"/>
  <c r="AB18" i="9"/>
  <c r="AB19" i="9"/>
  <c r="AB20" i="9"/>
  <c r="BZ20" i="4" s="1"/>
  <c r="AB21" i="9"/>
  <c r="AB22" i="9"/>
  <c r="AB23" i="9"/>
  <c r="AB24" i="9"/>
  <c r="AB25" i="9"/>
  <c r="AB26" i="9"/>
  <c r="BZ26" i="4" s="1"/>
  <c r="AB27" i="9"/>
  <c r="AB28" i="9"/>
  <c r="AB29" i="9"/>
  <c r="BZ29" i="4" s="1"/>
  <c r="AB30" i="9"/>
  <c r="AB31" i="9"/>
  <c r="AB32" i="9"/>
  <c r="BZ32" i="4" s="1"/>
  <c r="AB33" i="9"/>
  <c r="AB34" i="9"/>
  <c r="AB35" i="9"/>
  <c r="AB36" i="9"/>
  <c r="AA8" i="9"/>
  <c r="AA9" i="9"/>
  <c r="BY9" i="4" s="1"/>
  <c r="AA10" i="9"/>
  <c r="AA11" i="9"/>
  <c r="AA12" i="9"/>
  <c r="AA13" i="9"/>
  <c r="AA14" i="9"/>
  <c r="AA15" i="9"/>
  <c r="BY15" i="4" s="1"/>
  <c r="AA16" i="9"/>
  <c r="AA17" i="9"/>
  <c r="BY17" i="4" s="1"/>
  <c r="AA17" i="4" s="1"/>
  <c r="AA18" i="9"/>
  <c r="AA19" i="9"/>
  <c r="AA20" i="9"/>
  <c r="AA21" i="9"/>
  <c r="BY21" i="4" s="1"/>
  <c r="AA22" i="9"/>
  <c r="AA23" i="9"/>
  <c r="AA24" i="9"/>
  <c r="AA25" i="9"/>
  <c r="AA26" i="9"/>
  <c r="AA27" i="9"/>
  <c r="BY27" i="4" s="1"/>
  <c r="AA28" i="9"/>
  <c r="AA29" i="9"/>
  <c r="AA30" i="9"/>
  <c r="AA31" i="9"/>
  <c r="BY31" i="4" s="1"/>
  <c r="AA32" i="9"/>
  <c r="BY32" i="4" s="1"/>
  <c r="AA32" i="4" s="1"/>
  <c r="AA33" i="9"/>
  <c r="BY33" i="4" s="1"/>
  <c r="AA33" i="4" s="1"/>
  <c r="AA34" i="9"/>
  <c r="AA35" i="9"/>
  <c r="AA36" i="9"/>
  <c r="Z8" i="9"/>
  <c r="Z9" i="9"/>
  <c r="Z10" i="9"/>
  <c r="BX10" i="4" s="1"/>
  <c r="Z11" i="9"/>
  <c r="Z12" i="9"/>
  <c r="Z13" i="9"/>
  <c r="Z14" i="9"/>
  <c r="Z15" i="9"/>
  <c r="Z16" i="9"/>
  <c r="BX16" i="4" s="1"/>
  <c r="Z17" i="9"/>
  <c r="Z18" i="9"/>
  <c r="BX18" i="4" s="1"/>
  <c r="Z18" i="4" s="1"/>
  <c r="Z19" i="9"/>
  <c r="BX19" i="4" s="1"/>
  <c r="Z20" i="9"/>
  <c r="BX20" i="4" s="1"/>
  <c r="Z21" i="9"/>
  <c r="Z22" i="9"/>
  <c r="BX22" i="4" s="1"/>
  <c r="Z23" i="9"/>
  <c r="Z24" i="9"/>
  <c r="Z25" i="9"/>
  <c r="Z26" i="9"/>
  <c r="Z27" i="9"/>
  <c r="Z28" i="9"/>
  <c r="BX28" i="4" s="1"/>
  <c r="Z29" i="9"/>
  <c r="Z30" i="9"/>
  <c r="Z31" i="9"/>
  <c r="Z32" i="9"/>
  <c r="Z33" i="9"/>
  <c r="Z34" i="9"/>
  <c r="BX34" i="4" s="1"/>
  <c r="Z35" i="9"/>
  <c r="BX35" i="4" s="1"/>
  <c r="Z35" i="4" s="1"/>
  <c r="Z36" i="9"/>
  <c r="BX36" i="4" s="1"/>
  <c r="Z36" i="4" s="1"/>
  <c r="Y8" i="9"/>
  <c r="Y9" i="9"/>
  <c r="Y10" i="9"/>
  <c r="Y11" i="9"/>
  <c r="BW11" i="4" s="1"/>
  <c r="Y12" i="9"/>
  <c r="Y13" i="9"/>
  <c r="Y14" i="9"/>
  <c r="Y15" i="9"/>
  <c r="Y16" i="9"/>
  <c r="Y17" i="9"/>
  <c r="BW17" i="4" s="1"/>
  <c r="Y18" i="9"/>
  <c r="Y19" i="9"/>
  <c r="Y20" i="9"/>
  <c r="Y21" i="9"/>
  <c r="BW21" i="4" s="1"/>
  <c r="Y21" i="4" s="1"/>
  <c r="Y22" i="9"/>
  <c r="BW22" i="4" s="1"/>
  <c r="Y22" i="4" s="1"/>
  <c r="Y23" i="9"/>
  <c r="BW23" i="4" s="1"/>
  <c r="Y23" i="4" s="1"/>
  <c r="Y24" i="9"/>
  <c r="Y25" i="9"/>
  <c r="Y26" i="9"/>
  <c r="Y27" i="9"/>
  <c r="Y28" i="9"/>
  <c r="Y29" i="9"/>
  <c r="BW29" i="4" s="1"/>
  <c r="Y30" i="9"/>
  <c r="Y31" i="9"/>
  <c r="Y32" i="9"/>
  <c r="Y33" i="9"/>
  <c r="Y34" i="9"/>
  <c r="Y35" i="9"/>
  <c r="BW35" i="4" s="1"/>
  <c r="Y36" i="9"/>
  <c r="X8" i="9"/>
  <c r="X9" i="9"/>
  <c r="BV9" i="4" s="1"/>
  <c r="X9" i="4" s="1"/>
  <c r="X10" i="9"/>
  <c r="BV10" i="4" s="1"/>
  <c r="X10" i="4" s="1"/>
  <c r="X11" i="9"/>
  <c r="X12" i="9"/>
  <c r="BV12" i="4" s="1"/>
  <c r="X13" i="9"/>
  <c r="X14" i="9"/>
  <c r="X15" i="9"/>
  <c r="X16" i="9"/>
  <c r="BV16" i="4" s="1"/>
  <c r="X16" i="4" s="1"/>
  <c r="X17" i="9"/>
  <c r="X18" i="9"/>
  <c r="BV18" i="4" s="1"/>
  <c r="X19" i="9"/>
  <c r="X20" i="9"/>
  <c r="X21" i="9"/>
  <c r="X22" i="9"/>
  <c r="X23" i="9"/>
  <c r="X24" i="9"/>
  <c r="BV24" i="4" s="1"/>
  <c r="X24" i="4" s="1"/>
  <c r="X25" i="9"/>
  <c r="BV25" i="4" s="1"/>
  <c r="X25" i="4" s="1"/>
  <c r="X26" i="9"/>
  <c r="BV26" i="4" s="1"/>
  <c r="X26" i="4" s="1"/>
  <c r="X27" i="9"/>
  <c r="X28" i="9"/>
  <c r="X29" i="9"/>
  <c r="X30" i="9"/>
  <c r="BV30" i="4" s="1"/>
  <c r="X31" i="9"/>
  <c r="X32" i="9"/>
  <c r="X33" i="9"/>
  <c r="X34" i="9"/>
  <c r="X35" i="9"/>
  <c r="X36" i="9"/>
  <c r="BV36" i="4" s="1"/>
  <c r="W8" i="9"/>
  <c r="W9" i="9"/>
  <c r="W10" i="9"/>
  <c r="W11" i="9"/>
  <c r="BU11" i="4" s="1"/>
  <c r="W11" i="4" s="1"/>
  <c r="W12" i="9"/>
  <c r="BU12" i="4" s="1"/>
  <c r="W12" i="4" s="1"/>
  <c r="W13" i="9"/>
  <c r="BU13" i="4" s="1"/>
  <c r="W13" i="4" s="1"/>
  <c r="W14" i="9"/>
  <c r="W15" i="9"/>
  <c r="W16" i="9"/>
  <c r="W17" i="9"/>
  <c r="W18" i="9"/>
  <c r="W19" i="9"/>
  <c r="BU19" i="4" s="1"/>
  <c r="W20" i="9"/>
  <c r="W21" i="9"/>
  <c r="W22" i="9"/>
  <c r="W23" i="9"/>
  <c r="W24" i="9"/>
  <c r="W25" i="9"/>
  <c r="BU25" i="4" s="1"/>
  <c r="W26" i="9"/>
  <c r="W27" i="9"/>
  <c r="BU27" i="4" s="1"/>
  <c r="W27" i="4" s="1"/>
  <c r="W28" i="9"/>
  <c r="BU28" i="4" s="1"/>
  <c r="W28" i="4" s="1"/>
  <c r="W29" i="9"/>
  <c r="BU29" i="4" s="1"/>
  <c r="W29" i="4" s="1"/>
  <c r="W30" i="9"/>
  <c r="W31" i="9"/>
  <c r="BU31" i="4" s="1"/>
  <c r="W32" i="9"/>
  <c r="W33" i="9"/>
  <c r="W34" i="9"/>
  <c r="W35" i="9"/>
  <c r="BU35" i="4" s="1"/>
  <c r="W35" i="4" s="1"/>
  <c r="W36" i="9"/>
  <c r="V8" i="9"/>
  <c r="BT8" i="4" s="1"/>
  <c r="V9" i="9"/>
  <c r="V10" i="9"/>
  <c r="V11" i="9"/>
  <c r="V12" i="9"/>
  <c r="V13" i="9"/>
  <c r="V14" i="9"/>
  <c r="BT14" i="4" s="1"/>
  <c r="V15" i="9"/>
  <c r="BT15" i="4" s="1"/>
  <c r="V15" i="4" s="1"/>
  <c r="V16" i="9"/>
  <c r="BT16" i="4" s="1"/>
  <c r="V16" i="4" s="1"/>
  <c r="V17" i="9"/>
  <c r="V18" i="9"/>
  <c r="V19" i="9"/>
  <c r="V20" i="9"/>
  <c r="BT20" i="4" s="1"/>
  <c r="V21" i="9"/>
  <c r="V22" i="9"/>
  <c r="V23" i="9"/>
  <c r="V24" i="9"/>
  <c r="V25" i="9"/>
  <c r="V26" i="9"/>
  <c r="BT26" i="4" s="1"/>
  <c r="V27" i="9"/>
  <c r="V28" i="9"/>
  <c r="V29" i="9"/>
  <c r="V30" i="9"/>
  <c r="BT30" i="4" s="1"/>
  <c r="V31" i="9"/>
  <c r="BT31" i="4" s="1"/>
  <c r="V31" i="4" s="1"/>
  <c r="V32" i="9"/>
  <c r="BT32" i="4" s="1"/>
  <c r="V32" i="4" s="1"/>
  <c r="V33" i="9"/>
  <c r="V34" i="9"/>
  <c r="V35" i="9"/>
  <c r="V36" i="9"/>
  <c r="BT36" i="4" s="1"/>
  <c r="V36" i="4" s="1"/>
  <c r="U8" i="9"/>
  <c r="U9" i="9"/>
  <c r="BS9" i="4" s="1"/>
  <c r="U10" i="9"/>
  <c r="U11" i="9"/>
  <c r="U12" i="9"/>
  <c r="U13" i="9"/>
  <c r="U14" i="9"/>
  <c r="U15" i="9"/>
  <c r="BS15" i="4" s="1"/>
  <c r="U16" i="9"/>
  <c r="U17" i="9"/>
  <c r="U18" i="9"/>
  <c r="BS18" i="4" s="1"/>
  <c r="U19" i="9"/>
  <c r="BS19" i="4" s="1"/>
  <c r="U19" i="4" s="1"/>
  <c r="U20" i="9"/>
  <c r="U21" i="9"/>
  <c r="BS21" i="4" s="1"/>
  <c r="U22" i="9"/>
  <c r="U23" i="9"/>
  <c r="BS23" i="4" s="1"/>
  <c r="U23" i="4" s="1"/>
  <c r="U24" i="9"/>
  <c r="U25" i="9"/>
  <c r="BS25" i="4" s="1"/>
  <c r="U26" i="9"/>
  <c r="U27" i="9"/>
  <c r="BS27" i="4" s="1"/>
  <c r="U28" i="9"/>
  <c r="U29" i="9"/>
  <c r="U30" i="9"/>
  <c r="U31" i="9"/>
  <c r="U32" i="9"/>
  <c r="U33" i="9"/>
  <c r="BS33" i="4" s="1"/>
  <c r="U33" i="4" s="1"/>
  <c r="U34" i="9"/>
  <c r="BS34" i="4" s="1"/>
  <c r="U34" i="4" s="1"/>
  <c r="U35" i="9"/>
  <c r="BS35" i="4" s="1"/>
  <c r="U35" i="4" s="1"/>
  <c r="U36" i="9"/>
  <c r="T8" i="9"/>
  <c r="T9" i="9"/>
  <c r="T10" i="9"/>
  <c r="BR10" i="4" s="1"/>
  <c r="T10" i="4" s="1"/>
  <c r="T11" i="9"/>
  <c r="T12" i="9"/>
  <c r="T13" i="9"/>
  <c r="T14" i="9"/>
  <c r="T15" i="9"/>
  <c r="T16" i="9"/>
  <c r="BR16" i="4" s="1"/>
  <c r="T17" i="9"/>
  <c r="T18" i="9"/>
  <c r="T19" i="9"/>
  <c r="T20" i="9"/>
  <c r="BR20" i="4" s="1"/>
  <c r="T20" i="4" s="1"/>
  <c r="T21" i="9"/>
  <c r="T22" i="9"/>
  <c r="BR22" i="4" s="1"/>
  <c r="T22" i="4" s="1"/>
  <c r="T23" i="9"/>
  <c r="T24" i="9"/>
  <c r="T25" i="9"/>
  <c r="T26" i="9"/>
  <c r="BR26" i="4" s="1"/>
  <c r="T26" i="4" s="1"/>
  <c r="T27" i="9"/>
  <c r="T28" i="9"/>
  <c r="BR28" i="4" s="1"/>
  <c r="T29" i="9"/>
  <c r="T30" i="9"/>
  <c r="BR30" i="4" s="1"/>
  <c r="T31" i="9"/>
  <c r="T32" i="9"/>
  <c r="T33" i="9"/>
  <c r="T34" i="9"/>
  <c r="BR34" i="4" s="1"/>
  <c r="T35" i="9"/>
  <c r="T36" i="9"/>
  <c r="BR36" i="4" s="1"/>
  <c r="T36" i="4" s="1"/>
  <c r="S8" i="9"/>
  <c r="BQ8" i="4" s="1"/>
  <c r="S8" i="4" s="1"/>
  <c r="S9" i="9"/>
  <c r="BQ9" i="4" s="1"/>
  <c r="S9" i="4" s="1"/>
  <c r="S10" i="9"/>
  <c r="S11" i="9"/>
  <c r="BQ11" i="4" s="1"/>
  <c r="S12" i="9"/>
  <c r="S13" i="9"/>
  <c r="S14" i="9"/>
  <c r="S15" i="9"/>
  <c r="BQ15" i="4" s="1"/>
  <c r="S15" i="4" s="1"/>
  <c r="S16" i="9"/>
  <c r="S17" i="9"/>
  <c r="BQ17" i="4" s="1"/>
  <c r="S18" i="9"/>
  <c r="S19" i="9"/>
  <c r="S20" i="9"/>
  <c r="S21" i="9"/>
  <c r="S22" i="9"/>
  <c r="S23" i="9"/>
  <c r="BQ23" i="4" s="1"/>
  <c r="S23" i="4" s="1"/>
  <c r="S24" i="9"/>
  <c r="BQ24" i="4" s="1"/>
  <c r="S24" i="4" s="1"/>
  <c r="S25" i="9"/>
  <c r="BQ25" i="4" s="1"/>
  <c r="S25" i="4" s="1"/>
  <c r="S26" i="9"/>
  <c r="S27" i="9"/>
  <c r="S28" i="9"/>
  <c r="S29" i="9"/>
  <c r="BQ29" i="4" s="1"/>
  <c r="S29" i="4" s="1"/>
  <c r="S30" i="9"/>
  <c r="S31" i="9"/>
  <c r="S32" i="9"/>
  <c r="S33" i="9"/>
  <c r="S34" i="9"/>
  <c r="S35" i="9"/>
  <c r="BQ35" i="4" s="1"/>
  <c r="S36" i="9"/>
  <c r="R8" i="9"/>
  <c r="R9" i="9"/>
  <c r="R10" i="9"/>
  <c r="BP10" i="4" s="1"/>
  <c r="R11" i="9"/>
  <c r="BP11" i="4" s="1"/>
  <c r="R11" i="4" s="1"/>
  <c r="R12" i="9"/>
  <c r="BP12" i="4" s="1"/>
  <c r="R13" i="9"/>
  <c r="R14" i="9"/>
  <c r="R15" i="9"/>
  <c r="R16" i="9"/>
  <c r="BP16" i="4" s="1"/>
  <c r="R16" i="4" s="1"/>
  <c r="R17" i="9"/>
  <c r="R18" i="9"/>
  <c r="BP18" i="4" s="1"/>
  <c r="R19" i="9"/>
  <c r="R20" i="9"/>
  <c r="BP20" i="4" s="1"/>
  <c r="R20" i="4" s="1"/>
  <c r="R21" i="9"/>
  <c r="R22" i="9"/>
  <c r="R23" i="9"/>
  <c r="R24" i="9"/>
  <c r="BP24" i="4" s="1"/>
  <c r="R25" i="9"/>
  <c r="R26" i="9"/>
  <c r="R27" i="9"/>
  <c r="BP27" i="4" s="1"/>
  <c r="R27" i="4" s="1"/>
  <c r="R28" i="9"/>
  <c r="BP28" i="4" s="1"/>
  <c r="R28" i="4" s="1"/>
  <c r="R29" i="9"/>
  <c r="R30" i="9"/>
  <c r="BP30" i="4" s="1"/>
  <c r="R31" i="9"/>
  <c r="R32" i="9"/>
  <c r="BP32" i="4" s="1"/>
  <c r="R32" i="4" s="1"/>
  <c r="R33" i="9"/>
  <c r="R34" i="9"/>
  <c r="BP34" i="4" s="1"/>
  <c r="R35" i="9"/>
  <c r="R36" i="9"/>
  <c r="BP36" i="4" s="1"/>
  <c r="R36" i="4" s="1"/>
  <c r="Q8" i="9"/>
  <c r="Q9" i="9"/>
  <c r="Q10" i="9"/>
  <c r="Q11" i="9"/>
  <c r="Q12" i="9"/>
  <c r="Q13" i="9"/>
  <c r="BO13" i="4" s="1"/>
  <c r="Q14" i="9"/>
  <c r="BO14" i="4" s="1"/>
  <c r="Q14" i="4" s="1"/>
  <c r="Q15" i="9"/>
  <c r="BO15" i="4" s="1"/>
  <c r="Q15" i="4" s="1"/>
  <c r="Q16" i="9"/>
  <c r="Q17" i="9"/>
  <c r="Q18" i="9"/>
  <c r="Q19" i="9"/>
  <c r="BO19" i="4" s="1"/>
  <c r="Q19" i="4" s="1"/>
  <c r="Q20" i="9"/>
  <c r="Q21" i="9"/>
  <c r="Q22" i="9"/>
  <c r="Q23" i="9"/>
  <c r="Q24" i="9"/>
  <c r="Q25" i="9"/>
  <c r="BO25" i="4" s="1"/>
  <c r="Q26" i="9"/>
  <c r="Q27" i="9"/>
  <c r="BO27" i="4" s="1"/>
  <c r="Q27" i="4" s="1"/>
  <c r="Q28" i="9"/>
  <c r="Q29" i="9"/>
  <c r="BO29" i="4" s="1"/>
  <c r="Q29" i="4" s="1"/>
  <c r="Q30" i="9"/>
  <c r="BO30" i="4" s="1"/>
  <c r="Q30" i="4" s="1"/>
  <c r="Q31" i="9"/>
  <c r="BO31" i="4" s="1"/>
  <c r="Q31" i="4" s="1"/>
  <c r="Q32" i="9"/>
  <c r="Q33" i="9"/>
  <c r="Q34" i="9"/>
  <c r="Q35" i="9"/>
  <c r="Q36" i="9"/>
  <c r="P8" i="9"/>
  <c r="BN8" i="4" s="1"/>
  <c r="P9" i="9"/>
  <c r="P10" i="9"/>
  <c r="BN10" i="4" s="1"/>
  <c r="P10" i="4" s="1"/>
  <c r="P11" i="9"/>
  <c r="P12" i="9"/>
  <c r="P13" i="9"/>
  <c r="P14" i="9"/>
  <c r="BN14" i="4" s="1"/>
  <c r="P15" i="9"/>
  <c r="P16" i="9"/>
  <c r="BN16" i="4" s="1"/>
  <c r="P16" i="4" s="1"/>
  <c r="P17" i="9"/>
  <c r="BN17" i="4" s="1"/>
  <c r="P17" i="4" s="1"/>
  <c r="P18" i="9"/>
  <c r="BN18" i="4" s="1"/>
  <c r="P18" i="4" s="1"/>
  <c r="P19" i="9"/>
  <c r="P20" i="9"/>
  <c r="BN20" i="4" s="1"/>
  <c r="P21" i="9"/>
  <c r="P22" i="9"/>
  <c r="P23" i="9"/>
  <c r="P24" i="9"/>
  <c r="BN24" i="4" s="1"/>
  <c r="P25" i="9"/>
  <c r="P26" i="9"/>
  <c r="BN26" i="4" s="1"/>
  <c r="P26" i="4" s="1"/>
  <c r="P27" i="9"/>
  <c r="P28" i="9"/>
  <c r="P29" i="9"/>
  <c r="P30" i="9"/>
  <c r="P31" i="9"/>
  <c r="P32" i="9"/>
  <c r="BN32" i="4" s="1"/>
  <c r="P33" i="9"/>
  <c r="BN33" i="4" s="1"/>
  <c r="P33" i="4" s="1"/>
  <c r="P34" i="9"/>
  <c r="BN34" i="4" s="1"/>
  <c r="P34" i="4" s="1"/>
  <c r="P35" i="9"/>
  <c r="P36" i="9"/>
  <c r="BN36" i="4" s="1"/>
  <c r="P36" i="4" s="1"/>
  <c r="O8" i="9"/>
  <c r="O9" i="9"/>
  <c r="BM9" i="4" s="1"/>
  <c r="O9" i="4" s="1"/>
  <c r="O10" i="9"/>
  <c r="O11" i="9"/>
  <c r="O12" i="9"/>
  <c r="O13" i="9"/>
  <c r="O14" i="9"/>
  <c r="O15" i="9"/>
  <c r="BM15" i="4" s="1"/>
  <c r="O16" i="9"/>
  <c r="O17" i="9"/>
  <c r="BM17" i="4" s="1"/>
  <c r="O17" i="4" s="1"/>
  <c r="O18" i="9"/>
  <c r="O19" i="9"/>
  <c r="BM19" i="4" s="1"/>
  <c r="O19" i="4" s="1"/>
  <c r="O20" i="9"/>
  <c r="BM20" i="4" s="1"/>
  <c r="O20" i="4" s="1"/>
  <c r="O21" i="9"/>
  <c r="BM21" i="4" s="1"/>
  <c r="O21" i="4" s="1"/>
  <c r="O22" i="9"/>
  <c r="O23" i="9"/>
  <c r="O24" i="9"/>
  <c r="O25" i="9"/>
  <c r="BM25" i="4" s="1"/>
  <c r="O25" i="4" s="1"/>
  <c r="O26" i="9"/>
  <c r="O27" i="9"/>
  <c r="BM27" i="4" s="1"/>
  <c r="O28" i="9"/>
  <c r="O29" i="9"/>
  <c r="BM29" i="4" s="1"/>
  <c r="O29" i="4" s="1"/>
  <c r="O30" i="9"/>
  <c r="O31" i="9"/>
  <c r="O32" i="9"/>
  <c r="O33" i="9"/>
  <c r="BM33" i="4" s="1"/>
  <c r="O34" i="9"/>
  <c r="O35" i="9"/>
  <c r="BM35" i="4" s="1"/>
  <c r="O35" i="4" s="1"/>
  <c r="O36" i="9"/>
  <c r="BM36" i="4" s="1"/>
  <c r="O36" i="4" s="1"/>
  <c r="N8" i="9"/>
  <c r="BL8" i="4" s="1"/>
  <c r="N8" i="4" s="1"/>
  <c r="N9" i="9"/>
  <c r="N10" i="9"/>
  <c r="BL10" i="4" s="1"/>
  <c r="N11" i="9"/>
  <c r="N12" i="9"/>
  <c r="BL12" i="4" s="1"/>
  <c r="N12" i="4" s="1"/>
  <c r="N13" i="9"/>
  <c r="N14" i="9"/>
  <c r="BL14" i="4" s="1"/>
  <c r="N15" i="9"/>
  <c r="N16" i="9"/>
  <c r="BL16" i="4" s="1"/>
  <c r="N16" i="4" s="1"/>
  <c r="N17" i="9"/>
  <c r="N18" i="9"/>
  <c r="N19" i="9"/>
  <c r="N20" i="9"/>
  <c r="N21" i="9"/>
  <c r="N22" i="9"/>
  <c r="BL22" i="4" s="1"/>
  <c r="N22" i="4" s="1"/>
  <c r="N23" i="9"/>
  <c r="BL23" i="4" s="1"/>
  <c r="N23" i="4" s="1"/>
  <c r="N24" i="9"/>
  <c r="BL24" i="4" s="1"/>
  <c r="N24" i="4" s="1"/>
  <c r="N25" i="9"/>
  <c r="N26" i="9"/>
  <c r="BL26" i="4" s="1"/>
  <c r="N26" i="4" s="1"/>
  <c r="N27" i="9"/>
  <c r="N28" i="9"/>
  <c r="BL28" i="4" s="1"/>
  <c r="N28" i="4" s="1"/>
  <c r="N29" i="9"/>
  <c r="N30" i="9"/>
  <c r="N31" i="9"/>
  <c r="N32" i="9"/>
  <c r="N33" i="9"/>
  <c r="N34" i="9"/>
  <c r="BL34" i="4" s="1"/>
  <c r="N35" i="9"/>
  <c r="N36" i="9"/>
  <c r="BL36" i="4" s="1"/>
  <c r="N36" i="4" s="1"/>
  <c r="M8" i="9"/>
  <c r="M9" i="9"/>
  <c r="BK9" i="4" s="1"/>
  <c r="M9" i="4" s="1"/>
  <c r="M10" i="9"/>
  <c r="M11" i="9"/>
  <c r="BK11" i="4" s="1"/>
  <c r="M11" i="4" s="1"/>
  <c r="M12" i="9"/>
  <c r="M13" i="9"/>
  <c r="M14" i="9"/>
  <c r="M15" i="9"/>
  <c r="M16" i="9"/>
  <c r="M17" i="9"/>
  <c r="BK17" i="4" s="1"/>
  <c r="M18" i="9"/>
  <c r="M19" i="9"/>
  <c r="BK19" i="4" s="1"/>
  <c r="M19" i="4" s="1"/>
  <c r="M20" i="9"/>
  <c r="M21" i="9"/>
  <c r="M22" i="9"/>
  <c r="M23" i="9"/>
  <c r="BK23" i="4" s="1"/>
  <c r="M24" i="9"/>
  <c r="M25" i="9"/>
  <c r="BK25" i="4" s="1"/>
  <c r="M25" i="4" s="1"/>
  <c r="M26" i="9"/>
  <c r="BK26" i="4" s="1"/>
  <c r="M26" i="4" s="1"/>
  <c r="M27" i="9"/>
  <c r="BK27" i="4" s="1"/>
  <c r="M27" i="4" s="1"/>
  <c r="M28" i="9"/>
  <c r="M29" i="9"/>
  <c r="BK29" i="4" s="1"/>
  <c r="M30" i="9"/>
  <c r="M31" i="9"/>
  <c r="BK31" i="4" s="1"/>
  <c r="M31" i="4" s="1"/>
  <c r="M32" i="9"/>
  <c r="M33" i="9"/>
  <c r="BK33" i="4" s="1"/>
  <c r="M34" i="9"/>
  <c r="M35" i="9"/>
  <c r="BK35" i="4" s="1"/>
  <c r="M35" i="4" s="1"/>
  <c r="M36" i="9"/>
  <c r="L8" i="9"/>
  <c r="L9" i="9"/>
  <c r="L10" i="9"/>
  <c r="L11" i="9"/>
  <c r="L12" i="9"/>
  <c r="BJ12" i="4" s="1"/>
  <c r="L12" i="4" s="1"/>
  <c r="L13" i="9"/>
  <c r="L14" i="9"/>
  <c r="BJ14" i="4" s="1"/>
  <c r="L14" i="4" s="1"/>
  <c r="L15" i="9"/>
  <c r="L16" i="9"/>
  <c r="BJ16" i="4" s="1"/>
  <c r="L16" i="4" s="1"/>
  <c r="L17" i="9"/>
  <c r="L18" i="9"/>
  <c r="BJ18" i="4" s="1"/>
  <c r="L18" i="4" s="1"/>
  <c r="L19" i="9"/>
  <c r="L20" i="9"/>
  <c r="L21" i="9"/>
  <c r="L22" i="9"/>
  <c r="L23" i="9"/>
  <c r="L24" i="9"/>
  <c r="BJ24" i="4" s="1"/>
  <c r="L25" i="9"/>
  <c r="L26" i="9"/>
  <c r="BJ26" i="4" s="1"/>
  <c r="L26" i="4" s="1"/>
  <c r="L27" i="9"/>
  <c r="L28" i="9"/>
  <c r="BJ28" i="4" s="1"/>
  <c r="L28" i="4" s="1"/>
  <c r="L29" i="9"/>
  <c r="BJ29" i="4" s="1"/>
  <c r="L29" i="4" s="1"/>
  <c r="L30" i="9"/>
  <c r="BJ30" i="4" s="1"/>
  <c r="L30" i="4" s="1"/>
  <c r="L31" i="9"/>
  <c r="L32" i="9"/>
  <c r="L33" i="9"/>
  <c r="L34" i="9"/>
  <c r="BJ34" i="4" s="1"/>
  <c r="L34" i="4" s="1"/>
  <c r="L35" i="9"/>
  <c r="L36" i="9"/>
  <c r="BJ36" i="4" s="1"/>
  <c r="K8" i="9"/>
  <c r="K9" i="9"/>
  <c r="BI9" i="4" s="1"/>
  <c r="K9" i="4" s="1"/>
  <c r="K10" i="9"/>
  <c r="K11" i="9"/>
  <c r="K12" i="9"/>
  <c r="K13" i="9"/>
  <c r="BI13" i="4" s="1"/>
  <c r="K14" i="9"/>
  <c r="K15" i="9"/>
  <c r="K16" i="9"/>
  <c r="BI16" i="4" s="1"/>
  <c r="K16" i="4" s="1"/>
  <c r="K17" i="9"/>
  <c r="BI17" i="4" s="1"/>
  <c r="K17" i="4" s="1"/>
  <c r="K18" i="9"/>
  <c r="K19" i="9"/>
  <c r="BI19" i="4" s="1"/>
  <c r="K20" i="9"/>
  <c r="K21" i="9"/>
  <c r="BI21" i="4" s="1"/>
  <c r="K21" i="4" s="1"/>
  <c r="K22" i="9"/>
  <c r="K23" i="9"/>
  <c r="BI23" i="4" s="1"/>
  <c r="K24" i="9"/>
  <c r="K25" i="9"/>
  <c r="BI25" i="4" s="1"/>
  <c r="K25" i="4" s="1"/>
  <c r="K26" i="9"/>
  <c r="K27" i="9"/>
  <c r="K28" i="9"/>
  <c r="K29" i="9"/>
  <c r="K30" i="9"/>
  <c r="K31" i="9"/>
  <c r="BI31" i="4" s="1"/>
  <c r="K32" i="9"/>
  <c r="BI32" i="4" s="1"/>
  <c r="K32" i="4" s="1"/>
  <c r="K33" i="9"/>
  <c r="BI33" i="4" s="1"/>
  <c r="K33" i="4" s="1"/>
  <c r="K34" i="9"/>
  <c r="K35" i="9"/>
  <c r="BI35" i="4" s="1"/>
  <c r="K35" i="4" s="1"/>
  <c r="K36" i="9"/>
  <c r="J8" i="9"/>
  <c r="BH8" i="4" s="1"/>
  <c r="J8" i="4" s="1"/>
  <c r="J9" i="9"/>
  <c r="J10" i="9"/>
  <c r="J11" i="9"/>
  <c r="J12" i="9"/>
  <c r="J13" i="9"/>
  <c r="J14" i="9"/>
  <c r="BH14" i="4" s="1"/>
  <c r="J15" i="9"/>
  <c r="J16" i="9"/>
  <c r="BH16" i="4" s="1"/>
  <c r="J16" i="4" s="1"/>
  <c r="J17" i="9"/>
  <c r="J18" i="9"/>
  <c r="BH18" i="4" s="1"/>
  <c r="J18" i="4" s="1"/>
  <c r="J19" i="9"/>
  <c r="BH19" i="4" s="1"/>
  <c r="J19" i="4" s="1"/>
  <c r="J20" i="9"/>
  <c r="BH20" i="4" s="1"/>
  <c r="J20" i="4" s="1"/>
  <c r="J21" i="9"/>
  <c r="J22" i="9"/>
  <c r="J23" i="9"/>
  <c r="J24" i="9"/>
  <c r="J25" i="9"/>
  <c r="J26" i="9"/>
  <c r="BH26" i="4" s="1"/>
  <c r="J27" i="9"/>
  <c r="J28" i="9"/>
  <c r="BH28" i="4" s="1"/>
  <c r="J28" i="4" s="1"/>
  <c r="J29" i="9"/>
  <c r="J30" i="9"/>
  <c r="J31" i="9"/>
  <c r="J32" i="9"/>
  <c r="BH32" i="4" s="1"/>
  <c r="J33" i="9"/>
  <c r="J34" i="9"/>
  <c r="BH34" i="4" s="1"/>
  <c r="J34" i="4" s="1"/>
  <c r="J35" i="9"/>
  <c r="BH35" i="4" s="1"/>
  <c r="J35" i="4" s="1"/>
  <c r="J36" i="9"/>
  <c r="BH36" i="4" s="1"/>
  <c r="J36" i="4" s="1"/>
  <c r="I8" i="9"/>
  <c r="I9" i="9"/>
  <c r="BG9" i="4" s="1"/>
  <c r="I9" i="4" s="1"/>
  <c r="I10" i="9"/>
  <c r="I11" i="9"/>
  <c r="BG11" i="4" s="1"/>
  <c r="I11" i="4" s="1"/>
  <c r="I12" i="9"/>
  <c r="I13" i="9"/>
  <c r="BG13" i="4" s="1"/>
  <c r="I14" i="9"/>
  <c r="I15" i="9"/>
  <c r="BG15" i="4" s="1"/>
  <c r="I15" i="4" s="1"/>
  <c r="I16" i="9"/>
  <c r="I17" i="9"/>
  <c r="I18" i="9"/>
  <c r="I19" i="9"/>
  <c r="I20" i="9"/>
  <c r="I21" i="9"/>
  <c r="BG21" i="4" s="1"/>
  <c r="I21" i="4" s="1"/>
  <c r="I22" i="9"/>
  <c r="BG22" i="4" s="1"/>
  <c r="I22" i="4" s="1"/>
  <c r="I23" i="9"/>
  <c r="BG23" i="4" s="1"/>
  <c r="I23" i="4" s="1"/>
  <c r="I24" i="9"/>
  <c r="I25" i="9"/>
  <c r="BG25" i="4" s="1"/>
  <c r="I25" i="4" s="1"/>
  <c r="I26" i="9"/>
  <c r="I27" i="9"/>
  <c r="BG27" i="4" s="1"/>
  <c r="I27" i="4" s="1"/>
  <c r="I28" i="9"/>
  <c r="I29" i="9"/>
  <c r="I30" i="9"/>
  <c r="I31" i="9"/>
  <c r="I32" i="9"/>
  <c r="I33" i="9"/>
  <c r="BG33" i="4" s="1"/>
  <c r="I34" i="9"/>
  <c r="I35" i="9"/>
  <c r="BG35" i="4" s="1"/>
  <c r="I35" i="4" s="1"/>
  <c r="I36" i="9"/>
  <c r="H8" i="9"/>
  <c r="BF8" i="4" s="1"/>
  <c r="H8" i="4" s="1"/>
  <c r="H9" i="9"/>
  <c r="BF9" i="4" s="1"/>
  <c r="H9" i="4" s="1"/>
  <c r="H10" i="9"/>
  <c r="BF10" i="4" s="1"/>
  <c r="H10" i="4" s="1"/>
  <c r="H11" i="9"/>
  <c r="H12" i="9"/>
  <c r="H13" i="9"/>
  <c r="H14" i="9"/>
  <c r="BF14" i="4" s="1"/>
  <c r="H14" i="4" s="1"/>
  <c r="H15" i="9"/>
  <c r="BF15" i="4" s="1"/>
  <c r="H15" i="4" s="1"/>
  <c r="H16" i="9"/>
  <c r="BF16" i="4" s="1"/>
  <c r="H17" i="9"/>
  <c r="H18" i="9"/>
  <c r="BF18" i="4" s="1"/>
  <c r="H18" i="4" s="1"/>
  <c r="H19" i="9"/>
  <c r="H20" i="9"/>
  <c r="H21" i="9"/>
  <c r="H22" i="9"/>
  <c r="BF22" i="4" s="1"/>
  <c r="H23" i="9"/>
  <c r="H24" i="9"/>
  <c r="H25" i="9"/>
  <c r="BF25" i="4" s="1"/>
  <c r="H25" i="4" s="1"/>
  <c r="H26" i="9"/>
  <c r="H27" i="9"/>
  <c r="H28" i="9"/>
  <c r="BF28" i="4" s="1"/>
  <c r="H28" i="4" s="1"/>
  <c r="H29" i="9"/>
  <c r="H30" i="9"/>
  <c r="BF30" i="4" s="1"/>
  <c r="H30" i="4" s="1"/>
  <c r="H31" i="9"/>
  <c r="H32" i="9"/>
  <c r="BF32" i="4" s="1"/>
  <c r="H33" i="9"/>
  <c r="H34" i="9"/>
  <c r="BF34" i="4" s="1"/>
  <c r="H34" i="4" s="1"/>
  <c r="H35" i="9"/>
  <c r="H36" i="9"/>
  <c r="G8" i="9"/>
  <c r="G9" i="9"/>
  <c r="G10" i="9"/>
  <c r="G11" i="9"/>
  <c r="BE11" i="4" s="1"/>
  <c r="G12" i="9"/>
  <c r="BE12" i="4" s="1"/>
  <c r="G12" i="4" s="1"/>
  <c r="G13" i="9"/>
  <c r="BE13" i="4" s="1"/>
  <c r="G13" i="4" s="1"/>
  <c r="G14" i="9"/>
  <c r="G15" i="9"/>
  <c r="BE15" i="4" s="1"/>
  <c r="G15" i="4" s="1"/>
  <c r="G16" i="9"/>
  <c r="G17" i="9"/>
  <c r="BE17" i="4" s="1"/>
  <c r="G17" i="4" s="1"/>
  <c r="G18" i="9"/>
  <c r="G19" i="9"/>
  <c r="G20" i="9"/>
  <c r="G21" i="9"/>
  <c r="G22" i="9"/>
  <c r="G23" i="9"/>
  <c r="BE23" i="4" s="1"/>
  <c r="G24" i="9"/>
  <c r="G25" i="9"/>
  <c r="BE25" i="4" s="1"/>
  <c r="G25" i="4" s="1"/>
  <c r="G26" i="9"/>
  <c r="G27" i="9"/>
  <c r="BE27" i="4" s="1"/>
  <c r="G27" i="4" s="1"/>
  <c r="G28" i="9"/>
  <c r="BE28" i="4" s="1"/>
  <c r="G28" i="4" s="1"/>
  <c r="G29" i="9"/>
  <c r="BE29" i="4" s="1"/>
  <c r="G29" i="4" s="1"/>
  <c r="G30" i="9"/>
  <c r="G31" i="9"/>
  <c r="BE31" i="4" s="1"/>
  <c r="G31" i="4" s="1"/>
  <c r="G32" i="9"/>
  <c r="G33" i="9"/>
  <c r="BE33" i="4" s="1"/>
  <c r="G33" i="4" s="1"/>
  <c r="G34" i="9"/>
  <c r="G35" i="9"/>
  <c r="BE35" i="4" s="1"/>
  <c r="G36" i="9"/>
  <c r="F8" i="9"/>
  <c r="BD8" i="4" s="1"/>
  <c r="F8" i="4" s="1"/>
  <c r="F9" i="9"/>
  <c r="F10" i="9"/>
  <c r="F11" i="9"/>
  <c r="F12" i="9"/>
  <c r="BD12" i="4" s="1"/>
  <c r="F13" i="9"/>
  <c r="F14" i="9"/>
  <c r="BD14" i="4" s="1"/>
  <c r="F14" i="4" s="1"/>
  <c r="F15" i="9"/>
  <c r="BD15" i="4" s="1"/>
  <c r="F15" i="4" s="1"/>
  <c r="F16" i="9"/>
  <c r="BD16" i="4" s="1"/>
  <c r="F17" i="9"/>
  <c r="F18" i="9"/>
  <c r="BD18" i="4" s="1"/>
  <c r="F18" i="4" s="1"/>
  <c r="F19" i="9"/>
  <c r="F20" i="9"/>
  <c r="BD20" i="4" s="1"/>
  <c r="F20" i="4" s="1"/>
  <c r="F21" i="9"/>
  <c r="F22" i="9"/>
  <c r="BD22" i="4" s="1"/>
  <c r="F23" i="9"/>
  <c r="F24" i="9"/>
  <c r="BD24" i="4" s="1"/>
  <c r="F24" i="4" s="1"/>
  <c r="F25" i="9"/>
  <c r="F26" i="9"/>
  <c r="F27" i="9"/>
  <c r="F28" i="9"/>
  <c r="F29" i="9"/>
  <c r="F30" i="9"/>
  <c r="BD30" i="4" s="1"/>
  <c r="F30" i="4" s="1"/>
  <c r="F31" i="9"/>
  <c r="BD31" i="4" s="1"/>
  <c r="F31" i="4" s="1"/>
  <c r="F32" i="9"/>
  <c r="BD32" i="4" s="1"/>
  <c r="F32" i="4" s="1"/>
  <c r="F33" i="9"/>
  <c r="F34" i="9"/>
  <c r="BD34" i="4" s="1"/>
  <c r="F34" i="4" s="1"/>
  <c r="F35" i="9"/>
  <c r="F36" i="9"/>
  <c r="BD36" i="4" s="1"/>
  <c r="F36" i="4" s="1"/>
  <c r="E8" i="9"/>
  <c r="E9" i="9"/>
  <c r="E10" i="9"/>
  <c r="E11" i="9"/>
  <c r="E12" i="9"/>
  <c r="E13" i="9"/>
  <c r="BC13" i="4" s="1"/>
  <c r="E13" i="4" s="1"/>
  <c r="E14" i="9"/>
  <c r="E15" i="9"/>
  <c r="BC15" i="4" s="1"/>
  <c r="E15" i="4" s="1"/>
  <c r="E16" i="9"/>
  <c r="E17" i="9"/>
  <c r="BC17" i="4" s="1"/>
  <c r="E18" i="9"/>
  <c r="BC18" i="4" s="1"/>
  <c r="E18" i="4" s="1"/>
  <c r="E19" i="9"/>
  <c r="BC19" i="4" s="1"/>
  <c r="E19" i="4" s="1"/>
  <c r="E20" i="9"/>
  <c r="E21" i="9"/>
  <c r="BC21" i="4" s="1"/>
  <c r="E21" i="4" s="1"/>
  <c r="E22" i="9"/>
  <c r="E23" i="9"/>
  <c r="BC23" i="4" s="1"/>
  <c r="E23" i="4" s="1"/>
  <c r="E24" i="9"/>
  <c r="BC24" i="4" s="1"/>
  <c r="E24" i="4" s="1"/>
  <c r="E25" i="9"/>
  <c r="BC25" i="4" s="1"/>
  <c r="E25" i="4" s="1"/>
  <c r="E26" i="9"/>
  <c r="E27" i="9"/>
  <c r="BC27" i="4" s="1"/>
  <c r="E28" i="9"/>
  <c r="E29" i="9"/>
  <c r="E30" i="9"/>
  <c r="E31" i="9"/>
  <c r="BC31" i="4" s="1"/>
  <c r="E32" i="9"/>
  <c r="E33" i="9"/>
  <c r="E34" i="9"/>
  <c r="BC34" i="4" s="1"/>
  <c r="E34" i="4" s="1"/>
  <c r="E35" i="9"/>
  <c r="BC35" i="4" s="1"/>
  <c r="E35" i="4" s="1"/>
  <c r="E36" i="9"/>
  <c r="D8" i="9"/>
  <c r="BB8" i="4" s="1"/>
  <c r="D8" i="4" s="1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BZ9" i="4"/>
  <c r="BZ10" i="4"/>
  <c r="BZ11" i="4"/>
  <c r="AB11" i="4" s="1"/>
  <c r="BZ15" i="4"/>
  <c r="AB15" i="4" s="1"/>
  <c r="BZ16" i="4"/>
  <c r="BZ17" i="4"/>
  <c r="BZ18" i="4"/>
  <c r="BZ19" i="4"/>
  <c r="BZ21" i="4"/>
  <c r="AB21" i="4" s="1"/>
  <c r="BZ22" i="4"/>
  <c r="AB22" i="4" s="1"/>
  <c r="BZ23" i="4"/>
  <c r="AB23" i="4" s="1"/>
  <c r="BZ24" i="4"/>
  <c r="AB24" i="4" s="1"/>
  <c r="BZ25" i="4"/>
  <c r="BZ27" i="4"/>
  <c r="BZ28" i="4"/>
  <c r="AB28" i="4" s="1"/>
  <c r="BZ30" i="4"/>
  <c r="AB30" i="4" s="1"/>
  <c r="BZ31" i="4"/>
  <c r="BZ33" i="4"/>
  <c r="BZ34" i="4"/>
  <c r="BZ35" i="4"/>
  <c r="BZ36" i="4"/>
  <c r="BY8" i="4"/>
  <c r="BY10" i="4"/>
  <c r="BY11" i="4"/>
  <c r="AA11" i="4" s="1"/>
  <c r="BY12" i="4"/>
  <c r="BY13" i="4"/>
  <c r="BY14" i="4"/>
  <c r="BY16" i="4"/>
  <c r="AA16" i="4" s="1"/>
  <c r="BY18" i="4"/>
  <c r="AA18" i="4" s="1"/>
  <c r="BY19" i="4"/>
  <c r="BY20" i="4"/>
  <c r="AA20" i="4" s="1"/>
  <c r="BY22" i="4"/>
  <c r="BY23" i="4"/>
  <c r="BY24" i="4"/>
  <c r="AA24" i="4" s="1"/>
  <c r="BY25" i="4"/>
  <c r="AA25" i="4" s="1"/>
  <c r="BY26" i="4"/>
  <c r="BY28" i="4"/>
  <c r="AA28" i="4" s="1"/>
  <c r="BY29" i="4"/>
  <c r="AA29" i="4" s="1"/>
  <c r="BY30" i="4"/>
  <c r="BY34" i="4"/>
  <c r="AA34" i="4" s="1"/>
  <c r="BY35" i="4"/>
  <c r="AA35" i="4" s="1"/>
  <c r="BY36" i="4"/>
  <c r="BX8" i="4"/>
  <c r="Z8" i="4" s="1"/>
  <c r="BX9" i="4"/>
  <c r="BX11" i="4"/>
  <c r="BX12" i="4"/>
  <c r="Z12" i="4" s="1"/>
  <c r="BX13" i="4"/>
  <c r="BX14" i="4"/>
  <c r="Z14" i="4" s="1"/>
  <c r="BX15" i="4"/>
  <c r="Z15" i="4" s="1"/>
  <c r="BX17" i="4"/>
  <c r="BX21" i="4"/>
  <c r="Z21" i="4" s="1"/>
  <c r="BX23" i="4"/>
  <c r="Z23" i="4" s="1"/>
  <c r="BX24" i="4"/>
  <c r="BX25" i="4"/>
  <c r="Z25" i="4" s="1"/>
  <c r="BX26" i="4"/>
  <c r="BX27" i="4"/>
  <c r="BX29" i="4"/>
  <c r="BX30" i="4"/>
  <c r="Z30" i="4" s="1"/>
  <c r="BX31" i="4"/>
  <c r="BX32" i="4"/>
  <c r="BX33" i="4"/>
  <c r="Z33" i="4" s="1"/>
  <c r="BW8" i="4"/>
  <c r="BW9" i="4"/>
  <c r="BW10" i="4"/>
  <c r="BW12" i="4"/>
  <c r="BW13" i="4"/>
  <c r="Y13" i="4" s="1"/>
  <c r="BW14" i="4"/>
  <c r="BW15" i="4"/>
  <c r="BW16" i="4"/>
  <c r="BW18" i="4"/>
  <c r="Y18" i="4" s="1"/>
  <c r="BW19" i="4"/>
  <c r="BW20" i="4"/>
  <c r="Y20" i="4" s="1"/>
  <c r="BW24" i="4"/>
  <c r="BW25" i="4"/>
  <c r="Y25" i="4" s="1"/>
  <c r="BW26" i="4"/>
  <c r="BW27" i="4"/>
  <c r="BW28" i="4"/>
  <c r="BW30" i="4"/>
  <c r="Y30" i="4" s="1"/>
  <c r="BW31" i="4"/>
  <c r="BW32" i="4"/>
  <c r="Y32" i="4" s="1"/>
  <c r="BW33" i="4"/>
  <c r="BW34" i="4"/>
  <c r="Y34" i="4" s="1"/>
  <c r="BW36" i="4"/>
  <c r="BV8" i="4"/>
  <c r="X8" i="4" s="1"/>
  <c r="BV11" i="4"/>
  <c r="BV13" i="4"/>
  <c r="X13" i="4" s="1"/>
  <c r="BV14" i="4"/>
  <c r="X14" i="4" s="1"/>
  <c r="BV15" i="4"/>
  <c r="BV17" i="4"/>
  <c r="BV19" i="4"/>
  <c r="BV20" i="4"/>
  <c r="BV21" i="4"/>
  <c r="BV22" i="4"/>
  <c r="X22" i="4" s="1"/>
  <c r="BV23" i="4"/>
  <c r="X23" i="4" s="1"/>
  <c r="BV27" i="4"/>
  <c r="X27" i="4" s="1"/>
  <c r="BV28" i="4"/>
  <c r="BV29" i="4"/>
  <c r="BV31" i="4"/>
  <c r="BV32" i="4"/>
  <c r="X32" i="4" s="1"/>
  <c r="BV33" i="4"/>
  <c r="X33" i="4" s="1"/>
  <c r="BV34" i="4"/>
  <c r="BV35" i="4"/>
  <c r="BU8" i="4"/>
  <c r="BU9" i="4"/>
  <c r="BU10" i="4"/>
  <c r="W10" i="4" s="1"/>
  <c r="BU14" i="4"/>
  <c r="W14" i="4" s="1"/>
  <c r="BU15" i="4"/>
  <c r="W15" i="4" s="1"/>
  <c r="BU16" i="4"/>
  <c r="BU17" i="4"/>
  <c r="W17" i="4" s="1"/>
  <c r="BU18" i="4"/>
  <c r="BU20" i="4"/>
  <c r="W20" i="4" s="1"/>
  <c r="BU21" i="4"/>
  <c r="W21" i="4" s="1"/>
  <c r="BU22" i="4"/>
  <c r="BU23" i="4"/>
  <c r="W23" i="4" s="1"/>
  <c r="BU24" i="4"/>
  <c r="BU26" i="4"/>
  <c r="BU30" i="4"/>
  <c r="BU32" i="4"/>
  <c r="BU33" i="4"/>
  <c r="BU34" i="4"/>
  <c r="W34" i="4" s="1"/>
  <c r="BU36" i="4"/>
  <c r="BT9" i="4"/>
  <c r="BT10" i="4"/>
  <c r="V10" i="4" s="1"/>
  <c r="BT11" i="4"/>
  <c r="BT12" i="4"/>
  <c r="BT13" i="4"/>
  <c r="BT17" i="4"/>
  <c r="V17" i="4" s="1"/>
  <c r="BT18" i="4"/>
  <c r="BT19" i="4"/>
  <c r="V19" i="4" s="1"/>
  <c r="BT21" i="4"/>
  <c r="BT22" i="4"/>
  <c r="BT23" i="4"/>
  <c r="V23" i="4" s="1"/>
  <c r="BT24" i="4"/>
  <c r="V24" i="4" s="1"/>
  <c r="BT25" i="4"/>
  <c r="BT27" i="4"/>
  <c r="V27" i="4" s="1"/>
  <c r="BT28" i="4"/>
  <c r="V28" i="4" s="1"/>
  <c r="BT29" i="4"/>
  <c r="BT33" i="4"/>
  <c r="BT34" i="4"/>
  <c r="V34" i="4" s="1"/>
  <c r="BT35" i="4"/>
  <c r="BS8" i="4"/>
  <c r="BS10" i="4"/>
  <c r="BS11" i="4"/>
  <c r="U11" i="4" s="1"/>
  <c r="BS12" i="4"/>
  <c r="U12" i="4" s="1"/>
  <c r="BS13" i="4"/>
  <c r="U13" i="4" s="1"/>
  <c r="BS14" i="4"/>
  <c r="BS16" i="4"/>
  <c r="BS17" i="4"/>
  <c r="U17" i="4" s="1"/>
  <c r="BS20" i="4"/>
  <c r="U20" i="4" s="1"/>
  <c r="BS22" i="4"/>
  <c r="U22" i="4" s="1"/>
  <c r="BS24" i="4"/>
  <c r="U24" i="4" s="1"/>
  <c r="BS26" i="4"/>
  <c r="BS28" i="4"/>
  <c r="BS29" i="4"/>
  <c r="BS30" i="4"/>
  <c r="BS31" i="4"/>
  <c r="U31" i="4" s="1"/>
  <c r="BS32" i="4"/>
  <c r="U32" i="4" s="1"/>
  <c r="BS36" i="4"/>
  <c r="U36" i="4" s="1"/>
  <c r="BR8" i="4"/>
  <c r="BR9" i="4"/>
  <c r="T9" i="4" s="1"/>
  <c r="BR11" i="4"/>
  <c r="BR12" i="4"/>
  <c r="T12" i="4" s="1"/>
  <c r="BR13" i="4"/>
  <c r="BR14" i="4"/>
  <c r="BR15" i="4"/>
  <c r="BR17" i="4"/>
  <c r="BR18" i="4"/>
  <c r="BR19" i="4"/>
  <c r="BR21" i="4"/>
  <c r="T21" i="4" s="1"/>
  <c r="BR23" i="4"/>
  <c r="T23" i="4" s="1"/>
  <c r="BR24" i="4"/>
  <c r="T24" i="4" s="1"/>
  <c r="BR25" i="4"/>
  <c r="BR27" i="4"/>
  <c r="BR29" i="4"/>
  <c r="T29" i="4" s="1"/>
  <c r="BR31" i="4"/>
  <c r="BR32" i="4"/>
  <c r="BR33" i="4"/>
  <c r="T33" i="4" s="1"/>
  <c r="BR35" i="4"/>
  <c r="BQ10" i="4"/>
  <c r="BQ12" i="4"/>
  <c r="S12" i="4" s="1"/>
  <c r="BQ13" i="4"/>
  <c r="S13" i="4" s="1"/>
  <c r="BQ14" i="4"/>
  <c r="S14" i="4" s="1"/>
  <c r="BQ16" i="4"/>
  <c r="S16" i="4" s="1"/>
  <c r="BQ18" i="4"/>
  <c r="BQ19" i="4"/>
  <c r="S19" i="4" s="1"/>
  <c r="BQ20" i="4"/>
  <c r="BQ21" i="4"/>
  <c r="S21" i="4" s="1"/>
  <c r="BQ22" i="4"/>
  <c r="BQ26" i="4"/>
  <c r="BQ27" i="4"/>
  <c r="BQ28" i="4"/>
  <c r="BQ30" i="4"/>
  <c r="BQ31" i="4"/>
  <c r="S31" i="4" s="1"/>
  <c r="BQ32" i="4"/>
  <c r="S32" i="4" s="1"/>
  <c r="BQ33" i="4"/>
  <c r="S33" i="4" s="1"/>
  <c r="BQ34" i="4"/>
  <c r="BQ36" i="4"/>
  <c r="S36" i="4" s="1"/>
  <c r="BP8" i="4"/>
  <c r="BP9" i="4"/>
  <c r="R9" i="4" s="1"/>
  <c r="BP13" i="4"/>
  <c r="R13" i="4" s="1"/>
  <c r="BP14" i="4"/>
  <c r="R14" i="4" s="1"/>
  <c r="BP15" i="4"/>
  <c r="BP17" i="4"/>
  <c r="BP19" i="4"/>
  <c r="R19" i="4" s="1"/>
  <c r="BP21" i="4"/>
  <c r="R21" i="4" s="1"/>
  <c r="BP22" i="4"/>
  <c r="R22" i="4" s="1"/>
  <c r="BP23" i="4"/>
  <c r="BP25" i="4"/>
  <c r="BP26" i="4"/>
  <c r="R26" i="4" s="1"/>
  <c r="BP29" i="4"/>
  <c r="BP31" i="4"/>
  <c r="R31" i="4" s="1"/>
  <c r="BP33" i="4"/>
  <c r="BP35" i="4"/>
  <c r="BO8" i="4"/>
  <c r="BO9" i="4"/>
  <c r="Q9" i="4" s="1"/>
  <c r="BO10" i="4"/>
  <c r="BO11" i="4"/>
  <c r="BO12" i="4"/>
  <c r="Q12" i="4" s="1"/>
  <c r="BO16" i="4"/>
  <c r="BO17" i="4"/>
  <c r="BO18" i="4"/>
  <c r="BO20" i="4"/>
  <c r="BO21" i="4"/>
  <c r="Q21" i="4" s="1"/>
  <c r="BO22" i="4"/>
  <c r="Q22" i="4" s="1"/>
  <c r="BO23" i="4"/>
  <c r="BO24" i="4"/>
  <c r="BO26" i="4"/>
  <c r="Q26" i="4" s="1"/>
  <c r="BO28" i="4"/>
  <c r="BO32" i="4"/>
  <c r="Q32" i="4" s="1"/>
  <c r="BO33" i="4"/>
  <c r="Q33" i="4" s="1"/>
  <c r="BO34" i="4"/>
  <c r="BO35" i="4"/>
  <c r="BO36" i="4"/>
  <c r="BN9" i="4"/>
  <c r="P9" i="4" s="1"/>
  <c r="BN11" i="4"/>
  <c r="BN12" i="4"/>
  <c r="P12" i="4" s="1"/>
  <c r="BN13" i="4"/>
  <c r="BN15" i="4"/>
  <c r="BN19" i="4"/>
  <c r="BN21" i="4"/>
  <c r="P21" i="4" s="1"/>
  <c r="BN22" i="4"/>
  <c r="P22" i="4" s="1"/>
  <c r="BN23" i="4"/>
  <c r="P23" i="4" s="1"/>
  <c r="BN25" i="4"/>
  <c r="BN27" i="4"/>
  <c r="BN28" i="4"/>
  <c r="P28" i="4" s="1"/>
  <c r="BN29" i="4"/>
  <c r="BN30" i="4"/>
  <c r="BN31" i="4"/>
  <c r="P31" i="4" s="1"/>
  <c r="BN35" i="4"/>
  <c r="BM8" i="4"/>
  <c r="BM10" i="4"/>
  <c r="BM11" i="4"/>
  <c r="O11" i="4" s="1"/>
  <c r="BM12" i="4"/>
  <c r="O12" i="4" s="1"/>
  <c r="BM13" i="4"/>
  <c r="BM14" i="4"/>
  <c r="BM16" i="4"/>
  <c r="O16" i="4" s="1"/>
  <c r="BM18" i="4"/>
  <c r="O18" i="4" s="1"/>
  <c r="BM22" i="4"/>
  <c r="BM23" i="4"/>
  <c r="O23" i="4" s="1"/>
  <c r="BM24" i="4"/>
  <c r="BM26" i="4"/>
  <c r="BM28" i="4"/>
  <c r="O28" i="4" s="1"/>
  <c r="BM30" i="4"/>
  <c r="O30" i="4" s="1"/>
  <c r="BM31" i="4"/>
  <c r="O31" i="4" s="1"/>
  <c r="BM32" i="4"/>
  <c r="O32" i="4" s="1"/>
  <c r="BM34" i="4"/>
  <c r="BL9" i="4"/>
  <c r="BL11" i="4"/>
  <c r="N11" i="4" s="1"/>
  <c r="BL13" i="4"/>
  <c r="BL15" i="4"/>
  <c r="BL17" i="4"/>
  <c r="BL18" i="4"/>
  <c r="N18" i="4" s="1"/>
  <c r="BL19" i="4"/>
  <c r="BL20" i="4"/>
  <c r="N20" i="4" s="1"/>
  <c r="BL21" i="4"/>
  <c r="N21" i="4" s="1"/>
  <c r="BL25" i="4"/>
  <c r="BL27" i="4"/>
  <c r="N27" i="4" s="1"/>
  <c r="BL29" i="4"/>
  <c r="BL30" i="4"/>
  <c r="N30" i="4" s="1"/>
  <c r="BL31" i="4"/>
  <c r="N31" i="4" s="1"/>
  <c r="BL32" i="4"/>
  <c r="BL33" i="4"/>
  <c r="BL35" i="4"/>
  <c r="N35" i="4" s="1"/>
  <c r="BK8" i="4"/>
  <c r="BK10" i="4"/>
  <c r="M10" i="4" s="1"/>
  <c r="BK12" i="4"/>
  <c r="M12" i="4" s="1"/>
  <c r="BK13" i="4"/>
  <c r="M13" i="4" s="1"/>
  <c r="BK14" i="4"/>
  <c r="BK15" i="4"/>
  <c r="M15" i="4" s="1"/>
  <c r="BK16" i="4"/>
  <c r="BK18" i="4"/>
  <c r="M18" i="4" s="1"/>
  <c r="BK20" i="4"/>
  <c r="BK21" i="4"/>
  <c r="M21" i="4" s="1"/>
  <c r="BK22" i="4"/>
  <c r="M22" i="4" s="1"/>
  <c r="BK24" i="4"/>
  <c r="BK28" i="4"/>
  <c r="BK30" i="4"/>
  <c r="M30" i="4" s="1"/>
  <c r="BK32" i="4"/>
  <c r="BK34" i="4"/>
  <c r="BK36" i="4"/>
  <c r="BJ8" i="4"/>
  <c r="L8" i="4" s="1"/>
  <c r="BJ9" i="4"/>
  <c r="BJ10" i="4"/>
  <c r="BJ11" i="4"/>
  <c r="L11" i="4" s="1"/>
  <c r="BJ13" i="4"/>
  <c r="L13" i="4" s="1"/>
  <c r="BJ15" i="4"/>
  <c r="BJ17" i="4"/>
  <c r="BJ19" i="4"/>
  <c r="BJ20" i="4"/>
  <c r="L20" i="4" s="1"/>
  <c r="BJ21" i="4"/>
  <c r="L21" i="4" s="1"/>
  <c r="BJ22" i="4"/>
  <c r="BJ23" i="4"/>
  <c r="BJ25" i="4"/>
  <c r="L25" i="4" s="1"/>
  <c r="BJ27" i="4"/>
  <c r="L27" i="4" s="1"/>
  <c r="BJ31" i="4"/>
  <c r="BJ32" i="4"/>
  <c r="L32" i="4" s="1"/>
  <c r="BJ33" i="4"/>
  <c r="BJ35" i="4"/>
  <c r="BI8" i="4"/>
  <c r="K8" i="4" s="1"/>
  <c r="BI10" i="4"/>
  <c r="K10" i="4" s="1"/>
  <c r="BI11" i="4"/>
  <c r="K11" i="4" s="1"/>
  <c r="BI12" i="4"/>
  <c r="K12" i="4" s="1"/>
  <c r="BI14" i="4"/>
  <c r="BI15" i="4"/>
  <c r="K15" i="4" s="1"/>
  <c r="BI18" i="4"/>
  <c r="BI20" i="4"/>
  <c r="K20" i="4" s="1"/>
  <c r="BI22" i="4"/>
  <c r="BI24" i="4"/>
  <c r="BI26" i="4"/>
  <c r="BI27" i="4"/>
  <c r="K27" i="4" s="1"/>
  <c r="BI28" i="4"/>
  <c r="BI29" i="4"/>
  <c r="K29" i="4" s="1"/>
  <c r="BI30" i="4"/>
  <c r="K30" i="4" s="1"/>
  <c r="BI34" i="4"/>
  <c r="K34" i="4" s="1"/>
  <c r="BI36" i="4"/>
  <c r="K36" i="4" s="1"/>
  <c r="BH9" i="4"/>
  <c r="BH10" i="4"/>
  <c r="J10" i="4" s="1"/>
  <c r="BH11" i="4"/>
  <c r="J11" i="4" s="1"/>
  <c r="BH12" i="4"/>
  <c r="J12" i="4" s="1"/>
  <c r="BH13" i="4"/>
  <c r="BH15" i="4"/>
  <c r="J15" i="4" s="1"/>
  <c r="BH17" i="4"/>
  <c r="BH21" i="4"/>
  <c r="BH22" i="4"/>
  <c r="J22" i="4" s="1"/>
  <c r="BH23" i="4"/>
  <c r="BH24" i="4"/>
  <c r="J24" i="4" s="1"/>
  <c r="BH25" i="4"/>
  <c r="BH27" i="4"/>
  <c r="J27" i="4" s="1"/>
  <c r="BH29" i="4"/>
  <c r="BH30" i="4"/>
  <c r="J30" i="4" s="1"/>
  <c r="BH31" i="4"/>
  <c r="BH33" i="4"/>
  <c r="BG8" i="4"/>
  <c r="BG10" i="4"/>
  <c r="I10" i="4" s="1"/>
  <c r="BG12" i="4"/>
  <c r="BG14" i="4"/>
  <c r="BG16" i="4"/>
  <c r="BG17" i="4"/>
  <c r="I17" i="4" s="1"/>
  <c r="BG18" i="4"/>
  <c r="BG19" i="4"/>
  <c r="BG20" i="4"/>
  <c r="I20" i="4" s="1"/>
  <c r="BG24" i="4"/>
  <c r="BG26" i="4"/>
  <c r="BG28" i="4"/>
  <c r="BG29" i="4"/>
  <c r="I29" i="4" s="1"/>
  <c r="BG30" i="4"/>
  <c r="I30" i="4" s="1"/>
  <c r="BG31" i="4"/>
  <c r="BG32" i="4"/>
  <c r="BG34" i="4"/>
  <c r="I34" i="4" s="1"/>
  <c r="BG36" i="4"/>
  <c r="BF11" i="4"/>
  <c r="BF12" i="4"/>
  <c r="H12" i="4" s="1"/>
  <c r="BF13" i="4"/>
  <c r="BF17" i="4"/>
  <c r="H17" i="4" s="1"/>
  <c r="BF19" i="4"/>
  <c r="BF20" i="4"/>
  <c r="H20" i="4" s="1"/>
  <c r="BF21" i="4"/>
  <c r="BF23" i="4"/>
  <c r="BF24" i="4"/>
  <c r="H24" i="4" s="1"/>
  <c r="BF26" i="4"/>
  <c r="H26" i="4" s="1"/>
  <c r="BF27" i="4"/>
  <c r="BF29" i="4"/>
  <c r="H29" i="4" s="1"/>
  <c r="BF31" i="4"/>
  <c r="BF33" i="4"/>
  <c r="BF35" i="4"/>
  <c r="BF36" i="4"/>
  <c r="H36" i="4" s="1"/>
  <c r="BE8" i="4"/>
  <c r="BE9" i="4"/>
  <c r="G9" i="4" s="1"/>
  <c r="BE10" i="4"/>
  <c r="G10" i="4" s="1"/>
  <c r="BE14" i="4"/>
  <c r="G14" i="4" s="1"/>
  <c r="BE16" i="4"/>
  <c r="G16" i="4" s="1"/>
  <c r="BE18" i="4"/>
  <c r="BE19" i="4"/>
  <c r="G19" i="4" s="1"/>
  <c r="BE20" i="4"/>
  <c r="G20" i="4" s="1"/>
  <c r="BE21" i="4"/>
  <c r="G21" i="4" s="1"/>
  <c r="BE22" i="4"/>
  <c r="BE24" i="4"/>
  <c r="G24" i="4" s="1"/>
  <c r="BE26" i="4"/>
  <c r="BE30" i="4"/>
  <c r="BE32" i="4"/>
  <c r="BE34" i="4"/>
  <c r="BE36" i="4"/>
  <c r="G36" i="4" s="1"/>
  <c r="BD9" i="4"/>
  <c r="F9" i="4" s="1"/>
  <c r="BD10" i="4"/>
  <c r="F10" i="4" s="1"/>
  <c r="BD11" i="4"/>
  <c r="BD13" i="4"/>
  <c r="BD17" i="4"/>
  <c r="BD19" i="4"/>
  <c r="F19" i="4" s="1"/>
  <c r="BD21" i="4"/>
  <c r="F21" i="4" s="1"/>
  <c r="BD23" i="4"/>
  <c r="BD25" i="4"/>
  <c r="BD26" i="4"/>
  <c r="F26" i="4" s="1"/>
  <c r="BD27" i="4"/>
  <c r="BD28" i="4"/>
  <c r="BD29" i="4"/>
  <c r="F29" i="4" s="1"/>
  <c r="BD33" i="4"/>
  <c r="BD35" i="4"/>
  <c r="F35" i="4" s="1"/>
  <c r="BC8" i="4"/>
  <c r="BC9" i="4"/>
  <c r="E9" i="4" s="1"/>
  <c r="BC10" i="4"/>
  <c r="E10" i="4" s="1"/>
  <c r="BC11" i="4"/>
  <c r="E11" i="4" s="1"/>
  <c r="BC12" i="4"/>
  <c r="E12" i="4" s="1"/>
  <c r="BC14" i="4"/>
  <c r="E14" i="4" s="1"/>
  <c r="BC16" i="4"/>
  <c r="E16" i="4" s="1"/>
  <c r="BC20" i="4"/>
  <c r="BC22" i="4"/>
  <c r="BC26" i="4"/>
  <c r="BC28" i="4"/>
  <c r="E28" i="4" s="1"/>
  <c r="BC29" i="4"/>
  <c r="E29" i="4" s="1"/>
  <c r="BC30" i="4"/>
  <c r="E30" i="4" s="1"/>
  <c r="BC32" i="4"/>
  <c r="BC33" i="4"/>
  <c r="E33" i="4" s="1"/>
  <c r="BC36" i="4"/>
  <c r="E36" i="4" s="1"/>
  <c r="BB15" i="4"/>
  <c r="AC8" i="4"/>
  <c r="AC9" i="4"/>
  <c r="AC10" i="4"/>
  <c r="AC11" i="4"/>
  <c r="O11" i="3" s="1"/>
  <c r="AC12" i="4"/>
  <c r="AC13" i="4"/>
  <c r="AC14" i="4"/>
  <c r="O14" i="3" s="1"/>
  <c r="AC15" i="4"/>
  <c r="O15" i="3" s="1"/>
  <c r="AC16" i="4"/>
  <c r="AC17" i="4"/>
  <c r="O17" i="3" s="1"/>
  <c r="AC18" i="4"/>
  <c r="AC19" i="4"/>
  <c r="AC20" i="4"/>
  <c r="AC21" i="4"/>
  <c r="AC22" i="4"/>
  <c r="AC23" i="4"/>
  <c r="O23" i="3" s="1"/>
  <c r="AC24" i="4"/>
  <c r="AC25" i="4"/>
  <c r="AC26" i="4"/>
  <c r="AC27" i="4"/>
  <c r="O27" i="3" s="1"/>
  <c r="AC28" i="4"/>
  <c r="AC29" i="4"/>
  <c r="AC30" i="4"/>
  <c r="AA30" i="1" s="1"/>
  <c r="AC31" i="4"/>
  <c r="AA31" i="1" s="1"/>
  <c r="AC32" i="4"/>
  <c r="AC33" i="4"/>
  <c r="AC34" i="4"/>
  <c r="O34" i="3" s="1"/>
  <c r="AC35" i="4"/>
  <c r="AC36" i="4"/>
  <c r="AB8" i="4"/>
  <c r="AB9" i="4"/>
  <c r="AB10" i="4"/>
  <c r="AB12" i="4"/>
  <c r="AB16" i="4"/>
  <c r="AB17" i="4"/>
  <c r="AB18" i="4"/>
  <c r="AB19" i="4"/>
  <c r="AB20" i="4"/>
  <c r="AB25" i="4"/>
  <c r="AB26" i="4"/>
  <c r="AB27" i="4"/>
  <c r="AB29" i="4"/>
  <c r="AB31" i="4"/>
  <c r="AB32" i="4"/>
  <c r="AB33" i="4"/>
  <c r="AB34" i="4"/>
  <c r="AB35" i="4"/>
  <c r="AB36" i="4"/>
  <c r="AA8" i="4"/>
  <c r="AA9" i="4"/>
  <c r="AA10" i="4"/>
  <c r="AA12" i="4"/>
  <c r="AA13" i="4"/>
  <c r="AA14" i="4"/>
  <c r="AA15" i="4"/>
  <c r="AA19" i="4"/>
  <c r="AA21" i="4"/>
  <c r="AA22" i="4"/>
  <c r="AA23" i="4"/>
  <c r="AA26" i="4"/>
  <c r="AA27" i="4"/>
  <c r="AA30" i="4"/>
  <c r="AA31" i="4"/>
  <c r="AA36" i="4"/>
  <c r="Z9" i="4"/>
  <c r="Z10" i="4"/>
  <c r="Z11" i="4"/>
  <c r="Z13" i="4"/>
  <c r="Z16" i="4"/>
  <c r="Z17" i="4"/>
  <c r="Z19" i="4"/>
  <c r="Z20" i="4"/>
  <c r="Z22" i="4"/>
  <c r="Z24" i="4"/>
  <c r="Z26" i="4"/>
  <c r="Z27" i="4"/>
  <c r="Z28" i="4"/>
  <c r="Z29" i="4"/>
  <c r="Z31" i="4"/>
  <c r="Z32" i="4"/>
  <c r="Z34" i="4"/>
  <c r="Y8" i="4"/>
  <c r="Y9" i="4"/>
  <c r="Y10" i="4"/>
  <c r="Y11" i="4"/>
  <c r="Y12" i="4"/>
  <c r="Y14" i="4"/>
  <c r="Y15" i="4"/>
  <c r="Y16" i="4"/>
  <c r="Y17" i="4"/>
  <c r="Y19" i="4"/>
  <c r="Y24" i="4"/>
  <c r="Y26" i="4"/>
  <c r="Y27" i="4"/>
  <c r="Y28" i="4"/>
  <c r="Y29" i="4"/>
  <c r="Y31" i="4"/>
  <c r="Y33" i="4"/>
  <c r="Y35" i="4"/>
  <c r="Y36" i="4"/>
  <c r="X11" i="4"/>
  <c r="X12" i="4"/>
  <c r="X15" i="4"/>
  <c r="X17" i="4"/>
  <c r="X18" i="4"/>
  <c r="X19" i="4"/>
  <c r="X20" i="4"/>
  <c r="X21" i="4"/>
  <c r="X28" i="4"/>
  <c r="X29" i="4"/>
  <c r="X30" i="4"/>
  <c r="X31" i="4"/>
  <c r="X34" i="4"/>
  <c r="X35" i="4"/>
  <c r="X36" i="4"/>
  <c r="W8" i="4"/>
  <c r="W9" i="4"/>
  <c r="W16" i="4"/>
  <c r="W18" i="4"/>
  <c r="W19" i="4"/>
  <c r="W22" i="4"/>
  <c r="W24" i="4"/>
  <c r="W25" i="4"/>
  <c r="W26" i="4"/>
  <c r="W30" i="4"/>
  <c r="W31" i="4"/>
  <c r="W32" i="4"/>
  <c r="W33" i="4"/>
  <c r="W36" i="4"/>
  <c r="V8" i="4"/>
  <c r="V9" i="4"/>
  <c r="V11" i="4"/>
  <c r="V12" i="4"/>
  <c r="V13" i="4"/>
  <c r="V14" i="4"/>
  <c r="V18" i="4"/>
  <c r="V20" i="4"/>
  <c r="V21" i="4"/>
  <c r="V22" i="4"/>
  <c r="V25" i="4"/>
  <c r="V26" i="4"/>
  <c r="V29" i="4"/>
  <c r="V30" i="4"/>
  <c r="V33" i="4"/>
  <c r="V35" i="4"/>
  <c r="U8" i="4"/>
  <c r="U9" i="4"/>
  <c r="U10" i="4"/>
  <c r="U14" i="4"/>
  <c r="U15" i="4"/>
  <c r="U16" i="4"/>
  <c r="U18" i="4"/>
  <c r="U21" i="4"/>
  <c r="U25" i="4"/>
  <c r="U26" i="4"/>
  <c r="U27" i="4"/>
  <c r="U28" i="4"/>
  <c r="U29" i="4"/>
  <c r="U30" i="4"/>
  <c r="T8" i="4"/>
  <c r="T11" i="4"/>
  <c r="T13" i="4"/>
  <c r="T14" i="4"/>
  <c r="T15" i="4"/>
  <c r="T16" i="4"/>
  <c r="T17" i="4"/>
  <c r="T18" i="4"/>
  <c r="T19" i="4"/>
  <c r="T25" i="4"/>
  <c r="T27" i="4"/>
  <c r="T28" i="4"/>
  <c r="T30" i="4"/>
  <c r="T31" i="4"/>
  <c r="T32" i="4"/>
  <c r="T34" i="4"/>
  <c r="T35" i="4"/>
  <c r="S10" i="4"/>
  <c r="S11" i="4"/>
  <c r="S17" i="4"/>
  <c r="S18" i="4"/>
  <c r="S20" i="4"/>
  <c r="S22" i="4"/>
  <c r="S26" i="4"/>
  <c r="S27" i="4"/>
  <c r="S28" i="4"/>
  <c r="S30" i="4"/>
  <c r="S34" i="4"/>
  <c r="S35" i="4"/>
  <c r="R8" i="4"/>
  <c r="R10" i="4"/>
  <c r="R12" i="4"/>
  <c r="R15" i="4"/>
  <c r="R17" i="4"/>
  <c r="R18" i="4"/>
  <c r="R23" i="4"/>
  <c r="R24" i="4"/>
  <c r="R25" i="4"/>
  <c r="R29" i="4"/>
  <c r="R30" i="4"/>
  <c r="R33" i="4"/>
  <c r="R34" i="4"/>
  <c r="R35" i="4"/>
  <c r="Q8" i="4"/>
  <c r="Q10" i="4"/>
  <c r="Q11" i="4"/>
  <c r="Q13" i="4"/>
  <c r="Q16" i="4"/>
  <c r="Q17" i="4"/>
  <c r="Q18" i="4"/>
  <c r="Q20" i="4"/>
  <c r="Q23" i="4"/>
  <c r="Q24" i="4"/>
  <c r="Q25" i="4"/>
  <c r="Q28" i="4"/>
  <c r="Q34" i="4"/>
  <c r="Q35" i="4"/>
  <c r="Q36" i="4"/>
  <c r="P8" i="4"/>
  <c r="P11" i="4"/>
  <c r="P13" i="4"/>
  <c r="P14" i="4"/>
  <c r="P15" i="4"/>
  <c r="P19" i="4"/>
  <c r="P20" i="4"/>
  <c r="P24" i="4"/>
  <c r="P25" i="4"/>
  <c r="P27" i="4"/>
  <c r="P29" i="4"/>
  <c r="P30" i="4"/>
  <c r="P32" i="4"/>
  <c r="P35" i="4"/>
  <c r="O8" i="4"/>
  <c r="O10" i="4"/>
  <c r="O13" i="4"/>
  <c r="O14" i="4"/>
  <c r="O15" i="4"/>
  <c r="O22" i="4"/>
  <c r="O24" i="4"/>
  <c r="O26" i="4"/>
  <c r="O27" i="4"/>
  <c r="O33" i="4"/>
  <c r="O34" i="4"/>
  <c r="N9" i="4"/>
  <c r="N10" i="4"/>
  <c r="N13" i="4"/>
  <c r="N14" i="4"/>
  <c r="N15" i="4"/>
  <c r="N17" i="4"/>
  <c r="N19" i="4"/>
  <c r="N25" i="4"/>
  <c r="N29" i="4"/>
  <c r="N32" i="4"/>
  <c r="N33" i="4"/>
  <c r="N34" i="4"/>
  <c r="M8" i="4"/>
  <c r="M14" i="4"/>
  <c r="M16" i="4"/>
  <c r="M17" i="4"/>
  <c r="M20" i="4"/>
  <c r="M23" i="4"/>
  <c r="M24" i="4"/>
  <c r="M28" i="4"/>
  <c r="M29" i="4"/>
  <c r="M32" i="4"/>
  <c r="M33" i="4"/>
  <c r="M34" i="4"/>
  <c r="M36" i="4"/>
  <c r="L9" i="4"/>
  <c r="L10" i="4"/>
  <c r="L15" i="4"/>
  <c r="L17" i="4"/>
  <c r="L19" i="4"/>
  <c r="L22" i="4"/>
  <c r="L23" i="4"/>
  <c r="L24" i="4"/>
  <c r="L31" i="4"/>
  <c r="L33" i="4"/>
  <c r="L35" i="4"/>
  <c r="L36" i="4"/>
  <c r="K13" i="4"/>
  <c r="K14" i="4"/>
  <c r="K18" i="4"/>
  <c r="K19" i="4"/>
  <c r="K22" i="4"/>
  <c r="K23" i="4"/>
  <c r="K24" i="4"/>
  <c r="K26" i="4"/>
  <c r="K28" i="4"/>
  <c r="K31" i="4"/>
  <c r="J9" i="4"/>
  <c r="J13" i="4"/>
  <c r="J14" i="4"/>
  <c r="J17" i="4"/>
  <c r="J21" i="4"/>
  <c r="J23" i="4"/>
  <c r="J25" i="4"/>
  <c r="J26" i="4"/>
  <c r="J29" i="4"/>
  <c r="J31" i="4"/>
  <c r="J32" i="4"/>
  <c r="J33" i="4"/>
  <c r="I8" i="4"/>
  <c r="I12" i="4"/>
  <c r="I13" i="4"/>
  <c r="I14" i="4"/>
  <c r="I16" i="4"/>
  <c r="I18" i="4"/>
  <c r="I19" i="4"/>
  <c r="I24" i="4"/>
  <c r="I26" i="4"/>
  <c r="I28" i="4"/>
  <c r="I31" i="4"/>
  <c r="I32" i="4"/>
  <c r="I33" i="4"/>
  <c r="I36" i="4"/>
  <c r="H11" i="4"/>
  <c r="H13" i="4"/>
  <c r="H16" i="4"/>
  <c r="H19" i="4"/>
  <c r="H21" i="4"/>
  <c r="H22" i="4"/>
  <c r="H23" i="4"/>
  <c r="H27" i="4"/>
  <c r="H31" i="4"/>
  <c r="H32" i="4"/>
  <c r="H33" i="4"/>
  <c r="H35" i="4"/>
  <c r="G8" i="4"/>
  <c r="G11" i="4"/>
  <c r="G18" i="4"/>
  <c r="G22" i="4"/>
  <c r="G23" i="4"/>
  <c r="G26" i="4"/>
  <c r="G30" i="4"/>
  <c r="G32" i="4"/>
  <c r="G34" i="4"/>
  <c r="G35" i="4"/>
  <c r="F11" i="4"/>
  <c r="F12" i="4"/>
  <c r="F13" i="4"/>
  <c r="F16" i="4"/>
  <c r="F17" i="4"/>
  <c r="F22" i="4"/>
  <c r="F23" i="4"/>
  <c r="F25" i="4"/>
  <c r="F27" i="4"/>
  <c r="F28" i="4"/>
  <c r="F33" i="4"/>
  <c r="E8" i="4"/>
  <c r="E17" i="4"/>
  <c r="E20" i="4"/>
  <c r="E22" i="4"/>
  <c r="E26" i="4"/>
  <c r="E27" i="4"/>
  <c r="E31" i="4"/>
  <c r="E32" i="4"/>
  <c r="D35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C8" i="3"/>
  <c r="Z8" i="3" s="1"/>
  <c r="AC9" i="3"/>
  <c r="AC10" i="3"/>
  <c r="Z10" i="3" s="1"/>
  <c r="AC11" i="3"/>
  <c r="Z11" i="3" s="1"/>
  <c r="AC12" i="3"/>
  <c r="Z12" i="3" s="1"/>
  <c r="AC13" i="3"/>
  <c r="AC14" i="3"/>
  <c r="Z14" i="3" s="1"/>
  <c r="AC15" i="3"/>
  <c r="AC16" i="3"/>
  <c r="Z16" i="3" s="1"/>
  <c r="AC17" i="3"/>
  <c r="AC18" i="3"/>
  <c r="Z18" i="3" s="1"/>
  <c r="AC19" i="3"/>
  <c r="Z19" i="3" s="1"/>
  <c r="AC20" i="3"/>
  <c r="Z20" i="3" s="1"/>
  <c r="AC21" i="3"/>
  <c r="AC22" i="3"/>
  <c r="Z22" i="3" s="1"/>
  <c r="AC23" i="3"/>
  <c r="AC24" i="3"/>
  <c r="Z24" i="3" s="1"/>
  <c r="AC25" i="3"/>
  <c r="Z25" i="3" s="1"/>
  <c r="AC26" i="3"/>
  <c r="Z26" i="3" s="1"/>
  <c r="AC27" i="3"/>
  <c r="Z27" i="3" s="1"/>
  <c r="AC28" i="3"/>
  <c r="Z28" i="3" s="1"/>
  <c r="AC29" i="3"/>
  <c r="AC30" i="3"/>
  <c r="Z30" i="3" s="1"/>
  <c r="AC31" i="3"/>
  <c r="AC32" i="3"/>
  <c r="AC33" i="3"/>
  <c r="Z33" i="3" s="1"/>
  <c r="AC34" i="3"/>
  <c r="Z34" i="3" s="1"/>
  <c r="AC35" i="3"/>
  <c r="Z35" i="3" s="1"/>
  <c r="AC36" i="3"/>
  <c r="Z36" i="3" s="1"/>
  <c r="Z9" i="3"/>
  <c r="Z13" i="3"/>
  <c r="Z15" i="3"/>
  <c r="Z17" i="3"/>
  <c r="Z21" i="3"/>
  <c r="Z23" i="3"/>
  <c r="Z29" i="3"/>
  <c r="Z31" i="3"/>
  <c r="Z32" i="3"/>
  <c r="R8" i="3"/>
  <c r="P8" i="3" s="1"/>
  <c r="R9" i="3"/>
  <c r="P9" i="3" s="1"/>
  <c r="R10" i="3"/>
  <c r="R11" i="3"/>
  <c r="P11" i="3" s="1"/>
  <c r="R12" i="3"/>
  <c r="P12" i="3" s="1"/>
  <c r="R13" i="3"/>
  <c r="P13" i="3" s="1"/>
  <c r="R14" i="3"/>
  <c r="P14" i="3" s="1"/>
  <c r="R15" i="3"/>
  <c r="P15" i="3" s="1"/>
  <c r="R16" i="3"/>
  <c r="R17" i="3"/>
  <c r="P17" i="3" s="1"/>
  <c r="R18" i="3"/>
  <c r="P18" i="3" s="1"/>
  <c r="R19" i="3"/>
  <c r="P19" i="3" s="1"/>
  <c r="R20" i="3"/>
  <c r="P20" i="3" s="1"/>
  <c r="R21" i="3"/>
  <c r="P21" i="3" s="1"/>
  <c r="R22" i="3"/>
  <c r="R23" i="3"/>
  <c r="P23" i="3" s="1"/>
  <c r="R24" i="3"/>
  <c r="P24" i="3" s="1"/>
  <c r="R25" i="3"/>
  <c r="R26" i="3"/>
  <c r="P26" i="3" s="1"/>
  <c r="R27" i="3"/>
  <c r="P27" i="3" s="1"/>
  <c r="R28" i="3"/>
  <c r="P28" i="3" s="1"/>
  <c r="R29" i="3"/>
  <c r="P29" i="3" s="1"/>
  <c r="R30" i="3"/>
  <c r="P30" i="3" s="1"/>
  <c r="R31" i="3"/>
  <c r="P31" i="3" s="1"/>
  <c r="R32" i="3"/>
  <c r="P32" i="3" s="1"/>
  <c r="R33" i="3"/>
  <c r="P33" i="3" s="1"/>
  <c r="R34" i="3"/>
  <c r="R35" i="3"/>
  <c r="P35" i="3" s="1"/>
  <c r="R36" i="3"/>
  <c r="P36" i="3" s="1"/>
  <c r="P10" i="3"/>
  <c r="P16" i="3"/>
  <c r="P22" i="3"/>
  <c r="P25" i="3"/>
  <c r="P34" i="3"/>
  <c r="O8" i="3"/>
  <c r="O9" i="3"/>
  <c r="O10" i="3"/>
  <c r="O12" i="3"/>
  <c r="O16" i="3"/>
  <c r="O18" i="3"/>
  <c r="O20" i="3"/>
  <c r="O21" i="3"/>
  <c r="O24" i="3"/>
  <c r="O26" i="3"/>
  <c r="D26" i="3" s="1"/>
  <c r="O28" i="3"/>
  <c r="O32" i="3"/>
  <c r="O33" i="3"/>
  <c r="O35" i="3"/>
  <c r="O36" i="3"/>
  <c r="N8" i="3"/>
  <c r="N9" i="3"/>
  <c r="N10" i="3"/>
  <c r="N11" i="3"/>
  <c r="N12" i="3"/>
  <c r="N13" i="3"/>
  <c r="N14" i="3"/>
  <c r="N15" i="3"/>
  <c r="N16" i="3"/>
  <c r="N17" i="3"/>
  <c r="R17" i="1" s="1"/>
  <c r="N18" i="3"/>
  <c r="N19" i="3"/>
  <c r="N20" i="3"/>
  <c r="N21" i="3"/>
  <c r="D21" i="3" s="1"/>
  <c r="N22" i="3"/>
  <c r="R22" i="1" s="1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F8" i="3"/>
  <c r="F9" i="3"/>
  <c r="F10" i="3"/>
  <c r="D10" i="3" s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D24" i="3" s="1"/>
  <c r="F25" i="3"/>
  <c r="F26" i="3"/>
  <c r="F27" i="3"/>
  <c r="F28" i="3"/>
  <c r="F29" i="3"/>
  <c r="F30" i="3"/>
  <c r="F31" i="3"/>
  <c r="F32" i="3"/>
  <c r="F33" i="3"/>
  <c r="F34" i="3"/>
  <c r="F35" i="3"/>
  <c r="F36" i="3"/>
  <c r="E8" i="3"/>
  <c r="E9" i="3"/>
  <c r="E10" i="3"/>
  <c r="E11" i="3"/>
  <c r="E12" i="3"/>
  <c r="D12" i="3" s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D27" i="3" s="1"/>
  <c r="E28" i="3"/>
  <c r="Q28" i="1" s="1"/>
  <c r="E29" i="3"/>
  <c r="E30" i="3"/>
  <c r="E31" i="3"/>
  <c r="E32" i="3"/>
  <c r="E33" i="3"/>
  <c r="E34" i="3"/>
  <c r="E35" i="3"/>
  <c r="E36" i="3"/>
  <c r="Q36" i="1" s="1"/>
  <c r="EH8" i="8"/>
  <c r="EH9" i="8"/>
  <c r="EH10" i="8"/>
  <c r="DZ10" i="8" s="1"/>
  <c r="EH11" i="8"/>
  <c r="EH12" i="8"/>
  <c r="DZ12" i="8" s="1"/>
  <c r="EH13" i="8"/>
  <c r="EH14" i="8"/>
  <c r="EH15" i="8"/>
  <c r="EH16" i="8"/>
  <c r="EH17" i="8"/>
  <c r="EH18" i="8"/>
  <c r="DZ18" i="8" s="1"/>
  <c r="EH19" i="8"/>
  <c r="EH20" i="8"/>
  <c r="EH21" i="8"/>
  <c r="EH22" i="8"/>
  <c r="DZ22" i="8" s="1"/>
  <c r="EH23" i="8"/>
  <c r="EH24" i="8"/>
  <c r="EH25" i="8"/>
  <c r="EH26" i="8"/>
  <c r="EH27" i="8"/>
  <c r="EH28" i="8"/>
  <c r="DZ28" i="8" s="1"/>
  <c r="EH29" i="8"/>
  <c r="EH30" i="8"/>
  <c r="EH31" i="8"/>
  <c r="EH32" i="8"/>
  <c r="EH33" i="8"/>
  <c r="EH34" i="8"/>
  <c r="EH35" i="8"/>
  <c r="EH36" i="8"/>
  <c r="DZ36" i="8" s="1"/>
  <c r="EA8" i="8"/>
  <c r="EA9" i="8"/>
  <c r="DZ9" i="8" s="1"/>
  <c r="EA10" i="8"/>
  <c r="EA11" i="8"/>
  <c r="DZ11" i="8" s="1"/>
  <c r="EA12" i="8"/>
  <c r="EA13" i="8"/>
  <c r="EA14" i="8"/>
  <c r="EA15" i="8"/>
  <c r="DZ15" i="8" s="1"/>
  <c r="EA16" i="8"/>
  <c r="EA17" i="8"/>
  <c r="DZ17" i="8" s="1"/>
  <c r="EA18" i="8"/>
  <c r="EA19" i="8"/>
  <c r="EA20" i="8"/>
  <c r="EA21" i="8"/>
  <c r="DZ21" i="8" s="1"/>
  <c r="EA22" i="8"/>
  <c r="EA23" i="8"/>
  <c r="EA24" i="8"/>
  <c r="EA25" i="8"/>
  <c r="EA26" i="8"/>
  <c r="EA27" i="8"/>
  <c r="DZ27" i="8" s="1"/>
  <c r="EA28" i="8"/>
  <c r="EA29" i="8"/>
  <c r="DZ29" i="8" s="1"/>
  <c r="EA30" i="8"/>
  <c r="EA31" i="8"/>
  <c r="EA32" i="8"/>
  <c r="EA33" i="8"/>
  <c r="DZ33" i="8" s="1"/>
  <c r="EA34" i="8"/>
  <c r="EA35" i="8"/>
  <c r="DZ35" i="8" s="1"/>
  <c r="EA36" i="8"/>
  <c r="DZ23" i="8"/>
  <c r="DZ24" i="8"/>
  <c r="DZ30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N8" i="8"/>
  <c r="DN9" i="8"/>
  <c r="DN10" i="8"/>
  <c r="DN11" i="8"/>
  <c r="DN12" i="8"/>
  <c r="DN13" i="8"/>
  <c r="DN14" i="8"/>
  <c r="DF14" i="8" s="1"/>
  <c r="DN15" i="8"/>
  <c r="DN16" i="8"/>
  <c r="DF16" i="8" s="1"/>
  <c r="DN17" i="8"/>
  <c r="DN18" i="8"/>
  <c r="DN19" i="8"/>
  <c r="DN20" i="8"/>
  <c r="DN21" i="8"/>
  <c r="DN22" i="8"/>
  <c r="DN23" i="8"/>
  <c r="DF23" i="8" s="1"/>
  <c r="DN24" i="8"/>
  <c r="DN25" i="8"/>
  <c r="DN26" i="8"/>
  <c r="DN27" i="8"/>
  <c r="DN28" i="8"/>
  <c r="DF28" i="8" s="1"/>
  <c r="DN29" i="8"/>
  <c r="DN30" i="8"/>
  <c r="DN31" i="8"/>
  <c r="DN32" i="8"/>
  <c r="DF32" i="8" s="1"/>
  <c r="DN33" i="8"/>
  <c r="DN34" i="8"/>
  <c r="DN35" i="8"/>
  <c r="DN36" i="8"/>
  <c r="DG8" i="8"/>
  <c r="DG9" i="8"/>
  <c r="DF9" i="8" s="1"/>
  <c r="DG10" i="8"/>
  <c r="DG11" i="8"/>
  <c r="DG12" i="8"/>
  <c r="DG13" i="8"/>
  <c r="DF13" i="8" s="1"/>
  <c r="DG14" i="8"/>
  <c r="DG15" i="8"/>
  <c r="DF15" i="8" s="1"/>
  <c r="DG16" i="8"/>
  <c r="DG17" i="8"/>
  <c r="DG18" i="8"/>
  <c r="DF18" i="8" s="1"/>
  <c r="DG19" i="8"/>
  <c r="DF19" i="8" s="1"/>
  <c r="DG20" i="8"/>
  <c r="DG21" i="8"/>
  <c r="DF21" i="8" s="1"/>
  <c r="DG22" i="8"/>
  <c r="DG23" i="8"/>
  <c r="DG24" i="8"/>
  <c r="DG25" i="8"/>
  <c r="DF25" i="8" s="1"/>
  <c r="DG26" i="8"/>
  <c r="DF26" i="8" s="1"/>
  <c r="DG27" i="8"/>
  <c r="DF27" i="8" s="1"/>
  <c r="DG28" i="8"/>
  <c r="DG29" i="8"/>
  <c r="DG30" i="8"/>
  <c r="DG31" i="8"/>
  <c r="DF31" i="8" s="1"/>
  <c r="DG32" i="8"/>
  <c r="DG33" i="8"/>
  <c r="DG34" i="8"/>
  <c r="DF34" i="8" s="1"/>
  <c r="DG35" i="8"/>
  <c r="DG36" i="8"/>
  <c r="DF10" i="8"/>
  <c r="DF20" i="8"/>
  <c r="DF22" i="8"/>
  <c r="DF33" i="8"/>
  <c r="CY8" i="8"/>
  <c r="CQ8" i="8" s="1"/>
  <c r="CY9" i="8"/>
  <c r="CY10" i="8"/>
  <c r="CY11" i="8"/>
  <c r="CY12" i="8"/>
  <c r="CY13" i="8"/>
  <c r="CY14" i="8"/>
  <c r="CQ14" i="8" s="1"/>
  <c r="CY15" i="8"/>
  <c r="CY16" i="8"/>
  <c r="CQ16" i="8" s="1"/>
  <c r="CY17" i="8"/>
  <c r="CY18" i="8"/>
  <c r="CY19" i="8"/>
  <c r="CY20" i="8"/>
  <c r="CY21" i="8"/>
  <c r="CY22" i="8"/>
  <c r="CY23" i="8"/>
  <c r="CY24" i="8"/>
  <c r="CY25" i="8"/>
  <c r="CY26" i="8"/>
  <c r="CY27" i="8"/>
  <c r="CY28" i="8"/>
  <c r="CY29" i="8"/>
  <c r="CY30" i="8"/>
  <c r="CY31" i="8"/>
  <c r="CY32" i="8"/>
  <c r="CQ32" i="8" s="1"/>
  <c r="CY33" i="8"/>
  <c r="CY34" i="8"/>
  <c r="CY35" i="8"/>
  <c r="CY36" i="8"/>
  <c r="CR8" i="8"/>
  <c r="CR9" i="8"/>
  <c r="CQ9" i="8" s="1"/>
  <c r="CR10" i="8"/>
  <c r="CR11" i="8"/>
  <c r="CQ11" i="8" s="1"/>
  <c r="CR12" i="8"/>
  <c r="CR13" i="8"/>
  <c r="CQ13" i="8" s="1"/>
  <c r="CR14" i="8"/>
  <c r="CR15" i="8"/>
  <c r="CR16" i="8"/>
  <c r="CR17" i="8"/>
  <c r="CQ17" i="8" s="1"/>
  <c r="CR18" i="8"/>
  <c r="CR19" i="8"/>
  <c r="CQ19" i="8" s="1"/>
  <c r="CR20" i="8"/>
  <c r="CR21" i="8"/>
  <c r="CR22" i="8"/>
  <c r="CR23" i="8"/>
  <c r="CQ23" i="8" s="1"/>
  <c r="CR24" i="8"/>
  <c r="CR25" i="8"/>
  <c r="CR26" i="8"/>
  <c r="CR27" i="8"/>
  <c r="CR28" i="8"/>
  <c r="CR29" i="8"/>
  <c r="CQ29" i="8" s="1"/>
  <c r="CR30" i="8"/>
  <c r="CR31" i="8"/>
  <c r="CR32" i="8"/>
  <c r="CR33" i="8"/>
  <c r="CR34" i="8"/>
  <c r="CR35" i="8"/>
  <c r="CQ35" i="8" s="1"/>
  <c r="CR36" i="8"/>
  <c r="CQ22" i="8"/>
  <c r="CQ25" i="8"/>
  <c r="CQ26" i="8"/>
  <c r="CQ31" i="8"/>
  <c r="CQ34" i="8"/>
  <c r="CJ8" i="8"/>
  <c r="CJ9" i="8"/>
  <c r="CJ10" i="8"/>
  <c r="CB10" i="8" s="1"/>
  <c r="CJ11" i="8"/>
  <c r="CJ12" i="8"/>
  <c r="CJ13" i="8"/>
  <c r="CJ14" i="8"/>
  <c r="CJ15" i="8"/>
  <c r="CJ16" i="8"/>
  <c r="CJ17" i="8"/>
  <c r="CB17" i="8" s="1"/>
  <c r="CJ18" i="8"/>
  <c r="CJ19" i="8"/>
  <c r="CB19" i="8" s="1"/>
  <c r="CJ20" i="8"/>
  <c r="CJ21" i="8"/>
  <c r="CJ22" i="8"/>
  <c r="CJ23" i="8"/>
  <c r="CB23" i="8" s="1"/>
  <c r="CJ24" i="8"/>
  <c r="CJ25" i="8"/>
  <c r="CJ26" i="8"/>
  <c r="CJ27" i="8"/>
  <c r="CJ28" i="8"/>
  <c r="CJ29" i="8"/>
  <c r="CJ30" i="8"/>
  <c r="CJ31" i="8"/>
  <c r="CJ32" i="8"/>
  <c r="CJ33" i="8"/>
  <c r="CJ34" i="8"/>
  <c r="CJ35" i="8"/>
  <c r="CB35" i="8" s="1"/>
  <c r="CJ36" i="8"/>
  <c r="CC8" i="8"/>
  <c r="CB8" i="8" s="1"/>
  <c r="CC9" i="8"/>
  <c r="CC10" i="8"/>
  <c r="CC11" i="8"/>
  <c r="CC12" i="8"/>
  <c r="CB12" i="8" s="1"/>
  <c r="CC13" i="8"/>
  <c r="CB13" i="8" s="1"/>
  <c r="CC14" i="8"/>
  <c r="CB14" i="8" s="1"/>
  <c r="CC15" i="8"/>
  <c r="CC16" i="8"/>
  <c r="CB16" i="8" s="1"/>
  <c r="CC17" i="8"/>
  <c r="CC18" i="8"/>
  <c r="CC19" i="8"/>
  <c r="CC20" i="8"/>
  <c r="CB20" i="8" s="1"/>
  <c r="CC21" i="8"/>
  <c r="CC22" i="8"/>
  <c r="CB22" i="8" s="1"/>
  <c r="CC23" i="8"/>
  <c r="CC24" i="8"/>
  <c r="CB24" i="8" s="1"/>
  <c r="CC25" i="8"/>
  <c r="CC26" i="8"/>
  <c r="CC27" i="8"/>
  <c r="CC28" i="8"/>
  <c r="CB28" i="8" s="1"/>
  <c r="CC29" i="8"/>
  <c r="CC30" i="8"/>
  <c r="CB30" i="8" s="1"/>
  <c r="CC31" i="8"/>
  <c r="CC32" i="8"/>
  <c r="CB32" i="8" s="1"/>
  <c r="CC33" i="8"/>
  <c r="CC34" i="8"/>
  <c r="CB34" i="8" s="1"/>
  <c r="CC35" i="8"/>
  <c r="CC36" i="8"/>
  <c r="CB36" i="8" s="1"/>
  <c r="CB25" i="8"/>
  <c r="CB31" i="8"/>
  <c r="BU8" i="8"/>
  <c r="BU9" i="8"/>
  <c r="BU10" i="8"/>
  <c r="BM10" i="8" s="1"/>
  <c r="BU11" i="8"/>
  <c r="BU12" i="8"/>
  <c r="BU13" i="8"/>
  <c r="BU14" i="8"/>
  <c r="BU15" i="8"/>
  <c r="BU16" i="8"/>
  <c r="BU17" i="8"/>
  <c r="BU18" i="8"/>
  <c r="BU19" i="8"/>
  <c r="BU20" i="8"/>
  <c r="BU21" i="8"/>
  <c r="BU22" i="8"/>
  <c r="BM22" i="8" s="1"/>
  <c r="BU23" i="8"/>
  <c r="BU24" i="8"/>
  <c r="BU25" i="8"/>
  <c r="BU26" i="8"/>
  <c r="BU27" i="8"/>
  <c r="BU28" i="8"/>
  <c r="BM28" i="8" s="1"/>
  <c r="BU29" i="8"/>
  <c r="BU30" i="8"/>
  <c r="BU31" i="8"/>
  <c r="BU32" i="8"/>
  <c r="BU33" i="8"/>
  <c r="BU34" i="8"/>
  <c r="BM34" i="8" s="1"/>
  <c r="BU35" i="8"/>
  <c r="BU36" i="8"/>
  <c r="BN8" i="8"/>
  <c r="BN9" i="8"/>
  <c r="BM9" i="8" s="1"/>
  <c r="BN10" i="8"/>
  <c r="BN11" i="8"/>
  <c r="BM11" i="8" s="1"/>
  <c r="BN12" i="8"/>
  <c r="BN13" i="8"/>
  <c r="BM13" i="8" s="1"/>
  <c r="BN14" i="8"/>
  <c r="BN15" i="8"/>
  <c r="BM15" i="8" s="1"/>
  <c r="BN16" i="8"/>
  <c r="BN17" i="8"/>
  <c r="BM17" i="8" s="1"/>
  <c r="BN18" i="8"/>
  <c r="BN19" i="8"/>
  <c r="BN20" i="8"/>
  <c r="BN21" i="8"/>
  <c r="BN22" i="8"/>
  <c r="BN23" i="8"/>
  <c r="BM23" i="8" s="1"/>
  <c r="BN24" i="8"/>
  <c r="BM24" i="8" s="1"/>
  <c r="BN25" i="8"/>
  <c r="BN26" i="8"/>
  <c r="BN27" i="8"/>
  <c r="BM27" i="8" s="1"/>
  <c r="BN28" i="8"/>
  <c r="BN29" i="8"/>
  <c r="BM29" i="8" s="1"/>
  <c r="BN30" i="8"/>
  <c r="BN31" i="8"/>
  <c r="BM31" i="8" s="1"/>
  <c r="BN32" i="8"/>
  <c r="BN33" i="8"/>
  <c r="BM33" i="8" s="1"/>
  <c r="BN34" i="8"/>
  <c r="BN35" i="8"/>
  <c r="BM35" i="8" s="1"/>
  <c r="BN36" i="8"/>
  <c r="BM16" i="8"/>
  <c r="BM19" i="8"/>
  <c r="BM25" i="8"/>
  <c r="BF8" i="8"/>
  <c r="BF9" i="8"/>
  <c r="BF10" i="8"/>
  <c r="BF11" i="8"/>
  <c r="BF12" i="8"/>
  <c r="BF13" i="8"/>
  <c r="AX13" i="8" s="1"/>
  <c r="BF14" i="8"/>
  <c r="BF15" i="8"/>
  <c r="BF16" i="8"/>
  <c r="BF17" i="8"/>
  <c r="BF18" i="8"/>
  <c r="BF19" i="8"/>
  <c r="BF20" i="8"/>
  <c r="BF21" i="8"/>
  <c r="BF22" i="8"/>
  <c r="BF23" i="8"/>
  <c r="BF24" i="8"/>
  <c r="BF25" i="8"/>
  <c r="AX25" i="8" s="1"/>
  <c r="BF26" i="8"/>
  <c r="BF27" i="8"/>
  <c r="BF28" i="8"/>
  <c r="BF29" i="8"/>
  <c r="BF30" i="8"/>
  <c r="BF31" i="8"/>
  <c r="BF32" i="8"/>
  <c r="BF33" i="8"/>
  <c r="BF34" i="8"/>
  <c r="BF35" i="8"/>
  <c r="BF36" i="8"/>
  <c r="AY8" i="8"/>
  <c r="AX8" i="8" s="1"/>
  <c r="AY9" i="8"/>
  <c r="AY10" i="8"/>
  <c r="AX10" i="8" s="1"/>
  <c r="AY11" i="8"/>
  <c r="AY12" i="8"/>
  <c r="AX12" i="8" s="1"/>
  <c r="AY13" i="8"/>
  <c r="AY14" i="8"/>
  <c r="AX14" i="8" s="1"/>
  <c r="AY15" i="8"/>
  <c r="AX15" i="8" s="1"/>
  <c r="AY16" i="8"/>
  <c r="AY17" i="8"/>
  <c r="AY18" i="8"/>
  <c r="AY19" i="8"/>
  <c r="AY20" i="8"/>
  <c r="AY21" i="8"/>
  <c r="AY22" i="8"/>
  <c r="AX22" i="8" s="1"/>
  <c r="AY23" i="8"/>
  <c r="AX23" i="8" s="1"/>
  <c r="AY24" i="8"/>
  <c r="AX24" i="8" s="1"/>
  <c r="AY25" i="8"/>
  <c r="AY26" i="8"/>
  <c r="AX26" i="8" s="1"/>
  <c r="AY27" i="8"/>
  <c r="AY28" i="8"/>
  <c r="AX28" i="8" s="1"/>
  <c r="AY29" i="8"/>
  <c r="AY30" i="8"/>
  <c r="AX30" i="8" s="1"/>
  <c r="AY31" i="8"/>
  <c r="AY32" i="8"/>
  <c r="AX32" i="8" s="1"/>
  <c r="AY33" i="8"/>
  <c r="AY34" i="8"/>
  <c r="AY35" i="8"/>
  <c r="AY36" i="8"/>
  <c r="AX16" i="8"/>
  <c r="AX19" i="8"/>
  <c r="AX31" i="8"/>
  <c r="AQ8" i="8"/>
  <c r="AQ9" i="8"/>
  <c r="AQ10" i="8"/>
  <c r="AI10" i="8" s="1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J8" i="8"/>
  <c r="AJ9" i="8"/>
  <c r="AJ10" i="8"/>
  <c r="AJ11" i="8"/>
  <c r="AI11" i="8" s="1"/>
  <c r="AJ12" i="8"/>
  <c r="AI12" i="8" s="1"/>
  <c r="AJ13" i="8"/>
  <c r="AI13" i="8" s="1"/>
  <c r="AJ14" i="8"/>
  <c r="AJ15" i="8"/>
  <c r="AI15" i="8" s="1"/>
  <c r="AJ16" i="8"/>
  <c r="AJ17" i="8"/>
  <c r="AJ18" i="8"/>
  <c r="AJ19" i="8"/>
  <c r="AI19" i="8" s="1"/>
  <c r="AJ20" i="8"/>
  <c r="AJ21" i="8"/>
  <c r="AI21" i="8" s="1"/>
  <c r="AJ22" i="8"/>
  <c r="AJ23" i="8"/>
  <c r="AI23" i="8" s="1"/>
  <c r="AJ24" i="8"/>
  <c r="AJ25" i="8"/>
  <c r="AJ26" i="8"/>
  <c r="AJ27" i="8"/>
  <c r="AI27" i="8" s="1"/>
  <c r="AJ28" i="8"/>
  <c r="AI28" i="8" s="1"/>
  <c r="AJ29" i="8"/>
  <c r="AI29" i="8" s="1"/>
  <c r="AJ30" i="8"/>
  <c r="AJ31" i="8"/>
  <c r="AJ32" i="8"/>
  <c r="AJ33" i="8"/>
  <c r="AJ34" i="8"/>
  <c r="AJ35" i="8"/>
  <c r="AI35" i="8" s="1"/>
  <c r="AJ36" i="8"/>
  <c r="AI16" i="8"/>
  <c r="AI22" i="8"/>
  <c r="AI25" i="8"/>
  <c r="AI31" i="8"/>
  <c r="AI34" i="8"/>
  <c r="AB8" i="8"/>
  <c r="AB9" i="8"/>
  <c r="AB10" i="8"/>
  <c r="AB11" i="8"/>
  <c r="AB12" i="8"/>
  <c r="AB13" i="8"/>
  <c r="T13" i="8" s="1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U8" i="8"/>
  <c r="T8" i="8" s="1"/>
  <c r="U9" i="8"/>
  <c r="T9" i="8" s="1"/>
  <c r="U10" i="8"/>
  <c r="T10" i="8" s="1"/>
  <c r="U11" i="8"/>
  <c r="U12" i="8"/>
  <c r="U13" i="8"/>
  <c r="U14" i="8"/>
  <c r="T14" i="8" s="1"/>
  <c r="U15" i="8"/>
  <c r="T15" i="8" s="1"/>
  <c r="U16" i="8"/>
  <c r="U17" i="8"/>
  <c r="U18" i="8"/>
  <c r="T18" i="8" s="1"/>
  <c r="U19" i="8"/>
  <c r="U20" i="8"/>
  <c r="U21" i="8"/>
  <c r="U22" i="8"/>
  <c r="T22" i="8" s="1"/>
  <c r="U23" i="8"/>
  <c r="U24" i="8"/>
  <c r="T24" i="8" s="1"/>
  <c r="U25" i="8"/>
  <c r="U26" i="8"/>
  <c r="T26" i="8" s="1"/>
  <c r="U27" i="8"/>
  <c r="U28" i="8"/>
  <c r="U29" i="8"/>
  <c r="U30" i="8"/>
  <c r="T30" i="8" s="1"/>
  <c r="U31" i="8"/>
  <c r="U32" i="8"/>
  <c r="T32" i="8" s="1"/>
  <c r="U33" i="8"/>
  <c r="U34" i="8"/>
  <c r="T34" i="8" s="1"/>
  <c r="U35" i="8"/>
  <c r="U36" i="8"/>
  <c r="T16" i="8"/>
  <c r="T19" i="8"/>
  <c r="T25" i="8"/>
  <c r="T31" i="8"/>
  <c r="M8" i="8"/>
  <c r="M9" i="8"/>
  <c r="M10" i="8"/>
  <c r="E10" i="8" s="1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E28" i="8" s="1"/>
  <c r="M29" i="8"/>
  <c r="M30" i="8"/>
  <c r="M31" i="8"/>
  <c r="M32" i="8"/>
  <c r="M33" i="8"/>
  <c r="M34" i="8"/>
  <c r="M35" i="8"/>
  <c r="M36" i="8"/>
  <c r="F8" i="8"/>
  <c r="F9" i="8"/>
  <c r="E9" i="8" s="1"/>
  <c r="F10" i="8"/>
  <c r="F11" i="8"/>
  <c r="E11" i="8" s="1"/>
  <c r="F12" i="8"/>
  <c r="F13" i="8"/>
  <c r="F14" i="8"/>
  <c r="E14" i="8" s="1"/>
  <c r="F15" i="8"/>
  <c r="E15" i="8" s="1"/>
  <c r="F16" i="8"/>
  <c r="F17" i="8"/>
  <c r="F18" i="8"/>
  <c r="F19" i="8"/>
  <c r="F20" i="8"/>
  <c r="F21" i="8"/>
  <c r="E21" i="8" s="1"/>
  <c r="F22" i="8"/>
  <c r="E22" i="8" s="1"/>
  <c r="F23" i="8"/>
  <c r="E23" i="8" s="1"/>
  <c r="F24" i="8"/>
  <c r="F25" i="8"/>
  <c r="E25" i="8" s="1"/>
  <c r="F26" i="8"/>
  <c r="F27" i="8"/>
  <c r="E27" i="8" s="1"/>
  <c r="F28" i="8"/>
  <c r="F29" i="8"/>
  <c r="E29" i="8" s="1"/>
  <c r="F30" i="8"/>
  <c r="E30" i="8" s="1"/>
  <c r="F31" i="8"/>
  <c r="F32" i="8"/>
  <c r="F33" i="8"/>
  <c r="F34" i="8"/>
  <c r="F35" i="8"/>
  <c r="F36" i="8"/>
  <c r="E13" i="8"/>
  <c r="E16" i="8"/>
  <c r="E31" i="8"/>
  <c r="E34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T33" i="10"/>
  <c r="DT34" i="10"/>
  <c r="DT35" i="10"/>
  <c r="DT36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S35" i="10"/>
  <c r="DS36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R27" i="10"/>
  <c r="DR28" i="10"/>
  <c r="DR29" i="10"/>
  <c r="DR30" i="10"/>
  <c r="DR31" i="10"/>
  <c r="DR32" i="10"/>
  <c r="DR33" i="10"/>
  <c r="DR34" i="10"/>
  <c r="DR35" i="10"/>
  <c r="DR36" i="10"/>
  <c r="DQ8" i="10"/>
  <c r="DP8" i="10" s="1"/>
  <c r="DQ9" i="10"/>
  <c r="DQ10" i="10"/>
  <c r="DQ11" i="10"/>
  <c r="DQ12" i="10"/>
  <c r="DQ13" i="10"/>
  <c r="DQ14" i="10"/>
  <c r="DQ15" i="10"/>
  <c r="DQ16" i="10"/>
  <c r="DQ17" i="10"/>
  <c r="DQ18" i="10"/>
  <c r="DQ19" i="10"/>
  <c r="DQ20" i="10"/>
  <c r="DQ21" i="10"/>
  <c r="DQ22" i="10"/>
  <c r="DQ23" i="10"/>
  <c r="DQ24" i="10"/>
  <c r="DQ25" i="10"/>
  <c r="DQ26" i="10"/>
  <c r="DQ27" i="10"/>
  <c r="DP27" i="10" s="1"/>
  <c r="DQ28" i="10"/>
  <c r="DQ29" i="10"/>
  <c r="DQ30" i="10"/>
  <c r="DQ31" i="10"/>
  <c r="DQ32" i="10"/>
  <c r="DP32" i="10" s="1"/>
  <c r="DQ33" i="10"/>
  <c r="DQ34" i="10"/>
  <c r="DQ35" i="10"/>
  <c r="DQ36" i="10"/>
  <c r="DK31" i="10"/>
  <c r="DC31" i="10" s="1"/>
  <c r="DG23" i="10"/>
  <c r="DG35" i="10"/>
  <c r="DF30" i="10"/>
  <c r="DE13" i="10"/>
  <c r="DD8" i="10"/>
  <c r="DB10" i="10"/>
  <c r="DA17" i="10"/>
  <c r="DA34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H24" i="10" s="1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G31" i="10" s="1"/>
  <c r="CW32" i="10"/>
  <c r="CW33" i="10"/>
  <c r="CW34" i="10"/>
  <c r="CW35" i="10"/>
  <c r="CW36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R19" i="10" s="1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R31" i="10" s="1"/>
  <c r="CV32" i="10"/>
  <c r="CV33" i="10"/>
  <c r="CV34" i="10"/>
  <c r="CV35" i="10"/>
  <c r="CV36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R21" i="10" s="1"/>
  <c r="CT22" i="10"/>
  <c r="CT23" i="10"/>
  <c r="CT24" i="10"/>
  <c r="CT25" i="10"/>
  <c r="CR25" i="10" s="1"/>
  <c r="CT26" i="10"/>
  <c r="CT27" i="10"/>
  <c r="CT28" i="10"/>
  <c r="CT29" i="10"/>
  <c r="CT30" i="10"/>
  <c r="CT31" i="10"/>
  <c r="CT32" i="10"/>
  <c r="CT33" i="10"/>
  <c r="CT34" i="10"/>
  <c r="CT35" i="10"/>
  <c r="CT36" i="10"/>
  <c r="CS8" i="10"/>
  <c r="CS9" i="10"/>
  <c r="CS10" i="10"/>
  <c r="CS11" i="10"/>
  <c r="CR11" i="10" s="1"/>
  <c r="CS12" i="10"/>
  <c r="CR12" i="10" s="1"/>
  <c r="CS13" i="10"/>
  <c r="CS14" i="10"/>
  <c r="CS15" i="10"/>
  <c r="CS16" i="10"/>
  <c r="CR16" i="10" s="1"/>
  <c r="CS17" i="10"/>
  <c r="CR17" i="10" s="1"/>
  <c r="CS18" i="10"/>
  <c r="CS19" i="10"/>
  <c r="CS20" i="10"/>
  <c r="CS21" i="10"/>
  <c r="CS22" i="10"/>
  <c r="CS23" i="10"/>
  <c r="CC23" i="10" s="1"/>
  <c r="CS24" i="10"/>
  <c r="CR24" i="10" s="1"/>
  <c r="CS25" i="10"/>
  <c r="CS26" i="10"/>
  <c r="CS27" i="10"/>
  <c r="CS28" i="10"/>
  <c r="CR28" i="10" s="1"/>
  <c r="CS29" i="10"/>
  <c r="CS30" i="10"/>
  <c r="CS31" i="10"/>
  <c r="CS32" i="10"/>
  <c r="CS33" i="10"/>
  <c r="CS34" i="10"/>
  <c r="CS35" i="10"/>
  <c r="CS36" i="10"/>
  <c r="CQ14" i="10"/>
  <c r="CQ24" i="10"/>
  <c r="CI24" i="10" s="1"/>
  <c r="CP13" i="10"/>
  <c r="CO10" i="10"/>
  <c r="CG10" i="10" s="1"/>
  <c r="CO20" i="10"/>
  <c r="CO27" i="10"/>
  <c r="CG27" i="10" s="1"/>
  <c r="CN16" i="10"/>
  <c r="CF16" i="10" s="1"/>
  <c r="CN34" i="10"/>
  <c r="CM22" i="10"/>
  <c r="CM23" i="10"/>
  <c r="CE23" i="10" s="1"/>
  <c r="CM30" i="10"/>
  <c r="CE30" i="10" s="1"/>
  <c r="CL12" i="10"/>
  <c r="CD12" i="10" s="1"/>
  <c r="CL29" i="10"/>
  <c r="CD29" i="10" s="1"/>
  <c r="CL36" i="10"/>
  <c r="CK13" i="10"/>
  <c r="CK19" i="10"/>
  <c r="CI17" i="10"/>
  <c r="CI33" i="10"/>
  <c r="CH12" i="10"/>
  <c r="CH28" i="10"/>
  <c r="CH36" i="10"/>
  <c r="CG19" i="10"/>
  <c r="CG23" i="10"/>
  <c r="CF26" i="10"/>
  <c r="CE15" i="10"/>
  <c r="CE33" i="10"/>
  <c r="CD16" i="10"/>
  <c r="BT8" i="10"/>
  <c r="BT9" i="10"/>
  <c r="BT10" i="10"/>
  <c r="BK10" i="10" s="1"/>
  <c r="I10" i="1" s="1"/>
  <c r="BT11" i="10"/>
  <c r="BT12" i="10"/>
  <c r="BT13" i="10"/>
  <c r="BK13" i="10" s="1"/>
  <c r="I13" i="1" s="1"/>
  <c r="BT14" i="10"/>
  <c r="BK14" i="10" s="1"/>
  <c r="I14" i="1" s="1"/>
  <c r="BT15" i="10"/>
  <c r="BT16" i="10"/>
  <c r="BT17" i="10"/>
  <c r="BT18" i="10"/>
  <c r="BT19" i="10"/>
  <c r="BT20" i="10"/>
  <c r="BT21" i="10"/>
  <c r="BT22" i="10"/>
  <c r="BK22" i="10" s="1"/>
  <c r="I22" i="1" s="1"/>
  <c r="BT23" i="10"/>
  <c r="BT24" i="10"/>
  <c r="BT25" i="10"/>
  <c r="BT26" i="10"/>
  <c r="BT27" i="10"/>
  <c r="BT28" i="10"/>
  <c r="BK28" i="10" s="1"/>
  <c r="I28" i="1" s="1"/>
  <c r="BT29" i="10"/>
  <c r="BT30" i="10"/>
  <c r="BK30" i="10" s="1"/>
  <c r="I30" i="1" s="1"/>
  <c r="BT31" i="10"/>
  <c r="BT32" i="10"/>
  <c r="BT33" i="10"/>
  <c r="BT34" i="10"/>
  <c r="BK34" i="10" s="1"/>
  <c r="I34" i="1" s="1"/>
  <c r="BT35" i="10"/>
  <c r="BT36" i="10"/>
  <c r="BL8" i="10"/>
  <c r="BK8" i="10" s="1"/>
  <c r="I8" i="1" s="1"/>
  <c r="BL9" i="10"/>
  <c r="BL10" i="10"/>
  <c r="BL11" i="10"/>
  <c r="BL12" i="10"/>
  <c r="BL13" i="10"/>
  <c r="BL14" i="10"/>
  <c r="BL15" i="10"/>
  <c r="BL16" i="10"/>
  <c r="BL17" i="10"/>
  <c r="BK17" i="10" s="1"/>
  <c r="I17" i="1" s="1"/>
  <c r="BL18" i="10"/>
  <c r="BL19" i="10"/>
  <c r="BK19" i="10" s="1"/>
  <c r="I19" i="1" s="1"/>
  <c r="BL20" i="10"/>
  <c r="BK20" i="10" s="1"/>
  <c r="I20" i="1" s="1"/>
  <c r="BL21" i="10"/>
  <c r="BK21" i="10" s="1"/>
  <c r="I21" i="1" s="1"/>
  <c r="BL22" i="10"/>
  <c r="BL23" i="10"/>
  <c r="BK23" i="10" s="1"/>
  <c r="I23" i="1" s="1"/>
  <c r="BL24" i="10"/>
  <c r="BL25" i="10"/>
  <c r="BL26" i="10"/>
  <c r="BL27" i="10"/>
  <c r="BL28" i="10"/>
  <c r="BL29" i="10"/>
  <c r="BL30" i="10"/>
  <c r="BL31" i="10"/>
  <c r="BL32" i="10"/>
  <c r="BL33" i="10"/>
  <c r="BK33" i="10" s="1"/>
  <c r="I33" i="1" s="1"/>
  <c r="BL34" i="10"/>
  <c r="BL35" i="10"/>
  <c r="BK35" i="10" s="1"/>
  <c r="I35" i="1" s="1"/>
  <c r="BL36" i="10"/>
  <c r="BK36" i="10" s="1"/>
  <c r="I36" i="1" s="1"/>
  <c r="BK9" i="10"/>
  <c r="I9" i="1" s="1"/>
  <c r="BK12" i="10"/>
  <c r="BK15" i="10"/>
  <c r="BK24" i="10"/>
  <c r="I24" i="1" s="1"/>
  <c r="BK27" i="10"/>
  <c r="BK31" i="10"/>
  <c r="I31" i="1" s="1"/>
  <c r="BK32" i="10"/>
  <c r="I32" i="1" s="1"/>
  <c r="BG8" i="10"/>
  <c r="DO8" i="10" s="1"/>
  <c r="DG8" i="10" s="1"/>
  <c r="BG9" i="10"/>
  <c r="DO9" i="10" s="1"/>
  <c r="DG9" i="10" s="1"/>
  <c r="BG10" i="10"/>
  <c r="DO10" i="10" s="1"/>
  <c r="DG10" i="10" s="1"/>
  <c r="BG11" i="10"/>
  <c r="DO11" i="10" s="1"/>
  <c r="DG11" i="10" s="1"/>
  <c r="BG12" i="10"/>
  <c r="DO12" i="10" s="1"/>
  <c r="DG12" i="10" s="1"/>
  <c r="BG13" i="10"/>
  <c r="DO13" i="10" s="1"/>
  <c r="BG14" i="10"/>
  <c r="DO14" i="10" s="1"/>
  <c r="DG14" i="10" s="1"/>
  <c r="BG15" i="10"/>
  <c r="DO15" i="10" s="1"/>
  <c r="DG15" i="10" s="1"/>
  <c r="BG16" i="10"/>
  <c r="DO16" i="10" s="1"/>
  <c r="DG16" i="10" s="1"/>
  <c r="BG17" i="10"/>
  <c r="DO17" i="10" s="1"/>
  <c r="DG17" i="10" s="1"/>
  <c r="BG18" i="10"/>
  <c r="DO18" i="10" s="1"/>
  <c r="DG18" i="10" s="1"/>
  <c r="BG19" i="10"/>
  <c r="DO19" i="10" s="1"/>
  <c r="BG20" i="10"/>
  <c r="DO20" i="10" s="1"/>
  <c r="DG20" i="10" s="1"/>
  <c r="BG21" i="10"/>
  <c r="DO21" i="10" s="1"/>
  <c r="DG21" i="10" s="1"/>
  <c r="BG22" i="10"/>
  <c r="DO22" i="10" s="1"/>
  <c r="DG22" i="10" s="1"/>
  <c r="BG23" i="10"/>
  <c r="DO23" i="10" s="1"/>
  <c r="BG24" i="10"/>
  <c r="DO24" i="10" s="1"/>
  <c r="DG24" i="10" s="1"/>
  <c r="BG25" i="10"/>
  <c r="DO25" i="10" s="1"/>
  <c r="BG26" i="10"/>
  <c r="DO26" i="10" s="1"/>
  <c r="DG26" i="10" s="1"/>
  <c r="BG27" i="10"/>
  <c r="DO27" i="10" s="1"/>
  <c r="DG27" i="10" s="1"/>
  <c r="BG28" i="10"/>
  <c r="DO28" i="10" s="1"/>
  <c r="DG28" i="10" s="1"/>
  <c r="BG29" i="10"/>
  <c r="DO29" i="10" s="1"/>
  <c r="DG29" i="10" s="1"/>
  <c r="BG30" i="10"/>
  <c r="DO30" i="10" s="1"/>
  <c r="DG30" i="10" s="1"/>
  <c r="BG31" i="10"/>
  <c r="DO31" i="10" s="1"/>
  <c r="BG32" i="10"/>
  <c r="DO32" i="10" s="1"/>
  <c r="DG32" i="10" s="1"/>
  <c r="BG33" i="10"/>
  <c r="DO33" i="10" s="1"/>
  <c r="DG33" i="10" s="1"/>
  <c r="BG34" i="10"/>
  <c r="DO34" i="10" s="1"/>
  <c r="DG34" i="10" s="1"/>
  <c r="BG35" i="10"/>
  <c r="DO35" i="10" s="1"/>
  <c r="BG36" i="10"/>
  <c r="DO36" i="10" s="1"/>
  <c r="DG36" i="10" s="1"/>
  <c r="BC8" i="10"/>
  <c r="DN8" i="10" s="1"/>
  <c r="BC9" i="10"/>
  <c r="DN9" i="10" s="1"/>
  <c r="DF9" i="10" s="1"/>
  <c r="BC10" i="10"/>
  <c r="DN10" i="10" s="1"/>
  <c r="DF10" i="10" s="1"/>
  <c r="BC11" i="10"/>
  <c r="DN11" i="10" s="1"/>
  <c r="DF11" i="10" s="1"/>
  <c r="BC12" i="10"/>
  <c r="DN12" i="10" s="1"/>
  <c r="DF12" i="10" s="1"/>
  <c r="BC13" i="10"/>
  <c r="DN13" i="10" s="1"/>
  <c r="DF13" i="10" s="1"/>
  <c r="BC14" i="10"/>
  <c r="DN14" i="10" s="1"/>
  <c r="BC15" i="10"/>
  <c r="DN15" i="10" s="1"/>
  <c r="DF15" i="10" s="1"/>
  <c r="BC16" i="10"/>
  <c r="DN16" i="10" s="1"/>
  <c r="DF16" i="10" s="1"/>
  <c r="BC17" i="10"/>
  <c r="DN17" i="10" s="1"/>
  <c r="DF17" i="10" s="1"/>
  <c r="BC18" i="10"/>
  <c r="DN18" i="10" s="1"/>
  <c r="DF18" i="10" s="1"/>
  <c r="BC19" i="10"/>
  <c r="DN19" i="10" s="1"/>
  <c r="DF19" i="10" s="1"/>
  <c r="BC20" i="10"/>
  <c r="DN20" i="10" s="1"/>
  <c r="BC21" i="10"/>
  <c r="DN21" i="10" s="1"/>
  <c r="DF21" i="10" s="1"/>
  <c r="BC22" i="10"/>
  <c r="DN22" i="10" s="1"/>
  <c r="DF22" i="10" s="1"/>
  <c r="BC23" i="10"/>
  <c r="DN23" i="10" s="1"/>
  <c r="DF23" i="10" s="1"/>
  <c r="BC24" i="10"/>
  <c r="DN24" i="10" s="1"/>
  <c r="DF24" i="10" s="1"/>
  <c r="BC25" i="10"/>
  <c r="DN25" i="10" s="1"/>
  <c r="DF25" i="10" s="1"/>
  <c r="BC26" i="10"/>
  <c r="DN26" i="10" s="1"/>
  <c r="BC27" i="10"/>
  <c r="DN27" i="10" s="1"/>
  <c r="DF27" i="10" s="1"/>
  <c r="BC28" i="10"/>
  <c r="DN28" i="10" s="1"/>
  <c r="DF28" i="10" s="1"/>
  <c r="BC29" i="10"/>
  <c r="DN29" i="10" s="1"/>
  <c r="DF29" i="10" s="1"/>
  <c r="BC30" i="10"/>
  <c r="DN30" i="10" s="1"/>
  <c r="BC31" i="10"/>
  <c r="DN31" i="10" s="1"/>
  <c r="DF31" i="10" s="1"/>
  <c r="BC32" i="10"/>
  <c r="DN32" i="10" s="1"/>
  <c r="BC33" i="10"/>
  <c r="DN33" i="10" s="1"/>
  <c r="DF33" i="10" s="1"/>
  <c r="BC34" i="10"/>
  <c r="DN34" i="10" s="1"/>
  <c r="DF34" i="10" s="1"/>
  <c r="BC35" i="10"/>
  <c r="DN35" i="10" s="1"/>
  <c r="DF35" i="10" s="1"/>
  <c r="BC36" i="10"/>
  <c r="DN36" i="10" s="1"/>
  <c r="DF36" i="10" s="1"/>
  <c r="AY8" i="10"/>
  <c r="DM8" i="10" s="1"/>
  <c r="DE8" i="10" s="1"/>
  <c r="AY9" i="10"/>
  <c r="DM9" i="10" s="1"/>
  <c r="AY10" i="10"/>
  <c r="DM10" i="10" s="1"/>
  <c r="DE10" i="10" s="1"/>
  <c r="AY11" i="10"/>
  <c r="DM11" i="10" s="1"/>
  <c r="DE11" i="10" s="1"/>
  <c r="AY12" i="10"/>
  <c r="DM12" i="10" s="1"/>
  <c r="DE12" i="10" s="1"/>
  <c r="AY13" i="10"/>
  <c r="DM13" i="10" s="1"/>
  <c r="AY14" i="10"/>
  <c r="DM14" i="10" s="1"/>
  <c r="DE14" i="10" s="1"/>
  <c r="AY15" i="10"/>
  <c r="DM15" i="10" s="1"/>
  <c r="AY16" i="10"/>
  <c r="DM16" i="10" s="1"/>
  <c r="DE16" i="10" s="1"/>
  <c r="AY17" i="10"/>
  <c r="DM17" i="10" s="1"/>
  <c r="DE17" i="10" s="1"/>
  <c r="AY18" i="10"/>
  <c r="DM18" i="10" s="1"/>
  <c r="DE18" i="10" s="1"/>
  <c r="AY19" i="10"/>
  <c r="DM19" i="10" s="1"/>
  <c r="DE19" i="10" s="1"/>
  <c r="AY20" i="10"/>
  <c r="DM20" i="10" s="1"/>
  <c r="DE20" i="10" s="1"/>
  <c r="AY21" i="10"/>
  <c r="DM21" i="10" s="1"/>
  <c r="AY22" i="10"/>
  <c r="DM22" i="10" s="1"/>
  <c r="DE22" i="10" s="1"/>
  <c r="AY23" i="10"/>
  <c r="DM23" i="10" s="1"/>
  <c r="DE23" i="10" s="1"/>
  <c r="AY24" i="10"/>
  <c r="DM24" i="10" s="1"/>
  <c r="DE24" i="10" s="1"/>
  <c r="AY25" i="10"/>
  <c r="DM25" i="10" s="1"/>
  <c r="DE25" i="10" s="1"/>
  <c r="AY26" i="10"/>
  <c r="DM26" i="10" s="1"/>
  <c r="DE26" i="10" s="1"/>
  <c r="AY27" i="10"/>
  <c r="DM27" i="10" s="1"/>
  <c r="AY28" i="10"/>
  <c r="DM28" i="10" s="1"/>
  <c r="DE28" i="10" s="1"/>
  <c r="AY29" i="10"/>
  <c r="DM29" i="10" s="1"/>
  <c r="DE29" i="10" s="1"/>
  <c r="AY30" i="10"/>
  <c r="DM30" i="10" s="1"/>
  <c r="DE30" i="10" s="1"/>
  <c r="AY31" i="10"/>
  <c r="DM31" i="10" s="1"/>
  <c r="DE31" i="10" s="1"/>
  <c r="AY32" i="10"/>
  <c r="DM32" i="10" s="1"/>
  <c r="DE32" i="10" s="1"/>
  <c r="AY33" i="10"/>
  <c r="DM33" i="10" s="1"/>
  <c r="AY34" i="10"/>
  <c r="DM34" i="10" s="1"/>
  <c r="DE34" i="10" s="1"/>
  <c r="AY35" i="10"/>
  <c r="DM35" i="10" s="1"/>
  <c r="DE35" i="10" s="1"/>
  <c r="AY36" i="10"/>
  <c r="DM36" i="10" s="1"/>
  <c r="DE36" i="10" s="1"/>
  <c r="AU8" i="10"/>
  <c r="DL8" i="10" s="1"/>
  <c r="AU9" i="10"/>
  <c r="DL9" i="10" s="1"/>
  <c r="DD9" i="10" s="1"/>
  <c r="AU10" i="10"/>
  <c r="DL10" i="10" s="1"/>
  <c r="AU11" i="10"/>
  <c r="DL11" i="10" s="1"/>
  <c r="DD11" i="10" s="1"/>
  <c r="AU12" i="10"/>
  <c r="DL12" i="10" s="1"/>
  <c r="DD12" i="10" s="1"/>
  <c r="AU13" i="10"/>
  <c r="DL13" i="10" s="1"/>
  <c r="DD13" i="10" s="1"/>
  <c r="AU14" i="10"/>
  <c r="DL14" i="10" s="1"/>
  <c r="DD14" i="10" s="1"/>
  <c r="AU15" i="10"/>
  <c r="DL15" i="10" s="1"/>
  <c r="DD15" i="10" s="1"/>
  <c r="AU16" i="10"/>
  <c r="DL16" i="10" s="1"/>
  <c r="AU17" i="10"/>
  <c r="DL17" i="10" s="1"/>
  <c r="DD17" i="10" s="1"/>
  <c r="AU18" i="10"/>
  <c r="DL18" i="10" s="1"/>
  <c r="DD18" i="10" s="1"/>
  <c r="AU19" i="10"/>
  <c r="DL19" i="10" s="1"/>
  <c r="DD19" i="10" s="1"/>
  <c r="AU20" i="10"/>
  <c r="DL20" i="10" s="1"/>
  <c r="DD20" i="10" s="1"/>
  <c r="AU21" i="10"/>
  <c r="DL21" i="10" s="1"/>
  <c r="DD21" i="10" s="1"/>
  <c r="AU22" i="10"/>
  <c r="DL22" i="10" s="1"/>
  <c r="AU23" i="10"/>
  <c r="DL23" i="10" s="1"/>
  <c r="DD23" i="10" s="1"/>
  <c r="AU24" i="10"/>
  <c r="DL24" i="10" s="1"/>
  <c r="DD24" i="10" s="1"/>
  <c r="AU25" i="10"/>
  <c r="DL25" i="10" s="1"/>
  <c r="DD25" i="10" s="1"/>
  <c r="AU26" i="10"/>
  <c r="DL26" i="10" s="1"/>
  <c r="DD26" i="10" s="1"/>
  <c r="AU27" i="10"/>
  <c r="DL27" i="10" s="1"/>
  <c r="DD27" i="10" s="1"/>
  <c r="AU28" i="10"/>
  <c r="DL28" i="10" s="1"/>
  <c r="AU29" i="10"/>
  <c r="DL29" i="10" s="1"/>
  <c r="DD29" i="10" s="1"/>
  <c r="AU30" i="10"/>
  <c r="DL30" i="10" s="1"/>
  <c r="DD30" i="10" s="1"/>
  <c r="AU31" i="10"/>
  <c r="DL31" i="10" s="1"/>
  <c r="DD31" i="10" s="1"/>
  <c r="AU32" i="10"/>
  <c r="DL32" i="10" s="1"/>
  <c r="DD32" i="10" s="1"/>
  <c r="AU33" i="10"/>
  <c r="DL33" i="10" s="1"/>
  <c r="DD33" i="10" s="1"/>
  <c r="AU34" i="10"/>
  <c r="DL34" i="10" s="1"/>
  <c r="AU35" i="10"/>
  <c r="DL35" i="10" s="1"/>
  <c r="DD35" i="10" s="1"/>
  <c r="AU36" i="10"/>
  <c r="DL36" i="10" s="1"/>
  <c r="DD36" i="10" s="1"/>
  <c r="AQ8" i="10"/>
  <c r="DK8" i="10" s="1"/>
  <c r="DC8" i="10" s="1"/>
  <c r="AQ9" i="10"/>
  <c r="DK9" i="10" s="1"/>
  <c r="DC9" i="10" s="1"/>
  <c r="AQ10" i="10"/>
  <c r="DK10" i="10" s="1"/>
  <c r="DC10" i="10" s="1"/>
  <c r="AQ11" i="10"/>
  <c r="DK11" i="10" s="1"/>
  <c r="AQ12" i="10"/>
  <c r="DK12" i="10" s="1"/>
  <c r="DC12" i="10" s="1"/>
  <c r="AQ13" i="10"/>
  <c r="DK13" i="10" s="1"/>
  <c r="DC13" i="10" s="1"/>
  <c r="AQ14" i="10"/>
  <c r="DK14" i="10" s="1"/>
  <c r="DC14" i="10" s="1"/>
  <c r="AQ15" i="10"/>
  <c r="DK15" i="10" s="1"/>
  <c r="DC15" i="10" s="1"/>
  <c r="AQ16" i="10"/>
  <c r="DK16" i="10" s="1"/>
  <c r="DC16" i="10" s="1"/>
  <c r="AQ17" i="10"/>
  <c r="DK17" i="10" s="1"/>
  <c r="AQ18" i="10"/>
  <c r="DK18" i="10" s="1"/>
  <c r="DC18" i="10" s="1"/>
  <c r="AQ19" i="10"/>
  <c r="DK19" i="10" s="1"/>
  <c r="DC19" i="10" s="1"/>
  <c r="AQ20" i="10"/>
  <c r="DK20" i="10" s="1"/>
  <c r="DC20" i="10" s="1"/>
  <c r="AQ21" i="10"/>
  <c r="DK21" i="10" s="1"/>
  <c r="DC21" i="10" s="1"/>
  <c r="AQ22" i="10"/>
  <c r="DK22" i="10" s="1"/>
  <c r="DC22" i="10" s="1"/>
  <c r="AQ23" i="10"/>
  <c r="DK23" i="10" s="1"/>
  <c r="AQ24" i="10"/>
  <c r="DK24" i="10" s="1"/>
  <c r="DC24" i="10" s="1"/>
  <c r="AQ25" i="10"/>
  <c r="DK25" i="10" s="1"/>
  <c r="DC25" i="10" s="1"/>
  <c r="AQ26" i="10"/>
  <c r="DK26" i="10" s="1"/>
  <c r="DC26" i="10" s="1"/>
  <c r="AQ27" i="10"/>
  <c r="DK27" i="10" s="1"/>
  <c r="DC27" i="10" s="1"/>
  <c r="AQ28" i="10"/>
  <c r="DK28" i="10" s="1"/>
  <c r="DC28" i="10" s="1"/>
  <c r="AQ29" i="10"/>
  <c r="DK29" i="10" s="1"/>
  <c r="AQ30" i="10"/>
  <c r="DK30" i="10" s="1"/>
  <c r="DC30" i="10" s="1"/>
  <c r="AQ31" i="10"/>
  <c r="AQ32" i="10"/>
  <c r="DK32" i="10" s="1"/>
  <c r="DC32" i="10" s="1"/>
  <c r="AQ33" i="10"/>
  <c r="DK33" i="10" s="1"/>
  <c r="DC33" i="10" s="1"/>
  <c r="AQ34" i="10"/>
  <c r="DK34" i="10" s="1"/>
  <c r="DC34" i="10" s="1"/>
  <c r="AQ35" i="10"/>
  <c r="DK35" i="10" s="1"/>
  <c r="AQ36" i="10"/>
  <c r="DK36" i="10" s="1"/>
  <c r="DC36" i="10" s="1"/>
  <c r="AM8" i="10"/>
  <c r="DJ8" i="10" s="1"/>
  <c r="DB8" i="10" s="1"/>
  <c r="AM9" i="10"/>
  <c r="DJ9" i="10" s="1"/>
  <c r="DB9" i="10" s="1"/>
  <c r="AM10" i="10"/>
  <c r="DJ10" i="10" s="1"/>
  <c r="AM11" i="10"/>
  <c r="DJ11" i="10" s="1"/>
  <c r="DB11" i="10" s="1"/>
  <c r="AM12" i="10"/>
  <c r="DJ12" i="10" s="1"/>
  <c r="AM13" i="10"/>
  <c r="DJ13" i="10" s="1"/>
  <c r="DB13" i="10" s="1"/>
  <c r="AM14" i="10"/>
  <c r="DJ14" i="10" s="1"/>
  <c r="DB14" i="10" s="1"/>
  <c r="AM15" i="10"/>
  <c r="DJ15" i="10" s="1"/>
  <c r="DB15" i="10" s="1"/>
  <c r="AM16" i="10"/>
  <c r="DJ16" i="10" s="1"/>
  <c r="DB16" i="10" s="1"/>
  <c r="AM17" i="10"/>
  <c r="DJ17" i="10" s="1"/>
  <c r="DB17" i="10" s="1"/>
  <c r="AM18" i="10"/>
  <c r="DJ18" i="10" s="1"/>
  <c r="AM19" i="10"/>
  <c r="DJ19" i="10" s="1"/>
  <c r="DB19" i="10" s="1"/>
  <c r="AM20" i="10"/>
  <c r="DJ20" i="10" s="1"/>
  <c r="DB20" i="10" s="1"/>
  <c r="AM21" i="10"/>
  <c r="DJ21" i="10" s="1"/>
  <c r="DB21" i="10" s="1"/>
  <c r="AM22" i="10"/>
  <c r="DJ22" i="10" s="1"/>
  <c r="DB22" i="10" s="1"/>
  <c r="AM23" i="10"/>
  <c r="DJ23" i="10" s="1"/>
  <c r="DB23" i="10" s="1"/>
  <c r="AM24" i="10"/>
  <c r="DJ24" i="10" s="1"/>
  <c r="AM25" i="10"/>
  <c r="DJ25" i="10" s="1"/>
  <c r="DB25" i="10" s="1"/>
  <c r="AM26" i="10"/>
  <c r="DJ26" i="10" s="1"/>
  <c r="DB26" i="10" s="1"/>
  <c r="AM27" i="10"/>
  <c r="DJ27" i="10" s="1"/>
  <c r="DB27" i="10" s="1"/>
  <c r="AM28" i="10"/>
  <c r="DJ28" i="10" s="1"/>
  <c r="DB28" i="10" s="1"/>
  <c r="AM29" i="10"/>
  <c r="DJ29" i="10" s="1"/>
  <c r="DB29" i="10" s="1"/>
  <c r="AM30" i="10"/>
  <c r="DJ30" i="10" s="1"/>
  <c r="AM31" i="10"/>
  <c r="DJ31" i="10" s="1"/>
  <c r="DB31" i="10" s="1"/>
  <c r="AM32" i="10"/>
  <c r="DJ32" i="10" s="1"/>
  <c r="DB32" i="10" s="1"/>
  <c r="AM33" i="10"/>
  <c r="DJ33" i="10" s="1"/>
  <c r="DB33" i="10" s="1"/>
  <c r="AM34" i="10"/>
  <c r="DJ34" i="10" s="1"/>
  <c r="DB34" i="10" s="1"/>
  <c r="AM35" i="10"/>
  <c r="DJ35" i="10" s="1"/>
  <c r="DB35" i="10" s="1"/>
  <c r="AM36" i="10"/>
  <c r="DJ36" i="10" s="1"/>
  <c r="AI8" i="10"/>
  <c r="DI8" i="10" s="1"/>
  <c r="AI9" i="10"/>
  <c r="DI9" i="10" s="1"/>
  <c r="AI10" i="10"/>
  <c r="DI10" i="10" s="1"/>
  <c r="AI11" i="10"/>
  <c r="DI11" i="10" s="1"/>
  <c r="AI12" i="10"/>
  <c r="DI12" i="10" s="1"/>
  <c r="AI13" i="10"/>
  <c r="AI14" i="10"/>
  <c r="DI14" i="10" s="1"/>
  <c r="AI15" i="10"/>
  <c r="DI15" i="10" s="1"/>
  <c r="DA15" i="10" s="1"/>
  <c r="AI16" i="10"/>
  <c r="DI16" i="10" s="1"/>
  <c r="DA16" i="10" s="1"/>
  <c r="AI17" i="10"/>
  <c r="DI17" i="10" s="1"/>
  <c r="AI18" i="10"/>
  <c r="DI18" i="10" s="1"/>
  <c r="AI19" i="10"/>
  <c r="AI20" i="10"/>
  <c r="DI20" i="10" s="1"/>
  <c r="AI21" i="10"/>
  <c r="DI21" i="10" s="1"/>
  <c r="AI22" i="10"/>
  <c r="DI22" i="10" s="1"/>
  <c r="AI23" i="10"/>
  <c r="DI23" i="10" s="1"/>
  <c r="AI24" i="10"/>
  <c r="DI24" i="10" s="1"/>
  <c r="AI25" i="10"/>
  <c r="AI26" i="10"/>
  <c r="DI26" i="10" s="1"/>
  <c r="DA26" i="10" s="1"/>
  <c r="AI27" i="10"/>
  <c r="DI27" i="10" s="1"/>
  <c r="AI28" i="10"/>
  <c r="DI28" i="10" s="1"/>
  <c r="DH28" i="10" s="1"/>
  <c r="AI29" i="10"/>
  <c r="DI29" i="10" s="1"/>
  <c r="AI30" i="10"/>
  <c r="DI30" i="10" s="1"/>
  <c r="AI31" i="10"/>
  <c r="AI32" i="10"/>
  <c r="DI32" i="10" s="1"/>
  <c r="AI33" i="10"/>
  <c r="DI33" i="10" s="1"/>
  <c r="AI34" i="10"/>
  <c r="DI34" i="10" s="1"/>
  <c r="AI35" i="10"/>
  <c r="DI35" i="10" s="1"/>
  <c r="DA35" i="10" s="1"/>
  <c r="AI36" i="10"/>
  <c r="DI36" i="10" s="1"/>
  <c r="AH14" i="10"/>
  <c r="AH17" i="10"/>
  <c r="AH28" i="10"/>
  <c r="AD8" i="10"/>
  <c r="CQ8" i="10" s="1"/>
  <c r="CI8" i="10" s="1"/>
  <c r="AD9" i="10"/>
  <c r="CQ9" i="10" s="1"/>
  <c r="CI9" i="10" s="1"/>
  <c r="AD10" i="10"/>
  <c r="CQ10" i="10" s="1"/>
  <c r="AD11" i="10"/>
  <c r="CQ11" i="10" s="1"/>
  <c r="AD12" i="10"/>
  <c r="CQ12" i="10" s="1"/>
  <c r="CI12" i="10" s="1"/>
  <c r="AD13" i="10"/>
  <c r="CQ13" i="10" s="1"/>
  <c r="CI13" i="10" s="1"/>
  <c r="AD14" i="10"/>
  <c r="AD15" i="10"/>
  <c r="CQ15" i="10" s="1"/>
  <c r="CI15" i="10" s="1"/>
  <c r="AD16" i="10"/>
  <c r="CQ16" i="10" s="1"/>
  <c r="CI16" i="10" s="1"/>
  <c r="AD17" i="10"/>
  <c r="CQ17" i="10" s="1"/>
  <c r="AD18" i="10"/>
  <c r="CQ18" i="10" s="1"/>
  <c r="CI18" i="10" s="1"/>
  <c r="AD19" i="10"/>
  <c r="CQ19" i="10" s="1"/>
  <c r="CI19" i="10" s="1"/>
  <c r="AD20" i="10"/>
  <c r="CQ20" i="10" s="1"/>
  <c r="CI20" i="10" s="1"/>
  <c r="AD21" i="10"/>
  <c r="CQ21" i="10" s="1"/>
  <c r="CI21" i="10" s="1"/>
  <c r="AD22" i="10"/>
  <c r="CQ22" i="10" s="1"/>
  <c r="AD23" i="10"/>
  <c r="CQ23" i="10" s="1"/>
  <c r="CI23" i="10" s="1"/>
  <c r="AD24" i="10"/>
  <c r="AD25" i="10"/>
  <c r="CQ25" i="10" s="1"/>
  <c r="AD26" i="10"/>
  <c r="CQ26" i="10" s="1"/>
  <c r="AD27" i="10"/>
  <c r="CQ27" i="10" s="1"/>
  <c r="AD28" i="10"/>
  <c r="CQ28" i="10" s="1"/>
  <c r="CI28" i="10" s="1"/>
  <c r="AD29" i="10"/>
  <c r="CQ29" i="10" s="1"/>
  <c r="CI29" i="10" s="1"/>
  <c r="AD30" i="10"/>
  <c r="CQ30" i="10" s="1"/>
  <c r="AD31" i="10"/>
  <c r="CQ31" i="10" s="1"/>
  <c r="CI31" i="10" s="1"/>
  <c r="AD32" i="10"/>
  <c r="CQ32" i="10" s="1"/>
  <c r="CI32" i="10" s="1"/>
  <c r="AD33" i="10"/>
  <c r="CQ33" i="10" s="1"/>
  <c r="AD34" i="10"/>
  <c r="CQ34" i="10" s="1"/>
  <c r="CI34" i="10" s="1"/>
  <c r="AD35" i="10"/>
  <c r="CQ35" i="10" s="1"/>
  <c r="CI35" i="10" s="1"/>
  <c r="AD36" i="10"/>
  <c r="CQ36" i="10" s="1"/>
  <c r="CI36" i="10" s="1"/>
  <c r="Z8" i="10"/>
  <c r="CP8" i="10" s="1"/>
  <c r="Z9" i="10"/>
  <c r="CP9" i="10" s="1"/>
  <c r="CH9" i="10" s="1"/>
  <c r="Z10" i="10"/>
  <c r="CP10" i="10" s="1"/>
  <c r="CH10" i="10" s="1"/>
  <c r="Z11" i="10"/>
  <c r="CP11" i="10" s="1"/>
  <c r="CH11" i="10" s="1"/>
  <c r="Z12" i="10"/>
  <c r="CP12" i="10" s="1"/>
  <c r="Z13" i="10"/>
  <c r="Z14" i="10"/>
  <c r="CP14" i="10" s="1"/>
  <c r="Z15" i="10"/>
  <c r="CP15" i="10" s="1"/>
  <c r="CH15" i="10" s="1"/>
  <c r="Z16" i="10"/>
  <c r="CP16" i="10" s="1"/>
  <c r="CH16" i="10" s="1"/>
  <c r="Z17" i="10"/>
  <c r="CP17" i="10" s="1"/>
  <c r="Z18" i="10"/>
  <c r="CP18" i="10" s="1"/>
  <c r="CH18" i="10" s="1"/>
  <c r="Z19" i="10"/>
  <c r="CP19" i="10" s="1"/>
  <c r="CH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CH23" i="10" s="1"/>
  <c r="Z24" i="10"/>
  <c r="CP24" i="10" s="1"/>
  <c r="Z25" i="10"/>
  <c r="CP25" i="10" s="1"/>
  <c r="Z26" i="10"/>
  <c r="CP26" i="10" s="1"/>
  <c r="CH26" i="10" s="1"/>
  <c r="Z27" i="10"/>
  <c r="CP27" i="10" s="1"/>
  <c r="CH27" i="10" s="1"/>
  <c r="Z28" i="10"/>
  <c r="CP28" i="10" s="1"/>
  <c r="Z29" i="10"/>
  <c r="CP29" i="10" s="1"/>
  <c r="Z30" i="10"/>
  <c r="CP30" i="10" s="1"/>
  <c r="Z31" i="10"/>
  <c r="CP31" i="10" s="1"/>
  <c r="CH31" i="10" s="1"/>
  <c r="Z32" i="10"/>
  <c r="CP32" i="10" s="1"/>
  <c r="Z33" i="10"/>
  <c r="CP33" i="10" s="1"/>
  <c r="Z34" i="10"/>
  <c r="CP34" i="10" s="1"/>
  <c r="CH34" i="10" s="1"/>
  <c r="Z35" i="10"/>
  <c r="CP35" i="10" s="1"/>
  <c r="CH35" i="10" s="1"/>
  <c r="Z36" i="10"/>
  <c r="CP36" i="10" s="1"/>
  <c r="V8" i="10"/>
  <c r="CO8" i="10" s="1"/>
  <c r="CG8" i="10" s="1"/>
  <c r="V9" i="10"/>
  <c r="CO9" i="10" s="1"/>
  <c r="CG9" i="10" s="1"/>
  <c r="V10" i="10"/>
  <c r="V11" i="10"/>
  <c r="CO11" i="10" s="1"/>
  <c r="CG11" i="10" s="1"/>
  <c r="V12" i="10"/>
  <c r="CO12" i="10" s="1"/>
  <c r="V13" i="10"/>
  <c r="CO13" i="10" s="1"/>
  <c r="CG13" i="10" s="1"/>
  <c r="V14" i="10"/>
  <c r="CO14" i="10" s="1"/>
  <c r="CG14" i="10" s="1"/>
  <c r="V15" i="10"/>
  <c r="CO15" i="10" s="1"/>
  <c r="V16" i="10"/>
  <c r="CO16" i="10" s="1"/>
  <c r="CG16" i="10" s="1"/>
  <c r="V17" i="10"/>
  <c r="CO17" i="10" s="1"/>
  <c r="V18" i="10"/>
  <c r="CO18" i="10" s="1"/>
  <c r="CG18" i="10" s="1"/>
  <c r="V19" i="10"/>
  <c r="CO19" i="10" s="1"/>
  <c r="V20" i="10"/>
  <c r="V21" i="10"/>
  <c r="CO21" i="10" s="1"/>
  <c r="CG21" i="10" s="1"/>
  <c r="V22" i="10"/>
  <c r="CO22" i="10" s="1"/>
  <c r="CG22" i="10" s="1"/>
  <c r="V23" i="10"/>
  <c r="CO23" i="10" s="1"/>
  <c r="V24" i="10"/>
  <c r="CO24" i="10" s="1"/>
  <c r="V25" i="10"/>
  <c r="CO25" i="10" s="1"/>
  <c r="CG25" i="10" s="1"/>
  <c r="V26" i="10"/>
  <c r="CO26" i="10" s="1"/>
  <c r="CG26" i="10" s="1"/>
  <c r="V27" i="10"/>
  <c r="V28" i="10"/>
  <c r="CO28" i="10" s="1"/>
  <c r="CG28" i="10" s="1"/>
  <c r="V29" i="10"/>
  <c r="CO29" i="10" s="1"/>
  <c r="CG29" i="10" s="1"/>
  <c r="V30" i="10"/>
  <c r="CO30" i="10" s="1"/>
  <c r="CG30" i="10" s="1"/>
  <c r="V31" i="10"/>
  <c r="CO31" i="10" s="1"/>
  <c r="V32" i="10"/>
  <c r="CO32" i="10" s="1"/>
  <c r="V33" i="10"/>
  <c r="CO33" i="10" s="1"/>
  <c r="V34" i="10"/>
  <c r="CO34" i="10" s="1"/>
  <c r="CG34" i="10" s="1"/>
  <c r="V35" i="10"/>
  <c r="CO35" i="10" s="1"/>
  <c r="CG35" i="10" s="1"/>
  <c r="V36" i="10"/>
  <c r="CO36" i="10" s="1"/>
  <c r="R8" i="10"/>
  <c r="CN8" i="10" s="1"/>
  <c r="CF8" i="10" s="1"/>
  <c r="R9" i="10"/>
  <c r="CN9" i="10" s="1"/>
  <c r="CF9" i="10" s="1"/>
  <c r="R10" i="10"/>
  <c r="CN10" i="10" s="1"/>
  <c r="CF10" i="10" s="1"/>
  <c r="R11" i="10"/>
  <c r="CN11" i="10" s="1"/>
  <c r="CF11" i="10" s="1"/>
  <c r="R12" i="10"/>
  <c r="CN12" i="10" s="1"/>
  <c r="CF12" i="10" s="1"/>
  <c r="R13" i="10"/>
  <c r="CN13" i="10" s="1"/>
  <c r="CF13" i="10" s="1"/>
  <c r="R14" i="10"/>
  <c r="CN14" i="10" s="1"/>
  <c r="CF14" i="10" s="1"/>
  <c r="R15" i="10"/>
  <c r="CN15" i="10" s="1"/>
  <c r="CF15" i="10" s="1"/>
  <c r="R16" i="10"/>
  <c r="R17" i="10"/>
  <c r="CN17" i="10" s="1"/>
  <c r="CF17" i="10" s="1"/>
  <c r="R18" i="10"/>
  <c r="CN18" i="10" s="1"/>
  <c r="CF18" i="10" s="1"/>
  <c r="R19" i="10"/>
  <c r="CN19" i="10" s="1"/>
  <c r="R20" i="10"/>
  <c r="CN20" i="10" s="1"/>
  <c r="R21" i="10"/>
  <c r="CN21" i="10" s="1"/>
  <c r="CF21" i="10" s="1"/>
  <c r="R22" i="10"/>
  <c r="CN22" i="10" s="1"/>
  <c r="R23" i="10"/>
  <c r="CN23" i="10" s="1"/>
  <c r="CF23" i="10" s="1"/>
  <c r="R24" i="10"/>
  <c r="CN24" i="10" s="1"/>
  <c r="CF24" i="10" s="1"/>
  <c r="R25" i="10"/>
  <c r="CN25" i="10" s="1"/>
  <c r="CF25" i="10" s="1"/>
  <c r="R26" i="10"/>
  <c r="CN26" i="10" s="1"/>
  <c r="R27" i="10"/>
  <c r="CN27" i="10" s="1"/>
  <c r="CF27" i="10" s="1"/>
  <c r="R28" i="10"/>
  <c r="CN28" i="10" s="1"/>
  <c r="CF28" i="10" s="1"/>
  <c r="R29" i="10"/>
  <c r="CN29" i="10" s="1"/>
  <c r="CF29" i="10" s="1"/>
  <c r="R30" i="10"/>
  <c r="CN30" i="10" s="1"/>
  <c r="CF30" i="10" s="1"/>
  <c r="R31" i="10"/>
  <c r="CN31" i="10" s="1"/>
  <c r="R32" i="10"/>
  <c r="CN32" i="10" s="1"/>
  <c r="CF32" i="10" s="1"/>
  <c r="R33" i="10"/>
  <c r="CN33" i="10" s="1"/>
  <c r="CF33" i="10" s="1"/>
  <c r="R34" i="10"/>
  <c r="R35" i="10"/>
  <c r="CN35" i="10" s="1"/>
  <c r="R36" i="10"/>
  <c r="CN36" i="10" s="1"/>
  <c r="N8" i="10"/>
  <c r="CM8" i="10" s="1"/>
  <c r="CE8" i="10" s="1"/>
  <c r="N9" i="10"/>
  <c r="CM9" i="10" s="1"/>
  <c r="CE9" i="10" s="1"/>
  <c r="N10" i="10"/>
  <c r="CM10" i="10" s="1"/>
  <c r="N11" i="10"/>
  <c r="CM11" i="10" s="1"/>
  <c r="CE11" i="10" s="1"/>
  <c r="N12" i="10"/>
  <c r="CM12" i="10" s="1"/>
  <c r="CE12" i="10" s="1"/>
  <c r="N13" i="10"/>
  <c r="CM13" i="10" s="1"/>
  <c r="CE13" i="10" s="1"/>
  <c r="N14" i="10"/>
  <c r="CM14" i="10" s="1"/>
  <c r="CE14" i="10" s="1"/>
  <c r="N15" i="10"/>
  <c r="CM15" i="10" s="1"/>
  <c r="N16" i="10"/>
  <c r="CM16" i="10" s="1"/>
  <c r="CE16" i="10" s="1"/>
  <c r="N17" i="10"/>
  <c r="CM17" i="10" s="1"/>
  <c r="N18" i="10"/>
  <c r="CM18" i="10" s="1"/>
  <c r="N19" i="10"/>
  <c r="CM19" i="10" s="1"/>
  <c r="CE19" i="10" s="1"/>
  <c r="N20" i="10"/>
  <c r="CM20" i="10" s="1"/>
  <c r="CE20" i="10" s="1"/>
  <c r="N21" i="10"/>
  <c r="CM21" i="10" s="1"/>
  <c r="N22" i="10"/>
  <c r="N23" i="10"/>
  <c r="N24" i="10"/>
  <c r="CM24" i="10" s="1"/>
  <c r="CE24" i="10" s="1"/>
  <c r="N25" i="10"/>
  <c r="CM25" i="10" s="1"/>
  <c r="N26" i="10"/>
  <c r="CM26" i="10" s="1"/>
  <c r="N27" i="10"/>
  <c r="CM27" i="10" s="1"/>
  <c r="CE27" i="10" s="1"/>
  <c r="N28" i="10"/>
  <c r="CM28" i="10" s="1"/>
  <c r="CE28" i="10" s="1"/>
  <c r="N29" i="10"/>
  <c r="CM29" i="10" s="1"/>
  <c r="CE29" i="10" s="1"/>
  <c r="N30" i="10"/>
  <c r="N31" i="10"/>
  <c r="CM31" i="10" s="1"/>
  <c r="CE31" i="10" s="1"/>
  <c r="N32" i="10"/>
  <c r="CM32" i="10" s="1"/>
  <c r="CE32" i="10" s="1"/>
  <c r="N33" i="10"/>
  <c r="CM33" i="10" s="1"/>
  <c r="N34" i="10"/>
  <c r="CM34" i="10" s="1"/>
  <c r="N35" i="10"/>
  <c r="CM35" i="10" s="1"/>
  <c r="CE35" i="10" s="1"/>
  <c r="N36" i="10"/>
  <c r="CM36" i="10" s="1"/>
  <c r="CE36" i="10" s="1"/>
  <c r="J8" i="10"/>
  <c r="CL8" i="10" s="1"/>
  <c r="J9" i="10"/>
  <c r="CL9" i="10" s="1"/>
  <c r="J10" i="10"/>
  <c r="CL10" i="10" s="1"/>
  <c r="J11" i="10"/>
  <c r="CL11" i="10" s="1"/>
  <c r="CD11" i="10" s="1"/>
  <c r="J12" i="10"/>
  <c r="J13" i="10"/>
  <c r="J14" i="10"/>
  <c r="CL14" i="10" s="1"/>
  <c r="CD14" i="10" s="1"/>
  <c r="J15" i="10"/>
  <c r="CL15" i="10" s="1"/>
  <c r="CD15" i="10" s="1"/>
  <c r="J16" i="10"/>
  <c r="CL16" i="10" s="1"/>
  <c r="J17" i="10"/>
  <c r="CL17" i="10" s="1"/>
  <c r="CD17" i="10" s="1"/>
  <c r="J18" i="10"/>
  <c r="CL18" i="10" s="1"/>
  <c r="CD18" i="10" s="1"/>
  <c r="J19" i="10"/>
  <c r="CL19" i="10" s="1"/>
  <c r="CD19" i="10" s="1"/>
  <c r="J20" i="10"/>
  <c r="CL20" i="10" s="1"/>
  <c r="J21" i="10"/>
  <c r="CL21" i="10" s="1"/>
  <c r="J22" i="10"/>
  <c r="CL22" i="10" s="1"/>
  <c r="CD22" i="10" s="1"/>
  <c r="J23" i="10"/>
  <c r="CL23" i="10" s="1"/>
  <c r="CD23" i="10" s="1"/>
  <c r="J24" i="10"/>
  <c r="CL24" i="10" s="1"/>
  <c r="J25" i="10"/>
  <c r="CL25" i="10" s="1"/>
  <c r="J26" i="10"/>
  <c r="CL26" i="10" s="1"/>
  <c r="J27" i="10"/>
  <c r="CL27" i="10" s="1"/>
  <c r="CD27" i="10" s="1"/>
  <c r="J28" i="10"/>
  <c r="CL28" i="10" s="1"/>
  <c r="J29" i="10"/>
  <c r="J30" i="10"/>
  <c r="CL30" i="10" s="1"/>
  <c r="CD30" i="10" s="1"/>
  <c r="J31" i="10"/>
  <c r="CL31" i="10" s="1"/>
  <c r="CD31" i="10" s="1"/>
  <c r="J32" i="10"/>
  <c r="CL32" i="10" s="1"/>
  <c r="CD32" i="10" s="1"/>
  <c r="J33" i="10"/>
  <c r="CL33" i="10" s="1"/>
  <c r="CD33" i="10" s="1"/>
  <c r="J34" i="10"/>
  <c r="CL34" i="10" s="1"/>
  <c r="CD34" i="10" s="1"/>
  <c r="J35" i="10"/>
  <c r="CL35" i="10" s="1"/>
  <c r="CD35" i="10" s="1"/>
  <c r="J36" i="10"/>
  <c r="F8" i="10"/>
  <c r="F9" i="10"/>
  <c r="CK9" i="10" s="1"/>
  <c r="F10" i="10"/>
  <c r="F11" i="10"/>
  <c r="CK11" i="10" s="1"/>
  <c r="F12" i="10"/>
  <c r="CK12" i="10" s="1"/>
  <c r="F13" i="10"/>
  <c r="F14" i="10"/>
  <c r="F15" i="10"/>
  <c r="F16" i="10"/>
  <c r="F17" i="10"/>
  <c r="CK17" i="10" s="1"/>
  <c r="F18" i="10"/>
  <c r="CK18" i="10" s="1"/>
  <c r="F19" i="10"/>
  <c r="F20" i="10"/>
  <c r="F21" i="10"/>
  <c r="CK21" i="10" s="1"/>
  <c r="F22" i="10"/>
  <c r="F23" i="10"/>
  <c r="CK23" i="10" s="1"/>
  <c r="F24" i="10"/>
  <c r="CK24" i="10" s="1"/>
  <c r="F25" i="10"/>
  <c r="CK25" i="10" s="1"/>
  <c r="F26" i="10"/>
  <c r="F27" i="10"/>
  <c r="F28" i="10"/>
  <c r="F29" i="10"/>
  <c r="CK29" i="10" s="1"/>
  <c r="CC29" i="10" s="1"/>
  <c r="F30" i="10"/>
  <c r="CK30" i="10" s="1"/>
  <c r="F31" i="10"/>
  <c r="F32" i="10"/>
  <c r="F33" i="10"/>
  <c r="CK33" i="10" s="1"/>
  <c r="F34" i="10"/>
  <c r="F35" i="10"/>
  <c r="CK35" i="10" s="1"/>
  <c r="F36" i="10"/>
  <c r="CK36" i="10" s="1"/>
  <c r="E11" i="10"/>
  <c r="E29" i="10"/>
  <c r="N29" i="1" s="1"/>
  <c r="AQ30" i="1"/>
  <c r="AP8" i="1"/>
  <c r="AP9" i="1"/>
  <c r="AP12" i="1"/>
  <c r="AP13" i="1"/>
  <c r="AP14" i="1"/>
  <c r="AP15" i="1"/>
  <c r="AP16" i="1"/>
  <c r="AP17" i="1"/>
  <c r="AP18" i="1"/>
  <c r="AP19" i="1"/>
  <c r="AP20" i="1"/>
  <c r="AP21" i="1"/>
  <c r="AP23" i="1"/>
  <c r="AP24" i="1"/>
  <c r="AP25" i="1"/>
  <c r="AP28" i="1"/>
  <c r="AP29" i="1"/>
  <c r="AP30" i="1"/>
  <c r="AP31" i="1"/>
  <c r="AP32" i="1"/>
  <c r="AP33" i="1"/>
  <c r="AP34" i="1"/>
  <c r="AP35" i="1"/>
  <c r="AP36" i="1"/>
  <c r="AQ36" i="1" s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Q23" i="1" s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Q35" i="1" s="1"/>
  <c r="AO36" i="1"/>
  <c r="AN8" i="1"/>
  <c r="AN9" i="1"/>
  <c r="AN10" i="1"/>
  <c r="AN11" i="1"/>
  <c r="AN12" i="1"/>
  <c r="AQ12" i="1" s="1"/>
  <c r="AN13" i="1"/>
  <c r="AQ13" i="1" s="1"/>
  <c r="AN14" i="1"/>
  <c r="AN15" i="1"/>
  <c r="AN16" i="1"/>
  <c r="AQ16" i="1" s="1"/>
  <c r="AN17" i="1"/>
  <c r="AQ17" i="1" s="1"/>
  <c r="AN18" i="1"/>
  <c r="AQ18" i="1" s="1"/>
  <c r="AN19" i="1"/>
  <c r="AQ19" i="1" s="1"/>
  <c r="AN20" i="1"/>
  <c r="AN21" i="1"/>
  <c r="AN22" i="1"/>
  <c r="AN23" i="1"/>
  <c r="AN24" i="1"/>
  <c r="AQ24" i="1" s="1"/>
  <c r="AN25" i="1"/>
  <c r="AQ25" i="1" s="1"/>
  <c r="AN26" i="1"/>
  <c r="AN27" i="1"/>
  <c r="AN28" i="1"/>
  <c r="AN29" i="1"/>
  <c r="AQ29" i="1" s="1"/>
  <c r="AN30" i="1"/>
  <c r="AN31" i="1"/>
  <c r="AQ31" i="1" s="1"/>
  <c r="AN32" i="1"/>
  <c r="AN33" i="1"/>
  <c r="AN34" i="1"/>
  <c r="AQ34" i="1" s="1"/>
  <c r="AN35" i="1"/>
  <c r="AN36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K31" i="1" s="1"/>
  <c r="AE32" i="1"/>
  <c r="AE33" i="1"/>
  <c r="AE34" i="1"/>
  <c r="AE35" i="1"/>
  <c r="AE36" i="1"/>
  <c r="AD8" i="1"/>
  <c r="AD9" i="1"/>
  <c r="AD10" i="1"/>
  <c r="AD11" i="1"/>
  <c r="AD12" i="1"/>
  <c r="AD13" i="1"/>
  <c r="AD14" i="1"/>
  <c r="AK14" i="1" s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K33" i="1" s="1"/>
  <c r="AD34" i="1"/>
  <c r="AD35" i="1"/>
  <c r="AD36" i="1"/>
  <c r="AA8" i="1"/>
  <c r="AA9" i="1"/>
  <c r="AA10" i="1"/>
  <c r="AA12" i="1"/>
  <c r="AA13" i="1"/>
  <c r="AA16" i="1"/>
  <c r="AA17" i="1"/>
  <c r="AA18" i="1"/>
  <c r="AA19" i="1"/>
  <c r="AA20" i="1"/>
  <c r="AA21" i="1"/>
  <c r="AA22" i="1"/>
  <c r="AA23" i="1"/>
  <c r="AA24" i="1"/>
  <c r="AA25" i="1"/>
  <c r="AA26" i="1"/>
  <c r="AA28" i="1"/>
  <c r="AA29" i="1"/>
  <c r="AA32" i="1"/>
  <c r="AA33" i="1"/>
  <c r="AA34" i="1"/>
  <c r="AA35" i="1"/>
  <c r="AA3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W8" i="1"/>
  <c r="W9" i="1"/>
  <c r="W10" i="1"/>
  <c r="W11" i="1"/>
  <c r="W12" i="1"/>
  <c r="W13" i="1"/>
  <c r="S13" i="1" s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R8" i="1"/>
  <c r="R9" i="1"/>
  <c r="R10" i="1"/>
  <c r="R11" i="1"/>
  <c r="R12" i="1"/>
  <c r="R13" i="1"/>
  <c r="R14" i="1"/>
  <c r="R15" i="1"/>
  <c r="R16" i="1"/>
  <c r="R18" i="1"/>
  <c r="R19" i="1"/>
  <c r="R20" i="1"/>
  <c r="R23" i="1"/>
  <c r="R24" i="1"/>
  <c r="R25" i="1"/>
  <c r="R26" i="1"/>
  <c r="R27" i="1"/>
  <c r="R28" i="1"/>
  <c r="R29" i="1"/>
  <c r="R30" i="1"/>
  <c r="R31" i="1"/>
  <c r="R32" i="1"/>
  <c r="R34" i="1"/>
  <c r="R35" i="1"/>
  <c r="R36" i="1"/>
  <c r="Q8" i="1"/>
  <c r="Q9" i="1"/>
  <c r="Q10" i="1"/>
  <c r="Q11" i="1"/>
  <c r="Q13" i="1"/>
  <c r="Q14" i="1"/>
  <c r="Q15" i="1"/>
  <c r="Q16" i="1"/>
  <c r="Q17" i="1"/>
  <c r="Q18" i="1"/>
  <c r="Q19" i="1"/>
  <c r="Q20" i="1"/>
  <c r="Q21" i="1"/>
  <c r="Q22" i="1"/>
  <c r="Q24" i="1"/>
  <c r="Q25" i="1"/>
  <c r="Q26" i="1"/>
  <c r="Q27" i="1"/>
  <c r="Q29" i="1"/>
  <c r="Q30" i="1"/>
  <c r="Q31" i="1"/>
  <c r="Q32" i="1"/>
  <c r="Q33" i="1"/>
  <c r="Q34" i="1"/>
  <c r="Q35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I12" i="1"/>
  <c r="I15" i="1"/>
  <c r="I2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5" i="3" l="1"/>
  <c r="S24" i="1"/>
  <c r="S25" i="1"/>
  <c r="AK32" i="1"/>
  <c r="AK13" i="1"/>
  <c r="AQ28" i="1"/>
  <c r="AP22" i="1"/>
  <c r="CG24" i="10"/>
  <c r="AH21" i="10"/>
  <c r="BK16" i="10"/>
  <c r="I16" i="1" s="1"/>
  <c r="CG20" i="10"/>
  <c r="CI14" i="10"/>
  <c r="Q12" i="1"/>
  <c r="AK15" i="1"/>
  <c r="AH20" i="10"/>
  <c r="BK18" i="10"/>
  <c r="I18" i="1" s="1"/>
  <c r="AI9" i="8"/>
  <c r="CB26" i="8"/>
  <c r="CQ28" i="8"/>
  <c r="CQ12" i="8"/>
  <c r="DZ26" i="8"/>
  <c r="D36" i="3"/>
  <c r="O30" i="3"/>
  <c r="D30" i="3" s="1"/>
  <c r="CE26" i="10"/>
  <c r="CE10" i="10"/>
  <c r="CG36" i="10"/>
  <c r="CH33" i="10"/>
  <c r="CH17" i="10"/>
  <c r="CI30" i="10"/>
  <c r="AH11" i="10"/>
  <c r="D11" i="10" s="1"/>
  <c r="CE22" i="10"/>
  <c r="CR23" i="10"/>
  <c r="CR22" i="10"/>
  <c r="CR32" i="10"/>
  <c r="CR13" i="10"/>
  <c r="O29" i="3"/>
  <c r="D23" i="3"/>
  <c r="D33" i="3"/>
  <c r="S36" i="1"/>
  <c r="AA15" i="1"/>
  <c r="AK25" i="1"/>
  <c r="R21" i="1"/>
  <c r="AA14" i="1"/>
  <c r="AK27" i="1"/>
  <c r="E31" i="10"/>
  <c r="CD28" i="10"/>
  <c r="CE25" i="10"/>
  <c r="CF22" i="10"/>
  <c r="CH32" i="10"/>
  <c r="AH10" i="10"/>
  <c r="DP21" i="10"/>
  <c r="E36" i="8"/>
  <c r="E20" i="8"/>
  <c r="T36" i="8"/>
  <c r="D36" i="8" s="1"/>
  <c r="T20" i="8"/>
  <c r="AX21" i="8"/>
  <c r="D12" i="4"/>
  <c r="Q23" i="1"/>
  <c r="AK26" i="1"/>
  <c r="CF34" i="10"/>
  <c r="CR33" i="10"/>
  <c r="E19" i="8"/>
  <c r="AI36" i="8"/>
  <c r="AX36" i="8"/>
  <c r="D20" i="3"/>
  <c r="D14" i="4"/>
  <c r="S19" i="1"/>
  <c r="BK29" i="10"/>
  <c r="I29" i="1" s="1"/>
  <c r="CR36" i="10"/>
  <c r="CR14" i="10"/>
  <c r="AX20" i="8"/>
  <c r="BM21" i="8"/>
  <c r="CB21" i="8"/>
  <c r="CD26" i="10"/>
  <c r="CD10" i="10"/>
  <c r="CF36" i="10"/>
  <c r="CF20" i="10"/>
  <c r="CG33" i="10"/>
  <c r="CG17" i="10"/>
  <c r="CH30" i="10"/>
  <c r="CH14" i="10"/>
  <c r="CI27" i="10"/>
  <c r="CI11" i="10"/>
  <c r="BK25" i="10"/>
  <c r="I25" i="1" s="1"/>
  <c r="DP19" i="10"/>
  <c r="DP29" i="10"/>
  <c r="DP20" i="10"/>
  <c r="E18" i="8"/>
  <c r="D35" i="3"/>
  <c r="S18" i="1"/>
  <c r="AQ22" i="1"/>
  <c r="E35" i="8"/>
  <c r="AK9" i="1"/>
  <c r="AA27" i="1"/>
  <c r="AA11" i="1"/>
  <c r="AB11" i="1" s="1"/>
  <c r="AK8" i="1"/>
  <c r="CD25" i="10"/>
  <c r="CD9" i="10"/>
  <c r="CF35" i="10"/>
  <c r="CF19" i="10"/>
  <c r="CG32" i="10"/>
  <c r="CH29" i="10"/>
  <c r="CI26" i="10"/>
  <c r="CI10" i="10"/>
  <c r="DH34" i="10"/>
  <c r="BK11" i="10"/>
  <c r="I11" i="1" s="1"/>
  <c r="CK31" i="10"/>
  <c r="CR34" i="10"/>
  <c r="CR18" i="10"/>
  <c r="CR15" i="10"/>
  <c r="E33" i="8"/>
  <c r="E17" i="8"/>
  <c r="T33" i="8"/>
  <c r="AI18" i="8"/>
  <c r="AX34" i="8"/>
  <c r="AX18" i="8"/>
  <c r="D18" i="3"/>
  <c r="R33" i="1"/>
  <c r="CD24" i="10"/>
  <c r="CD8" i="10"/>
  <c r="CE21" i="10"/>
  <c r="CG15" i="10"/>
  <c r="CI25" i="10"/>
  <c r="BK26" i="10"/>
  <c r="I26" i="1" s="1"/>
  <c r="DP33" i="10"/>
  <c r="DP30" i="10"/>
  <c r="DP11" i="10"/>
  <c r="AI33" i="8"/>
  <c r="AI17" i="8"/>
  <c r="BM18" i="8"/>
  <c r="CB18" i="8"/>
  <c r="CQ36" i="8"/>
  <c r="CQ20" i="8"/>
  <c r="CQ33" i="8"/>
  <c r="DZ34" i="8"/>
  <c r="DZ31" i="8"/>
  <c r="D17" i="3"/>
  <c r="D14" i="3"/>
  <c r="S30" i="1"/>
  <c r="AB30" i="1" s="1"/>
  <c r="AK19" i="1"/>
  <c r="CH13" i="10"/>
  <c r="CR26" i="10"/>
  <c r="AK21" i="1"/>
  <c r="AP27" i="1"/>
  <c r="AP11" i="1"/>
  <c r="AQ11" i="1" s="1"/>
  <c r="AH35" i="10"/>
  <c r="CC11" i="10"/>
  <c r="CB29" i="8"/>
  <c r="D28" i="3"/>
  <c r="D9" i="3"/>
  <c r="O22" i="3"/>
  <c r="D22" i="3" s="1"/>
  <c r="S12" i="1"/>
  <c r="AP10" i="1"/>
  <c r="AQ10" i="1" s="1"/>
  <c r="CD21" i="10"/>
  <c r="CF31" i="10"/>
  <c r="CG12" i="10"/>
  <c r="CI22" i="10"/>
  <c r="CD36" i="10"/>
  <c r="CR30" i="10"/>
  <c r="CR27" i="10"/>
  <c r="CR8" i="10"/>
  <c r="S31" i="1"/>
  <c r="AK20" i="1"/>
  <c r="AP26" i="1"/>
  <c r="CE34" i="10"/>
  <c r="CE18" i="10"/>
  <c r="CH25" i="10"/>
  <c r="AH32" i="10"/>
  <c r="E35" i="10"/>
  <c r="D35" i="10" s="1"/>
  <c r="CD20" i="10"/>
  <c r="CE17" i="10"/>
  <c r="CH8" i="10"/>
  <c r="AH29" i="10"/>
  <c r="CR29" i="10"/>
  <c r="DP13" i="10"/>
  <c r="DP23" i="10"/>
  <c r="DP14" i="10"/>
  <c r="E12" i="8"/>
  <c r="T28" i="8"/>
  <c r="D28" i="8" s="1"/>
  <c r="T12" i="8"/>
  <c r="D29" i="3"/>
  <c r="D29" i="10"/>
  <c r="CR9" i="10"/>
  <c r="D24" i="9"/>
  <c r="BB24" i="4" s="1"/>
  <c r="D24" i="4" s="1"/>
  <c r="D34" i="4"/>
  <c r="AH22" i="10"/>
  <c r="CR10" i="10"/>
  <c r="CR20" i="10"/>
  <c r="DP31" i="10"/>
  <c r="DP15" i="10"/>
  <c r="E32" i="8"/>
  <c r="AX9" i="8"/>
  <c r="BM12" i="8"/>
  <c r="CB15" i="8"/>
  <c r="DF12" i="8"/>
  <c r="DZ25" i="8"/>
  <c r="D25" i="9"/>
  <c r="BB25" i="4" s="1"/>
  <c r="D25" i="4" s="1"/>
  <c r="CB27" i="8"/>
  <c r="CQ18" i="8"/>
  <c r="CQ15" i="8"/>
  <c r="DF24" i="8"/>
  <c r="DF8" i="8"/>
  <c r="DZ8" i="8"/>
  <c r="D36" i="9"/>
  <c r="BB36" i="4" s="1"/>
  <c r="D36" i="4" s="1"/>
  <c r="D17" i="9"/>
  <c r="BB17" i="4" s="1"/>
  <c r="D17" i="4" s="1"/>
  <c r="D27" i="9"/>
  <c r="BB27" i="4" s="1"/>
  <c r="DP25" i="10"/>
  <c r="DP9" i="10"/>
  <c r="DP35" i="10"/>
  <c r="DP26" i="10"/>
  <c r="E26" i="8"/>
  <c r="AX35" i="8"/>
  <c r="CB9" i="8"/>
  <c r="DF35" i="8"/>
  <c r="DZ19" i="8"/>
  <c r="D8" i="3"/>
  <c r="D18" i="9"/>
  <c r="BB18" i="4" s="1"/>
  <c r="D18" i="4" s="1"/>
  <c r="D28" i="9"/>
  <c r="BB28" i="4" s="1"/>
  <c r="D28" i="4" s="1"/>
  <c r="D9" i="9"/>
  <c r="BB9" i="4" s="1"/>
  <c r="D9" i="4" s="1"/>
  <c r="CR35" i="10"/>
  <c r="DP36" i="10"/>
  <c r="DP17" i="10"/>
  <c r="E24" i="8"/>
  <c r="E8" i="8"/>
  <c r="T27" i="8"/>
  <c r="AI30" i="8"/>
  <c r="D30" i="8" s="1"/>
  <c r="AX33" i="8"/>
  <c r="D33" i="8" s="1"/>
  <c r="AX17" i="8"/>
  <c r="BM36" i="8"/>
  <c r="CQ30" i="8"/>
  <c r="CQ27" i="8"/>
  <c r="DF36" i="8"/>
  <c r="DF17" i="8"/>
  <c r="DZ20" i="8"/>
  <c r="D19" i="9"/>
  <c r="BB19" i="4" s="1"/>
  <c r="D19" i="4" s="1"/>
  <c r="D29" i="9"/>
  <c r="BB29" i="4" s="1"/>
  <c r="D29" i="4" s="1"/>
  <c r="D10" i="9"/>
  <c r="BB10" i="4" s="1"/>
  <c r="D10" i="4" s="1"/>
  <c r="D30" i="9"/>
  <c r="BB30" i="4" s="1"/>
  <c r="D30" i="4" s="1"/>
  <c r="D11" i="9"/>
  <c r="BB11" i="4" s="1"/>
  <c r="D11" i="4" s="1"/>
  <c r="D21" i="9"/>
  <c r="BB21" i="4" s="1"/>
  <c r="AX29" i="8"/>
  <c r="CQ10" i="8"/>
  <c r="D10" i="8" s="1"/>
  <c r="DF29" i="8"/>
  <c r="DZ32" i="8"/>
  <c r="DZ16" i="8"/>
  <c r="DZ13" i="8"/>
  <c r="D31" i="9"/>
  <c r="BB31" i="4" s="1"/>
  <c r="D12" i="9"/>
  <c r="BB12" i="4" s="1"/>
  <c r="D22" i="9"/>
  <c r="BB22" i="4" s="1"/>
  <c r="D22" i="4" s="1"/>
  <c r="D32" i="9"/>
  <c r="BB32" i="4" s="1"/>
  <c r="D32" i="4" s="1"/>
  <c r="T21" i="8"/>
  <c r="D21" i="8" s="1"/>
  <c r="AI24" i="8"/>
  <c r="AX27" i="8"/>
  <c r="AX11" i="8"/>
  <c r="BM30" i="8"/>
  <c r="CB33" i="8"/>
  <c r="CQ24" i="8"/>
  <c r="CQ21" i="8"/>
  <c r="DF30" i="8"/>
  <c r="DF11" i="8"/>
  <c r="DZ14" i="8"/>
  <c r="D32" i="3"/>
  <c r="D13" i="9"/>
  <c r="BB13" i="4" s="1"/>
  <c r="D23" i="9"/>
  <c r="BB23" i="4" s="1"/>
  <c r="D23" i="4" s="1"/>
  <c r="D33" i="9"/>
  <c r="BB33" i="4" s="1"/>
  <c r="D14" i="9"/>
  <c r="BB14" i="4" s="1"/>
  <c r="S35" i="1"/>
  <c r="S11" i="1"/>
  <c r="S28" i="1"/>
  <c r="AB28" i="1" s="1"/>
  <c r="S16" i="1"/>
  <c r="AB16" i="1" s="1"/>
  <c r="AK30" i="1"/>
  <c r="AK12" i="1"/>
  <c r="CK34" i="10"/>
  <c r="E34" i="10"/>
  <c r="CK22" i="10"/>
  <c r="E22" i="10"/>
  <c r="CK10" i="10"/>
  <c r="E10" i="10"/>
  <c r="H29" i="1"/>
  <c r="K29" i="1" s="1"/>
  <c r="L29" i="1" s="1"/>
  <c r="AB36" i="1"/>
  <c r="AB24" i="1"/>
  <c r="AB18" i="1"/>
  <c r="AB12" i="1"/>
  <c r="E17" i="10"/>
  <c r="N17" i="1" s="1"/>
  <c r="E32" i="10"/>
  <c r="D32" i="10" s="1"/>
  <c r="E26" i="10"/>
  <c r="N26" i="1" s="1"/>
  <c r="E20" i="10"/>
  <c r="E14" i="10"/>
  <c r="D14" i="10" s="1"/>
  <c r="E8" i="10"/>
  <c r="N8" i="1" s="1"/>
  <c r="E19" i="10"/>
  <c r="N19" i="1" s="1"/>
  <c r="E13" i="10"/>
  <c r="N13" i="1" s="1"/>
  <c r="N11" i="1"/>
  <c r="AQ33" i="1"/>
  <c r="AQ27" i="1"/>
  <c r="AQ21" i="1"/>
  <c r="AQ15" i="1"/>
  <c r="AQ9" i="1"/>
  <c r="AB33" i="1"/>
  <c r="S29" i="1"/>
  <c r="AB29" i="1" s="1"/>
  <c r="AQ32" i="1"/>
  <c r="AQ26" i="1"/>
  <c r="AQ20" i="1"/>
  <c r="AQ14" i="1"/>
  <c r="AQ8" i="1"/>
  <c r="DH21" i="10"/>
  <c r="DA21" i="10"/>
  <c r="DA9" i="10"/>
  <c r="DH9" i="10"/>
  <c r="CZ9" i="10" s="1"/>
  <c r="O9" i="1" s="1"/>
  <c r="CC19" i="10"/>
  <c r="CJ19" i="10"/>
  <c r="CB19" i="10" s="1"/>
  <c r="M19" i="1" s="1"/>
  <c r="H11" i="1"/>
  <c r="K11" i="1" s="1"/>
  <c r="L11" i="1" s="1"/>
  <c r="S23" i="1"/>
  <c r="AB23" i="1" s="1"/>
  <c r="AK24" i="1"/>
  <c r="AB35" i="1"/>
  <c r="CC31" i="10"/>
  <c r="CJ31" i="10"/>
  <c r="CB31" i="10" s="1"/>
  <c r="M31" i="1" s="1"/>
  <c r="N31" i="1"/>
  <c r="S17" i="1"/>
  <c r="AB17" i="1" s="1"/>
  <c r="S34" i="1"/>
  <c r="AB34" i="1" s="1"/>
  <c r="S22" i="1"/>
  <c r="AB22" i="1" s="1"/>
  <c r="S10" i="1"/>
  <c r="AB10" i="1" s="1"/>
  <c r="AK36" i="1"/>
  <c r="AK18" i="1"/>
  <c r="CK28" i="10"/>
  <c r="E28" i="10"/>
  <c r="CK16" i="10"/>
  <c r="E16" i="10"/>
  <c r="M36" i="1"/>
  <c r="AB31" i="1"/>
  <c r="AB25" i="1"/>
  <c r="AB19" i="1"/>
  <c r="AB13" i="1"/>
  <c r="S33" i="1"/>
  <c r="S27" i="1"/>
  <c r="S21" i="1"/>
  <c r="AB21" i="1" s="1"/>
  <c r="S15" i="1"/>
  <c r="S9" i="1"/>
  <c r="AB9" i="1" s="1"/>
  <c r="S32" i="1"/>
  <c r="AB32" i="1" s="1"/>
  <c r="S26" i="1"/>
  <c r="AB26" i="1" s="1"/>
  <c r="S20" i="1"/>
  <c r="AB20" i="1" s="1"/>
  <c r="S14" i="1"/>
  <c r="AB14" i="1" s="1"/>
  <c r="S8" i="1"/>
  <c r="AB8" i="1" s="1"/>
  <c r="AK35" i="1"/>
  <c r="AK29" i="1"/>
  <c r="AK23" i="1"/>
  <c r="AK17" i="1"/>
  <c r="AK11" i="1"/>
  <c r="AK34" i="1"/>
  <c r="AK28" i="1"/>
  <c r="AK22" i="1"/>
  <c r="AK16" i="1"/>
  <c r="AK10" i="1"/>
  <c r="E23" i="10"/>
  <c r="CJ33" i="10"/>
  <c r="CB33" i="10" s="1"/>
  <c r="M33" i="1" s="1"/>
  <c r="CC33" i="10"/>
  <c r="E27" i="10"/>
  <c r="CC21" i="10"/>
  <c r="CJ21" i="10"/>
  <c r="CB21" i="10" s="1"/>
  <c r="M21" i="1" s="1"/>
  <c r="E15" i="10"/>
  <c r="CJ9" i="10"/>
  <c r="CB9" i="10" s="1"/>
  <c r="M9" i="1" s="1"/>
  <c r="CC9" i="10"/>
  <c r="E36" i="10"/>
  <c r="E30" i="10"/>
  <c r="E24" i="10"/>
  <c r="N24" i="1" s="1"/>
  <c r="E18" i="10"/>
  <c r="N18" i="1" s="1"/>
  <c r="E12" i="10"/>
  <c r="CJ35" i="10"/>
  <c r="CB35" i="10" s="1"/>
  <c r="M35" i="1" s="1"/>
  <c r="CJ29" i="10"/>
  <c r="CB29" i="10" s="1"/>
  <c r="M29" i="1" s="1"/>
  <c r="CJ23" i="10"/>
  <c r="CB23" i="10" s="1"/>
  <c r="M23" i="1" s="1"/>
  <c r="CJ17" i="10"/>
  <c r="CB17" i="10" s="1"/>
  <c r="M17" i="1" s="1"/>
  <c r="CJ11" i="10"/>
  <c r="CB11" i="10" s="1"/>
  <c r="M11" i="1" s="1"/>
  <c r="AH33" i="10"/>
  <c r="H33" i="1" s="1"/>
  <c r="K33" i="1" s="1"/>
  <c r="L33" i="1" s="1"/>
  <c r="AH23" i="10"/>
  <c r="H23" i="1" s="1"/>
  <c r="K23" i="1" s="1"/>
  <c r="L23" i="1" s="1"/>
  <c r="AH15" i="10"/>
  <c r="CC35" i="10"/>
  <c r="CC17" i="10"/>
  <c r="CK32" i="10"/>
  <c r="CK20" i="10"/>
  <c r="CK8" i="10"/>
  <c r="DA22" i="10"/>
  <c r="DH22" i="10"/>
  <c r="DA10" i="10"/>
  <c r="DH10" i="10"/>
  <c r="CK27" i="10"/>
  <c r="CK15" i="10"/>
  <c r="CL13" i="10"/>
  <c r="CD13" i="10" s="1"/>
  <c r="DA28" i="10"/>
  <c r="E33" i="10"/>
  <c r="E21" i="10"/>
  <c r="E9" i="10"/>
  <c r="DH33" i="10"/>
  <c r="CZ33" i="10" s="1"/>
  <c r="O33" i="1" s="1"/>
  <c r="DA33" i="10"/>
  <c r="DH27" i="10"/>
  <c r="CZ27" i="10" s="1"/>
  <c r="O27" i="1" s="1"/>
  <c r="DA27" i="10"/>
  <c r="DH15" i="10"/>
  <c r="CZ15" i="10" s="1"/>
  <c r="O15" i="1" s="1"/>
  <c r="CK26" i="10"/>
  <c r="CK14" i="10"/>
  <c r="DH16" i="10"/>
  <c r="CZ16" i="10" s="1"/>
  <c r="O16" i="1" s="1"/>
  <c r="D22" i="8"/>
  <c r="AH27" i="10"/>
  <c r="AH9" i="10"/>
  <c r="DH32" i="10"/>
  <c r="CZ32" i="10" s="1"/>
  <c r="O32" i="1" s="1"/>
  <c r="DA32" i="10"/>
  <c r="DH26" i="10"/>
  <c r="CZ26" i="10" s="1"/>
  <c r="O26" i="1" s="1"/>
  <c r="DH20" i="10"/>
  <c r="CZ20" i="10" s="1"/>
  <c r="O20" i="1" s="1"/>
  <c r="DH14" i="10"/>
  <c r="CZ14" i="10" s="1"/>
  <c r="O14" i="1" s="1"/>
  <c r="DA14" i="10"/>
  <c r="DH8" i="10"/>
  <c r="CZ8" i="10" s="1"/>
  <c r="O8" i="1" s="1"/>
  <c r="DA8" i="10"/>
  <c r="CC25" i="10"/>
  <c r="CJ25" i="10"/>
  <c r="CB25" i="10" s="1"/>
  <c r="M25" i="1" s="1"/>
  <c r="CC13" i="10"/>
  <c r="DA20" i="10"/>
  <c r="E25" i="10"/>
  <c r="CJ36" i="10"/>
  <c r="CB36" i="10" s="1"/>
  <c r="CC36" i="10"/>
  <c r="CJ30" i="10"/>
  <c r="CC30" i="10"/>
  <c r="CJ24" i="10"/>
  <c r="CB24" i="10" s="1"/>
  <c r="M24" i="1" s="1"/>
  <c r="CC24" i="10"/>
  <c r="CJ18" i="10"/>
  <c r="CB18" i="10" s="1"/>
  <c r="M18" i="1" s="1"/>
  <c r="CC18" i="10"/>
  <c r="CJ12" i="10"/>
  <c r="CB12" i="10" s="1"/>
  <c r="M12" i="1" s="1"/>
  <c r="CC12" i="10"/>
  <c r="AH34" i="10"/>
  <c r="AH26" i="10"/>
  <c r="AH16" i="10"/>
  <c r="AH8" i="10"/>
  <c r="DI31" i="10"/>
  <c r="AH31" i="10"/>
  <c r="H31" i="1" s="1"/>
  <c r="K31" i="1" s="1"/>
  <c r="L31" i="1" s="1"/>
  <c r="DI25" i="10"/>
  <c r="AH25" i="10"/>
  <c r="DI19" i="10"/>
  <c r="AH19" i="10"/>
  <c r="H19" i="1" s="1"/>
  <c r="K19" i="1" s="1"/>
  <c r="L19" i="1" s="1"/>
  <c r="DI13" i="10"/>
  <c r="AH13" i="10"/>
  <c r="H13" i="1" s="1"/>
  <c r="K13" i="1" s="1"/>
  <c r="L13" i="1" s="1"/>
  <c r="DB36" i="10"/>
  <c r="DB30" i="10"/>
  <c r="DB24" i="10"/>
  <c r="DB18" i="10"/>
  <c r="DB12" i="10"/>
  <c r="DC35" i="10"/>
  <c r="DC29" i="10"/>
  <c r="DC23" i="10"/>
  <c r="DC17" i="10"/>
  <c r="DC11" i="10"/>
  <c r="DD34" i="10"/>
  <c r="DD28" i="10"/>
  <c r="DD22" i="10"/>
  <c r="DD16" i="10"/>
  <c r="DD10" i="10"/>
  <c r="DE33" i="10"/>
  <c r="DE27" i="10"/>
  <c r="DE21" i="10"/>
  <c r="DE15" i="10"/>
  <c r="DE9" i="10"/>
  <c r="DF32" i="10"/>
  <c r="DF26" i="10"/>
  <c r="DF20" i="10"/>
  <c r="DF14" i="10"/>
  <c r="DF8" i="10"/>
  <c r="DG31" i="10"/>
  <c r="DG25" i="10"/>
  <c r="DG19" i="10"/>
  <c r="DG13" i="10"/>
  <c r="AH36" i="10"/>
  <c r="H36" i="1" s="1"/>
  <c r="K36" i="1" s="1"/>
  <c r="L36" i="1" s="1"/>
  <c r="AH30" i="10"/>
  <c r="H30" i="1" s="1"/>
  <c r="K30" i="1" s="1"/>
  <c r="L30" i="1" s="1"/>
  <c r="AH24" i="10"/>
  <c r="H24" i="1" s="1"/>
  <c r="K24" i="1" s="1"/>
  <c r="L24" i="1" s="1"/>
  <c r="AH18" i="10"/>
  <c r="H18" i="1" s="1"/>
  <c r="K18" i="1" s="1"/>
  <c r="L18" i="1" s="1"/>
  <c r="AH12" i="10"/>
  <c r="H12" i="1" s="1"/>
  <c r="K12" i="1" s="1"/>
  <c r="L12" i="1" s="1"/>
  <c r="DH35" i="10"/>
  <c r="CZ35" i="10" s="1"/>
  <c r="O35" i="1" s="1"/>
  <c r="DH29" i="10"/>
  <c r="CZ29" i="10" s="1"/>
  <c r="O29" i="1" s="1"/>
  <c r="DH23" i="10"/>
  <c r="CZ23" i="10" s="1"/>
  <c r="O23" i="1" s="1"/>
  <c r="DH17" i="10"/>
  <c r="CZ17" i="10" s="1"/>
  <c r="O17" i="1" s="1"/>
  <c r="DH11" i="10"/>
  <c r="CZ11" i="10" s="1"/>
  <c r="O11" i="1" s="1"/>
  <c r="DA29" i="10"/>
  <c r="D31" i="8"/>
  <c r="D13" i="8"/>
  <c r="DP24" i="10"/>
  <c r="DP18" i="10"/>
  <c r="DP12" i="10"/>
  <c r="D25" i="8"/>
  <c r="D24" i="8"/>
  <c r="D18" i="8"/>
  <c r="D12" i="8"/>
  <c r="AI32" i="8"/>
  <c r="AI26" i="8"/>
  <c r="AI20" i="8"/>
  <c r="AI14" i="8"/>
  <c r="AI8" i="8"/>
  <c r="CB11" i="8"/>
  <c r="D31" i="4"/>
  <c r="O31" i="3"/>
  <c r="D31" i="3" s="1"/>
  <c r="O25" i="3"/>
  <c r="O19" i="3"/>
  <c r="D19" i="3" s="1"/>
  <c r="D13" i="4"/>
  <c r="O13" i="3"/>
  <c r="D13" i="3" s="1"/>
  <c r="DA23" i="10"/>
  <c r="DP34" i="10"/>
  <c r="CZ34" i="10" s="1"/>
  <c r="O34" i="1" s="1"/>
  <c r="DP28" i="10"/>
  <c r="CZ28" i="10" s="1"/>
  <c r="O28" i="1" s="1"/>
  <c r="DP22" i="10"/>
  <c r="DP16" i="10"/>
  <c r="DP10" i="10"/>
  <c r="D19" i="8"/>
  <c r="T35" i="8"/>
  <c r="T29" i="8"/>
  <c r="T23" i="8"/>
  <c r="D23" i="8" s="1"/>
  <c r="T17" i="8"/>
  <c r="T11" i="8"/>
  <c r="BM32" i="8"/>
  <c r="D32" i="8" s="1"/>
  <c r="BM26" i="8"/>
  <c r="D26" i="8" s="1"/>
  <c r="BM20" i="8"/>
  <c r="BM14" i="8"/>
  <c r="BM8" i="8"/>
  <c r="DH36" i="10"/>
  <c r="CZ36" i="10" s="1"/>
  <c r="O36" i="1" s="1"/>
  <c r="DA36" i="10"/>
  <c r="DH30" i="10"/>
  <c r="CZ30" i="10" s="1"/>
  <c r="O30" i="1" s="1"/>
  <c r="DA30" i="10"/>
  <c r="DH24" i="10"/>
  <c r="DA24" i="10"/>
  <c r="DH18" i="10"/>
  <c r="DA18" i="10"/>
  <c r="DH12" i="10"/>
  <c r="CZ12" i="10" s="1"/>
  <c r="O12" i="1" s="1"/>
  <c r="DA12" i="10"/>
  <c r="DA11" i="10"/>
  <c r="D34" i="8"/>
  <c r="D16" i="8"/>
  <c r="D27" i="8"/>
  <c r="D15" i="8"/>
  <c r="D9" i="8"/>
  <c r="D25" i="3"/>
  <c r="D11" i="3"/>
  <c r="D34" i="3"/>
  <c r="D16" i="3"/>
  <c r="D33" i="4"/>
  <c r="D15" i="4"/>
  <c r="D27" i="4"/>
  <c r="D21" i="4"/>
  <c r="EW7" i="9"/>
  <c r="H15" i="1" l="1"/>
  <c r="K15" i="1" s="1"/>
  <c r="L15" i="1" s="1"/>
  <c r="N35" i="1"/>
  <c r="D11" i="8"/>
  <c r="CB30" i="10"/>
  <c r="M30" i="1" s="1"/>
  <c r="D17" i="8"/>
  <c r="H25" i="1"/>
  <c r="K25" i="1" s="1"/>
  <c r="L25" i="1" s="1"/>
  <c r="H27" i="1"/>
  <c r="K27" i="1" s="1"/>
  <c r="L27" i="1" s="1"/>
  <c r="AB15" i="1"/>
  <c r="AC15" i="1" s="1"/>
  <c r="H32" i="1"/>
  <c r="K32" i="1" s="1"/>
  <c r="L32" i="1" s="1"/>
  <c r="D29" i="8"/>
  <c r="AB27" i="1"/>
  <c r="AM27" i="1" s="1"/>
  <c r="D8" i="8"/>
  <c r="H35" i="1"/>
  <c r="K35" i="1" s="1"/>
  <c r="L35" i="1" s="1"/>
  <c r="D35" i="8"/>
  <c r="H8" i="1"/>
  <c r="K8" i="1" s="1"/>
  <c r="L8" i="1" s="1"/>
  <c r="D14" i="8"/>
  <c r="H16" i="1"/>
  <c r="K16" i="1" s="1"/>
  <c r="L16" i="1" s="1"/>
  <c r="D20" i="8"/>
  <c r="H26" i="1"/>
  <c r="K26" i="1" s="1"/>
  <c r="L26" i="1" s="1"/>
  <c r="CZ21" i="10"/>
  <c r="O21" i="1" s="1"/>
  <c r="CZ24" i="10"/>
  <c r="O24" i="1" s="1"/>
  <c r="H34" i="1"/>
  <c r="K34" i="1" s="1"/>
  <c r="L34" i="1" s="1"/>
  <c r="H14" i="1"/>
  <c r="K14" i="1" s="1"/>
  <c r="L14" i="1" s="1"/>
  <c r="AL14" i="1"/>
  <c r="AM14" i="1"/>
  <c r="AC14" i="1"/>
  <c r="AL21" i="1"/>
  <c r="AM21" i="1"/>
  <c r="AC21" i="1"/>
  <c r="AL27" i="1"/>
  <c r="AC27" i="1"/>
  <c r="AL32" i="1"/>
  <c r="AM32" i="1"/>
  <c r="AC32" i="1"/>
  <c r="AL9" i="1"/>
  <c r="AM9" i="1"/>
  <c r="AC9" i="1"/>
  <c r="AC17" i="1"/>
  <c r="AL17" i="1"/>
  <c r="AM17" i="1"/>
  <c r="AL8" i="1"/>
  <c r="AM8" i="1"/>
  <c r="AC8" i="1"/>
  <c r="AL15" i="1"/>
  <c r="AM15" i="1"/>
  <c r="AC23" i="1"/>
  <c r="AL23" i="1"/>
  <c r="AM23" i="1"/>
  <c r="DA19" i="10"/>
  <c r="DH19" i="10"/>
  <c r="CZ19" i="10" s="1"/>
  <c r="O19" i="1" s="1"/>
  <c r="CJ13" i="10"/>
  <c r="CB13" i="10" s="1"/>
  <c r="M13" i="1" s="1"/>
  <c r="H9" i="1"/>
  <c r="K9" i="1" s="1"/>
  <c r="L9" i="1" s="1"/>
  <c r="CZ22" i="10"/>
  <c r="O22" i="1" s="1"/>
  <c r="D24" i="10"/>
  <c r="D16" i="10"/>
  <c r="N16" i="1"/>
  <c r="AL10" i="1"/>
  <c r="AM10" i="1"/>
  <c r="AC10" i="1"/>
  <c r="D8" i="10"/>
  <c r="AC12" i="1"/>
  <c r="AM12" i="1"/>
  <c r="AL12" i="1"/>
  <c r="CJ34" i="10"/>
  <c r="CB34" i="10" s="1"/>
  <c r="M34" i="1" s="1"/>
  <c r="CC34" i="10"/>
  <c r="D25" i="10"/>
  <c r="D30" i="10"/>
  <c r="N30" i="1"/>
  <c r="N27" i="1"/>
  <c r="D27" i="10"/>
  <c r="AM13" i="1"/>
  <c r="AC13" i="1"/>
  <c r="AL13" i="1"/>
  <c r="CJ16" i="10"/>
  <c r="CB16" i="10" s="1"/>
  <c r="M16" i="1" s="1"/>
  <c r="CC16" i="10"/>
  <c r="AL22" i="1"/>
  <c r="AM22" i="1"/>
  <c r="AC22" i="1"/>
  <c r="AC18" i="1"/>
  <c r="AM18" i="1"/>
  <c r="AL18" i="1"/>
  <c r="N10" i="1"/>
  <c r="D10" i="10"/>
  <c r="H10" i="1"/>
  <c r="K10" i="1" s="1"/>
  <c r="L10" i="1" s="1"/>
  <c r="DA25" i="10"/>
  <c r="DH25" i="10"/>
  <c r="CZ25" i="10" s="1"/>
  <c r="O25" i="1" s="1"/>
  <c r="CC14" i="10"/>
  <c r="CJ14" i="10"/>
  <c r="CB14" i="10" s="1"/>
  <c r="M14" i="1" s="1"/>
  <c r="CC15" i="10"/>
  <c r="CJ15" i="10"/>
  <c r="CB15" i="10" s="1"/>
  <c r="M15" i="1" s="1"/>
  <c r="D36" i="10"/>
  <c r="AM19" i="1"/>
  <c r="AC19" i="1"/>
  <c r="AL19" i="1"/>
  <c r="N36" i="1"/>
  <c r="D28" i="10"/>
  <c r="N28" i="1"/>
  <c r="H28" i="1"/>
  <c r="K28" i="1" s="1"/>
  <c r="L28" i="1" s="1"/>
  <c r="AL34" i="1"/>
  <c r="AM34" i="1"/>
  <c r="AC34" i="1"/>
  <c r="AC29" i="1"/>
  <c r="AL29" i="1"/>
  <c r="AM29" i="1"/>
  <c r="N25" i="1"/>
  <c r="D20" i="10"/>
  <c r="H20" i="1"/>
  <c r="K20" i="1" s="1"/>
  <c r="L20" i="1" s="1"/>
  <c r="AC24" i="1"/>
  <c r="AM24" i="1"/>
  <c r="AL24" i="1"/>
  <c r="CC10" i="10"/>
  <c r="CJ10" i="10"/>
  <c r="CB10" i="10" s="1"/>
  <c r="M10" i="1" s="1"/>
  <c r="AC11" i="1"/>
  <c r="AL11" i="1"/>
  <c r="AM11" i="1"/>
  <c r="CJ26" i="10"/>
  <c r="CB26" i="10" s="1"/>
  <c r="M26" i="1" s="1"/>
  <c r="CC26" i="10"/>
  <c r="N9" i="1"/>
  <c r="D9" i="10"/>
  <c r="CJ27" i="10"/>
  <c r="CB27" i="10" s="1"/>
  <c r="M27" i="1" s="1"/>
  <c r="CC27" i="10"/>
  <c r="CJ8" i="10"/>
  <c r="CB8" i="10" s="1"/>
  <c r="M8" i="1" s="1"/>
  <c r="CC8" i="10"/>
  <c r="AM25" i="1"/>
  <c r="AC25" i="1"/>
  <c r="AL25" i="1"/>
  <c r="CJ28" i="10"/>
  <c r="CB28" i="10" s="1"/>
  <c r="M28" i="1" s="1"/>
  <c r="CC28" i="10"/>
  <c r="AC35" i="1"/>
  <c r="AL35" i="1"/>
  <c r="AM35" i="1"/>
  <c r="D31" i="10"/>
  <c r="D26" i="10"/>
  <c r="AC30" i="1"/>
  <c r="AM30" i="1"/>
  <c r="AL30" i="1"/>
  <c r="N22" i="1"/>
  <c r="D22" i="10"/>
  <c r="H22" i="1"/>
  <c r="K22" i="1" s="1"/>
  <c r="L22" i="1" s="1"/>
  <c r="AL16" i="1"/>
  <c r="AM16" i="1"/>
  <c r="AC16" i="1"/>
  <c r="N14" i="1"/>
  <c r="DA13" i="10"/>
  <c r="DH13" i="10"/>
  <c r="CZ13" i="10" s="1"/>
  <c r="O13" i="1" s="1"/>
  <c r="DA31" i="10"/>
  <c r="DH31" i="10"/>
  <c r="CZ31" i="10" s="1"/>
  <c r="O31" i="1" s="1"/>
  <c r="D21" i="10"/>
  <c r="H21" i="1"/>
  <c r="K21" i="1" s="1"/>
  <c r="L21" i="1" s="1"/>
  <c r="N21" i="1"/>
  <c r="CZ10" i="10"/>
  <c r="O10" i="1" s="1"/>
  <c r="CC20" i="10"/>
  <c r="CJ20" i="10"/>
  <c r="CB20" i="10" s="1"/>
  <c r="M20" i="1" s="1"/>
  <c r="D12" i="10"/>
  <c r="N12" i="1"/>
  <c r="D15" i="10"/>
  <c r="N15" i="1"/>
  <c r="D23" i="10"/>
  <c r="AM31" i="1"/>
  <c r="AC31" i="1"/>
  <c r="AL31" i="1"/>
  <c r="AL20" i="1"/>
  <c r="AM20" i="1"/>
  <c r="AC20" i="1"/>
  <c r="D13" i="10"/>
  <c r="AC36" i="1"/>
  <c r="AM36" i="1"/>
  <c r="AL36" i="1"/>
  <c r="CC22" i="10"/>
  <c r="CJ22" i="10"/>
  <c r="CB22" i="10" s="1"/>
  <c r="M22" i="1" s="1"/>
  <c r="AL28" i="1"/>
  <c r="AM28" i="1"/>
  <c r="AC28" i="1"/>
  <c r="N20" i="1"/>
  <c r="CZ18" i="10"/>
  <c r="O18" i="1" s="1"/>
  <c r="D33" i="10"/>
  <c r="N33" i="1"/>
  <c r="CJ32" i="10"/>
  <c r="CB32" i="10" s="1"/>
  <c r="M32" i="1" s="1"/>
  <c r="CC32" i="10"/>
  <c r="D18" i="10"/>
  <c r="N23" i="1"/>
  <c r="AL26" i="1"/>
  <c r="AM26" i="1"/>
  <c r="AC26" i="1"/>
  <c r="AL33" i="1"/>
  <c r="AM33" i="1"/>
  <c r="AC33" i="1"/>
  <c r="D19" i="10"/>
  <c r="D17" i="10"/>
  <c r="H17" i="1"/>
  <c r="K17" i="1" s="1"/>
  <c r="L17" i="1" s="1"/>
  <c r="D34" i="10"/>
  <c r="N34" i="1"/>
  <c r="N32" i="1"/>
  <c r="GT7" i="9"/>
  <c r="GS7" i="9"/>
  <c r="AA124" i="13"/>
  <c r="AA7" i="9" l="1"/>
  <c r="BY7" i="4" s="1"/>
  <c r="AA7" i="4" s="1"/>
  <c r="AY7" i="9" l="1"/>
  <c r="AD7" i="4"/>
  <c r="DX7" i="10"/>
  <c r="AA153" i="13"/>
  <c r="AA123" i="13"/>
  <c r="AA234" i="13"/>
  <c r="AA210" i="13"/>
  <c r="AA67" i="13"/>
  <c r="AA61" i="13"/>
  <c r="AA25" i="13"/>
  <c r="AA45" i="13"/>
  <c r="AA237" i="13"/>
  <c r="AA199" i="13"/>
  <c r="AA184" i="13"/>
  <c r="AA206" i="13"/>
  <c r="AA74" i="13"/>
  <c r="AA27" i="13"/>
  <c r="AA180" i="13"/>
  <c r="AA94" i="13"/>
  <c r="AA70" i="13"/>
  <c r="AA235" i="13"/>
  <c r="AA73" i="13"/>
  <c r="AA59" i="13"/>
  <c r="AA15" i="13"/>
  <c r="AA102" i="13"/>
  <c r="AA103" i="13"/>
  <c r="AA53" i="13"/>
  <c r="AA112" i="13"/>
  <c r="AA54" i="13"/>
  <c r="AA203" i="13"/>
  <c r="AA58" i="13"/>
  <c r="AA197" i="13"/>
  <c r="AA218" i="13"/>
  <c r="AA16" i="13"/>
  <c r="AA125" i="13"/>
  <c r="AA253" i="13"/>
  <c r="AA40" i="13"/>
  <c r="AA185" i="13"/>
  <c r="AA91" i="13"/>
  <c r="AA241" i="13"/>
  <c r="AA150" i="13"/>
  <c r="AA182" i="13"/>
  <c r="AA257" i="13"/>
  <c r="AA132" i="13"/>
  <c r="AA172" i="13"/>
  <c r="AA96" i="13"/>
  <c r="AA141" i="13"/>
  <c r="AA99" i="13"/>
  <c r="AA221" i="13"/>
  <c r="AA126" i="13"/>
  <c r="AA35" i="13"/>
  <c r="AA151" i="13"/>
  <c r="AA43" i="13"/>
  <c r="AA236" i="13"/>
  <c r="AA242" i="13"/>
  <c r="AA215" i="13"/>
  <c r="AA30" i="13"/>
  <c r="AA114" i="13"/>
  <c r="AA162" i="13"/>
  <c r="AA264" i="13"/>
  <c r="AA179" i="13"/>
  <c r="AA178" i="13"/>
  <c r="AA107" i="13"/>
  <c r="AA119" i="13"/>
  <c r="AA34" i="13"/>
  <c r="AA164" i="13"/>
  <c r="AA229" i="13"/>
  <c r="AA138" i="13"/>
  <c r="AA131" i="13"/>
  <c r="AA161" i="13"/>
  <c r="AA146" i="13"/>
  <c r="AA248" i="13"/>
  <c r="AA262" i="13"/>
  <c r="AA39" i="13"/>
  <c r="AA188" i="13"/>
  <c r="AA84" i="13"/>
  <c r="AA256" i="13"/>
  <c r="AA121" i="13"/>
  <c r="AA89" i="13"/>
  <c r="AA49" i="13"/>
  <c r="AA216" i="13"/>
  <c r="AA258" i="13"/>
  <c r="AA156" i="13"/>
  <c r="AA261" i="13"/>
  <c r="AA148" i="13"/>
  <c r="AA140" i="13"/>
  <c r="AA159" i="13"/>
  <c r="AA246" i="13"/>
  <c r="AA187" i="13"/>
  <c r="AA165" i="13"/>
  <c r="AA92" i="13"/>
  <c r="AA219" i="13"/>
  <c r="AA193" i="13"/>
  <c r="AA19" i="13"/>
  <c r="AA64" i="13"/>
  <c r="AA82" i="13"/>
  <c r="AA105" i="13"/>
  <c r="AA117" i="13"/>
  <c r="AA227" i="13"/>
  <c r="AA163" i="13"/>
  <c r="AA204" i="13"/>
  <c r="AA192" i="13"/>
  <c r="AA18" i="13"/>
  <c r="AA220" i="13"/>
  <c r="AA87" i="13"/>
  <c r="AA52" i="13"/>
  <c r="AA90" i="13"/>
  <c r="AA139" i="13"/>
  <c r="AA244" i="13"/>
  <c r="AA135" i="13"/>
  <c r="AA51" i="13"/>
  <c r="AA33" i="13"/>
  <c r="AA170" i="13"/>
  <c r="AA42" i="13"/>
  <c r="AA143" i="13"/>
  <c r="AA38" i="13"/>
  <c r="AA46" i="13"/>
  <c r="AA177" i="13"/>
  <c r="AA157" i="13"/>
  <c r="AA56" i="13"/>
  <c r="AA37" i="13"/>
  <c r="AA80" i="13"/>
  <c r="AA65" i="13"/>
  <c r="AA142" i="13"/>
  <c r="AA190" i="13"/>
  <c r="AA136" i="13"/>
  <c r="AA171" i="13"/>
  <c r="AA24" i="13"/>
  <c r="AA2" i="13"/>
  <c r="AA228" i="13"/>
  <c r="AA36" i="13"/>
  <c r="AA243" i="13"/>
  <c r="AA127" i="13"/>
  <c r="AA239" i="13"/>
  <c r="AA111" i="13"/>
  <c r="AA174" i="13"/>
  <c r="AA13" i="13"/>
  <c r="AA169" i="13"/>
  <c r="AA22" i="13"/>
  <c r="AA76" i="13"/>
  <c r="AA252" i="13"/>
  <c r="AA166" i="13"/>
  <c r="AA62" i="13"/>
  <c r="AA168" i="13"/>
  <c r="AA223" i="13"/>
  <c r="AA167" i="13"/>
  <c r="AA133" i="13"/>
  <c r="AA189" i="13"/>
  <c r="AA86" i="13"/>
  <c r="AA129" i="13"/>
  <c r="AA95" i="13"/>
  <c r="AA128" i="13"/>
  <c r="AA230" i="13"/>
  <c r="AA28" i="13"/>
  <c r="AA233" i="13"/>
  <c r="AA55" i="13"/>
  <c r="AA75" i="13"/>
  <c r="AA109" i="13"/>
  <c r="AA130" i="13"/>
  <c r="AA200" i="13"/>
  <c r="AA20" i="13"/>
  <c r="AA196" i="13"/>
  <c r="AA181" i="13"/>
  <c r="AA208" i="13"/>
  <c r="AA173" i="13"/>
  <c r="AA198" i="13"/>
  <c r="AA68" i="13"/>
  <c r="AA69" i="13"/>
  <c r="AA145" i="13"/>
  <c r="AA134" i="13"/>
  <c r="AA31" i="13"/>
  <c r="AA238" i="13"/>
  <c r="AA217" i="13"/>
  <c r="AA160" i="13"/>
  <c r="AA57" i="13"/>
  <c r="AA255" i="13"/>
  <c r="AA44" i="13"/>
  <c r="AA106" i="13"/>
  <c r="AA263" i="13"/>
  <c r="AA211" i="13"/>
  <c r="AA214" i="13"/>
  <c r="AA26" i="13"/>
  <c r="AA116" i="13"/>
  <c r="AA225" i="13"/>
  <c r="AA154" i="13"/>
  <c r="AA17" i="13"/>
  <c r="AA47" i="13"/>
  <c r="AA97" i="13"/>
  <c r="AA113" i="13"/>
  <c r="AA115" i="13"/>
  <c r="AA195" i="13"/>
  <c r="AA98" i="13"/>
  <c r="AA222" i="13"/>
  <c r="AA207" i="13"/>
  <c r="AA48" i="13"/>
  <c r="AA66" i="13"/>
  <c r="AA77" i="13"/>
  <c r="AA21" i="13"/>
  <c r="AA120" i="13"/>
  <c r="AA186" i="13"/>
  <c r="AA78" i="13"/>
  <c r="AA71" i="13"/>
  <c r="AA50" i="13"/>
  <c r="AA93" i="13"/>
  <c r="AA149" i="13"/>
  <c r="AA63" i="13"/>
  <c r="AA155" i="13"/>
  <c r="AA202" i="13"/>
  <c r="AA191" i="13"/>
  <c r="AA152" i="13"/>
  <c r="AA205" i="13"/>
  <c r="AA213" i="13"/>
  <c r="AA158" i="13"/>
  <c r="AA249" i="13"/>
  <c r="AA245" i="13"/>
  <c r="AA101" i="13"/>
  <c r="AA122" i="13"/>
  <c r="AA85" i="13"/>
  <c r="AA175" i="13"/>
  <c r="AA259" i="13"/>
  <c r="AA250" i="13"/>
  <c r="AA144" i="13"/>
  <c r="AA209" i="13"/>
  <c r="AA194" i="13"/>
  <c r="AA79" i="13"/>
  <c r="AA201" i="13"/>
  <c r="AA81" i="13"/>
  <c r="AA110" i="13"/>
  <c r="AA183" i="13"/>
  <c r="AA254" i="13"/>
  <c r="AA88" i="13"/>
  <c r="AA41" i="13"/>
  <c r="AA231" i="13"/>
  <c r="AA14" i="13"/>
  <c r="AA260" i="13"/>
  <c r="AA29" i="13"/>
  <c r="AA251" i="13"/>
  <c r="AA32" i="13"/>
  <c r="AA60" i="13"/>
  <c r="AA240" i="13"/>
  <c r="AA83" i="13"/>
  <c r="AA118" i="13"/>
  <c r="AA23" i="13"/>
  <c r="AA104" i="13"/>
  <c r="AA232" i="13"/>
  <c r="AA72" i="13"/>
  <c r="AA224" i="13"/>
  <c r="AA176" i="13"/>
  <c r="AA108" i="13"/>
  <c r="AA247" i="13"/>
  <c r="AA226" i="13"/>
  <c r="AA137" i="13"/>
  <c r="AA212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Z7" i="9" s="1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DY7" i="9" l="1"/>
  <c r="AH7" i="1" s="1"/>
  <c r="EH7" i="8"/>
  <c r="M7" i="8"/>
  <c r="R7" i="10"/>
  <c r="CN7" i="10" s="1"/>
  <c r="CF7" i="10" s="1"/>
  <c r="AB7" i="9"/>
  <c r="BZ7" i="4" s="1"/>
  <c r="AB7" i="4" s="1"/>
  <c r="CA7" i="9"/>
  <c r="AF7" i="1" s="1"/>
  <c r="EX7" i="9"/>
  <c r="AI7" i="1" s="1"/>
  <c r="FW7" i="9"/>
  <c r="AJ7" i="1" s="1"/>
  <c r="DR7" i="10"/>
  <c r="BT7" i="10"/>
  <c r="BL7" i="10"/>
  <c r="AC7" i="9"/>
  <c r="BB7" i="9"/>
  <c r="AC7" i="4"/>
  <c r="F7" i="10"/>
  <c r="CK7" i="10" s="1"/>
  <c r="AI7" i="10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E7" i="8" s="1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1" i="13"/>
  <c r="AA10" i="13"/>
  <c r="AA7" i="13"/>
  <c r="AA9" i="13"/>
  <c r="AA6" i="13"/>
  <c r="AA5" i="13"/>
  <c r="AA12" i="13"/>
  <c r="AA8" i="13"/>
  <c r="Y100" i="13" l="1"/>
  <c r="Y147" i="13"/>
  <c r="BK7" i="10"/>
  <c r="DB7" i="10"/>
  <c r="DZ7" i="8"/>
  <c r="DF7" i="10"/>
  <c r="BM7" i="8"/>
  <c r="DP7" i="10"/>
  <c r="AX7" i="8"/>
  <c r="CQ7" i="8"/>
  <c r="D7" i="9"/>
  <c r="BB7" i="4" s="1"/>
  <c r="D7" i="4" s="1"/>
  <c r="AH7" i="10"/>
  <c r="DI7" i="10"/>
  <c r="CB7" i="8"/>
  <c r="CJ7" i="10"/>
  <c r="CB7" i="10" s="1"/>
  <c r="E7" i="10"/>
  <c r="N7" i="1" s="1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I7" i="1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D7" i="10" l="1"/>
  <c r="M7" i="1"/>
  <c r="DH7" i="10"/>
  <c r="CZ7" i="10" s="1"/>
  <c r="O7" i="1" s="1"/>
  <c r="DA7" i="10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17" i="14"/>
  <c r="M22" i="14"/>
  <c r="M32" i="14"/>
  <c r="M26" i="14"/>
  <c r="I17" i="14"/>
  <c r="I29" i="14"/>
  <c r="C18" i="14"/>
  <c r="M31" i="14"/>
  <c r="I25" i="14"/>
  <c r="C10" i="14"/>
  <c r="M30" i="14"/>
  <c r="M37" i="14"/>
  <c r="I13" i="14"/>
  <c r="M23" i="14"/>
  <c r="M13" i="14"/>
  <c r="M33" i="14"/>
  <c r="M7" i="14"/>
  <c r="M20" i="14"/>
  <c r="I37" i="14"/>
  <c r="C12" i="14"/>
  <c r="C16" i="14"/>
  <c r="M24" i="14"/>
  <c r="M12" i="14"/>
  <c r="C24" i="14"/>
  <c r="F40" i="14"/>
  <c r="M38" i="14"/>
  <c r="M19" i="14"/>
  <c r="C39" i="14"/>
  <c r="M27" i="14"/>
  <c r="M14" i="14"/>
  <c r="C14" i="14"/>
  <c r="C20" i="14"/>
  <c r="I21" i="14"/>
  <c r="M18" i="14"/>
  <c r="M34" i="14"/>
  <c r="M29" i="14"/>
  <c r="M8" i="14"/>
  <c r="I33" i="14"/>
  <c r="M21" i="14"/>
  <c r="F5" i="14"/>
  <c r="M16" i="14"/>
  <c r="M36" i="14"/>
  <c r="M25" i="14"/>
  <c r="M15" i="14"/>
  <c r="M35" i="14"/>
  <c r="C38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C40" i="14"/>
  <c r="C22" i="14"/>
  <c r="O37" i="14"/>
  <c r="P11" i="14"/>
  <c r="F21" i="14"/>
  <c r="M28" i="14"/>
  <c r="M9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40" i="14"/>
  <c r="P5" i="14"/>
  <c r="M10" i="14"/>
  <c r="C26" i="14"/>
  <c r="I8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<sst xmlns="http://schemas.openxmlformats.org/spreadsheetml/2006/main" count="6330" uniqueCount="814">
  <si>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</si>
  <si>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</si>
  <si>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</si>
  <si>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</si>
  <si>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</si>
  <si>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</si>
  <si>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</si>
  <si>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</si>
  <si>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</si>
  <si>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</si>
  <si>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</si>
  <si>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</si>
  <si>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</si>
  <si>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</si>
  <si>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</si>
  <si>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</si>
  <si>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</si>
  <si>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</si>
  <si>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</si>
  <si>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</si>
  <si>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</si>
  <si>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</si>
  <si>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</si>
  <si>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</si>
  <si>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</si>
  <si>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</si>
  <si>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</si>
  <si>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</si>
  <si>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</si>
  <si>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</si>
  <si>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</si>
  <si>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</si>
  <si>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</si>
  <si>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</si>
  <si>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</si>
  <si>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</si>
  <si>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</si>
  <si>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</si>
  <si>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</si>
  <si>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</si>
  <si>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</si>
  <si>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</si>
  <si>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</si>
  <si>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</si>
  <si>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</si>
  <si>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</si>
  <si>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</si>
  <si>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</si>
  <si>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</si>
  <si>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</si>
  <si>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</si>
  <si>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</si>
  <si>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</si>
  <si>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</si>
  <si>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</si>
  <si>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</si>
  <si>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</si>
  <si>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</si>
  <si>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</si>
  <si>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</si>
  <si>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</si>
  <si>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</si>
  <si>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</si>
  <si>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</si>
  <si>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</si>
  <si>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</si>
  <si>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</si>
  <si>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</si>
  <si>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</si>
  <si>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</si>
  <si>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</si>
  <si>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</si>
  <si>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</si>
  <si>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</si>
  <si>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</si>
  <si>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</si>
  <si>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</si>
  <si>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</si>
  <si>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</si>
  <si>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</si>
  <si>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</si>
  <si>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</si>
  <si>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</si>
  <si>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</si>
  <si>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</si>
  <si>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</si>
  <si>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</si>
  <si>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</si>
  <si>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</si>
  <si>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</si>
  <si>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</si>
  <si>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</si>
  <si>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</si>
  <si>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</si>
  <si>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</si>
  <si>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</si>
  <si>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</si>
  <si>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</si>
  <si>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</si>
  <si>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</si>
  <si>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</si>
  <si>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</si>
  <si>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</si>
  <si>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</si>
  <si>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</si>
  <si>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</si>
  <si>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</si>
  <si>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</si>
  <si>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</si>
  <si>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</si>
  <si>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</si>
  <si>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</si>
  <si>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</si>
  <si>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</si>
  <si>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</si>
  <si>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</si>
  <si>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</si>
  <si>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</si>
  <si>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</si>
  <si>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</si>
  <si>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</si>
  <si>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</si>
  <si>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</si>
  <si>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</si>
  <si>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</si>
  <si>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</si>
  <si>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</si>
  <si>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</si>
  <si>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</si>
  <si>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</si>
  <si>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</si>
  <si>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</si>
  <si>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</si>
  <si>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</si>
  <si>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</si>
  <si>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</si>
  <si>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</si>
  <si>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</si>
  <si>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</si>
  <si>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</si>
  <si>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</si>
  <si>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</si>
  <si>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</si>
  <si>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</si>
  <si>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</si>
  <si>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</si>
  <si>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</si>
  <si>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</si>
  <si>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</si>
  <si>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</si>
  <si>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</si>
  <si>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</si>
  <si>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</si>
  <si>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</si>
  <si>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</si>
  <si>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</si>
  <si>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</si>
  <si>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</si>
  <si>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</si>
  <si>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</si>
  <si>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</si>
  <si>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</si>
  <si>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</si>
  <si>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</si>
  <si>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</si>
  <si>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</si>
  <si>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</si>
  <si>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</si>
  <si>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</si>
  <si>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</si>
  <si>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</si>
  <si>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</si>
  <si>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</si>
  <si>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</si>
  <si>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</si>
  <si>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</si>
  <si>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</si>
  <si>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</si>
  <si>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</si>
  <si>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</si>
  <si>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</si>
  <si>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</si>
  <si>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</si>
  <si>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</si>
  <si>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</si>
  <si>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</si>
  <si>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</si>
  <si>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</si>
  <si>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</si>
  <si>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</si>
  <si>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</si>
  <si>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</si>
  <si>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</si>
  <si>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</si>
  <si>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</si>
  <si>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</si>
  <si>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</si>
  <si>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</si>
  <si>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</si>
  <si>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</si>
  <si>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</si>
  <si>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</si>
  <si>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</si>
  <si>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</si>
  <si>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</si>
  <si>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</si>
  <si>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</si>
  <si>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</si>
  <si>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</si>
  <si>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</si>
  <si>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</si>
  <si>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</si>
  <si>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</si>
  <si>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</si>
  <si>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</si>
  <si>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</si>
  <si>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</si>
  <si>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</si>
  <si>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</si>
  <si>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</si>
  <si>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</si>
  <si>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</si>
  <si>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</si>
  <si>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</si>
  <si>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</si>
  <si>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</si>
  <si>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</si>
  <si>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</si>
  <si>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</si>
  <si>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</si>
  <si>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</si>
  <si>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</si>
  <si>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</si>
  <si>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</si>
  <si>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</si>
  <si>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</si>
  <si>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</si>
  <si>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</si>
  <si>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</si>
  <si>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</si>
  <si>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</si>
  <si>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</si>
  <si>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</si>
  <si>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</si>
  <si>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</si>
  <si>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</si>
  <si>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</si>
  <si>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</si>
  <si>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</si>
  <si>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</si>
  <si>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</si>
  <si>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</si>
  <si>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</si>
  <si>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</si>
  <si>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</si>
  <si>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</si>
  <si>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</si>
  <si>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</si>
  <si>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</si>
  <si>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</si>
  <si>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</si>
  <si>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</si>
  <si>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</si>
  <si>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</si>
  <si>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</si>
  <si>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</si>
  <si>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</si>
  <si>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</si>
  <si>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</si>
  <si>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</si>
  <si>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</si>
  <si>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</si>
  <si>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</si>
  <si>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</si>
  <si>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</si>
  <si>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</si>
  <si>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</si>
  <si>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</si>
  <si>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</si>
  <si>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</si>
  <si>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</si>
  <si>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</si>
  <si>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</si>
  <si>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</si>
  <si>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</si>
  <si>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</si>
  <si>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</si>
  <si>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</si>
  <si>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</si>
  <si>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</si>
  <si>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</si>
  <si>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</si>
  <si>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</si>
  <si>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</si>
  <si>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</si>
  <si>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</si>
  <si>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</si>
  <si>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</si>
  <si>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</si>
  <si>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</si>
  <si>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</si>
  <si>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</si>
  <si>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</si>
  <si>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</si>
  <si>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</si>
  <si>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</si>
  <si>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</si>
  <si>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</si>
  <si>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</si>
  <si>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</si>
  <si>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</si>
  <si>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</si>
  <si>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</si>
  <si>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</si>
  <si>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</si>
  <si>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</si>
  <si>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</si>
  <si>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</si>
  <si>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</si>
  <si>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</si>
  <si>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</si>
  <si>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</si>
  <si>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</si>
  <si>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</si>
  <si>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</si>
  <si>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</si>
  <si>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</si>
  <si>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</si>
  <si>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</si>
  <si>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</si>
  <si>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</si>
  <si>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</si>
  <si>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</si>
  <si>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</si>
  <si>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</si>
  <si>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</si>
  <si>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</si>
  <si>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</si>
  <si>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</si>
  <si>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</si>
  <si>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</si>
  <si>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</si>
  <si>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</si>
  <si>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</si>
  <si>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</si>
  <si>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</si>
  <si>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</si>
  <si>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</si>
  <si>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</si>
  <si>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</si>
  <si>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</si>
  <si>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</si>
  <si>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</si>
  <si>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</si>
  <si>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</si>
  <si>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</si>
  <si>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</si>
  <si>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</si>
  <si>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</si>
  <si>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</si>
  <si>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</si>
  <si>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</si>
  <si>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</si>
  <si>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</si>
  <si>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</si>
  <si>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</si>
  <si>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</si>
  <si>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</si>
  <si>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</si>
  <si>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</si>
  <si>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</si>
  <si>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</si>
  <si>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</si>
  <si>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</si>
  <si>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</si>
  <si>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</si>
  <si>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</si>
  <si>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</si>
  <si>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</si>
  <si>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</si>
  <si>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</si>
  <si>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</si>
  <si>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</si>
  <si>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</si>
  <si>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</si>
  <si>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</si>
  <si>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</si>
  <si>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</si>
  <si>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</si>
  <si>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</si>
  <si>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</si>
  <si>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</si>
  <si>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</si>
  <si>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</si>
  <si>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</si>
  <si>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</si>
  <si>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</si>
  <si>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</si>
  <si>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</si>
  <si>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</si>
  <si>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</si>
  <si>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</si>
  <si>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</si>
  <si>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</si>
  <si>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</si>
  <si>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</si>
  <si>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</si>
  <si>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</si>
  <si>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</si>
  <si>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</si>
  <si>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</si>
  <si>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</si>
  <si>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</si>
  <si>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</si>
  <si>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</si>
  <si>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</si>
  <si>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</si>
  <si>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</si>
  <si>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</si>
  <si>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</si>
  <si>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</si>
  <si>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</si>
  <si>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</si>
  <si>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</si>
  <si>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</si>
  <si>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</si>
  <si>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</si>
  <si>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</si>
  <si>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</si>
  <si>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</si>
  <si>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</si>
  <si>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</si>
  <si>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</si>
  <si>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</si>
  <si>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</si>
  <si>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</si>
  <si>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</si>
  <si>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</si>
  <si>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</si>
  <si>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</si>
  <si>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</si>
  <si>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</si>
  <si>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</si>
  <si>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</si>
  <si>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</si>
  <si>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</si>
  <si>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</si>
  <si>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</si>
  <si>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</si>
  <si>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</si>
  <si>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</si>
  <si>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</si>
  <si>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</si>
  <si>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</si>
  <si>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</si>
  <si>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</si>
  <si>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</si>
  <si>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</si>
  <si>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</si>
  <si>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</si>
  <si>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</si>
  <si>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</si>
  <si>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</si>
  <si>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</si>
  <si>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</si>
  <si>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</si>
  <si>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</si>
  <si>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</si>
  <si>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</si>
  <si>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</si>
  <si>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</si>
  <si>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</si>
  <si>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</si>
  <si>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</si>
  <si>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</si>
  <si>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</si>
  <si>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</si>
  <si>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</si>
  <si>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</si>
  <si>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</si>
  <si>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</si>
  <si>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</si>
  <si>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</si>
  <si>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</si>
  <si>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</si>
  <si>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</si>
  <si>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</si>
  <si>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</si>
  <si>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</si>
  <si>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</si>
  <si>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</si>
  <si>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</si>
  <si>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</si>
  <si>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</si>
  <si>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</si>
  <si>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</si>
  <si>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</si>
  <si>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</si>
  <si>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</si>
  <si>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</si>
  <si>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</si>
  <si>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</si>
  <si>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</si>
  <si>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</si>
  <si>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</si>
  <si>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</si>
  <si>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</si>
  <si>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</si>
  <si>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</si>
  <si>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</si>
  <si>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</si>
  <si>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</si>
  <si>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</si>
  <si>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</si>
  <si>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</si>
  <si>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</si>
  <si>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</si>
  <si>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</si>
  <si>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</si>
  <si>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</si>
  <si>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</si>
  <si>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</si>
  <si>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</si>
  <si>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</si>
  <si>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</si>
  <si>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</si>
  <si>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</si>
  <si>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</si>
  <si>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</si>
  <si>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</si>
  <si>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</si>
  <si>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</si>
  <si>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</si>
  <si>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</si>
  <si>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</si>
  <si>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</si>
  <si>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</si>
  <si>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</si>
  <si>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</si>
  <si>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</si>
  <si>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</si>
  <si>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</si>
  <si>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</si>
  <si>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</si>
  <si>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</si>
  <si>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</si>
  <si>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</si>
  <si>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</si>
  <si>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</si>
  <si>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</si>
  <si>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</si>
  <si>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</si>
  <si>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</si>
  <si>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</si>
  <si>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</si>
  <si>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</si>
  <si>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</si>
  <si>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</si>
  <si>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</si>
  <si>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</si>
  <si>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</si>
  <si>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</si>
  <si>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</si>
  <si>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</si>
  <si>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</si>
  <si>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</si>
  <si>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</si>
  <si>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</si>
  <si>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</si>
  <si>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</si>
  <si>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</si>
  <si>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</si>
  <si>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</si>
  <si>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</si>
  <si>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</si>
  <si>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</si>
  <si>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</si>
  <si>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</si>
  <si>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</si>
  <si>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</si>
  <si>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</si>
  <si>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</si>
  <si>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</si>
  <si>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</si>
  <si>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</si>
  <si>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</si>
  <si>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</si>
  <si>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</si>
  <si>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</si>
  <si>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</si>
  <si>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</si>
  <si>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</si>
  <si>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</si>
  <si>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</si>
  <si>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</si>
  <si>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</si>
  <si>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</si>
  <si>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</si>
  <si>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</si>
  <si>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</si>
  <si>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</si>
  <si>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</si>
  <si>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</si>
  <si>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</si>
  <si>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</si>
  <si>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</si>
  <si>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</si>
  <si>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</si>
  <si>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</si>
  <si>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</si>
  <si>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</si>
  <si>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</si>
  <si>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</si>
  <si>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</si>
  <si>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</si>
  <si>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</si>
  <si>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</si>
  <si>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</si>
  <si>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</si>
  <si>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</si>
  <si>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</si>
  <si>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</si>
  <si>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</si>
  <si>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</si>
  <si>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</si>
  <si>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</si>
  <si>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</si>
  <si>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</si>
  <si>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</si>
  <si>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</si>
  <si>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</si>
  <si>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</si>
  <si>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</si>
  <si>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</si>
  <si>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</si>
  <si>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</si>
  <si>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</si>
  <si>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</si>
  <si>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</si>
  <si>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</si>
  <si>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</si>
  <si>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</si>
  <si>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</si>
  <si>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</si>
  <si>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</si>
  <si>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</si>
  <si>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</si>
  <si>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</si>
  <si>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</si>
  <si>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</si>
  <si>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</si>
  <si>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</si>
  <si>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</si>
  <si>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</si>
  <si>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</si>
  <si>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</si>
  <si>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</si>
  <si>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</si>
  <si>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</si>
  <si>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</si>
  <si>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</si>
  <si>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</si>
  <si>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</si>
  <si>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</si>
  <si>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</si>
  <si>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</si>
  <si>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</si>
  <si>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</si>
  <si>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</si>
  <si>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</si>
  <si>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</si>
  <si>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</si>
  <si>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</si>
  <si>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</si>
  <si>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</si>
  <si>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</si>
  <si>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</si>
  <si>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</si>
  <si>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</si>
  <si>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</si>
  <si>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</si>
  <si>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</si>
  <si>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</si>
  <si>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</si>
  <si>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</si>
  <si>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</si>
  <si>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</si>
  <si>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</si>
  <si>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</si>
  <si>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</si>
  <si>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</si>
  <si>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</si>
  <si>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</si>
  <si>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</si>
  <si>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</si>
  <si>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</si>
  <si>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</si>
  <si>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</si>
  <si>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</si>
  <si>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</si>
  <si>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</si>
  <si>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</si>
  <si>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</si>
  <si>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</si>
  <si>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</si>
  <si>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</si>
  <si>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</si>
  <si>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</si>
  <si>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</si>
  <si>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</si>
  <si>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</si>
  <si>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</si>
  <si>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</si>
  <si>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</si>
  <si>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</si>
  <si>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</si>
  <si>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</si>
  <si>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</si>
  <si>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</si>
  <si>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</si>
  <si>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</si>
  <si>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</si>
  <si>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</si>
  <si>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</si>
  <si>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</si>
  <si>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</si>
  <si>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</si>
  <si>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</si>
  <si>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</si>
  <si>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</si>
  <si>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</si>
  <si>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</si>
  <si>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</si>
  <si>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</si>
  <si>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</si>
  <si>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</si>
  <si>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</si>
  <si>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</si>
  <si>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</si>
  <si>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</si>
  <si>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</si>
  <si>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</si>
  <si>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三重県</t>
  </si>
  <si>
    <t>24000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</si>
  <si>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</si>
  <si>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</si>
  <si>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</si>
  <si>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</si>
  <si>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</si>
  <si>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</si>
  <si>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</si>
  <si>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</si>
  <si>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24201</t>
  </si>
  <si>
    <t>津市</t>
  </si>
  <si>
    <t/>
  </si>
  <si>
    <t>有る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</si>
  <si>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</si>
  <si>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</si>
  <si>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</si>
  <si>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</si>
  <si>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</si>
  <si>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</si>
  <si>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</si>
  <si>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</si>
  <si>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</si>
  <si>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</si>
  <si>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</si>
  <si>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</si>
  <si>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</si>
  <si>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</si>
  <si>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</si>
  <si>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</si>
  <si>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</si>
  <si>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</si>
  <si>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無い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</si>
  <si>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</si>
  <si>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</si>
  <si>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</si>
  <si>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</si>
  <si>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</si>
  <si>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</si>
  <si>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</si>
  <si>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</si>
  <si>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</si>
  <si>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</si>
  <si>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</si>
  <si>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</si>
  <si>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</si>
  <si>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</si>
  <si>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</si>
  <si>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朝日町</t>
  </si>
  <si>
    <t>24344</t>
  </si>
  <si>
    <t>川越町</t>
  </si>
  <si>
    <t>24441</t>
  </si>
  <si>
    <t>多気町</t>
  </si>
  <si>
    <t>24442</t>
  </si>
  <si>
    <t>明和町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</si>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</sst>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36" si="0">+E7+F7</f>
        <v>1738731</v>
      </c>
      <c r="E7" s="286">
        <f>SUM(E$8:E$207)</f>
        <v>1738731</v>
      </c>
      <c r="F7" s="286">
        <f>SUM(F$8:F$207)</f>
        <v>0</v>
      </c>
      <c r="G7" s="286">
        <f>SUM(G$8:G$207)</f>
        <v>66128</v>
      </c>
      <c r="H7" s="286">
        <f>SUM(ごみ搬入量内訳!E7,+ごみ搬入量内訳!AH7)</f>
        <v>493210</v>
      </c>
      <c r="I7" s="286">
        <f>ごみ搬入量内訳!BK7</f>
        <v>57657</v>
      </c>
      <c r="J7" s="286">
        <f>資源化量内訳!CA7</f>
        <v>7762</v>
      </c>
      <c r="K7" s="286">
        <f t="shared" ref="K7:K36" si="1">SUM(H7:J7)</f>
        <v>558629</v>
      </c>
      <c r="L7" s="286">
        <f t="shared" ref="L7:L36" si="2">IF(D7&lt;&gt;0,K7/D7/365*1000000,"-")</f>
        <v>880.23415408070832</v>
      </c>
      <c r="M7" s="286">
        <f>IF(D7&lt;&gt;0,(ごみ搬入量内訳!CB7+ごみ処理概要!J7)/ごみ処理概要!D7/365*1000000,"-")</f>
        <v>633.28819019110961</v>
      </c>
      <c r="N7" s="286">
        <f>IF(D7&lt;&gt;0,(ごみ搬入量内訳!E7+ごみ搬入量内訳!BL7-ごみ搬入量内訳!R7-ごみ搬入量内訳!BP7)/D7/365*1000000,"-")</f>
        <v>542.08011868961626</v>
      </c>
      <c r="O7" s="286">
        <f>IF(D7&lt;&gt;0,ごみ搬入量内訳!CZ7/ごみ処理概要!D7/365*1000000,"-")</f>
        <v>246.94596388959883</v>
      </c>
      <c r="P7" s="286">
        <f>ごみ搬入量内訳!DX7</f>
        <v>360</v>
      </c>
      <c r="Q7" s="286">
        <f>ごみ処理量内訳!E7</f>
        <v>462594</v>
      </c>
      <c r="R7" s="286">
        <f>ごみ処理量内訳!N7</f>
        <v>4160</v>
      </c>
      <c r="S7" s="286">
        <f t="shared" ref="S7:S36" si="3">SUM(T7:Z7)</f>
        <v>62469</v>
      </c>
      <c r="T7" s="286">
        <f>ごみ処理量内訳!G7</f>
        <v>21677</v>
      </c>
      <c r="U7" s="286">
        <f>ごみ処理量内訳!L7</f>
        <v>29029</v>
      </c>
      <c r="V7" s="286">
        <f>ごみ処理量内訳!H7</f>
        <v>1308</v>
      </c>
      <c r="W7" s="286">
        <f>ごみ処理量内訳!I7</f>
        <v>0</v>
      </c>
      <c r="X7" s="286">
        <f>ごみ処理量内訳!J7</f>
        <v>4556</v>
      </c>
      <c r="Y7" s="286">
        <f>ごみ処理量内訳!K7</f>
        <v>5411</v>
      </c>
      <c r="Z7" s="286">
        <f>ごみ処理量内訳!M7</f>
        <v>488</v>
      </c>
      <c r="AA7" s="286">
        <f>資源化量内訳!AC7</f>
        <v>21699</v>
      </c>
      <c r="AB7" s="286">
        <f t="shared" ref="AB7:AB36" si="4">SUM(Q7,R7,S7,AA7)</f>
        <v>550922</v>
      </c>
      <c r="AC7" s="289">
        <f t="shared" ref="AC7:AC36" si="5">IF(AB7&lt;&gt;0,(AA7+Q7+S7)/AB7*100,"-")</f>
        <v>99.244902182160089</v>
      </c>
      <c r="AD7" s="286">
        <f>施設資源化量内訳!AC7</f>
        <v>44328</v>
      </c>
      <c r="AE7" s="286">
        <f>施設資源化量内訳!BB7</f>
        <v>5510</v>
      </c>
      <c r="AF7" s="286">
        <f>施設資源化量内訳!CA7</f>
        <v>1268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3159</v>
      </c>
      <c r="AJ7" s="286">
        <f>施設資源化量内訳!FW7</f>
        <v>22591</v>
      </c>
      <c r="AK7" s="286">
        <f t="shared" ref="AK7:AK36" si="6">SUM(AD7:AJ7)</f>
        <v>76856</v>
      </c>
      <c r="AL7" s="289">
        <f t="shared" ref="AL7:AL36" si="7">IF((AB7+J7)&lt;&gt;0,(AA7+AK7+J7)/(AB7+J7)*100,"-")</f>
        <v>19.029898833687739</v>
      </c>
      <c r="AM7" s="289">
        <f>IF((AB7+J7)&lt;&gt;0,(資源化量内訳!D7-資源化量内訳!T7-資源化量内訳!V7-資源化量内訳!X7-資源化量内訳!W7)/(AB7+J7)*100,"-")</f>
        <v>15.512346872292746</v>
      </c>
      <c r="AN7" s="286">
        <f>ごみ処理量内訳!AA7</f>
        <v>4160</v>
      </c>
      <c r="AO7" s="286">
        <f>ごみ処理量内訳!AB7</f>
        <v>5774</v>
      </c>
      <c r="AP7" s="286">
        <f>ごみ処理量内訳!AC7</f>
        <v>6026</v>
      </c>
      <c r="AQ7" s="286">
        <f t="shared" ref="AQ7:AQ36" si="8">SUM(AN7:AP7)</f>
        <v>15960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267001</v>
      </c>
      <c r="E8" s="273">
        <v>267001</v>
      </c>
      <c r="F8" s="273">
        <v>0</v>
      </c>
      <c r="G8" s="273">
        <v>10759</v>
      </c>
      <c r="H8" s="273">
        <f>SUM(ごみ搬入量内訳!E8,+ごみ搬入量内訳!AH8)</f>
        <v>86677</v>
      </c>
      <c r="I8" s="273">
        <f>ごみ搬入量内訳!BK8</f>
        <v>6229</v>
      </c>
      <c r="J8" s="273">
        <f>資源化量内訳!CA8</f>
        <v>1329</v>
      </c>
      <c r="K8" s="273">
        <f t="shared" si="1"/>
        <v>94235</v>
      </c>
      <c r="L8" s="276">
        <f t="shared" si="2"/>
        <v>966.9554877763785</v>
      </c>
      <c r="M8" s="273">
        <f>IF(D8&lt;&gt;0,(ごみ搬入量内訳!CB8+ごみ処理概要!J8)/ごみ処理概要!D8/365*1000000,"-")</f>
        <v>711.75147720189648</v>
      </c>
      <c r="N8" s="273">
        <f>IF(D8&lt;&gt;0,(ごみ搬入量内訳!E8+ごみ搬入量内訳!BL8-ごみ搬入量内訳!R8-ごみ搬入量内訳!BP8)/D8/365*1000000,"-")</f>
        <v>566.71071931237441</v>
      </c>
      <c r="O8" s="273">
        <f>IF(D8&lt;&gt;0,ごみ搬入量内訳!CZ8/ごみ処理概要!D8/365*1000000,"-")</f>
        <v>255.20401057448197</v>
      </c>
      <c r="P8" s="273">
        <f>ごみ搬入量内訳!DX8</f>
        <v>0</v>
      </c>
      <c r="Q8" s="273">
        <f>ごみ処理量内訳!E8</f>
        <v>77344</v>
      </c>
      <c r="R8" s="273">
        <f>ごみ処理量内訳!N8</f>
        <v>0</v>
      </c>
      <c r="S8" s="273">
        <f t="shared" si="3"/>
        <v>12431</v>
      </c>
      <c r="T8" s="273">
        <f>ごみ処理量内訳!G8</f>
        <v>5247</v>
      </c>
      <c r="U8" s="273">
        <f>ごみ処理量内訳!L8</f>
        <v>7173</v>
      </c>
      <c r="V8" s="273">
        <f>ごみ処理量内訳!H8</f>
        <v>11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3131</v>
      </c>
      <c r="AB8" s="273">
        <f t="shared" si="4"/>
        <v>92906</v>
      </c>
      <c r="AC8" s="278">
        <f t="shared" si="5"/>
        <v>100</v>
      </c>
      <c r="AD8" s="273">
        <f>施設資源化量内訳!AC8</f>
        <v>9350</v>
      </c>
      <c r="AE8" s="273">
        <f>施設資源化量内訳!BB8</f>
        <v>1488</v>
      </c>
      <c r="AF8" s="273">
        <f>施設資源化量内訳!CA8</f>
        <v>11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4397</v>
      </c>
      <c r="AK8" s="273">
        <f t="shared" si="6"/>
        <v>15246</v>
      </c>
      <c r="AL8" s="278">
        <f t="shared" si="7"/>
        <v>20.911550909959146</v>
      </c>
      <c r="AM8" s="278">
        <f>IF((AB8+J8)&lt;&gt;0,(資源化量内訳!D8-資源化量内訳!T8-資源化量内訳!V8-資源化量内訳!X8-資源化量内訳!W8)/(AB8+J8)*100,"-")</f>
        <v>19.314479758051679</v>
      </c>
      <c r="AN8" s="273">
        <f>ごみ処理量内訳!AA8</f>
        <v>0</v>
      </c>
      <c r="AO8" s="273">
        <f>ごみ処理量内訳!AB8</f>
        <v>0</v>
      </c>
      <c r="AP8" s="273">
        <f>ごみ処理量内訳!AC8</f>
        <v>1795</v>
      </c>
      <c r="AQ8" s="273">
        <f t="shared" si="8"/>
        <v>1795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306749</v>
      </c>
      <c r="E9" s="273">
        <v>306749</v>
      </c>
      <c r="F9" s="273">
        <v>0</v>
      </c>
      <c r="G9" s="273">
        <v>12598</v>
      </c>
      <c r="H9" s="273">
        <f>SUM(ごみ搬入量内訳!E9,+ごみ搬入量内訳!AH9)</f>
        <v>88258</v>
      </c>
      <c r="I9" s="273">
        <f>ごみ搬入量内訳!BK9</f>
        <v>6183</v>
      </c>
      <c r="J9" s="273">
        <f>資源化量内訳!CA9</f>
        <v>945</v>
      </c>
      <c r="K9" s="273">
        <f t="shared" si="1"/>
        <v>95386</v>
      </c>
      <c r="L9" s="276">
        <f t="shared" si="2"/>
        <v>851.93922995450703</v>
      </c>
      <c r="M9" s="273">
        <f>IF(D9&lt;&gt;0,(ごみ搬入量内訳!CB9+ごみ処理概要!J9)/ごみ処理概要!D9/365*1000000,"-")</f>
        <v>576.92074958255319</v>
      </c>
      <c r="N9" s="273">
        <f>IF(D9&lt;&gt;0,(ごみ搬入量内訳!E9+ごみ搬入量内訳!BL9-ごみ搬入量内訳!R9-ごみ搬入量内訳!BP9)/D9/365*1000000,"-")</f>
        <v>510.85450837342944</v>
      </c>
      <c r="O9" s="273">
        <f>IF(D9&lt;&gt;0,ごみ搬入量内訳!CZ9/ごみ処理概要!D9/365*1000000,"-")</f>
        <v>275.01848037195379</v>
      </c>
      <c r="P9" s="273">
        <f>ごみ搬入量内訳!DX9</f>
        <v>0</v>
      </c>
      <c r="Q9" s="273">
        <f>ごみ処理量内訳!E9</f>
        <v>87022</v>
      </c>
      <c r="R9" s="273">
        <f>ごみ処理量内訳!N9</f>
        <v>967</v>
      </c>
      <c r="S9" s="273">
        <f t="shared" si="3"/>
        <v>1584</v>
      </c>
      <c r="T9" s="273">
        <f>ごみ処理量内訳!G9</f>
        <v>0</v>
      </c>
      <c r="U9" s="273">
        <f>ごみ処理量内訳!L9</f>
        <v>1584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4868</v>
      </c>
      <c r="AB9" s="273">
        <f t="shared" si="4"/>
        <v>94441</v>
      </c>
      <c r="AC9" s="278">
        <f t="shared" si="5"/>
        <v>98.97608030410521</v>
      </c>
      <c r="AD9" s="273">
        <f>施設資源化量内訳!AC9</f>
        <v>11511</v>
      </c>
      <c r="AE9" s="273">
        <f>施設資源化量内訳!BB9</f>
        <v>0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1584</v>
      </c>
      <c r="AK9" s="273">
        <f t="shared" si="6"/>
        <v>13095</v>
      </c>
      <c r="AL9" s="278">
        <f t="shared" si="7"/>
        <v>19.822615478162415</v>
      </c>
      <c r="AM9" s="278">
        <f>IF((AB9+J9)&lt;&gt;0,(資源化量内訳!D9-資源化量内訳!T9-資源化量内訳!V9-資源化量内訳!X9-資源化量内訳!W9)/(AB9+J9)*100,"-")</f>
        <v>17.253056004025748</v>
      </c>
      <c r="AN9" s="273">
        <f>ごみ処理量内訳!AA9</f>
        <v>967</v>
      </c>
      <c r="AO9" s="273">
        <f>ごみ処理量内訳!AB9</f>
        <v>0</v>
      </c>
      <c r="AP9" s="273">
        <f>ごみ処理量内訳!AC9</f>
        <v>0</v>
      </c>
      <c r="AQ9" s="273">
        <f t="shared" si="8"/>
        <v>967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119085</v>
      </c>
      <c r="E10" s="273">
        <v>119085</v>
      </c>
      <c r="F10" s="273">
        <v>0</v>
      </c>
      <c r="G10" s="273">
        <v>1388</v>
      </c>
      <c r="H10" s="273">
        <f>SUM(ごみ搬入量内訳!E10,+ごみ搬入量内訳!AH10)</f>
        <v>38868</v>
      </c>
      <c r="I10" s="273">
        <f>ごみ搬入量内訳!BK10</f>
        <v>5161</v>
      </c>
      <c r="J10" s="273">
        <f>資源化量内訳!CA10</f>
        <v>999</v>
      </c>
      <c r="K10" s="273">
        <f t="shared" si="1"/>
        <v>45028</v>
      </c>
      <c r="L10" s="276">
        <f t="shared" si="2"/>
        <v>1035.9355381588264</v>
      </c>
      <c r="M10" s="273">
        <f>IF(D10&lt;&gt;0,(ごみ搬入量内訳!CB10+ごみ処理概要!J10)/ごみ処理概要!D10/365*1000000,"-")</f>
        <v>695.83082418969764</v>
      </c>
      <c r="N10" s="273">
        <f>IF(D10&lt;&gt;0,(ごみ搬入量内訳!E10+ごみ搬入量内訳!BL10-ごみ搬入量内訳!R10-ごみ搬入量内訳!BP10)/D10/365*1000000,"-")</f>
        <v>551.12009897385371</v>
      </c>
      <c r="O10" s="273">
        <f>IF(D10&lt;&gt;0,ごみ搬入量内訳!CZ10/ごみ処理概要!D10/365*1000000,"-")</f>
        <v>340.10471396912874</v>
      </c>
      <c r="P10" s="273">
        <f>ごみ搬入量内訳!DX10</f>
        <v>0</v>
      </c>
      <c r="Q10" s="273">
        <f>ごみ処理量内訳!E10</f>
        <v>36361</v>
      </c>
      <c r="R10" s="273">
        <f>ごみ処理量内訳!N10</f>
        <v>16</v>
      </c>
      <c r="S10" s="273">
        <f t="shared" si="3"/>
        <v>5487</v>
      </c>
      <c r="T10" s="273">
        <f>ごみ処理量内訳!G10</f>
        <v>2280</v>
      </c>
      <c r="U10" s="273">
        <f>ごみ処理量内訳!L10</f>
        <v>3207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2165</v>
      </c>
      <c r="AB10" s="273">
        <f t="shared" si="4"/>
        <v>44029</v>
      </c>
      <c r="AC10" s="278">
        <f t="shared" si="5"/>
        <v>99.96366031479252</v>
      </c>
      <c r="AD10" s="273">
        <f>施設資源化量内訳!AC10</f>
        <v>2940</v>
      </c>
      <c r="AE10" s="273">
        <f>施設資源化量内訳!BB10</f>
        <v>1090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2484</v>
      </c>
      <c r="AK10" s="273">
        <f t="shared" si="6"/>
        <v>6514</v>
      </c>
      <c r="AL10" s="278">
        <f t="shared" si="7"/>
        <v>21.493293062094697</v>
      </c>
      <c r="AM10" s="278">
        <f>IF((AB10+J10)&lt;&gt;0,(資源化量内訳!D10-資源化量内訳!T10-資源化量内訳!V10-資源化量内訳!X10-資源化量内訳!W10)/(AB10+J10)*100,"-")</f>
        <v>21.493293062094697</v>
      </c>
      <c r="AN10" s="273">
        <f>ごみ処理量内訳!AA10</f>
        <v>16</v>
      </c>
      <c r="AO10" s="273">
        <f>ごみ処理量内訳!AB10</f>
        <v>0</v>
      </c>
      <c r="AP10" s="273">
        <f>ごみ処理量内訳!AC10</f>
        <v>41</v>
      </c>
      <c r="AQ10" s="273">
        <f t="shared" si="8"/>
        <v>57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156325</v>
      </c>
      <c r="E11" s="273">
        <v>156325</v>
      </c>
      <c r="F11" s="273">
        <v>0</v>
      </c>
      <c r="G11" s="273">
        <v>5373</v>
      </c>
      <c r="H11" s="273">
        <f>SUM(ごみ搬入量内訳!E11,+ごみ搬入量内訳!AH11)</f>
        <v>44163</v>
      </c>
      <c r="I11" s="273">
        <f>ごみ搬入量内訳!BK11</f>
        <v>5890</v>
      </c>
      <c r="J11" s="273">
        <f>資源化量内訳!CA11</f>
        <v>1746</v>
      </c>
      <c r="K11" s="273">
        <f t="shared" si="1"/>
        <v>51799</v>
      </c>
      <c r="L11" s="276">
        <f t="shared" si="2"/>
        <v>907.82068442763909</v>
      </c>
      <c r="M11" s="273">
        <f>IF(D11&lt;&gt;0,(ごみ搬入量内訳!CB11+ごみ処理概要!J11)/ごみ処理概要!D11/365*1000000,"-")</f>
        <v>664.56210607949276</v>
      </c>
      <c r="N11" s="273">
        <f>IF(D11&lt;&gt;0,(ごみ搬入量内訳!E11+ごみ搬入量内訳!BL11-ごみ搬入量内訳!R11-ごみ搬入量内訳!BP11)/D11/365*1000000,"-")</f>
        <v>594.72165689236283</v>
      </c>
      <c r="O11" s="273">
        <f>IF(D11&lt;&gt;0,ごみ搬入量内訳!CZ11/ごみ処理概要!D11/365*1000000,"-")</f>
        <v>243.2585783481463</v>
      </c>
      <c r="P11" s="273">
        <f>ごみ搬入量内訳!DX11</f>
        <v>0</v>
      </c>
      <c r="Q11" s="273">
        <f>ごみ処理量内訳!E11</f>
        <v>44069</v>
      </c>
      <c r="R11" s="273">
        <f>ごみ処理量内訳!N11</f>
        <v>635</v>
      </c>
      <c r="S11" s="273">
        <f t="shared" si="3"/>
        <v>4583</v>
      </c>
      <c r="T11" s="273">
        <f>ごみ処理量内訳!G11</f>
        <v>3029</v>
      </c>
      <c r="U11" s="273">
        <f>ごみ処理量内訳!L11</f>
        <v>1554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766</v>
      </c>
      <c r="AB11" s="273">
        <f t="shared" si="4"/>
        <v>50053</v>
      </c>
      <c r="AC11" s="278">
        <f t="shared" si="5"/>
        <v>98.731344774538982</v>
      </c>
      <c r="AD11" s="273">
        <f>施設資源化量内訳!AC11</f>
        <v>0</v>
      </c>
      <c r="AE11" s="273">
        <f>施設資源化量内訳!BB11</f>
        <v>893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1554</v>
      </c>
      <c r="AK11" s="273">
        <f t="shared" si="6"/>
        <v>2447</v>
      </c>
      <c r="AL11" s="278">
        <f t="shared" si="7"/>
        <v>9.5735438908087023</v>
      </c>
      <c r="AM11" s="278">
        <f>IF((AB11+J11)&lt;&gt;0,(資源化量内訳!D11-資源化量内訳!T11-資源化量内訳!V11-資源化量内訳!X11-資源化量内訳!W11)/(AB11+J11)*100,"-")</f>
        <v>9.5735438908087023</v>
      </c>
      <c r="AN11" s="273">
        <f>ごみ処理量内訳!AA11</f>
        <v>635</v>
      </c>
      <c r="AO11" s="273">
        <f>ごみ処理量内訳!AB11</f>
        <v>5070</v>
      </c>
      <c r="AP11" s="273">
        <f>ごみ処理量内訳!AC11</f>
        <v>822</v>
      </c>
      <c r="AQ11" s="273">
        <f t="shared" si="8"/>
        <v>6527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138155</v>
      </c>
      <c r="E12" s="273">
        <v>138155</v>
      </c>
      <c r="F12" s="273">
        <v>0</v>
      </c>
      <c r="G12" s="273">
        <v>6109</v>
      </c>
      <c r="H12" s="273">
        <f>SUM(ごみ搬入量内訳!E12,+ごみ搬入量内訳!AH12)</f>
        <v>39290</v>
      </c>
      <c r="I12" s="273">
        <f>ごみ搬入量内訳!BK12</f>
        <v>2541</v>
      </c>
      <c r="J12" s="273">
        <f>資源化量内訳!CA12</f>
        <v>0</v>
      </c>
      <c r="K12" s="273">
        <f t="shared" si="1"/>
        <v>41831</v>
      </c>
      <c r="L12" s="276">
        <f t="shared" si="2"/>
        <v>829.5427559773791</v>
      </c>
      <c r="M12" s="273">
        <f>IF(D12&lt;&gt;0,(ごみ搬入量内訳!CB12+ごみ処理概要!J12)/ごみ処理概要!D12/365*1000000,"-")</f>
        <v>571.78184320469916</v>
      </c>
      <c r="N12" s="273">
        <f>IF(D12&lt;&gt;0,(ごみ搬入量内訳!E12+ごみ搬入量内訳!BL12-ごみ搬入量内訳!R12-ごみ搬入量内訳!BP12)/D12/365*1000000,"-")</f>
        <v>507.29203797799079</v>
      </c>
      <c r="O12" s="273">
        <f>IF(D12&lt;&gt;0,ごみ搬入量内訳!CZ12/ごみ処理概要!D12/365*1000000,"-")</f>
        <v>257.76091277267989</v>
      </c>
      <c r="P12" s="273">
        <f>ごみ搬入量内訳!DX12</f>
        <v>0</v>
      </c>
      <c r="Q12" s="273">
        <f>ごみ処理量内訳!E12</f>
        <v>36817</v>
      </c>
      <c r="R12" s="273">
        <f>ごみ処理量内訳!N12</f>
        <v>665</v>
      </c>
      <c r="S12" s="273">
        <f t="shared" si="3"/>
        <v>2121</v>
      </c>
      <c r="T12" s="273">
        <f>ごみ処理量内訳!G12</f>
        <v>0</v>
      </c>
      <c r="U12" s="273">
        <f>ごみ処理量内訳!L12</f>
        <v>2121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2228</v>
      </c>
      <c r="AB12" s="273">
        <f t="shared" si="4"/>
        <v>41831</v>
      </c>
      <c r="AC12" s="278">
        <f t="shared" si="5"/>
        <v>98.410269895532025</v>
      </c>
      <c r="AD12" s="273">
        <f>施設資源化量内訳!AC12</f>
        <v>3614</v>
      </c>
      <c r="AE12" s="273">
        <f>施設資源化量内訳!BB12</f>
        <v>0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1329</v>
      </c>
      <c r="AK12" s="273">
        <f t="shared" si="6"/>
        <v>4943</v>
      </c>
      <c r="AL12" s="278">
        <f t="shared" si="7"/>
        <v>17.142788840811836</v>
      </c>
      <c r="AM12" s="278">
        <f>IF((AB12+J12)&lt;&gt;0,(資源化量内訳!D12-資源化量内訳!T12-資源化量内訳!V12-資源化量内訳!X12-資源化量内訳!W12)/(AB12+J12)*100,"-")</f>
        <v>8.7423202887810465</v>
      </c>
      <c r="AN12" s="273">
        <f>ごみ処理量内訳!AA12</f>
        <v>665</v>
      </c>
      <c r="AO12" s="273">
        <f>ごみ処理量内訳!AB12</f>
        <v>0</v>
      </c>
      <c r="AP12" s="273">
        <f>ごみ処理量内訳!AC12</f>
        <v>598</v>
      </c>
      <c r="AQ12" s="273">
        <f t="shared" si="8"/>
        <v>1263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194734</v>
      </c>
      <c r="E13" s="273">
        <v>194734</v>
      </c>
      <c r="F13" s="273">
        <v>0</v>
      </c>
      <c r="G13" s="273">
        <v>10200</v>
      </c>
      <c r="H13" s="273">
        <f>SUM(ごみ搬入量内訳!E13,+ごみ搬入量内訳!AH13)</f>
        <v>48888</v>
      </c>
      <c r="I13" s="273">
        <f>ごみ搬入量内訳!BK13</f>
        <v>12744</v>
      </c>
      <c r="J13" s="273">
        <f>資源化量内訳!CA13</f>
        <v>979</v>
      </c>
      <c r="K13" s="273">
        <f t="shared" si="1"/>
        <v>62611</v>
      </c>
      <c r="L13" s="276">
        <f t="shared" si="2"/>
        <v>880.87846139538999</v>
      </c>
      <c r="M13" s="273">
        <f>IF(D13&lt;&gt;0,(ごみ搬入量内訳!CB13+ごみ処理概要!J13)/ごみ処理概要!D13/365*1000000,"-")</f>
        <v>605.91258240429408</v>
      </c>
      <c r="N13" s="273">
        <f>IF(D13&lt;&gt;0,(ごみ搬入量内訳!E13+ごみ搬入量内訳!BL13-ごみ搬入量内訳!R13-ごみ搬入量内訳!BP13)/D13/365*1000000,"-")</f>
        <v>530.44609781013537</v>
      </c>
      <c r="O13" s="273">
        <f>IF(D13&lt;&gt;0,ごみ搬入量内訳!CZ13/ごみ処理概要!D13/365*1000000,"-")</f>
        <v>274.96587899109579</v>
      </c>
      <c r="P13" s="273">
        <f>ごみ搬入量内訳!DX13</f>
        <v>0</v>
      </c>
      <c r="Q13" s="273">
        <f>ごみ処理量内訳!E13</f>
        <v>51750</v>
      </c>
      <c r="R13" s="273">
        <f>ごみ処理量内訳!N13</f>
        <v>182</v>
      </c>
      <c r="S13" s="273">
        <f t="shared" si="3"/>
        <v>7791</v>
      </c>
      <c r="T13" s="273">
        <f>ごみ処理量内訳!G13</f>
        <v>5257</v>
      </c>
      <c r="U13" s="273">
        <f>ごみ処理量内訳!L13</f>
        <v>2534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1909</v>
      </c>
      <c r="AB13" s="273">
        <f t="shared" si="4"/>
        <v>61632</v>
      </c>
      <c r="AC13" s="278">
        <f t="shared" si="5"/>
        <v>99.704698857736247</v>
      </c>
      <c r="AD13" s="273">
        <f>施設資源化量内訳!AC13</f>
        <v>6740</v>
      </c>
      <c r="AE13" s="273">
        <f>施設資源化量内訳!BB13</f>
        <v>682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1894</v>
      </c>
      <c r="AK13" s="273">
        <f t="shared" si="6"/>
        <v>9316</v>
      </c>
      <c r="AL13" s="278">
        <f t="shared" si="7"/>
        <v>19.491782594112856</v>
      </c>
      <c r="AM13" s="278">
        <f>IF((AB13+J13)&lt;&gt;0,(資源化量内訳!D13-資源化量内訳!T13-資源化量内訳!V13-資源化量内訳!X13-資源化量内訳!W13)/(AB13+J13)*100,"-")</f>
        <v>8.8051620322307578</v>
      </c>
      <c r="AN13" s="273">
        <f>ごみ処理量内訳!AA13</f>
        <v>182</v>
      </c>
      <c r="AO13" s="273">
        <f>ごみ処理量内訳!AB13</f>
        <v>0</v>
      </c>
      <c r="AP13" s="273">
        <f>ごみ処理量内訳!AC13</f>
        <v>1408</v>
      </c>
      <c r="AQ13" s="273">
        <f t="shared" si="8"/>
        <v>1590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74354</v>
      </c>
      <c r="E14" s="273">
        <v>74354</v>
      </c>
      <c r="F14" s="273">
        <v>0</v>
      </c>
      <c r="G14" s="273">
        <v>1286</v>
      </c>
      <c r="H14" s="273">
        <f>SUM(ごみ搬入量内訳!E14,+ごみ搬入量内訳!AH14)</f>
        <v>16642</v>
      </c>
      <c r="I14" s="273">
        <f>ごみ搬入量内訳!BK14</f>
        <v>1712</v>
      </c>
      <c r="J14" s="273">
        <f>資源化量内訳!CA14</f>
        <v>0</v>
      </c>
      <c r="K14" s="273">
        <f t="shared" si="1"/>
        <v>18354</v>
      </c>
      <c r="L14" s="276">
        <f t="shared" si="2"/>
        <v>676.29087213666139</v>
      </c>
      <c r="M14" s="273">
        <f>IF(D14&lt;&gt;0,(ごみ搬入量内訳!CB14+ごみ処理概要!J14)/ごみ処理概要!D14/365*1000000,"-")</f>
        <v>478.71695602045895</v>
      </c>
      <c r="N14" s="273">
        <f>IF(D14&lt;&gt;0,(ごみ搬入量内訳!E14+ごみ搬入量内訳!BL14-ごみ搬入量内訳!R14-ごみ搬入量内訳!BP14)/D14/365*1000000,"-")</f>
        <v>450.71319319906513</v>
      </c>
      <c r="O14" s="273">
        <f>IF(D14&lt;&gt;0,ごみ搬入量内訳!CZ14/ごみ処理概要!D14/365*1000000,"-")</f>
        <v>197.57391611620235</v>
      </c>
      <c r="P14" s="273">
        <f>ごみ搬入量内訳!DX14</f>
        <v>0</v>
      </c>
      <c r="Q14" s="273">
        <f>ごみ処理量内訳!E14</f>
        <v>15658</v>
      </c>
      <c r="R14" s="273">
        <f>ごみ処理量内訳!N14</f>
        <v>117</v>
      </c>
      <c r="S14" s="273">
        <f t="shared" si="3"/>
        <v>2166</v>
      </c>
      <c r="T14" s="273">
        <f>ごみ処理量内訳!G14</f>
        <v>1771</v>
      </c>
      <c r="U14" s="273">
        <f>ごみ処理量内訳!L14</f>
        <v>395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413</v>
      </c>
      <c r="AB14" s="273">
        <f t="shared" si="4"/>
        <v>18354</v>
      </c>
      <c r="AC14" s="278">
        <f t="shared" si="5"/>
        <v>99.362536776724426</v>
      </c>
      <c r="AD14" s="273">
        <f>施設資源化量内訳!AC14</f>
        <v>340</v>
      </c>
      <c r="AE14" s="273">
        <f>施設資源化量内訳!BB14</f>
        <v>120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378</v>
      </c>
      <c r="AK14" s="273">
        <f t="shared" si="6"/>
        <v>838</v>
      </c>
      <c r="AL14" s="278">
        <f t="shared" si="7"/>
        <v>6.8159529257927423</v>
      </c>
      <c r="AM14" s="278">
        <f>IF((AB14+J14)&lt;&gt;0,(資源化量内訳!D14-資源化量内訳!T14-資源化量内訳!V14-資源化量内訳!X14-資源化量内訳!W14)/(AB14+J14)*100,"-")</f>
        <v>6.8159529257927423</v>
      </c>
      <c r="AN14" s="273">
        <f>ごみ処理量内訳!AA14</f>
        <v>117</v>
      </c>
      <c r="AO14" s="273">
        <f>ごみ処理量内訳!AB14</f>
        <v>536</v>
      </c>
      <c r="AP14" s="273">
        <f>ごみ処理量内訳!AC14</f>
        <v>373</v>
      </c>
      <c r="AQ14" s="273">
        <f t="shared" si="8"/>
        <v>1026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15608</v>
      </c>
      <c r="E15" s="273">
        <v>15608</v>
      </c>
      <c r="F15" s="273">
        <v>0</v>
      </c>
      <c r="G15" s="273">
        <v>288</v>
      </c>
      <c r="H15" s="273">
        <f>SUM(ごみ搬入量内訳!E15,+ごみ搬入量内訳!AH15)</f>
        <v>4936</v>
      </c>
      <c r="I15" s="273">
        <f>ごみ搬入量内訳!BK15</f>
        <v>578</v>
      </c>
      <c r="J15" s="273">
        <f>資源化量内訳!CA15</f>
        <v>3</v>
      </c>
      <c r="K15" s="273">
        <f t="shared" si="1"/>
        <v>5517</v>
      </c>
      <c r="L15" s="276">
        <f t="shared" si="2"/>
        <v>968.4180223699824</v>
      </c>
      <c r="M15" s="273">
        <f>IF(D15&lt;&gt;0,(ごみ搬入量内訳!CB15+ごみ処理概要!J15)/ごみ処理概要!D15/365*1000000,"-")</f>
        <v>751.28314949130413</v>
      </c>
      <c r="N15" s="273">
        <f>IF(D15&lt;&gt;0,(ごみ搬入量内訳!E15+ごみ搬入量内訳!BL15-ごみ搬入量内訳!R15-ごみ搬入量内訳!BP15)/D15/365*1000000,"-")</f>
        <v>624.02140103775366</v>
      </c>
      <c r="O15" s="273">
        <f>IF(D15&lt;&gt;0,ごみ搬入量内訳!CZ15/ごみ処理概要!D15/365*1000000,"-")</f>
        <v>217.13487287867832</v>
      </c>
      <c r="P15" s="273">
        <f>ごみ搬入量内訳!DX15</f>
        <v>0</v>
      </c>
      <c r="Q15" s="273">
        <f>ごみ処理量内訳!E15</f>
        <v>4543</v>
      </c>
      <c r="R15" s="273">
        <f>ごみ処理量内訳!N15</f>
        <v>108</v>
      </c>
      <c r="S15" s="273">
        <f t="shared" si="3"/>
        <v>863</v>
      </c>
      <c r="T15" s="273">
        <f>ごみ処理量内訳!G15</f>
        <v>110</v>
      </c>
      <c r="U15" s="273">
        <f>ごみ処理量内訳!L15</f>
        <v>753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0</v>
      </c>
      <c r="AB15" s="273">
        <f t="shared" si="4"/>
        <v>5514</v>
      </c>
      <c r="AC15" s="278">
        <f t="shared" si="5"/>
        <v>98.041349292709469</v>
      </c>
      <c r="AD15" s="273">
        <f>施設資源化量内訳!AC15</f>
        <v>486</v>
      </c>
      <c r="AE15" s="273">
        <f>施設資源化量内訳!BB15</f>
        <v>0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753</v>
      </c>
      <c r="AK15" s="273">
        <f t="shared" si="6"/>
        <v>1239</v>
      </c>
      <c r="AL15" s="278">
        <f t="shared" si="7"/>
        <v>22.512234910277325</v>
      </c>
      <c r="AM15" s="278">
        <f>IF((AB15+J15)&lt;&gt;0,(資源化量内訳!D15-資源化量内訳!T15-資源化量内訳!V15-資源化量内訳!X15-資源化量内訳!W15)/(AB15+J15)*100,"-")</f>
        <v>22.512234910277325</v>
      </c>
      <c r="AN15" s="273">
        <f>ごみ処理量内訳!AA15</f>
        <v>108</v>
      </c>
      <c r="AO15" s="273">
        <f>ごみ処理量内訳!AB15</f>
        <v>0</v>
      </c>
      <c r="AP15" s="273">
        <f>ごみ処理量内訳!AC15</f>
        <v>0</v>
      </c>
      <c r="AQ15" s="273">
        <f t="shared" si="8"/>
        <v>108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49035</v>
      </c>
      <c r="E16" s="273">
        <v>49035</v>
      </c>
      <c r="F16" s="273">
        <v>0</v>
      </c>
      <c r="G16" s="273">
        <v>2643</v>
      </c>
      <c r="H16" s="273">
        <f>SUM(ごみ搬入量内訳!E16,+ごみ搬入量内訳!AH16)</f>
        <v>11800</v>
      </c>
      <c r="I16" s="273">
        <f>ごみ搬入量内訳!BK16</f>
        <v>3398</v>
      </c>
      <c r="J16" s="273">
        <f>資源化量内訳!CA16</f>
        <v>207</v>
      </c>
      <c r="K16" s="273">
        <f t="shared" si="1"/>
        <v>15405</v>
      </c>
      <c r="L16" s="276">
        <f t="shared" si="2"/>
        <v>860.72151426643825</v>
      </c>
      <c r="M16" s="273">
        <f>IF(D16&lt;&gt;0,(ごみ搬入量内訳!CB16+ごみ処理概要!J16)/ごみ処理概要!D16/365*1000000,"-")</f>
        <v>675.27946909601883</v>
      </c>
      <c r="N16" s="273">
        <f>IF(D16&lt;&gt;0,(ごみ搬入量内訳!E16+ごみ搬入量内訳!BL16-ごみ搬入量内訳!R16-ごみ搬入量内訳!BP16)/D16/365*1000000,"-")</f>
        <v>598.62189573843682</v>
      </c>
      <c r="O16" s="273">
        <f>IF(D16&lt;&gt;0,ごみ搬入量内訳!CZ16/ごみ処理概要!D16/365*1000000,"-")</f>
        <v>185.44204517041925</v>
      </c>
      <c r="P16" s="273">
        <f>ごみ搬入量内訳!DX16</f>
        <v>0</v>
      </c>
      <c r="Q16" s="273">
        <f>ごみ処理量内訳!E16</f>
        <v>12548</v>
      </c>
      <c r="R16" s="273">
        <f>ごみ処理量内訳!N16</f>
        <v>0</v>
      </c>
      <c r="S16" s="273">
        <f t="shared" si="3"/>
        <v>1491</v>
      </c>
      <c r="T16" s="273">
        <f>ごみ処理量内訳!G16</f>
        <v>1253</v>
      </c>
      <c r="U16" s="273">
        <f>ごみ処理量内訳!L16</f>
        <v>238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1159</v>
      </c>
      <c r="AB16" s="273">
        <f t="shared" si="4"/>
        <v>15198</v>
      </c>
      <c r="AC16" s="278">
        <f t="shared" si="5"/>
        <v>100</v>
      </c>
      <c r="AD16" s="273">
        <f>施設資源化量内訳!AC16</f>
        <v>2298</v>
      </c>
      <c r="AE16" s="273">
        <f>施設資源化量内訳!BB16</f>
        <v>166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238</v>
      </c>
      <c r="AK16" s="273">
        <f t="shared" si="6"/>
        <v>2702</v>
      </c>
      <c r="AL16" s="278">
        <f t="shared" si="7"/>
        <v>26.407010710808176</v>
      </c>
      <c r="AM16" s="278">
        <f>IF((AB16+J16)&lt;&gt;0,(資源化量内訳!D16-資源化量内訳!T16-資源化量内訳!V16-資源化量内訳!X16-資源化量内訳!W16)/(AB16+J16)*100,"-")</f>
        <v>23.037974683544306</v>
      </c>
      <c r="AN16" s="273">
        <f>ごみ処理量内訳!AA16</f>
        <v>0</v>
      </c>
      <c r="AO16" s="273">
        <f>ごみ処理量内訳!AB16</f>
        <v>0</v>
      </c>
      <c r="AP16" s="273">
        <f>ごみ処理量内訳!AC16</f>
        <v>0</v>
      </c>
      <c r="AQ16" s="273">
        <f t="shared" si="8"/>
        <v>0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16473</v>
      </c>
      <c r="E17" s="273">
        <v>16473</v>
      </c>
      <c r="F17" s="273">
        <v>0</v>
      </c>
      <c r="G17" s="273">
        <v>478</v>
      </c>
      <c r="H17" s="273">
        <f>SUM(ごみ搬入量内訳!E17,+ごみ搬入量内訳!AH17)</f>
        <v>7000</v>
      </c>
      <c r="I17" s="273">
        <f>ごみ搬入量内訳!BK17</f>
        <v>670</v>
      </c>
      <c r="J17" s="273">
        <f>資源化量内訳!CA17</f>
        <v>203</v>
      </c>
      <c r="K17" s="273">
        <f t="shared" si="1"/>
        <v>7873</v>
      </c>
      <c r="L17" s="276">
        <f t="shared" si="2"/>
        <v>1309.4070912219165</v>
      </c>
      <c r="M17" s="273">
        <f>IF(D17&lt;&gt;0,(ごみ搬入量内訳!CB17+ごみ処理概要!J17)/ごみ処理概要!D17/365*1000000,"-")</f>
        <v>778.35960712797771</v>
      </c>
      <c r="N17" s="273">
        <f>IF(D17&lt;&gt;0,(ごみ搬入量内訳!E17+ごみ搬入量内訳!BL17-ごみ搬入量内訳!R17-ごみ搬入量内訳!BP17)/D17/365*1000000,"-")</f>
        <v>614.70451024465945</v>
      </c>
      <c r="O17" s="273">
        <f>IF(D17&lt;&gt;0,ごみ搬入量内訳!CZ17/ごみ処理概要!D17/365*1000000,"-")</f>
        <v>531.04748409393881</v>
      </c>
      <c r="P17" s="273">
        <f>ごみ搬入量内訳!DX17</f>
        <v>0</v>
      </c>
      <c r="Q17" s="273">
        <f>ごみ処理量内訳!E17</f>
        <v>7124</v>
      </c>
      <c r="R17" s="273">
        <f>ごみ処理量内訳!N17</f>
        <v>0</v>
      </c>
      <c r="S17" s="273">
        <f t="shared" si="3"/>
        <v>332</v>
      </c>
      <c r="T17" s="273">
        <f>ごみ処理量内訳!G17</f>
        <v>0</v>
      </c>
      <c r="U17" s="273">
        <f>ごみ処理量内訳!L17</f>
        <v>272</v>
      </c>
      <c r="V17" s="273">
        <f>ごみ処理量内訳!H17</f>
        <v>60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214</v>
      </c>
      <c r="AB17" s="273">
        <f t="shared" si="4"/>
        <v>7670</v>
      </c>
      <c r="AC17" s="278">
        <f t="shared" si="5"/>
        <v>100</v>
      </c>
      <c r="AD17" s="273">
        <f>施設資源化量内訳!AC17</f>
        <v>676</v>
      </c>
      <c r="AE17" s="273">
        <f>施設資源化量内訳!BB17</f>
        <v>0</v>
      </c>
      <c r="AF17" s="273">
        <f>施設資源化量内訳!CA17</f>
        <v>20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272</v>
      </c>
      <c r="AK17" s="273">
        <f t="shared" si="6"/>
        <v>968</v>
      </c>
      <c r="AL17" s="278">
        <f t="shared" si="7"/>
        <v>17.591769338244635</v>
      </c>
      <c r="AM17" s="278">
        <f>IF((AB17+J17)&lt;&gt;0,(資源化量内訳!D17-資源化量内訳!T17-資源化量内訳!V17-資源化量内訳!X17-資源化量内訳!W17)/(AB17+J17)*100,"-")</f>
        <v>13.514543376095517</v>
      </c>
      <c r="AN17" s="273">
        <f>ごみ処理量内訳!AA17</f>
        <v>0</v>
      </c>
      <c r="AO17" s="273">
        <f>ごみ処理量内訳!AB17</f>
        <v>0</v>
      </c>
      <c r="AP17" s="273">
        <f>ごみ処理量内訳!AC17</f>
        <v>0</v>
      </c>
      <c r="AQ17" s="273">
        <f t="shared" si="8"/>
        <v>0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15039</v>
      </c>
      <c r="E18" s="273">
        <v>15039</v>
      </c>
      <c r="F18" s="273">
        <v>0</v>
      </c>
      <c r="G18" s="273">
        <v>162</v>
      </c>
      <c r="H18" s="273">
        <f>SUM(ごみ搬入量内訳!E18,+ごみ搬入量内訳!AH18)</f>
        <v>4271</v>
      </c>
      <c r="I18" s="273">
        <f>ごみ搬入量内訳!BK18</f>
        <v>1421</v>
      </c>
      <c r="J18" s="273">
        <f>資源化量内訳!CA18</f>
        <v>0</v>
      </c>
      <c r="K18" s="273">
        <f t="shared" si="1"/>
        <v>5692</v>
      </c>
      <c r="L18" s="276">
        <f t="shared" si="2"/>
        <v>1036.9386626733963</v>
      </c>
      <c r="M18" s="273">
        <f>IF(D18&lt;&gt;0,(ごみ搬入量内訳!CB18+ごみ処理概要!J18)/ごみ処理概要!D18/365*1000000,"-")</f>
        <v>852.57781822057166</v>
      </c>
      <c r="N18" s="273">
        <f>IF(D18&lt;&gt;0,(ごみ搬入量内訳!E18+ごみ搬入量内訳!BL18-ごみ搬入量内訳!R18-ごみ搬入量内訳!BP18)/D18/365*1000000,"-")</f>
        <v>712.48543740612308</v>
      </c>
      <c r="O18" s="273">
        <f>IF(D18&lt;&gt;0,ごみ搬入量内訳!CZ18/ごみ処理概要!D18/365*1000000,"-")</f>
        <v>184.36084445282449</v>
      </c>
      <c r="P18" s="273">
        <f>ごみ搬入量内訳!DX18</f>
        <v>0</v>
      </c>
      <c r="Q18" s="273">
        <f>ごみ処理量内訳!E18</f>
        <v>4162</v>
      </c>
      <c r="R18" s="273">
        <f>ごみ処理量内訳!N18</f>
        <v>75</v>
      </c>
      <c r="S18" s="273">
        <f t="shared" si="3"/>
        <v>686</v>
      </c>
      <c r="T18" s="273">
        <f>ごみ処理量内訳!G18</f>
        <v>0</v>
      </c>
      <c r="U18" s="273">
        <f>ごみ処理量内訳!L18</f>
        <v>686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769</v>
      </c>
      <c r="AB18" s="273">
        <f t="shared" si="4"/>
        <v>5692</v>
      </c>
      <c r="AC18" s="278">
        <f t="shared" si="5"/>
        <v>98.682361208713985</v>
      </c>
      <c r="AD18" s="273">
        <f>施設資源化量内訳!AC18</f>
        <v>560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686</v>
      </c>
      <c r="AK18" s="273">
        <f t="shared" si="6"/>
        <v>1246</v>
      </c>
      <c r="AL18" s="278">
        <f t="shared" si="7"/>
        <v>35.40056219255095</v>
      </c>
      <c r="AM18" s="278">
        <f>IF((AB18+J18)&lt;&gt;0,(資源化量内訳!D18-資源化量内訳!T18-資源化量内訳!V18-資源化量内訳!X18-資源化量内訳!W18)/(AB18+J18)*100,"-")</f>
        <v>35.40056219255095</v>
      </c>
      <c r="AN18" s="273">
        <f>ごみ処理量内訳!AA18</f>
        <v>75</v>
      </c>
      <c r="AO18" s="273">
        <f>ごみ処理量内訳!AB18</f>
        <v>0</v>
      </c>
      <c r="AP18" s="273">
        <f>ごみ処理量内訳!AC18</f>
        <v>0</v>
      </c>
      <c r="AQ18" s="273">
        <f t="shared" si="8"/>
        <v>75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44530</v>
      </c>
      <c r="E19" s="273">
        <v>44530</v>
      </c>
      <c r="F19" s="273">
        <v>0</v>
      </c>
      <c r="G19" s="273">
        <v>2535</v>
      </c>
      <c r="H19" s="273">
        <f>SUM(ごみ搬入量内訳!E19,+ごみ搬入量内訳!AH19)</f>
        <v>10336</v>
      </c>
      <c r="I19" s="273">
        <f>ごみ搬入量内訳!BK19</f>
        <v>2298</v>
      </c>
      <c r="J19" s="273">
        <f>資源化量内訳!CA19</f>
        <v>0</v>
      </c>
      <c r="K19" s="273">
        <f t="shared" si="1"/>
        <v>12634</v>
      </c>
      <c r="L19" s="276">
        <f t="shared" si="2"/>
        <v>777.31189378255067</v>
      </c>
      <c r="M19" s="273">
        <f>IF(D19&lt;&gt;0,(ごみ搬入量内訳!CB19+ごみ処理概要!J19)/ごみ処理概要!D19/365*1000000,"-")</f>
        <v>584.8604450132126</v>
      </c>
      <c r="N19" s="273">
        <f>IF(D19&lt;&gt;0,(ごみ搬入量内訳!E19+ごみ搬入量内訳!BL19-ごみ搬入量内訳!R19-ごみ搬入量内訳!BP19)/D19/365*1000000,"-")</f>
        <v>546.83774829343929</v>
      </c>
      <c r="O19" s="273">
        <f>IF(D19&lt;&gt;0,ごみ搬入量内訳!CZ19/ごみ処理概要!D19/365*1000000,"-")</f>
        <v>192.45144876933819</v>
      </c>
      <c r="P19" s="273">
        <f>ごみ搬入量内訳!DX19</f>
        <v>0</v>
      </c>
      <c r="Q19" s="273">
        <f>ごみ処理量内訳!E19</f>
        <v>9974</v>
      </c>
      <c r="R19" s="273">
        <f>ごみ処理量内訳!N19</f>
        <v>0</v>
      </c>
      <c r="S19" s="273">
        <f t="shared" si="3"/>
        <v>2417</v>
      </c>
      <c r="T19" s="273">
        <f>ごみ処理量内訳!G19</f>
        <v>1029</v>
      </c>
      <c r="U19" s="273">
        <f>ごみ処理量内訳!L19</f>
        <v>515</v>
      </c>
      <c r="V19" s="273">
        <f>ごみ処理量内訳!H19</f>
        <v>694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123</v>
      </c>
      <c r="Z19" s="273">
        <f>ごみ処理量内訳!M19</f>
        <v>56</v>
      </c>
      <c r="AA19" s="273">
        <f>資源化量内訳!AC19</f>
        <v>243</v>
      </c>
      <c r="AB19" s="273">
        <f t="shared" si="4"/>
        <v>12634</v>
      </c>
      <c r="AC19" s="278">
        <f t="shared" si="5"/>
        <v>100</v>
      </c>
      <c r="AD19" s="273">
        <f>施設資源化量内訳!AC19</f>
        <v>989</v>
      </c>
      <c r="AE19" s="273">
        <f>施設資源化量内訳!BB19</f>
        <v>593</v>
      </c>
      <c r="AF19" s="273">
        <f>施設資源化量内訳!CA19</f>
        <v>694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123</v>
      </c>
      <c r="AJ19" s="273">
        <f>施設資源化量内訳!FW19</f>
        <v>304</v>
      </c>
      <c r="AK19" s="273">
        <f t="shared" si="6"/>
        <v>2703</v>
      </c>
      <c r="AL19" s="278">
        <f t="shared" si="7"/>
        <v>23.318030710780434</v>
      </c>
      <c r="AM19" s="278">
        <f>IF((AB19+J19)&lt;&gt;0,(資源化量内訳!D19-資源化量内訳!T19-資源化量内訳!V19-資源化量内訳!X19-資源化量内訳!W19)/(AB19+J19)*100,"-")</f>
        <v>15.489947760012665</v>
      </c>
      <c r="AN19" s="273">
        <f>ごみ処理量内訳!AA19</f>
        <v>0</v>
      </c>
      <c r="AO19" s="273">
        <f>ごみ処理量内訳!AB19</f>
        <v>0</v>
      </c>
      <c r="AP19" s="273">
        <f>ごみ処理量内訳!AC19</f>
        <v>86</v>
      </c>
      <c r="AQ19" s="273">
        <f t="shared" si="8"/>
        <v>86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41862</v>
      </c>
      <c r="E20" s="273">
        <v>41862</v>
      </c>
      <c r="F20" s="273">
        <v>0</v>
      </c>
      <c r="G20" s="273">
        <v>646</v>
      </c>
      <c r="H20" s="273">
        <f>SUM(ごみ搬入量内訳!E20,+ごみ搬入量内訳!AH20)</f>
        <v>14568</v>
      </c>
      <c r="I20" s="273">
        <f>ごみ搬入量内訳!BK20</f>
        <v>1953</v>
      </c>
      <c r="J20" s="273">
        <f>資源化量内訳!CA20</f>
        <v>62</v>
      </c>
      <c r="K20" s="273">
        <f t="shared" si="1"/>
        <v>16583</v>
      </c>
      <c r="L20" s="276">
        <f t="shared" si="2"/>
        <v>1085.3011493079348</v>
      </c>
      <c r="M20" s="273">
        <f>IF(D20&lt;&gt;0,(ごみ搬入量内訳!CB20+ごみ処理概要!J20)/ごみ処理概要!D20/365*1000000,"-")</f>
        <v>750.54173432210075</v>
      </c>
      <c r="N20" s="273">
        <f>IF(D20&lt;&gt;0,(ごみ搬入量内訳!E20+ごみ搬入量内訳!BL20-ごみ搬入量内訳!R20-ごみ搬入量内訳!BP20)/D20/365*1000000,"-")</f>
        <v>660.48719766119984</v>
      </c>
      <c r="O20" s="273">
        <f>IF(D20&lt;&gt;0,ごみ搬入量内訳!CZ20/ごみ処理概要!D20/365*1000000,"-")</f>
        <v>334.75941498583404</v>
      </c>
      <c r="P20" s="273">
        <f>ごみ搬入量内訳!DX20</f>
        <v>0</v>
      </c>
      <c r="Q20" s="273">
        <f>ごみ処理量内訳!E20</f>
        <v>14168</v>
      </c>
      <c r="R20" s="273">
        <f>ごみ処理量内訳!N20</f>
        <v>212</v>
      </c>
      <c r="S20" s="273">
        <f t="shared" si="3"/>
        <v>2043</v>
      </c>
      <c r="T20" s="273">
        <f>ごみ処理量内訳!G20</f>
        <v>0</v>
      </c>
      <c r="U20" s="273">
        <f>ごみ処理量内訳!L20</f>
        <v>2043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98</v>
      </c>
      <c r="AB20" s="273">
        <f t="shared" si="4"/>
        <v>16521</v>
      </c>
      <c r="AC20" s="278">
        <f t="shared" si="5"/>
        <v>98.716784698262813</v>
      </c>
      <c r="AD20" s="273">
        <f>施設資源化量内訳!AC20</f>
        <v>762</v>
      </c>
      <c r="AE20" s="273">
        <f>施設資源化量内訳!BB20</f>
        <v>0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1646</v>
      </c>
      <c r="AK20" s="273">
        <f t="shared" si="6"/>
        <v>2408</v>
      </c>
      <c r="AL20" s="278">
        <f t="shared" si="7"/>
        <v>15.485738406802147</v>
      </c>
      <c r="AM20" s="278">
        <f>IF((AB20+J20)&lt;&gt;0,(資源化量内訳!D20-資源化量内訳!T20-資源化量内訳!V20-資源化量内訳!X20-資源化量内訳!W20)/(AB20+J20)*100,"-")</f>
        <v>15.485738406802147</v>
      </c>
      <c r="AN20" s="273">
        <f>ごみ処理量内訳!AA20</f>
        <v>212</v>
      </c>
      <c r="AO20" s="273">
        <f>ごみ処理量内訳!AB20</f>
        <v>0</v>
      </c>
      <c r="AP20" s="273">
        <f>ごみ処理量内訳!AC20</f>
        <v>0</v>
      </c>
      <c r="AQ20" s="273">
        <f t="shared" si="8"/>
        <v>212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84060</v>
      </c>
      <c r="E21" s="273">
        <v>84060</v>
      </c>
      <c r="F21" s="273">
        <v>0</v>
      </c>
      <c r="G21" s="273">
        <v>6177</v>
      </c>
      <c r="H21" s="273">
        <f>SUM(ごみ搬入量内訳!E21,+ごみ搬入量内訳!AH21)</f>
        <v>22418</v>
      </c>
      <c r="I21" s="273">
        <f>ごみ搬入量内訳!BK21</f>
        <v>1367</v>
      </c>
      <c r="J21" s="273">
        <f>資源化量内訳!CA21</f>
        <v>48</v>
      </c>
      <c r="K21" s="273">
        <f t="shared" si="1"/>
        <v>23833</v>
      </c>
      <c r="L21" s="276">
        <f t="shared" si="2"/>
        <v>776.77718785342495</v>
      </c>
      <c r="M21" s="273">
        <f>IF(D21&lt;&gt;0,(ごみ搬入量内訳!CB21+ごみ処理概要!J21)/ごみ処理概要!D21/365*1000000,"-")</f>
        <v>563.26368314869683</v>
      </c>
      <c r="N21" s="273">
        <f>IF(D21&lt;&gt;0,(ごみ搬入量内訳!E21+ごみ搬入量内訳!BL21-ごみ搬入量内訳!R21-ごみ搬入量内訳!BP21)/D21/365*1000000,"-")</f>
        <v>478.71872341673753</v>
      </c>
      <c r="O21" s="273">
        <f>IF(D21&lt;&gt;0,ごみ搬入量内訳!CZ21/ごみ処理概要!D21/365*1000000,"-")</f>
        <v>213.51350470472821</v>
      </c>
      <c r="P21" s="273">
        <f>ごみ搬入量内訳!DX21</f>
        <v>0</v>
      </c>
      <c r="Q21" s="273">
        <f>ごみ処理量内訳!E21</f>
        <v>20313</v>
      </c>
      <c r="R21" s="273">
        <f>ごみ処理量内訳!N21</f>
        <v>0</v>
      </c>
      <c r="S21" s="273">
        <f t="shared" si="3"/>
        <v>2491</v>
      </c>
      <c r="T21" s="273">
        <f>ごみ処理量内訳!G21</f>
        <v>273</v>
      </c>
      <c r="U21" s="273">
        <f>ごみ処理量内訳!L21</f>
        <v>1786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432</v>
      </c>
      <c r="AA21" s="273">
        <f>資源化量内訳!AC21</f>
        <v>981</v>
      </c>
      <c r="AB21" s="273">
        <f t="shared" si="4"/>
        <v>23785</v>
      </c>
      <c r="AC21" s="278">
        <f t="shared" si="5"/>
        <v>100</v>
      </c>
      <c r="AD21" s="273">
        <f>施設資源化量内訳!AC21</f>
        <v>33</v>
      </c>
      <c r="AE21" s="273">
        <f>施設資源化量内訳!BB21</f>
        <v>18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1085</v>
      </c>
      <c r="AK21" s="273">
        <f t="shared" si="6"/>
        <v>1136</v>
      </c>
      <c r="AL21" s="278">
        <f t="shared" si="7"/>
        <v>9.0840431334703986</v>
      </c>
      <c r="AM21" s="278">
        <f>IF((AB21+J21)&lt;&gt;0,(資源化量内訳!D21-資源化量内訳!T21-資源化量内訳!V21-資源化量内訳!X21-資源化量内訳!W21)/(AB21+J21)*100,"-")</f>
        <v>9.0840431334703986</v>
      </c>
      <c r="AN21" s="273">
        <f>ごみ処理量内訳!AA21</f>
        <v>0</v>
      </c>
      <c r="AO21" s="273">
        <f>ごみ処理量内訳!AB21</f>
        <v>51</v>
      </c>
      <c r="AP21" s="273">
        <f>ごみ処理量内訳!AC21</f>
        <v>489</v>
      </c>
      <c r="AQ21" s="273">
        <f t="shared" si="8"/>
        <v>540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5875</v>
      </c>
      <c r="E22" s="273">
        <v>5875</v>
      </c>
      <c r="F22" s="273">
        <v>0</v>
      </c>
      <c r="G22" s="273">
        <v>666</v>
      </c>
      <c r="H22" s="273">
        <f>SUM(ごみ搬入量内訳!E22,+ごみ搬入量内訳!AH22)</f>
        <v>1283</v>
      </c>
      <c r="I22" s="273">
        <f>ごみ搬入量内訳!BK22</f>
        <v>19</v>
      </c>
      <c r="J22" s="273">
        <f>資源化量内訳!CA22</f>
        <v>78</v>
      </c>
      <c r="K22" s="273">
        <f t="shared" si="1"/>
        <v>1380</v>
      </c>
      <c r="L22" s="276">
        <f t="shared" si="2"/>
        <v>643.5441562226755</v>
      </c>
      <c r="M22" s="273">
        <f>IF(D22&lt;&gt;0,(ごみ搬入量内訳!CB22+ごみ処理概要!J22)/ごみ処理概要!D22/365*1000000,"-")</f>
        <v>616.03031186243084</v>
      </c>
      <c r="N22" s="273">
        <f>IF(D22&lt;&gt;0,(ごみ搬入量内訳!E22+ごみ搬入量内訳!BL22-ごみ搬入量内訳!R22-ごみ搬入量内訳!BP22)/D22/365*1000000,"-")</f>
        <v>517.167006703585</v>
      </c>
      <c r="O22" s="273">
        <f>IF(D22&lt;&gt;0,ごみ搬入量内訳!CZ22/ごみ処理概要!D22/365*1000000,"-")</f>
        <v>27.513844360244828</v>
      </c>
      <c r="P22" s="273">
        <f>ごみ搬入量内訳!DX22</f>
        <v>0</v>
      </c>
      <c r="Q22" s="273">
        <f>ごみ処理量内訳!E22</f>
        <v>1113</v>
      </c>
      <c r="R22" s="273">
        <f>ごみ処理量内訳!N22</f>
        <v>0</v>
      </c>
      <c r="S22" s="273">
        <f t="shared" si="3"/>
        <v>95</v>
      </c>
      <c r="T22" s="273">
        <f>ごみ処理量内訳!G22</f>
        <v>0</v>
      </c>
      <c r="U22" s="273">
        <f>ごみ処理量内訳!L22</f>
        <v>95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94</v>
      </c>
      <c r="AB22" s="273">
        <f t="shared" si="4"/>
        <v>1302</v>
      </c>
      <c r="AC22" s="278">
        <f t="shared" si="5"/>
        <v>100</v>
      </c>
      <c r="AD22" s="273">
        <f>施設資源化量内訳!AC22</f>
        <v>107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53</v>
      </c>
      <c r="AK22" s="273">
        <f t="shared" si="6"/>
        <v>160</v>
      </c>
      <c r="AL22" s="278">
        <f t="shared" si="7"/>
        <v>24.057971014492754</v>
      </c>
      <c r="AM22" s="278">
        <f>IF((AB22+J22)&lt;&gt;0,(資源化量内訳!D22-資源化量内訳!T22-資源化量内訳!V22-資源化量内訳!X22-資源化量内訳!W22)/(AB22+J22)*100,"-")</f>
        <v>16.521739130434781</v>
      </c>
      <c r="AN22" s="273">
        <f>ごみ処理量内訳!AA22</f>
        <v>0</v>
      </c>
      <c r="AO22" s="273">
        <f>ごみ処理量内訳!AB22</f>
        <v>0</v>
      </c>
      <c r="AP22" s="273">
        <f>ごみ処理量内訳!AC22</f>
        <v>26</v>
      </c>
      <c r="AQ22" s="273">
        <f t="shared" si="8"/>
        <v>26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25777</v>
      </c>
      <c r="E23" s="273">
        <v>25777</v>
      </c>
      <c r="F23" s="273">
        <v>0</v>
      </c>
      <c r="G23" s="273">
        <v>779</v>
      </c>
      <c r="H23" s="273">
        <f>SUM(ごみ搬入量内訳!E23,+ごみ搬入量内訳!AH23)</f>
        <v>5467</v>
      </c>
      <c r="I23" s="273">
        <f>ごみ搬入量内訳!BK23</f>
        <v>148</v>
      </c>
      <c r="J23" s="273">
        <f>資源化量内訳!CA23</f>
        <v>561</v>
      </c>
      <c r="K23" s="273">
        <f t="shared" si="1"/>
        <v>6176</v>
      </c>
      <c r="L23" s="276">
        <f t="shared" si="2"/>
        <v>656.42037262697283</v>
      </c>
      <c r="M23" s="273">
        <f>IF(D23&lt;&gt;0,(ごみ搬入量内訳!CB23+ごみ処理概要!J23)/ごみ処理概要!D23/365*1000000,"-")</f>
        <v>606.25353067750211</v>
      </c>
      <c r="N23" s="273">
        <f>IF(D23&lt;&gt;0,(ごみ搬入量内訳!E23+ごみ搬入量内訳!BL23-ごみ搬入量内訳!R23-ごみ搬入量内訳!BP23)/D23/365*1000000,"-")</f>
        <v>483.59985353833002</v>
      </c>
      <c r="O23" s="273">
        <f>IF(D23&lt;&gt;0,ごみ搬入量内訳!CZ23/ごみ処理概要!D23/365*1000000,"-")</f>
        <v>50.166841949470729</v>
      </c>
      <c r="P23" s="273">
        <f>ごみ搬入量内訳!DX23</f>
        <v>0</v>
      </c>
      <c r="Q23" s="273">
        <f>ごみ処理量内訳!E23</f>
        <v>4470</v>
      </c>
      <c r="R23" s="273">
        <f>ごみ処理量内訳!N23</f>
        <v>0</v>
      </c>
      <c r="S23" s="273">
        <f t="shared" si="3"/>
        <v>766</v>
      </c>
      <c r="T23" s="273">
        <f>ごみ処理量内訳!G23</f>
        <v>544</v>
      </c>
      <c r="U23" s="273">
        <f>ごみ処理量内訳!L23</f>
        <v>222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379</v>
      </c>
      <c r="AB23" s="273">
        <f t="shared" si="4"/>
        <v>5615</v>
      </c>
      <c r="AC23" s="278">
        <f t="shared" si="5"/>
        <v>100</v>
      </c>
      <c r="AD23" s="273">
        <f>施設資源化量内訳!AC23</f>
        <v>459</v>
      </c>
      <c r="AE23" s="273">
        <f>施設資源化量内訳!BB23</f>
        <v>67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182</v>
      </c>
      <c r="AK23" s="273">
        <f t="shared" si="6"/>
        <v>708</v>
      </c>
      <c r="AL23" s="278">
        <f t="shared" si="7"/>
        <v>26.683937823834196</v>
      </c>
      <c r="AM23" s="278">
        <f>IF((AB23+J23)&lt;&gt;0,(資源化量内訳!D23-資源化量内訳!T23-資源化量内訳!V23-資源化量内訳!X23-資源化量内訳!W23)/(AB23+J23)*100,"-")</f>
        <v>19.381476683937823</v>
      </c>
      <c r="AN23" s="273">
        <f>ごみ処理量内訳!AA23</f>
        <v>0</v>
      </c>
      <c r="AO23" s="273">
        <f>ごみ処理量内訳!AB23</f>
        <v>0</v>
      </c>
      <c r="AP23" s="273">
        <f>ごみ処理量内訳!AC23</f>
        <v>85</v>
      </c>
      <c r="AQ23" s="273">
        <f t="shared" si="8"/>
        <v>85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40810</v>
      </c>
      <c r="E24" s="273">
        <v>40810</v>
      </c>
      <c r="F24" s="273">
        <v>0</v>
      </c>
      <c r="G24" s="273">
        <v>1221</v>
      </c>
      <c r="H24" s="273">
        <f>SUM(ごみ搬入量内訳!E24,+ごみ搬入量内訳!AH24)</f>
        <v>11028</v>
      </c>
      <c r="I24" s="273">
        <f>ごみ搬入量内訳!BK24</f>
        <v>839</v>
      </c>
      <c r="J24" s="273">
        <f>資源化量内訳!CA24</f>
        <v>0</v>
      </c>
      <c r="K24" s="273">
        <f t="shared" si="1"/>
        <v>11867</v>
      </c>
      <c r="L24" s="276">
        <f t="shared" si="2"/>
        <v>796.67553950314345</v>
      </c>
      <c r="M24" s="273">
        <f>IF(D24&lt;&gt;0,(ごみ搬入量内訳!CB24+ごみ処理概要!J24)/ごみ処理概要!D24/365*1000000,"-")</f>
        <v>583.59319667151158</v>
      </c>
      <c r="N24" s="273">
        <f>IF(D24&lt;&gt;0,(ごみ搬入量内訳!E24+ごみ搬入量内訳!BL24-ごみ搬入量内訳!R24-ごみ搬入量内訳!BP24)/D24/365*1000000,"-")</f>
        <v>481.6842500998614</v>
      </c>
      <c r="O24" s="273">
        <f>IF(D24&lt;&gt;0,ごみ搬入量内訳!CZ24/ごみ処理概要!D24/365*1000000,"-")</f>
        <v>213.08234283163205</v>
      </c>
      <c r="P24" s="273">
        <f>ごみ搬入量内訳!DX24</f>
        <v>0</v>
      </c>
      <c r="Q24" s="273">
        <f>ごみ処理量内訳!E24</f>
        <v>9873</v>
      </c>
      <c r="R24" s="273">
        <f>ごみ処理量内訳!N24</f>
        <v>100</v>
      </c>
      <c r="S24" s="273">
        <f t="shared" si="3"/>
        <v>824</v>
      </c>
      <c r="T24" s="273">
        <f>ごみ処理量内訳!G24</f>
        <v>0</v>
      </c>
      <c r="U24" s="273">
        <f>ごみ処理量内訳!L24</f>
        <v>376</v>
      </c>
      <c r="V24" s="273">
        <f>ごみ処理量内訳!H24</f>
        <v>448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1070</v>
      </c>
      <c r="AB24" s="273">
        <f t="shared" si="4"/>
        <v>11867</v>
      </c>
      <c r="AC24" s="278">
        <f t="shared" si="5"/>
        <v>99.15732704137524</v>
      </c>
      <c r="AD24" s="273">
        <f>施設資源化量内訳!AC24</f>
        <v>1196</v>
      </c>
      <c r="AE24" s="273">
        <f>施設資源化量内訳!BB24</f>
        <v>0</v>
      </c>
      <c r="AF24" s="273">
        <f>施設資源化量内訳!CA24</f>
        <v>448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376</v>
      </c>
      <c r="AK24" s="273">
        <f t="shared" si="6"/>
        <v>2020</v>
      </c>
      <c r="AL24" s="278">
        <f t="shared" si="7"/>
        <v>26.038594421505014</v>
      </c>
      <c r="AM24" s="278">
        <f>IF((AB24+J24)&lt;&gt;0,(資源化量内訳!D24-資源化量内訳!T24-資源化量内訳!V24-資源化量内訳!X24-資源化量内訳!W24)/(AB24+J24)*100,"-")</f>
        <v>26.038594421505014</v>
      </c>
      <c r="AN24" s="273">
        <f>ごみ処理量内訳!AA24</f>
        <v>100</v>
      </c>
      <c r="AO24" s="273">
        <f>ごみ処理量内訳!AB24</f>
        <v>0</v>
      </c>
      <c r="AP24" s="273">
        <f>ごみ処理量内訳!AC24</f>
        <v>0</v>
      </c>
      <c r="AQ24" s="273">
        <f t="shared" si="8"/>
        <v>100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11064</v>
      </c>
      <c r="E25" s="273">
        <v>11064</v>
      </c>
      <c r="F25" s="273">
        <v>0</v>
      </c>
      <c r="G25" s="273">
        <v>217</v>
      </c>
      <c r="H25" s="273">
        <f>SUM(ごみ搬入量内訳!E25,+ごみ搬入量内訳!AH25)</f>
        <v>1910</v>
      </c>
      <c r="I25" s="273">
        <f>ごみ搬入量内訳!BK25</f>
        <v>29</v>
      </c>
      <c r="J25" s="273">
        <f>資源化量内訳!CA25</f>
        <v>0</v>
      </c>
      <c r="K25" s="273">
        <f t="shared" si="1"/>
        <v>1939</v>
      </c>
      <c r="L25" s="276">
        <f t="shared" si="2"/>
        <v>480.14540556067311</v>
      </c>
      <c r="M25" s="273">
        <f>IF(D25&lt;&gt;0,(ごみ搬入量内訳!CB25+ごみ処理概要!J25)/ごみ処理概要!D25/365*1000000,"-")</f>
        <v>455.13525292445451</v>
      </c>
      <c r="N25" s="273">
        <f>IF(D25&lt;&gt;0,(ごみ搬入量内訳!E25+ごみ搬入量内訳!BL25-ごみ搬入量内訳!R25-ごみ搬入量内訳!BP25)/D25/365*1000000,"-")</f>
        <v>416.01045969155797</v>
      </c>
      <c r="O25" s="273">
        <f>IF(D25&lt;&gt;0,ごみ搬入量内訳!CZ25/ごみ処理概要!D25/365*1000000,"-")</f>
        <v>25.010152636218663</v>
      </c>
      <c r="P25" s="273">
        <f>ごみ搬入量内訳!DX25</f>
        <v>0</v>
      </c>
      <c r="Q25" s="273">
        <f>ごみ処理量内訳!E25</f>
        <v>1781</v>
      </c>
      <c r="R25" s="273">
        <f>ごみ処理量内訳!N25</f>
        <v>0</v>
      </c>
      <c r="S25" s="273">
        <f t="shared" si="3"/>
        <v>213</v>
      </c>
      <c r="T25" s="273">
        <f>ごみ処理量内訳!G25</f>
        <v>0</v>
      </c>
      <c r="U25" s="273">
        <f>ごみ処理量内訳!L25</f>
        <v>213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0</v>
      </c>
      <c r="AB25" s="273">
        <f t="shared" si="4"/>
        <v>1994</v>
      </c>
      <c r="AC25" s="278">
        <f t="shared" si="5"/>
        <v>100</v>
      </c>
      <c r="AD25" s="273">
        <f>施設資源化量内訳!AC25</f>
        <v>220</v>
      </c>
      <c r="AE25" s="273">
        <f>施設資源化量内訳!BB25</f>
        <v>0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212</v>
      </c>
      <c r="AK25" s="273">
        <f t="shared" si="6"/>
        <v>432</v>
      </c>
      <c r="AL25" s="278">
        <f t="shared" si="7"/>
        <v>21.664994984954863</v>
      </c>
      <c r="AM25" s="278">
        <f>IF((AB25+J25)&lt;&gt;0,(資源化量内訳!D25-資源化量内訳!T25-資源化量内訳!V25-資源化量内訳!X25-資源化量内訳!W25)/(AB25+J25)*100,"-")</f>
        <v>19.057171514543629</v>
      </c>
      <c r="AN25" s="273">
        <f>ごみ処理量内訳!AA25</f>
        <v>0</v>
      </c>
      <c r="AO25" s="273">
        <f>ごみ処理量内訳!AB25</f>
        <v>0</v>
      </c>
      <c r="AP25" s="273">
        <f>ごみ処理量内訳!AC25</f>
        <v>0</v>
      </c>
      <c r="AQ25" s="273">
        <f t="shared" si="8"/>
        <v>0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15698</v>
      </c>
      <c r="E26" s="273">
        <v>15698</v>
      </c>
      <c r="F26" s="273">
        <v>0</v>
      </c>
      <c r="G26" s="273">
        <v>781</v>
      </c>
      <c r="H26" s="273">
        <f>SUM(ごみ搬入量内訳!E26,+ごみ搬入量内訳!AH26)</f>
        <v>2990</v>
      </c>
      <c r="I26" s="273">
        <f>ごみ搬入量内訳!BK26</f>
        <v>26</v>
      </c>
      <c r="J26" s="273">
        <f>資源化量内訳!CA26</f>
        <v>12</v>
      </c>
      <c r="K26" s="273">
        <f t="shared" si="1"/>
        <v>3028</v>
      </c>
      <c r="L26" s="276">
        <f t="shared" si="2"/>
        <v>528.4679838806793</v>
      </c>
      <c r="M26" s="273">
        <f>IF(D26&lt;&gt;0,(ごみ搬入量内訳!CB26+ごみ処理概要!J26)/ごみ処理概要!D26/365*1000000,"-")</f>
        <v>446.7893126600195</v>
      </c>
      <c r="N26" s="273">
        <f>IF(D26&lt;&gt;0,(ごみ搬入量内訳!E26+ごみ搬入量内訳!BL26-ごみ搬入量内訳!R26-ごみ搬入量内訳!BP26)/D26/365*1000000,"-")</f>
        <v>394.60571715793134</v>
      </c>
      <c r="O26" s="273">
        <f>IF(D26&lt;&gt;0,ごみ搬入量内訳!CZ26/ごみ処理概要!D26/365*1000000,"-")</f>
        <v>81.678671220659822</v>
      </c>
      <c r="P26" s="273">
        <f>ごみ搬入量内訳!DX26</f>
        <v>0</v>
      </c>
      <c r="Q26" s="273">
        <f>ごみ処理量内訳!E26</f>
        <v>2727</v>
      </c>
      <c r="R26" s="273">
        <f>ごみ処理量内訳!N26</f>
        <v>0</v>
      </c>
      <c r="S26" s="273">
        <f t="shared" si="3"/>
        <v>289</v>
      </c>
      <c r="T26" s="273">
        <f>ごみ処理量内訳!G26</f>
        <v>0</v>
      </c>
      <c r="U26" s="273">
        <f>ごみ処理量内訳!L26</f>
        <v>289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0</v>
      </c>
      <c r="AB26" s="273">
        <f t="shared" si="4"/>
        <v>3016</v>
      </c>
      <c r="AC26" s="278">
        <f t="shared" si="5"/>
        <v>100</v>
      </c>
      <c r="AD26" s="273">
        <f>施設資源化量内訳!AC26</f>
        <v>312</v>
      </c>
      <c r="AE26" s="273">
        <f>施設資源化量内訳!BB26</f>
        <v>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286</v>
      </c>
      <c r="AK26" s="273">
        <f t="shared" si="6"/>
        <v>598</v>
      </c>
      <c r="AL26" s="278">
        <f t="shared" si="7"/>
        <v>20.145310435931307</v>
      </c>
      <c r="AM26" s="278">
        <f>IF((AB26+J26)&lt;&gt;0,(資源化量内訳!D26-資源化量内訳!T26-資源化量内訳!V26-資源化量内訳!X26-資源化量内訳!W26)/(AB26+J26)*100,"-")</f>
        <v>17.96565389696169</v>
      </c>
      <c r="AN26" s="273">
        <f>ごみ処理量内訳!AA26</f>
        <v>0</v>
      </c>
      <c r="AO26" s="273">
        <f>ごみ処理量内訳!AB26</f>
        <v>0</v>
      </c>
      <c r="AP26" s="273">
        <f>ごみ処理量内訳!AC26</f>
        <v>0</v>
      </c>
      <c r="AQ26" s="273">
        <f t="shared" si="8"/>
        <v>0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13675</v>
      </c>
      <c r="E27" s="273">
        <v>13675</v>
      </c>
      <c r="F27" s="273">
        <v>0</v>
      </c>
      <c r="G27" s="273">
        <v>203</v>
      </c>
      <c r="H27" s="273">
        <f>SUM(ごみ搬入量内訳!E27,+ごみ搬入量内訳!AH27)</f>
        <v>3258</v>
      </c>
      <c r="I27" s="273">
        <f>ごみ搬入量内訳!BK27</f>
        <v>1086</v>
      </c>
      <c r="J27" s="273">
        <f>資源化量内訳!CA27</f>
        <v>221</v>
      </c>
      <c r="K27" s="273">
        <f t="shared" si="1"/>
        <v>4565</v>
      </c>
      <c r="L27" s="276">
        <f t="shared" si="2"/>
        <v>914.57764644010922</v>
      </c>
      <c r="M27" s="273">
        <f>IF(D27&lt;&gt;0,(ごみ搬入量内訳!CB27+ごみ処理概要!J27)/ごみ処理概要!D27/365*1000000,"-")</f>
        <v>685.98332122912029</v>
      </c>
      <c r="N27" s="273">
        <f>IF(D27&lt;&gt;0,(ごみ搬入量内訳!E27+ごみ搬入量内訳!BL27-ごみ搬入量内訳!R27-ごみ搬入量内訳!BP27)/D27/365*1000000,"-")</f>
        <v>539.53069044101073</v>
      </c>
      <c r="O27" s="273">
        <f>IF(D27&lt;&gt;0,ごみ搬入量内訳!CZ27/ごみ処理概要!D27/365*1000000,"-")</f>
        <v>228.59432521098896</v>
      </c>
      <c r="P27" s="273">
        <f>ごみ搬入量内訳!DX27</f>
        <v>0</v>
      </c>
      <c r="Q27" s="273">
        <f>ごみ処理量内訳!E27</f>
        <v>1408</v>
      </c>
      <c r="R27" s="273">
        <f>ごみ処理量内訳!N27</f>
        <v>133</v>
      </c>
      <c r="S27" s="273">
        <f t="shared" si="3"/>
        <v>2659</v>
      </c>
      <c r="T27" s="273">
        <f>ごみ処理量内訳!G27</f>
        <v>129</v>
      </c>
      <c r="U27" s="273">
        <f>ごみ処理量内訳!L27</f>
        <v>176</v>
      </c>
      <c r="V27" s="273">
        <f>ごみ処理量内訳!H27</f>
        <v>76</v>
      </c>
      <c r="W27" s="273">
        <f>ごみ処理量内訳!I27</f>
        <v>0</v>
      </c>
      <c r="X27" s="273">
        <f>ごみ処理量内訳!J27</f>
        <v>2054</v>
      </c>
      <c r="Y27" s="273">
        <f>ごみ処理量内訳!K27</f>
        <v>224</v>
      </c>
      <c r="Z27" s="273">
        <f>ごみ処理量内訳!M27</f>
        <v>0</v>
      </c>
      <c r="AA27" s="273">
        <f>資源化量内訳!AC27</f>
        <v>144</v>
      </c>
      <c r="AB27" s="273">
        <f t="shared" si="4"/>
        <v>4344</v>
      </c>
      <c r="AC27" s="278">
        <f t="shared" si="5"/>
        <v>96.938305709023936</v>
      </c>
      <c r="AD27" s="273">
        <f>施設資源化量内訳!AC27</f>
        <v>0</v>
      </c>
      <c r="AE27" s="273">
        <f>施設資源化量内訳!BB27</f>
        <v>83</v>
      </c>
      <c r="AF27" s="273">
        <f>施設資源化量内訳!CA27</f>
        <v>76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224</v>
      </c>
      <c r="AJ27" s="273">
        <f>施設資源化量内訳!FW27</f>
        <v>175</v>
      </c>
      <c r="AK27" s="273">
        <f t="shared" si="6"/>
        <v>558</v>
      </c>
      <c r="AL27" s="278">
        <f t="shared" si="7"/>
        <v>20.219058050383349</v>
      </c>
      <c r="AM27" s="278">
        <f>IF((AB27+J27)&lt;&gt;0,(資源化量内訳!D27-資源化量内訳!T27-資源化量内訳!V27-資源化量内訳!X27-資源化量内訳!W27)/(AB27+J27)*100,"-")</f>
        <v>20.219058050383349</v>
      </c>
      <c r="AN27" s="273">
        <f>ごみ処理量内訳!AA27</f>
        <v>133</v>
      </c>
      <c r="AO27" s="273">
        <f>ごみ処理量内訳!AB27</f>
        <v>56</v>
      </c>
      <c r="AP27" s="273">
        <f>ごみ処理量内訳!AC27</f>
        <v>128</v>
      </c>
      <c r="AQ27" s="273">
        <f t="shared" si="8"/>
        <v>317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22662</v>
      </c>
      <c r="E28" s="273">
        <v>22662</v>
      </c>
      <c r="F28" s="273">
        <v>0</v>
      </c>
      <c r="G28" s="273">
        <v>300</v>
      </c>
      <c r="H28" s="273">
        <f>SUM(ごみ搬入量内訳!E28,+ごみ搬入量内訳!AH28)</f>
        <v>5544</v>
      </c>
      <c r="I28" s="273">
        <f>ごみ搬入量内訳!BK28</f>
        <v>1120</v>
      </c>
      <c r="J28" s="273">
        <f>資源化量内訳!CA28</f>
        <v>116</v>
      </c>
      <c r="K28" s="273">
        <f t="shared" si="1"/>
        <v>6780</v>
      </c>
      <c r="L28" s="276">
        <f t="shared" si="2"/>
        <v>819.66915831583367</v>
      </c>
      <c r="M28" s="273">
        <f>IF(D28&lt;&gt;0,(ごみ搬入量内訳!CB28+ごみ処理概要!J28)/ごみ処理概要!D28/365*1000000,"-")</f>
        <v>650.05325431625931</v>
      </c>
      <c r="N28" s="273">
        <f>IF(D28&lt;&gt;0,(ごみ搬入量内訳!E28+ごみ搬入量内訳!BL28-ごみ搬入量内訳!R28-ごみ搬入量内訳!BP28)/D28/365*1000000,"-")</f>
        <v>571.22961254311429</v>
      </c>
      <c r="O28" s="273">
        <f>IF(D28&lt;&gt;0,ごみ搬入量内訳!CZ28/ごみ処理概要!D28/365*1000000,"-")</f>
        <v>169.61590399957444</v>
      </c>
      <c r="P28" s="273">
        <f>ごみ搬入量内訳!DX28</f>
        <v>198</v>
      </c>
      <c r="Q28" s="273">
        <f>ごみ処理量内訳!E28</f>
        <v>5723</v>
      </c>
      <c r="R28" s="273">
        <f>ごみ処理量内訳!N28</f>
        <v>114</v>
      </c>
      <c r="S28" s="273">
        <f t="shared" si="3"/>
        <v>825</v>
      </c>
      <c r="T28" s="273">
        <f>ごみ処理量内訳!G28</f>
        <v>289</v>
      </c>
      <c r="U28" s="273">
        <f>ごみ処理量内訳!L28</f>
        <v>536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2</v>
      </c>
      <c r="AB28" s="273">
        <f t="shared" si="4"/>
        <v>6664</v>
      </c>
      <c r="AC28" s="278">
        <f t="shared" si="5"/>
        <v>98.289315726290511</v>
      </c>
      <c r="AD28" s="273">
        <f>施設資源化量内訳!AC28</f>
        <v>859</v>
      </c>
      <c r="AE28" s="273">
        <f>施設資源化量内訳!BB28</f>
        <v>141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499</v>
      </c>
      <c r="AK28" s="273">
        <f t="shared" si="6"/>
        <v>1499</v>
      </c>
      <c r="AL28" s="278">
        <f t="shared" si="7"/>
        <v>23.849557522123892</v>
      </c>
      <c r="AM28" s="278">
        <f>IF((AB28+J28)&lt;&gt;0,(資源化量内訳!D28-資源化量内訳!T28-資源化量内訳!V28-資源化量内訳!X28-資源化量内訳!W28)/(AB28+J28)*100,"-")</f>
        <v>22.566371681415927</v>
      </c>
      <c r="AN28" s="273">
        <f>ごみ処理量内訳!AA28</f>
        <v>114</v>
      </c>
      <c r="AO28" s="273">
        <f>ごみ処理量内訳!AB28</f>
        <v>0</v>
      </c>
      <c r="AP28" s="273">
        <f>ごみ処理量内訳!AC28</f>
        <v>6</v>
      </c>
      <c r="AQ28" s="273">
        <f t="shared" si="8"/>
        <v>120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8129</v>
      </c>
      <c r="E29" s="273">
        <v>8129</v>
      </c>
      <c r="F29" s="273">
        <v>0</v>
      </c>
      <c r="G29" s="273">
        <v>156</v>
      </c>
      <c r="H29" s="273">
        <f>SUM(ごみ搬入量内訳!E29,+ごみ搬入量内訳!AH29)</f>
        <v>2223</v>
      </c>
      <c r="I29" s="273">
        <f>ごみ搬入量内訳!BK29</f>
        <v>247</v>
      </c>
      <c r="J29" s="273">
        <f>資源化量内訳!CA29</f>
        <v>177</v>
      </c>
      <c r="K29" s="273">
        <f t="shared" si="1"/>
        <v>2647</v>
      </c>
      <c r="L29" s="276">
        <f t="shared" si="2"/>
        <v>892.12139187114622</v>
      </c>
      <c r="M29" s="273">
        <f>IF(D29&lt;&gt;0,(ごみ搬入量内訳!CB29+ごみ処理概要!J29)/ごみ処理概要!D29/365*1000000,"-")</f>
        <v>706.75427229081743</v>
      </c>
      <c r="N29" s="273">
        <f>IF(D29&lt;&gt;0,(ごみ搬入量内訳!E29+ごみ搬入量内訳!BL29-ごみ搬入量内訳!R29-ごみ搬入量内訳!BP29)/D29/365*1000000,"-")</f>
        <v>601.93759194630411</v>
      </c>
      <c r="O29" s="273">
        <f>IF(D29&lt;&gt;0,ごみ搬入量内訳!CZ29/ごみ処理概要!D29/365*1000000,"-")</f>
        <v>185.36711958032885</v>
      </c>
      <c r="P29" s="273">
        <f>ごみ搬入量内訳!DX29</f>
        <v>0</v>
      </c>
      <c r="Q29" s="273">
        <f>ごみ処理量内訳!E29</f>
        <v>811</v>
      </c>
      <c r="R29" s="273">
        <f>ごみ処理量内訳!N29</f>
        <v>113</v>
      </c>
      <c r="S29" s="273">
        <f t="shared" si="3"/>
        <v>1538</v>
      </c>
      <c r="T29" s="273">
        <f>ごみ処理量内訳!G29</f>
        <v>81</v>
      </c>
      <c r="U29" s="273">
        <f>ごみ処理量内訳!L29</f>
        <v>139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1318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8</v>
      </c>
      <c r="AB29" s="273">
        <f t="shared" si="4"/>
        <v>2470</v>
      </c>
      <c r="AC29" s="278">
        <f t="shared" si="5"/>
        <v>95.425101214574909</v>
      </c>
      <c r="AD29" s="273">
        <f>施設資源化量内訳!AC29</f>
        <v>0</v>
      </c>
      <c r="AE29" s="273">
        <f>施設資源化量内訳!BB29</f>
        <v>49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139</v>
      </c>
      <c r="AK29" s="273">
        <f t="shared" si="6"/>
        <v>188</v>
      </c>
      <c r="AL29" s="278">
        <f t="shared" si="7"/>
        <v>14.091424253872308</v>
      </c>
      <c r="AM29" s="278">
        <f>IF((AB29+J29)&lt;&gt;0,(資源化量内訳!D29-資源化量内訳!T29-資源化量内訳!V29-資源化量内訳!X29-資源化量内訳!W29)/(AB29+J29)*100,"-")</f>
        <v>14.091424253872308</v>
      </c>
      <c r="AN29" s="273">
        <f>ごみ処理量内訳!AA29</f>
        <v>113</v>
      </c>
      <c r="AO29" s="273">
        <f>ごみ処理量内訳!AB29</f>
        <v>32</v>
      </c>
      <c r="AP29" s="273">
        <f>ごみ処理量内訳!AC29</f>
        <v>85</v>
      </c>
      <c r="AQ29" s="273">
        <f t="shared" si="8"/>
        <v>230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14959</v>
      </c>
      <c r="E30" s="273">
        <v>14959</v>
      </c>
      <c r="F30" s="273">
        <v>0</v>
      </c>
      <c r="G30" s="273">
        <v>181</v>
      </c>
      <c r="H30" s="273">
        <f>SUM(ごみ搬入量内訳!E30,+ごみ搬入量内訳!AH30)</f>
        <v>3885</v>
      </c>
      <c r="I30" s="273">
        <f>ごみ搬入量内訳!BK30</f>
        <v>323</v>
      </c>
      <c r="J30" s="273">
        <f>資源化量内訳!CA30</f>
        <v>44</v>
      </c>
      <c r="K30" s="273">
        <f t="shared" si="1"/>
        <v>4252</v>
      </c>
      <c r="L30" s="276">
        <f t="shared" si="2"/>
        <v>778.74958677004815</v>
      </c>
      <c r="M30" s="273">
        <f>IF(D30&lt;&gt;0,(ごみ搬入量内訳!CB30+ごみ処理概要!J30)/ごみ処理概要!D30/365*1000000,"-")</f>
        <v>662.08366796183543</v>
      </c>
      <c r="N30" s="273">
        <f>IF(D30&lt;&gt;0,(ごみ搬入量内訳!E30+ごみ搬入量内訳!BL30-ごみ搬入量内訳!R30-ごみ搬入量内訳!BP30)/D30/365*1000000,"-")</f>
        <v>553.11000753658175</v>
      </c>
      <c r="O30" s="273">
        <f>IF(D30&lt;&gt;0,ごみ搬入量内訳!CZ30/ごみ処理概要!D30/365*1000000,"-")</f>
        <v>116.66591880821278</v>
      </c>
      <c r="P30" s="273">
        <f>ごみ搬入量内訳!DX30</f>
        <v>0</v>
      </c>
      <c r="Q30" s="273">
        <f>ごみ処理量内訳!E30</f>
        <v>3420</v>
      </c>
      <c r="R30" s="273">
        <f>ごみ処理量内訳!N30</f>
        <v>0</v>
      </c>
      <c r="S30" s="273">
        <f t="shared" si="3"/>
        <v>444</v>
      </c>
      <c r="T30" s="273">
        <f>ごみ処理量内訳!G30</f>
        <v>237</v>
      </c>
      <c r="U30" s="273">
        <f>ごみ処理量内訳!L30</f>
        <v>207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344</v>
      </c>
      <c r="AB30" s="273">
        <f t="shared" si="4"/>
        <v>4208</v>
      </c>
      <c r="AC30" s="278">
        <f t="shared" si="5"/>
        <v>100</v>
      </c>
      <c r="AD30" s="273">
        <f>施設資源化量内訳!AC30</f>
        <v>340</v>
      </c>
      <c r="AE30" s="273">
        <f>施設資源化量内訳!BB30</f>
        <v>74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167</v>
      </c>
      <c r="AK30" s="273">
        <f t="shared" si="6"/>
        <v>581</v>
      </c>
      <c r="AL30" s="278">
        <f t="shared" si="7"/>
        <v>22.789275634995295</v>
      </c>
      <c r="AM30" s="278">
        <f>IF((AB30+J30)&lt;&gt;0,(資源化量内訳!D30-資源化量内訳!T30-資源化量内訳!V30-資源化量内訳!X30-資源化量内訳!W30)/(AB30+J30)*100,"-")</f>
        <v>22.789275634995295</v>
      </c>
      <c r="AN30" s="273">
        <f>ごみ処理量内訳!AA30</f>
        <v>0</v>
      </c>
      <c r="AO30" s="273">
        <f>ごみ処理量内訳!AB30</f>
        <v>0</v>
      </c>
      <c r="AP30" s="273">
        <f>ごみ処理量内訳!AC30</f>
        <v>5</v>
      </c>
      <c r="AQ30" s="273">
        <f t="shared" si="8"/>
        <v>5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7605</v>
      </c>
      <c r="E31" s="273">
        <v>7605</v>
      </c>
      <c r="F31" s="273">
        <v>0</v>
      </c>
      <c r="G31" s="273">
        <v>66</v>
      </c>
      <c r="H31" s="273">
        <f>SUM(ごみ搬入量内訳!E31,+ごみ搬入量内訳!AH31)</f>
        <v>2193</v>
      </c>
      <c r="I31" s="273">
        <f>ごみ搬入量内訳!BK31</f>
        <v>80</v>
      </c>
      <c r="J31" s="273">
        <f>資源化量内訳!CA31</f>
        <v>0</v>
      </c>
      <c r="K31" s="273">
        <f t="shared" si="1"/>
        <v>2273</v>
      </c>
      <c r="L31" s="276">
        <f t="shared" si="2"/>
        <v>818.85565552583466</v>
      </c>
      <c r="M31" s="273">
        <f>IF(D31&lt;&gt;0,(ごみ搬入量内訳!CB31+ごみ処理概要!J31)/ごみ処理概要!D31/365*1000000,"-")</f>
        <v>719.42575630668364</v>
      </c>
      <c r="N31" s="273">
        <f>IF(D31&lt;&gt;0,(ごみ搬入量内訳!E31+ごみ搬入量内訳!BL31-ごみ搬入量内訳!R31-ごみ搬入量内訳!BP31)/D31/365*1000000,"-")</f>
        <v>585.05129105761353</v>
      </c>
      <c r="O31" s="273">
        <f>IF(D31&lt;&gt;0,ごみ搬入量内訳!CZ31/ごみ処理概要!D31/365*1000000,"-")</f>
        <v>99.429899219151068</v>
      </c>
      <c r="P31" s="273">
        <f>ごみ搬入量内訳!DX31</f>
        <v>0</v>
      </c>
      <c r="Q31" s="273">
        <f>ごみ処理量内訳!E31</f>
        <v>1783</v>
      </c>
      <c r="R31" s="273">
        <f>ごみ処理量内訳!N31</f>
        <v>0</v>
      </c>
      <c r="S31" s="273">
        <f t="shared" si="3"/>
        <v>448</v>
      </c>
      <c r="T31" s="273">
        <f>ごみ処理量内訳!G31</f>
        <v>74</v>
      </c>
      <c r="U31" s="273">
        <f>ごみ処理量内訳!L31</f>
        <v>374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42</v>
      </c>
      <c r="AB31" s="273">
        <f t="shared" si="4"/>
        <v>2273</v>
      </c>
      <c r="AC31" s="278">
        <f t="shared" si="5"/>
        <v>100</v>
      </c>
      <c r="AD31" s="273">
        <f>施設資源化量内訳!AC31</f>
        <v>175</v>
      </c>
      <c r="AE31" s="273">
        <f>施設資源化量内訳!BB31</f>
        <v>3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371</v>
      </c>
      <c r="AK31" s="273">
        <f t="shared" si="6"/>
        <v>549</v>
      </c>
      <c r="AL31" s="278">
        <f t="shared" si="7"/>
        <v>26.00087989441267</v>
      </c>
      <c r="AM31" s="278">
        <f>IF((AB31+J31)&lt;&gt;0,(資源化量内訳!D31-資源化量内訳!T31-資源化量内訳!V31-資源化量内訳!X31-資源化量内訳!W31)/(AB31+J31)*100,"-")</f>
        <v>26.00087989441267</v>
      </c>
      <c r="AN31" s="273">
        <f>ごみ処理量内訳!AA31</f>
        <v>0</v>
      </c>
      <c r="AO31" s="273">
        <f>ごみ処理量内訳!AB31</f>
        <v>0</v>
      </c>
      <c r="AP31" s="273">
        <f>ごみ処理量内訳!AC31</f>
        <v>1</v>
      </c>
      <c r="AQ31" s="273">
        <f t="shared" si="8"/>
        <v>1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7260</v>
      </c>
      <c r="E32" s="273">
        <v>7260</v>
      </c>
      <c r="F32" s="273">
        <v>0</v>
      </c>
      <c r="G32" s="273">
        <v>118</v>
      </c>
      <c r="H32" s="273">
        <f>SUM(ごみ搬入量内訳!E32,+ごみ搬入量内訳!AH32)</f>
        <v>1879</v>
      </c>
      <c r="I32" s="273">
        <f>ごみ搬入量内訳!BK32</f>
        <v>229</v>
      </c>
      <c r="J32" s="273">
        <f>資源化量内訳!CA32</f>
        <v>32</v>
      </c>
      <c r="K32" s="273">
        <f t="shared" si="1"/>
        <v>2140</v>
      </c>
      <c r="L32" s="276">
        <f t="shared" si="2"/>
        <v>807.57764443941267</v>
      </c>
      <c r="M32" s="273">
        <f>IF(D32&lt;&gt;0,(ごみ搬入量内訳!CB32+ごみ処理概要!J32)/ごみ処理概要!D32/365*1000000,"-")</f>
        <v>639.64677912374043</v>
      </c>
      <c r="N32" s="273">
        <f>IF(D32&lt;&gt;0,(ごみ搬入量内訳!E32+ごみ搬入量内訳!BL32-ごみ搬入量内訳!R32-ごみ搬入量内訳!BP32)/D32/365*1000000,"-")</f>
        <v>583.41824219781881</v>
      </c>
      <c r="O32" s="273">
        <f>IF(D32&lt;&gt;0,ごみ搬入量内訳!CZ32/ごみ処理概要!D32/365*1000000,"-")</f>
        <v>167.93086531567229</v>
      </c>
      <c r="P32" s="273">
        <f>ごみ搬入量内訳!DX32</f>
        <v>0</v>
      </c>
      <c r="Q32" s="273">
        <f>ごみ処理量内訳!E32</f>
        <v>727</v>
      </c>
      <c r="R32" s="273">
        <f>ごみ処理量内訳!N32</f>
        <v>0</v>
      </c>
      <c r="S32" s="273">
        <f t="shared" si="3"/>
        <v>1374</v>
      </c>
      <c r="T32" s="273">
        <f>ごみ処理量内訳!G32</f>
        <v>74</v>
      </c>
      <c r="U32" s="273">
        <f>ごみ処理量内訳!L32</f>
        <v>116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1184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7</v>
      </c>
      <c r="AB32" s="273">
        <f t="shared" si="4"/>
        <v>2108</v>
      </c>
      <c r="AC32" s="278">
        <f t="shared" si="5"/>
        <v>100</v>
      </c>
      <c r="AD32" s="273">
        <f>施設資源化量内訳!AC32</f>
        <v>0</v>
      </c>
      <c r="AE32" s="273">
        <f>施設資源化量内訳!BB32</f>
        <v>43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116</v>
      </c>
      <c r="AK32" s="273">
        <f t="shared" si="6"/>
        <v>159</v>
      </c>
      <c r="AL32" s="278">
        <f t="shared" si="7"/>
        <v>9.2523364485981308</v>
      </c>
      <c r="AM32" s="278">
        <f>IF((AB32+J32)&lt;&gt;0,(資源化量内訳!D32-資源化量内訳!T32-資源化量内訳!V32-資源化量内訳!X32-資源化量内訳!W32)/(AB32+J32)*100,"-")</f>
        <v>9.2523364485981308</v>
      </c>
      <c r="AN32" s="273">
        <f>ごみ処理量内訳!AA32</f>
        <v>0</v>
      </c>
      <c r="AO32" s="273">
        <f>ごみ処理量内訳!AB32</f>
        <v>29</v>
      </c>
      <c r="AP32" s="273">
        <f>ごみ処理量内訳!AC32</f>
        <v>78</v>
      </c>
      <c r="AQ32" s="273">
        <f t="shared" si="8"/>
        <v>107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10584</v>
      </c>
      <c r="E33" s="273">
        <v>10584</v>
      </c>
      <c r="F33" s="273">
        <v>0</v>
      </c>
      <c r="G33" s="273">
        <v>110</v>
      </c>
      <c r="H33" s="273">
        <f>SUM(ごみ搬入量内訳!E33,+ごみ搬入量内訳!AH33)</f>
        <v>3403</v>
      </c>
      <c r="I33" s="273">
        <f>ごみ搬入量内訳!BK33</f>
        <v>381</v>
      </c>
      <c r="J33" s="273">
        <f>資源化量内訳!CA33</f>
        <v>0</v>
      </c>
      <c r="K33" s="273">
        <f t="shared" si="1"/>
        <v>3784</v>
      </c>
      <c r="L33" s="276">
        <f t="shared" si="2"/>
        <v>979.50900299236889</v>
      </c>
      <c r="M33" s="273">
        <f>IF(D33&lt;&gt;0,(ごみ搬入量内訳!CB33+ごみ処理概要!J33)/ごみ処理概要!D33/365*1000000,"-")</f>
        <v>930.84417937646901</v>
      </c>
      <c r="N33" s="273">
        <f>IF(D33&lt;&gt;0,(ごみ搬入量内訳!E33+ごみ搬入量内訳!BL33-ごみ搬入量内訳!R33-ごみ搬入量内訳!BP33)/D33/365*1000000,"-")</f>
        <v>830.40826680748398</v>
      </c>
      <c r="O33" s="273">
        <f>IF(D33&lt;&gt;0,ごみ搬入量内訳!CZ33/ごみ処理概要!D33/365*1000000,"-")</f>
        <v>48.664823615899934</v>
      </c>
      <c r="P33" s="273">
        <f>ごみ搬入量内訳!DX33</f>
        <v>0</v>
      </c>
      <c r="Q33" s="273">
        <f>ごみ処理量内訳!E33</f>
        <v>3482</v>
      </c>
      <c r="R33" s="273">
        <f>ごみ処理量内訳!N33</f>
        <v>193</v>
      </c>
      <c r="S33" s="273">
        <f t="shared" si="3"/>
        <v>0</v>
      </c>
      <c r="T33" s="273">
        <f>ごみ処理量内訳!G33</f>
        <v>0</v>
      </c>
      <c r="U33" s="273">
        <f>ごみ処理量内訳!L33</f>
        <v>0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109</v>
      </c>
      <c r="AB33" s="273">
        <f t="shared" si="4"/>
        <v>3784</v>
      </c>
      <c r="AC33" s="278">
        <f t="shared" si="5"/>
        <v>94.899577167019018</v>
      </c>
      <c r="AD33" s="273">
        <f>施設資源化量内訳!AC33</f>
        <v>271</v>
      </c>
      <c r="AE33" s="273">
        <f>施設資源化量内訳!BB33</f>
        <v>0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0</v>
      </c>
      <c r="AK33" s="273">
        <f t="shared" si="6"/>
        <v>271</v>
      </c>
      <c r="AL33" s="278">
        <f t="shared" si="7"/>
        <v>10.042283298097251</v>
      </c>
      <c r="AM33" s="278">
        <f>IF((AB33+J33)&lt;&gt;0,(資源化量内訳!D33-資源化量内訳!T33-資源化量内訳!V33-資源化量内訳!X33-資源化量内訳!W33)/(AB33+J33)*100,"-")</f>
        <v>10.042283298097251</v>
      </c>
      <c r="AN33" s="273">
        <f>ごみ処理量内訳!AA33</f>
        <v>193</v>
      </c>
      <c r="AO33" s="273">
        <f>ごみ処理量内訳!AB33</f>
        <v>0</v>
      </c>
      <c r="AP33" s="273">
        <f>ごみ処理量内訳!AC33</f>
        <v>0</v>
      </c>
      <c r="AQ33" s="273">
        <f t="shared" si="8"/>
        <v>193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13871</v>
      </c>
      <c r="E34" s="273">
        <v>13871</v>
      </c>
      <c r="F34" s="273">
        <v>0</v>
      </c>
      <c r="G34" s="273">
        <v>455</v>
      </c>
      <c r="H34" s="273">
        <f>SUM(ごみ搬入量内訳!E34,+ごみ搬入量内訳!AH34)</f>
        <v>4940</v>
      </c>
      <c r="I34" s="273">
        <f>ごみ搬入量内訳!BK34</f>
        <v>971</v>
      </c>
      <c r="J34" s="273">
        <f>資源化量内訳!CA34</f>
        <v>0</v>
      </c>
      <c r="K34" s="273">
        <f t="shared" si="1"/>
        <v>5911</v>
      </c>
      <c r="L34" s="276">
        <f t="shared" si="2"/>
        <v>1167.5092313420234</v>
      </c>
      <c r="M34" s="273">
        <f>IF(D34&lt;&gt;0,(ごみ搬入量内訳!CB34+ごみ処理概要!J34)/ごみ処理概要!D34/365*1000000,"-")</f>
        <v>834.69700755394865</v>
      </c>
      <c r="N34" s="273">
        <f>IF(D34&lt;&gt;0,(ごみ搬入量内訳!E34+ごみ搬入量内訳!BL34-ごみ搬入量内訳!R34-ごみ搬入量内訳!BP34)/D34/365*1000000,"-")</f>
        <v>697.02928056267979</v>
      </c>
      <c r="O34" s="273">
        <f>IF(D34&lt;&gt;0,ごみ搬入量内訳!CZ34/ごみ処理概要!D34/365*1000000,"-")</f>
        <v>332.81222378807462</v>
      </c>
      <c r="P34" s="273">
        <f>ごみ搬入量内訳!DX34</f>
        <v>0</v>
      </c>
      <c r="Q34" s="273">
        <f>ごみ処理量内訳!E34</f>
        <v>0</v>
      </c>
      <c r="R34" s="273">
        <f>ごみ処理量内訳!N34</f>
        <v>150</v>
      </c>
      <c r="S34" s="273">
        <f t="shared" si="3"/>
        <v>5205</v>
      </c>
      <c r="T34" s="273">
        <f>ごみ処理量内訳!G34</f>
        <v>0</v>
      </c>
      <c r="U34" s="273">
        <f>ごみ処理量内訳!L34</f>
        <v>141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5064</v>
      </c>
      <c r="Z34" s="273">
        <f>ごみ処理量内訳!M34</f>
        <v>0</v>
      </c>
      <c r="AA34" s="273">
        <f>資源化量内訳!AC34</f>
        <v>556</v>
      </c>
      <c r="AB34" s="273">
        <f t="shared" si="4"/>
        <v>5911</v>
      </c>
      <c r="AC34" s="278">
        <f t="shared" si="5"/>
        <v>97.462358315005929</v>
      </c>
      <c r="AD34" s="273">
        <f>施設資源化量内訳!AC34</f>
        <v>0</v>
      </c>
      <c r="AE34" s="273">
        <f>施設資源化量内訳!BB34</f>
        <v>0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2812</v>
      </c>
      <c r="AJ34" s="273">
        <f>施設資源化量内訳!FW34</f>
        <v>141</v>
      </c>
      <c r="AK34" s="273">
        <f t="shared" si="6"/>
        <v>2953</v>
      </c>
      <c r="AL34" s="278">
        <f t="shared" si="7"/>
        <v>59.36389781762815</v>
      </c>
      <c r="AM34" s="278">
        <f>IF((AB34+J34)&lt;&gt;0,(資源化量内訳!D34-資源化量内訳!T34-資源化量内訳!V34-資源化量内訳!X34-資源化量内訳!W34)/(AB34+J34)*100,"-")</f>
        <v>11.79157502960582</v>
      </c>
      <c r="AN34" s="273">
        <f>ごみ処理量内訳!AA34</f>
        <v>150</v>
      </c>
      <c r="AO34" s="273">
        <f>ごみ処理量内訳!AB34</f>
        <v>0</v>
      </c>
      <c r="AP34" s="273">
        <f>ごみ処理量内訳!AC34</f>
        <v>0</v>
      </c>
      <c r="AQ34" s="273">
        <f t="shared" si="8"/>
        <v>150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7724</v>
      </c>
      <c r="E35" s="273">
        <v>7724</v>
      </c>
      <c r="F35" s="273">
        <v>0</v>
      </c>
      <c r="G35" s="273">
        <v>60</v>
      </c>
      <c r="H35" s="273">
        <f>SUM(ごみ搬入量内訳!E35,+ごみ搬入量内訳!AH35)</f>
        <v>2111</v>
      </c>
      <c r="I35" s="273">
        <f>ごみ搬入量内訳!BK35</f>
        <v>0</v>
      </c>
      <c r="J35" s="273">
        <f>資源化量内訳!CA35</f>
        <v>0</v>
      </c>
      <c r="K35" s="273">
        <f t="shared" si="1"/>
        <v>2111</v>
      </c>
      <c r="L35" s="276">
        <f t="shared" si="2"/>
        <v>748.77804814029207</v>
      </c>
      <c r="M35" s="273">
        <f>IF(D35&lt;&gt;0,(ごみ搬入量内訳!CB35+ごみ処理概要!J35)/ごみ処理概要!D35/365*1000000,"-")</f>
        <v>683.51269482062662</v>
      </c>
      <c r="N35" s="273">
        <f>IF(D35&lt;&gt;0,(ごみ搬入量内訳!E35+ごみ搬入量内訳!BL35-ごみ搬入量内訳!R35-ごみ搬入量内訳!BP35)/D35/365*1000000,"-")</f>
        <v>517.15698445691419</v>
      </c>
      <c r="O35" s="273">
        <f>IF(D35&lt;&gt;0,ごみ搬入量内訳!CZ35/ごみ処理概要!D35/365*1000000,"-")</f>
        <v>65.265353319665437</v>
      </c>
      <c r="P35" s="273">
        <f>ごみ搬入量内訳!DX35</f>
        <v>0</v>
      </c>
      <c r="Q35" s="273">
        <f>ごみ処理量内訳!E35</f>
        <v>1480</v>
      </c>
      <c r="R35" s="273">
        <f>ごみ処理量内訳!N35</f>
        <v>162</v>
      </c>
      <c r="S35" s="273">
        <f t="shared" si="3"/>
        <v>469</v>
      </c>
      <c r="T35" s="273">
        <f>ごみ処理量内訳!G35</f>
        <v>0</v>
      </c>
      <c r="U35" s="273">
        <f>ごみ処理量内訳!L35</f>
        <v>469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0</v>
      </c>
      <c r="AB35" s="273">
        <f t="shared" si="4"/>
        <v>2111</v>
      </c>
      <c r="AC35" s="278">
        <f t="shared" si="5"/>
        <v>92.325911890099476</v>
      </c>
      <c r="AD35" s="273">
        <f>施設資源化量内訳!AC35</f>
        <v>0</v>
      </c>
      <c r="AE35" s="273">
        <f>施設資源化量内訳!BB35</f>
        <v>0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469</v>
      </c>
      <c r="AK35" s="273">
        <f t="shared" si="6"/>
        <v>469</v>
      </c>
      <c r="AL35" s="278">
        <f t="shared" si="7"/>
        <v>22.216958787304595</v>
      </c>
      <c r="AM35" s="278">
        <f>IF((AB35+J35)&lt;&gt;0,(資源化量内訳!D35-資源化量内訳!T35-資源化量内訳!V35-資源化量内訳!X35-資源化量内訳!W35)/(AB35+J35)*100,"-")</f>
        <v>22.216958787304595</v>
      </c>
      <c r="AN35" s="273">
        <f>ごみ処理量内訳!AA35</f>
        <v>162</v>
      </c>
      <c r="AO35" s="273">
        <f>ごみ処理量内訳!AB35</f>
        <v>0</v>
      </c>
      <c r="AP35" s="273">
        <f>ごみ処理量内訳!AC35</f>
        <v>0</v>
      </c>
      <c r="AQ35" s="273">
        <f t="shared" si="8"/>
        <v>162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10028</v>
      </c>
      <c r="E36" s="273">
        <v>10028</v>
      </c>
      <c r="F36" s="273">
        <v>0</v>
      </c>
      <c r="G36" s="273">
        <v>173</v>
      </c>
      <c r="H36" s="273">
        <f>SUM(ごみ搬入量内訳!E36,+ごみ搬入量内訳!AH36)</f>
        <v>2981</v>
      </c>
      <c r="I36" s="273">
        <f>ごみ搬入量内訳!BK36</f>
        <v>14</v>
      </c>
      <c r="J36" s="273">
        <f>資源化量内訳!CA36</f>
        <v>0</v>
      </c>
      <c r="K36" s="273">
        <f t="shared" si="1"/>
        <v>2995</v>
      </c>
      <c r="L36" s="276">
        <f t="shared" si="2"/>
        <v>818.25682609242062</v>
      </c>
      <c r="M36" s="273">
        <f>IF(D36&lt;&gt;0,(ごみ搬入量内訳!CB36+ごみ処理概要!J36)/ごみ処理概要!D36/365*1000000,"-")</f>
        <v>776.45606001825024</v>
      </c>
      <c r="N36" s="273">
        <f>IF(D36&lt;&gt;0,(ごみ搬入量内訳!E36+ごみ搬入量内訳!BL36-ごみ搬入量内訳!R36-ごみ搬入量内訳!BP36)/D36/365*1000000,"-")</f>
        <v>624.279414898558</v>
      </c>
      <c r="O36" s="273">
        <f>IF(D36&lt;&gt;0,ごみ搬入量内訳!CZ36/ごみ処理概要!D36/365*1000000,"-")</f>
        <v>41.800766074170404</v>
      </c>
      <c r="P36" s="273">
        <f>ごみ搬入量内訳!DX36</f>
        <v>162</v>
      </c>
      <c r="Q36" s="273">
        <f>ごみ処理量内訳!E36</f>
        <v>1943</v>
      </c>
      <c r="R36" s="273">
        <f>ごみ処理量内訳!N36</f>
        <v>218</v>
      </c>
      <c r="S36" s="273">
        <f t="shared" si="3"/>
        <v>834</v>
      </c>
      <c r="T36" s="273">
        <f>ごみ処理量内訳!G36</f>
        <v>0</v>
      </c>
      <c r="U36" s="273">
        <f>ごみ処理量内訳!L36</f>
        <v>815</v>
      </c>
      <c r="V36" s="273">
        <f>ごみ処理量内訳!H36</f>
        <v>19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0</v>
      </c>
      <c r="AB36" s="273">
        <f t="shared" si="4"/>
        <v>2995</v>
      </c>
      <c r="AC36" s="278">
        <f t="shared" si="5"/>
        <v>92.721202003338902</v>
      </c>
      <c r="AD36" s="273">
        <f>施設資源化量内訳!AC36</f>
        <v>90</v>
      </c>
      <c r="AE36" s="273">
        <f>施設資源化量内訳!BB36</f>
        <v>0</v>
      </c>
      <c r="AF36" s="273">
        <f>施設資源化量内訳!CA36</f>
        <v>19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801</v>
      </c>
      <c r="AK36" s="273">
        <f t="shared" si="6"/>
        <v>910</v>
      </c>
      <c r="AL36" s="278">
        <f t="shared" si="7"/>
        <v>30.383973288814691</v>
      </c>
      <c r="AM36" s="278">
        <f>IF((AB36+J36)&lt;&gt;0,(資源化量内訳!D36-資源化量内訳!T36-資源化量内訳!V36-資源化量内訳!X36-資源化量内訳!W36)/(AB36+J36)*100,"-")</f>
        <v>27.378964941569283</v>
      </c>
      <c r="AN36" s="273">
        <f>ごみ処理量内訳!AA36</f>
        <v>218</v>
      </c>
      <c r="AO36" s="273">
        <f>ごみ処理量内訳!AB36</f>
        <v>0</v>
      </c>
      <c r="AP36" s="273">
        <f>ごみ処理量内訳!AC36</f>
        <v>0</v>
      </c>
      <c r="AQ36" s="273">
        <f t="shared" si="8"/>
        <v>218</v>
      </c>
      <c r="AR36" s="315" t="s">
        <v>754</v>
      </c>
    </row>
    <row r="37" spans="1: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36">
    <sortCondition ref="A8:A36"/>
    <sortCondition ref="B8:B36"/>
    <sortCondition ref="C8:C36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35" man="1"/>
    <brk id="29" min="1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三重県</v>
      </c>
      <c r="B7" s="283" t="str">
        <f>ごみ処理概要!B7</f>
        <v>24000</v>
      </c>
      <c r="C7" s="284" t="s">
        <v>3</v>
      </c>
      <c r="D7" s="288">
        <f t="shared" ref="D7:D36" si="0">SUM(E7,AH7,BK7)</f>
        <v>550867</v>
      </c>
      <c r="E7" s="288">
        <f t="shared" ref="E7:E36" si="1">SUM(F7,J7,N7,R7,Z7,AD7)</f>
        <v>354421</v>
      </c>
      <c r="F7" s="288">
        <f t="shared" ref="F7:F36" si="2">SUM(G7:I7)</f>
        <v>2</v>
      </c>
      <c r="G7" s="288">
        <f>SUM(G$8:G$207)</f>
        <v>0</v>
      </c>
      <c r="H7" s="288">
        <f>SUM(H$8:H$207)</f>
        <v>2</v>
      </c>
      <c r="I7" s="288">
        <f>SUM(I$8:I$207)</f>
        <v>0</v>
      </c>
      <c r="J7" s="288">
        <f t="shared" ref="J7:J36" si="3">SUM(K7:M7)</f>
        <v>290281</v>
      </c>
      <c r="K7" s="288">
        <f>SUM(K$8:K$207)</f>
        <v>70590</v>
      </c>
      <c r="L7" s="288">
        <f>SUM(L$8:L$207)</f>
        <v>218742</v>
      </c>
      <c r="M7" s="288">
        <f>SUM(M$8:M$207)</f>
        <v>949</v>
      </c>
      <c r="N7" s="288">
        <f t="shared" ref="N7:N36" si="4">SUM(O7:Q7)</f>
        <v>11321</v>
      </c>
      <c r="O7" s="288">
        <f>SUM(O$8:O$207)</f>
        <v>2521</v>
      </c>
      <c r="P7" s="288">
        <f>SUM(P$8:P$207)</f>
        <v>8324</v>
      </c>
      <c r="Q7" s="288">
        <f>SUM(Q$8:Q$207)</f>
        <v>476</v>
      </c>
      <c r="R7" s="288">
        <f t="shared" ref="R7:R36" si="5">SUM(S7:U7)</f>
        <v>46111</v>
      </c>
      <c r="S7" s="288">
        <f>SUM(S$8:S$207)</f>
        <v>5876</v>
      </c>
      <c r="T7" s="288">
        <f>SUM(T$8:T$207)</f>
        <v>40049</v>
      </c>
      <c r="U7" s="288">
        <f>SUM(U$8:U$207)</f>
        <v>186</v>
      </c>
      <c r="V7" s="288">
        <f t="shared" ref="V7:V36" si="6">SUM(W7:Y7)</f>
        <v>57</v>
      </c>
      <c r="W7" s="288">
        <f>SUM(W$8:W$207)</f>
        <v>12</v>
      </c>
      <c r="X7" s="288">
        <f>SUM(X$8:X$207)</f>
        <v>45</v>
      </c>
      <c r="Y7" s="288">
        <f>SUM(Y$8:Y$207)</f>
        <v>0</v>
      </c>
      <c r="Z7" s="288">
        <f t="shared" ref="Z7:Z36" si="7">SUM(AA7:AC7)</f>
        <v>2987</v>
      </c>
      <c r="AA7" s="288">
        <f>SUM(AA$8:AA$207)</f>
        <v>1946</v>
      </c>
      <c r="AB7" s="288">
        <f>SUM(AB$8:AB$207)</f>
        <v>1041</v>
      </c>
      <c r="AC7" s="288">
        <f>SUM(AC$8:AC$207)</f>
        <v>0</v>
      </c>
      <c r="AD7" s="288">
        <f t="shared" ref="AD7:AD36" si="8">SUM(AE7:AG7)</f>
        <v>3719</v>
      </c>
      <c r="AE7" s="288">
        <f>SUM(AE$8:AE$207)</f>
        <v>1136</v>
      </c>
      <c r="AF7" s="288">
        <f>SUM(AF$8:AF$207)</f>
        <v>2481</v>
      </c>
      <c r="AG7" s="288">
        <f>SUM(AG$8:AG$207)</f>
        <v>102</v>
      </c>
      <c r="AH7" s="288">
        <f t="shared" ref="AH7:AH36" si="9">SUM(AI7,AM7,AQ7,AU7,BC7,BG7)</f>
        <v>138789</v>
      </c>
      <c r="AI7" s="288">
        <f t="shared" ref="AI7:AI36" si="10">SUM(AJ7:AL7)</f>
        <v>4</v>
      </c>
      <c r="AJ7" s="288">
        <f>SUM(AJ$8:AJ$207)</f>
        <v>0</v>
      </c>
      <c r="AK7" s="288">
        <f>SUM(AK$8:AK$207)</f>
        <v>0</v>
      </c>
      <c r="AL7" s="288">
        <f>SUM(AL$8:AL$207)</f>
        <v>4</v>
      </c>
      <c r="AM7" s="288">
        <f t="shared" ref="AM7:AM36" si="11">SUM(AN7:AP7)</f>
        <v>136479</v>
      </c>
      <c r="AN7" s="288">
        <f>SUM(AN$8:AN$207)</f>
        <v>184</v>
      </c>
      <c r="AO7" s="288">
        <f>SUM(AO$8:AO$207)</f>
        <v>118</v>
      </c>
      <c r="AP7" s="288">
        <f>SUM(AP$8:AP$207)</f>
        <v>136177</v>
      </c>
      <c r="AQ7" s="288">
        <f t="shared" ref="AQ7:AQ36" si="12">SUM(AR7:AT7)</f>
        <v>627</v>
      </c>
      <c r="AR7" s="288">
        <f>SUM(AR$8:AR$207)</f>
        <v>0</v>
      </c>
      <c r="AS7" s="288">
        <f>SUM(AS$8:AS$207)</f>
        <v>0</v>
      </c>
      <c r="AT7" s="288">
        <f>SUM(AT$8:AT$207)</f>
        <v>627</v>
      </c>
      <c r="AU7" s="288">
        <f t="shared" ref="AU7:AU36" si="13">SUM(AV7:AX7)</f>
        <v>334</v>
      </c>
      <c r="AV7" s="288">
        <f>SUM(AV$8:AV$207)</f>
        <v>48</v>
      </c>
      <c r="AW7" s="288">
        <f>SUM(AW$8:AW$207)</f>
        <v>0</v>
      </c>
      <c r="AX7" s="288">
        <f>SUM(AX$8:AX$207)</f>
        <v>286</v>
      </c>
      <c r="AY7" s="288">
        <f t="shared" ref="AY7:AY36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36" si="15">SUM(BD7:BF7)</f>
        <v>916</v>
      </c>
      <c r="BD7" s="288">
        <f>SUM(BD$8:BD$207)</f>
        <v>0</v>
      </c>
      <c r="BE7" s="288">
        <f>SUM(BE$8:BE$207)</f>
        <v>0</v>
      </c>
      <c r="BF7" s="288">
        <f>SUM(BF$8:BF$207)</f>
        <v>916</v>
      </c>
      <c r="BG7" s="288">
        <f t="shared" ref="BG7:BG36" si="16">SUM(BH7:BJ7)</f>
        <v>429</v>
      </c>
      <c r="BH7" s="288">
        <f>SUM(BH$8:BH$207)</f>
        <v>0</v>
      </c>
      <c r="BI7" s="288">
        <f>SUM(BI$8:BI$207)</f>
        <v>0</v>
      </c>
      <c r="BJ7" s="288">
        <f>SUM(BJ$8:BJ$207)</f>
        <v>429</v>
      </c>
      <c r="BK7" s="288">
        <f t="shared" ref="BK7:BK36" si="17">SUM(BL7,BT7)</f>
        <v>57657</v>
      </c>
      <c r="BL7" s="288">
        <f t="shared" ref="BL7:BL36" si="18">SUM(BM7:BP7,BR7,BS7)</f>
        <v>39725</v>
      </c>
      <c r="BM7" s="288">
        <f t="shared" ref="BM7:BS7" si="19">SUM(BM$8:BM$207)</f>
        <v>697</v>
      </c>
      <c r="BN7" s="288">
        <f t="shared" si="19"/>
        <v>19165</v>
      </c>
      <c r="BO7" s="288">
        <f t="shared" si="19"/>
        <v>5825</v>
      </c>
      <c r="BP7" s="288">
        <f t="shared" si="19"/>
        <v>4011</v>
      </c>
      <c r="BQ7" s="288">
        <f t="shared" si="19"/>
        <v>0</v>
      </c>
      <c r="BR7" s="288">
        <f>SUM(BR$8:BR$207)</f>
        <v>4710</v>
      </c>
      <c r="BS7" s="288">
        <f t="shared" si="19"/>
        <v>5317</v>
      </c>
      <c r="BT7" s="288">
        <f t="shared" ref="BT7:BT36" si="20">SUM(BU7:BX7,BZ7,CA7)</f>
        <v>17932</v>
      </c>
      <c r="BU7" s="288">
        <f>SUM(BU$8:BU$207)</f>
        <v>14</v>
      </c>
      <c r="BV7" s="288">
        <f t="shared" ref="BV7:CA7" si="21">SUM(BV$8:BV$207)</f>
        <v>15828</v>
      </c>
      <c r="BW7" s="288">
        <f t="shared" si="21"/>
        <v>1066</v>
      </c>
      <c r="BX7" s="288">
        <f t="shared" si="21"/>
        <v>258</v>
      </c>
      <c r="BY7" s="288">
        <f t="shared" si="21"/>
        <v>0</v>
      </c>
      <c r="BZ7" s="288">
        <f t="shared" si="21"/>
        <v>155</v>
      </c>
      <c r="CA7" s="288">
        <f t="shared" si="21"/>
        <v>611</v>
      </c>
      <c r="CB7" s="288">
        <f t="shared" ref="CB7:CB36" si="22">SUM(CJ7,CR7)</f>
        <v>394146</v>
      </c>
      <c r="CC7" s="288">
        <f t="shared" ref="CC7:CF7" si="23">SUM(CK7,CS7)</f>
        <v>699</v>
      </c>
      <c r="CD7" s="288">
        <f t="shared" si="23"/>
        <v>309446</v>
      </c>
      <c r="CE7" s="288">
        <f t="shared" si="23"/>
        <v>17146</v>
      </c>
      <c r="CF7" s="288">
        <f t="shared" si="23"/>
        <v>50122</v>
      </c>
      <c r="CG7" s="288">
        <f t="shared" ref="CG7:CG36" si="24">SUM(CO7,CW7)</f>
        <v>57</v>
      </c>
      <c r="CH7" s="288">
        <f t="shared" ref="CH7:CH36" si="25">SUM(CP7,CX7)</f>
        <v>7697</v>
      </c>
      <c r="CI7" s="288">
        <f t="shared" ref="CI7:CI36" si="26">SUM(CQ7,CY7)</f>
        <v>9036</v>
      </c>
      <c r="CJ7" s="288">
        <f t="shared" ref="CJ7:CJ36" si="27">SUM(CK7:CN7,CP7,CQ7)</f>
        <v>354421</v>
      </c>
      <c r="CK7" s="288">
        <f t="shared" ref="CK7:CK36" si="28">F7</f>
        <v>2</v>
      </c>
      <c r="CL7" s="288">
        <f t="shared" ref="CL7:CL36" si="29">J7</f>
        <v>290281</v>
      </c>
      <c r="CM7" s="288">
        <f t="shared" ref="CM7:CM36" si="30">N7</f>
        <v>11321</v>
      </c>
      <c r="CN7" s="288">
        <f t="shared" ref="CN7:CN36" si="31">R7</f>
        <v>46111</v>
      </c>
      <c r="CO7" s="288">
        <f t="shared" ref="CO7:CO36" si="32">V7</f>
        <v>57</v>
      </c>
      <c r="CP7" s="288">
        <f t="shared" ref="CP7:CP36" si="33">Z7</f>
        <v>2987</v>
      </c>
      <c r="CQ7" s="288">
        <f t="shared" ref="CQ7:CQ36" si="34">AD7</f>
        <v>3719</v>
      </c>
      <c r="CR7" s="288">
        <f t="shared" ref="CR7:CR36" si="35">SUM(CS7:CV7,CX7,CY7)</f>
        <v>39725</v>
      </c>
      <c r="CS7" s="288">
        <f t="shared" ref="CS7:CS36" si="36">BM7</f>
        <v>697</v>
      </c>
      <c r="CT7" s="288">
        <f t="shared" ref="CT7:CT36" si="37">BN7</f>
        <v>19165</v>
      </c>
      <c r="CU7" s="288">
        <f t="shared" ref="CU7:CU36" si="38">BO7</f>
        <v>5825</v>
      </c>
      <c r="CV7" s="288">
        <f t="shared" ref="CV7:CV36" si="39">BP7</f>
        <v>4011</v>
      </c>
      <c r="CW7" s="288">
        <f t="shared" ref="CW7:CY7" si="40">BQ7</f>
        <v>0</v>
      </c>
      <c r="CX7" s="288">
        <f t="shared" si="40"/>
        <v>4710</v>
      </c>
      <c r="CY7" s="288">
        <f t="shared" si="40"/>
        <v>5317</v>
      </c>
      <c r="CZ7" s="288">
        <f t="shared" ref="CZ7:CZ36" si="41">SUM(DH7,DP7)</f>
        <v>156721</v>
      </c>
      <c r="DA7" s="288">
        <f t="shared" ref="DA7:DA36" si="42">SUM(DI7,DQ7)</f>
        <v>18</v>
      </c>
      <c r="DB7" s="288">
        <f t="shared" ref="DB7:DG7" si="43">SUM(DJ7,DR7)</f>
        <v>152307</v>
      </c>
      <c r="DC7" s="288">
        <f t="shared" si="43"/>
        <v>1693</v>
      </c>
      <c r="DD7" s="288">
        <f t="shared" si="43"/>
        <v>592</v>
      </c>
      <c r="DE7" s="288">
        <f t="shared" ref="DE7:DE36" si="44">SUM(DM7,DU7)</f>
        <v>0</v>
      </c>
      <c r="DF7" s="288">
        <f t="shared" si="43"/>
        <v>1071</v>
      </c>
      <c r="DG7" s="288">
        <f t="shared" si="43"/>
        <v>1040</v>
      </c>
      <c r="DH7" s="288">
        <f t="shared" ref="DH7:DH36" si="45">SUM(DI7:DL7,DN7,DO7)</f>
        <v>138789</v>
      </c>
      <c r="DI7" s="288">
        <f t="shared" ref="DI7:DI36" si="46">AI7</f>
        <v>4</v>
      </c>
      <c r="DJ7" s="288">
        <f t="shared" ref="DJ7:DJ36" si="47">AM7</f>
        <v>136479</v>
      </c>
      <c r="DK7" s="288">
        <f t="shared" ref="DK7:DK36" si="48">AQ7</f>
        <v>627</v>
      </c>
      <c r="DL7" s="288">
        <f t="shared" ref="DL7:DL36" si="49">AU7</f>
        <v>334</v>
      </c>
      <c r="DM7" s="288">
        <f t="shared" ref="DM7:DM36" si="50">AY7</f>
        <v>0</v>
      </c>
      <c r="DN7" s="288">
        <f t="shared" ref="DN7:DN36" si="51">BC7</f>
        <v>916</v>
      </c>
      <c r="DO7" s="288">
        <f t="shared" ref="DO7:DO36" si="52">BG7</f>
        <v>429</v>
      </c>
      <c r="DP7" s="288">
        <f t="shared" ref="DP7:DP36" si="53">SUM(DQ7:DT7,DV7,DW7)</f>
        <v>17932</v>
      </c>
      <c r="DQ7" s="288">
        <f t="shared" ref="DQ7:DQ36" si="54">BU7</f>
        <v>14</v>
      </c>
      <c r="DR7" s="288">
        <f t="shared" ref="DR7:DR36" si="55">BV7</f>
        <v>15828</v>
      </c>
      <c r="DS7" s="288">
        <f t="shared" ref="DS7:DS36" si="56">BW7</f>
        <v>1066</v>
      </c>
      <c r="DT7" s="288">
        <f t="shared" ref="DT7:DT36" si="57">BX7</f>
        <v>258</v>
      </c>
      <c r="DU7" s="288">
        <f t="shared" ref="DU7:DU36" si="58">BY7</f>
        <v>0</v>
      </c>
      <c r="DV7" s="288">
        <f t="shared" ref="DV7:DW7" si="59">BZ7</f>
        <v>155</v>
      </c>
      <c r="DW7" s="288">
        <f t="shared" si="59"/>
        <v>611</v>
      </c>
      <c r="DX7" s="288">
        <f>SUM(DX$8:DX$207)</f>
        <v>360</v>
      </c>
      <c r="DY7" s="288">
        <f t="shared" ref="DY7:DY36" si="60">SUM(DZ7:EC7)</f>
        <v>235</v>
      </c>
      <c r="DZ7" s="288">
        <f>SUM(DZ$8:DZ$207)</f>
        <v>20</v>
      </c>
      <c r="EA7" s="288">
        <f>SUM(EA$8:EA$207)</f>
        <v>0</v>
      </c>
      <c r="EB7" s="288">
        <f>SUM(EB$8:EB$207)</f>
        <v>169</v>
      </c>
      <c r="EC7" s="288">
        <f>SUM(EC$8:EC$207)</f>
        <v>46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92906</v>
      </c>
      <c r="E8" s="273">
        <f t="shared" si="1"/>
        <v>62658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49081</v>
      </c>
      <c r="K8" s="273">
        <v>3195</v>
      </c>
      <c r="L8" s="273">
        <v>45886</v>
      </c>
      <c r="M8" s="273">
        <v>0</v>
      </c>
      <c r="N8" s="273">
        <f t="shared" si="4"/>
        <v>1558</v>
      </c>
      <c r="O8" s="273">
        <v>58</v>
      </c>
      <c r="P8" s="273">
        <v>1131</v>
      </c>
      <c r="Q8" s="273">
        <v>369</v>
      </c>
      <c r="R8" s="273">
        <f t="shared" si="5"/>
        <v>11582</v>
      </c>
      <c r="S8" s="273">
        <v>618</v>
      </c>
      <c r="T8" s="273">
        <v>10824</v>
      </c>
      <c r="U8" s="273">
        <v>140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437</v>
      </c>
      <c r="AA8" s="273">
        <v>11</v>
      </c>
      <c r="AB8" s="273">
        <v>426</v>
      </c>
      <c r="AC8" s="273">
        <v>0</v>
      </c>
      <c r="AD8" s="273">
        <f t="shared" si="8"/>
        <v>0</v>
      </c>
      <c r="AE8" s="273">
        <v>0</v>
      </c>
      <c r="AF8" s="273">
        <v>0</v>
      </c>
      <c r="AG8" s="273">
        <v>0</v>
      </c>
      <c r="AH8" s="273">
        <f t="shared" si="9"/>
        <v>24019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24019</v>
      </c>
      <c r="AN8" s="273">
        <v>0</v>
      </c>
      <c r="AO8" s="273">
        <v>0</v>
      </c>
      <c r="AP8" s="273">
        <v>24019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6229</v>
      </c>
      <c r="BL8" s="273">
        <f t="shared" si="18"/>
        <v>5377</v>
      </c>
      <c r="BM8" s="273">
        <v>177</v>
      </c>
      <c r="BN8" s="273">
        <v>3403</v>
      </c>
      <c r="BO8" s="273">
        <v>568</v>
      </c>
      <c r="BP8" s="273">
        <v>1224</v>
      </c>
      <c r="BQ8" s="273">
        <v>0</v>
      </c>
      <c r="BR8" s="273">
        <v>5</v>
      </c>
      <c r="BS8" s="273">
        <v>0</v>
      </c>
      <c r="BT8" s="273">
        <f t="shared" si="20"/>
        <v>852</v>
      </c>
      <c r="BU8" s="273">
        <v>0</v>
      </c>
      <c r="BV8" s="273">
        <v>852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2"/>
        <v>68035</v>
      </c>
      <c r="CC8" s="273">
        <f t="shared" ref="CC8:CC36" si="61">SUM(CK8,CS8)</f>
        <v>177</v>
      </c>
      <c r="CD8" s="273">
        <f t="shared" ref="CD8:CD36" si="62">SUM(CL8,CT8)</f>
        <v>52484</v>
      </c>
      <c r="CE8" s="273">
        <f t="shared" ref="CE8:CE36" si="63">SUM(CM8,CU8)</f>
        <v>2126</v>
      </c>
      <c r="CF8" s="273">
        <f t="shared" ref="CF8:CF36" si="64">SUM(CN8,CV8)</f>
        <v>12806</v>
      </c>
      <c r="CG8" s="273">
        <f t="shared" si="24"/>
        <v>0</v>
      </c>
      <c r="CH8" s="273">
        <f t="shared" si="25"/>
        <v>442</v>
      </c>
      <c r="CI8" s="273">
        <f t="shared" si="26"/>
        <v>0</v>
      </c>
      <c r="CJ8" s="273">
        <f t="shared" si="27"/>
        <v>62658</v>
      </c>
      <c r="CK8" s="273">
        <f t="shared" si="28"/>
        <v>0</v>
      </c>
      <c r="CL8" s="273">
        <f t="shared" si="29"/>
        <v>49081</v>
      </c>
      <c r="CM8" s="273">
        <f t="shared" si="30"/>
        <v>1558</v>
      </c>
      <c r="CN8" s="273">
        <f t="shared" si="31"/>
        <v>11582</v>
      </c>
      <c r="CO8" s="273">
        <f t="shared" si="32"/>
        <v>0</v>
      </c>
      <c r="CP8" s="273">
        <f t="shared" si="33"/>
        <v>437</v>
      </c>
      <c r="CQ8" s="273">
        <f t="shared" si="34"/>
        <v>0</v>
      </c>
      <c r="CR8" s="273">
        <f t="shared" si="35"/>
        <v>5377</v>
      </c>
      <c r="CS8" s="273">
        <f t="shared" si="36"/>
        <v>177</v>
      </c>
      <c r="CT8" s="273">
        <f t="shared" si="37"/>
        <v>3403</v>
      </c>
      <c r="CU8" s="273">
        <f t="shared" si="38"/>
        <v>568</v>
      </c>
      <c r="CV8" s="273">
        <f t="shared" si="39"/>
        <v>1224</v>
      </c>
      <c r="CW8" s="273">
        <f t="shared" ref="CW8:CW36" si="65">BQ8</f>
        <v>0</v>
      </c>
      <c r="CX8" s="273">
        <f t="shared" ref="CX8:CX36" si="66">BR8</f>
        <v>5</v>
      </c>
      <c r="CY8" s="273">
        <f t="shared" ref="CY8:CY36" si="67">BS8</f>
        <v>0</v>
      </c>
      <c r="CZ8" s="273">
        <f t="shared" si="41"/>
        <v>24871</v>
      </c>
      <c r="DA8" s="273">
        <f t="shared" si="42"/>
        <v>0</v>
      </c>
      <c r="DB8" s="273">
        <f t="shared" ref="DB8:DB36" si="68">SUM(DJ8,DR8)</f>
        <v>24871</v>
      </c>
      <c r="DC8" s="273">
        <f t="shared" ref="DC8:DC36" si="69">SUM(DK8,DS8)</f>
        <v>0</v>
      </c>
      <c r="DD8" s="273">
        <f t="shared" ref="DD8:DD36" si="70">SUM(DL8,DT8)</f>
        <v>0</v>
      </c>
      <c r="DE8" s="273">
        <f t="shared" si="44"/>
        <v>0</v>
      </c>
      <c r="DF8" s="273">
        <f t="shared" ref="DF8:DF36" si="71">SUM(DN8,DV8)</f>
        <v>0</v>
      </c>
      <c r="DG8" s="273">
        <f t="shared" ref="DG8:DG36" si="72">SUM(DO8,DW8)</f>
        <v>0</v>
      </c>
      <c r="DH8" s="273">
        <f t="shared" si="45"/>
        <v>24019</v>
      </c>
      <c r="DI8" s="273">
        <f t="shared" si="46"/>
        <v>0</v>
      </c>
      <c r="DJ8" s="273">
        <f t="shared" si="47"/>
        <v>24019</v>
      </c>
      <c r="DK8" s="273">
        <f t="shared" si="48"/>
        <v>0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852</v>
      </c>
      <c r="DQ8" s="273">
        <f t="shared" si="54"/>
        <v>0</v>
      </c>
      <c r="DR8" s="273">
        <f t="shared" si="55"/>
        <v>852</v>
      </c>
      <c r="DS8" s="273">
        <f t="shared" si="56"/>
        <v>0</v>
      </c>
      <c r="DT8" s="273">
        <f t="shared" si="57"/>
        <v>0</v>
      </c>
      <c r="DU8" s="273">
        <f t="shared" si="58"/>
        <v>0</v>
      </c>
      <c r="DV8" s="273">
        <f t="shared" ref="DV8:DV36" si="73">BZ8</f>
        <v>0</v>
      </c>
      <c r="DW8" s="273">
        <f t="shared" ref="DW8:DW36" si="74">CA8</f>
        <v>0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94441</v>
      </c>
      <c r="E9" s="273">
        <f t="shared" si="1"/>
        <v>58187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49093</v>
      </c>
      <c r="K9" s="273">
        <v>37727</v>
      </c>
      <c r="L9" s="273">
        <v>11366</v>
      </c>
      <c r="M9" s="273">
        <v>0</v>
      </c>
      <c r="N9" s="273">
        <f t="shared" si="4"/>
        <v>544</v>
      </c>
      <c r="O9" s="273">
        <v>500</v>
      </c>
      <c r="P9" s="273">
        <v>44</v>
      </c>
      <c r="Q9" s="273">
        <v>0</v>
      </c>
      <c r="R9" s="273">
        <f t="shared" si="5"/>
        <v>6452</v>
      </c>
      <c r="S9" s="273">
        <v>0</v>
      </c>
      <c r="T9" s="273">
        <v>6452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1745</v>
      </c>
      <c r="AA9" s="273">
        <v>1408</v>
      </c>
      <c r="AB9" s="273">
        <v>337</v>
      </c>
      <c r="AC9" s="273">
        <v>0</v>
      </c>
      <c r="AD9" s="273">
        <f t="shared" si="8"/>
        <v>353</v>
      </c>
      <c r="AE9" s="273">
        <v>0</v>
      </c>
      <c r="AF9" s="273">
        <v>353</v>
      </c>
      <c r="AG9" s="273">
        <v>0</v>
      </c>
      <c r="AH9" s="273">
        <f t="shared" si="9"/>
        <v>30071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29042</v>
      </c>
      <c r="AN9" s="273">
        <v>0</v>
      </c>
      <c r="AO9" s="273">
        <v>0</v>
      </c>
      <c r="AP9" s="273">
        <v>29042</v>
      </c>
      <c r="AQ9" s="273">
        <f t="shared" si="12"/>
        <v>3</v>
      </c>
      <c r="AR9" s="273">
        <v>0</v>
      </c>
      <c r="AS9" s="273">
        <v>0</v>
      </c>
      <c r="AT9" s="273">
        <v>3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916</v>
      </c>
      <c r="BD9" s="273">
        <v>0</v>
      </c>
      <c r="BE9" s="273">
        <v>0</v>
      </c>
      <c r="BF9" s="273">
        <v>916</v>
      </c>
      <c r="BG9" s="273">
        <f t="shared" si="16"/>
        <v>110</v>
      </c>
      <c r="BH9" s="273">
        <v>0</v>
      </c>
      <c r="BI9" s="273">
        <v>0</v>
      </c>
      <c r="BJ9" s="273">
        <v>110</v>
      </c>
      <c r="BK9" s="273">
        <f t="shared" si="17"/>
        <v>6183</v>
      </c>
      <c r="BL9" s="273">
        <f t="shared" si="18"/>
        <v>5462</v>
      </c>
      <c r="BM9" s="273">
        <v>0</v>
      </c>
      <c r="BN9" s="273">
        <v>1124</v>
      </c>
      <c r="BO9" s="273">
        <v>343</v>
      </c>
      <c r="BP9" s="273">
        <v>0</v>
      </c>
      <c r="BQ9" s="273">
        <v>0</v>
      </c>
      <c r="BR9" s="273">
        <v>3985</v>
      </c>
      <c r="BS9" s="273">
        <v>10</v>
      </c>
      <c r="BT9" s="273">
        <f t="shared" si="20"/>
        <v>721</v>
      </c>
      <c r="BU9" s="273">
        <v>0</v>
      </c>
      <c r="BV9" s="273">
        <v>503</v>
      </c>
      <c r="BW9" s="273">
        <v>77</v>
      </c>
      <c r="BX9" s="273">
        <v>0</v>
      </c>
      <c r="BY9" s="273">
        <v>0</v>
      </c>
      <c r="BZ9" s="273">
        <v>141</v>
      </c>
      <c r="CA9" s="273">
        <v>0</v>
      </c>
      <c r="CB9" s="273">
        <f t="shared" si="22"/>
        <v>63649</v>
      </c>
      <c r="CC9" s="273">
        <f t="shared" si="61"/>
        <v>0</v>
      </c>
      <c r="CD9" s="273">
        <f t="shared" si="62"/>
        <v>50217</v>
      </c>
      <c r="CE9" s="273">
        <f t="shared" si="63"/>
        <v>887</v>
      </c>
      <c r="CF9" s="273">
        <f t="shared" si="64"/>
        <v>6452</v>
      </c>
      <c r="CG9" s="273">
        <f t="shared" si="24"/>
        <v>0</v>
      </c>
      <c r="CH9" s="273">
        <f t="shared" si="25"/>
        <v>5730</v>
      </c>
      <c r="CI9" s="273">
        <f t="shared" si="26"/>
        <v>363</v>
      </c>
      <c r="CJ9" s="273">
        <f t="shared" si="27"/>
        <v>58187</v>
      </c>
      <c r="CK9" s="273">
        <f t="shared" si="28"/>
        <v>0</v>
      </c>
      <c r="CL9" s="273">
        <f t="shared" si="29"/>
        <v>49093</v>
      </c>
      <c r="CM9" s="273">
        <f t="shared" si="30"/>
        <v>544</v>
      </c>
      <c r="CN9" s="273">
        <f t="shared" si="31"/>
        <v>6452</v>
      </c>
      <c r="CO9" s="273">
        <f t="shared" si="32"/>
        <v>0</v>
      </c>
      <c r="CP9" s="273">
        <f t="shared" si="33"/>
        <v>1745</v>
      </c>
      <c r="CQ9" s="273">
        <f t="shared" si="34"/>
        <v>353</v>
      </c>
      <c r="CR9" s="273">
        <f t="shared" si="35"/>
        <v>5462</v>
      </c>
      <c r="CS9" s="273">
        <f t="shared" si="36"/>
        <v>0</v>
      </c>
      <c r="CT9" s="273">
        <f t="shared" si="37"/>
        <v>1124</v>
      </c>
      <c r="CU9" s="273">
        <f t="shared" si="38"/>
        <v>343</v>
      </c>
      <c r="CV9" s="273">
        <f t="shared" si="39"/>
        <v>0</v>
      </c>
      <c r="CW9" s="273">
        <f t="shared" si="65"/>
        <v>0</v>
      </c>
      <c r="CX9" s="273">
        <f t="shared" si="66"/>
        <v>3985</v>
      </c>
      <c r="CY9" s="273">
        <f t="shared" si="67"/>
        <v>10</v>
      </c>
      <c r="CZ9" s="273">
        <f t="shared" si="41"/>
        <v>30792</v>
      </c>
      <c r="DA9" s="273">
        <f t="shared" si="42"/>
        <v>0</v>
      </c>
      <c r="DB9" s="273">
        <f t="shared" si="68"/>
        <v>29545</v>
      </c>
      <c r="DC9" s="273">
        <f t="shared" si="69"/>
        <v>80</v>
      </c>
      <c r="DD9" s="273">
        <f t="shared" si="70"/>
        <v>0</v>
      </c>
      <c r="DE9" s="273">
        <f t="shared" si="44"/>
        <v>0</v>
      </c>
      <c r="DF9" s="273">
        <f t="shared" si="71"/>
        <v>1057</v>
      </c>
      <c r="DG9" s="273">
        <f t="shared" si="72"/>
        <v>110</v>
      </c>
      <c r="DH9" s="273">
        <f t="shared" si="45"/>
        <v>30071</v>
      </c>
      <c r="DI9" s="273">
        <f t="shared" si="46"/>
        <v>0</v>
      </c>
      <c r="DJ9" s="273">
        <f t="shared" si="47"/>
        <v>29042</v>
      </c>
      <c r="DK9" s="273">
        <f t="shared" si="48"/>
        <v>3</v>
      </c>
      <c r="DL9" s="273">
        <f t="shared" si="49"/>
        <v>0</v>
      </c>
      <c r="DM9" s="273">
        <f t="shared" si="50"/>
        <v>0</v>
      </c>
      <c r="DN9" s="273">
        <f t="shared" si="51"/>
        <v>916</v>
      </c>
      <c r="DO9" s="273">
        <f t="shared" si="52"/>
        <v>110</v>
      </c>
      <c r="DP9" s="273">
        <f t="shared" si="53"/>
        <v>721</v>
      </c>
      <c r="DQ9" s="273">
        <f t="shared" si="54"/>
        <v>0</v>
      </c>
      <c r="DR9" s="273">
        <f t="shared" si="55"/>
        <v>503</v>
      </c>
      <c r="DS9" s="273">
        <f t="shared" si="56"/>
        <v>77</v>
      </c>
      <c r="DT9" s="273">
        <f t="shared" si="57"/>
        <v>0</v>
      </c>
      <c r="DU9" s="273">
        <f t="shared" si="58"/>
        <v>0</v>
      </c>
      <c r="DV9" s="273">
        <f t="shared" si="73"/>
        <v>141</v>
      </c>
      <c r="DW9" s="273">
        <f t="shared" si="74"/>
        <v>0</v>
      </c>
      <c r="DX9" s="273">
        <v>0</v>
      </c>
      <c r="DY9" s="273">
        <f t="shared" si="60"/>
        <v>1</v>
      </c>
      <c r="DZ9" s="273">
        <v>0</v>
      </c>
      <c r="EA9" s="273">
        <v>0</v>
      </c>
      <c r="EB9" s="273">
        <v>0</v>
      </c>
      <c r="EC9" s="273">
        <v>1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44029</v>
      </c>
      <c r="E10" s="273">
        <f t="shared" si="1"/>
        <v>28736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22345</v>
      </c>
      <c r="K10" s="273">
        <v>1190</v>
      </c>
      <c r="L10" s="273">
        <v>20806</v>
      </c>
      <c r="M10" s="273">
        <v>349</v>
      </c>
      <c r="N10" s="273">
        <f t="shared" si="4"/>
        <v>702</v>
      </c>
      <c r="O10" s="273">
        <v>66</v>
      </c>
      <c r="P10" s="273">
        <v>627</v>
      </c>
      <c r="Q10" s="273">
        <v>9</v>
      </c>
      <c r="R10" s="273">
        <f t="shared" si="5"/>
        <v>5291</v>
      </c>
      <c r="S10" s="273">
        <v>24</v>
      </c>
      <c r="T10" s="273">
        <v>5267</v>
      </c>
      <c r="U10" s="273">
        <v>0</v>
      </c>
      <c r="V10" s="273">
        <f t="shared" si="6"/>
        <v>22</v>
      </c>
      <c r="W10" s="273">
        <v>0</v>
      </c>
      <c r="X10" s="273">
        <v>22</v>
      </c>
      <c r="Y10" s="273">
        <v>0</v>
      </c>
      <c r="Z10" s="273">
        <f t="shared" si="7"/>
        <v>58</v>
      </c>
      <c r="AA10" s="273">
        <v>58</v>
      </c>
      <c r="AB10" s="273">
        <v>0</v>
      </c>
      <c r="AC10" s="273">
        <v>0</v>
      </c>
      <c r="AD10" s="273">
        <f t="shared" si="8"/>
        <v>340</v>
      </c>
      <c r="AE10" s="273">
        <v>142</v>
      </c>
      <c r="AF10" s="273">
        <v>133</v>
      </c>
      <c r="AG10" s="273">
        <v>65</v>
      </c>
      <c r="AH10" s="273">
        <f t="shared" si="9"/>
        <v>10132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9924</v>
      </c>
      <c r="AN10" s="273">
        <v>0</v>
      </c>
      <c r="AO10" s="273">
        <v>0</v>
      </c>
      <c r="AP10" s="273">
        <v>9924</v>
      </c>
      <c r="AQ10" s="273">
        <f t="shared" si="12"/>
        <v>11</v>
      </c>
      <c r="AR10" s="273">
        <v>0</v>
      </c>
      <c r="AS10" s="273">
        <v>0</v>
      </c>
      <c r="AT10" s="273">
        <v>11</v>
      </c>
      <c r="AU10" s="273">
        <f t="shared" si="13"/>
        <v>96</v>
      </c>
      <c r="AV10" s="273">
        <v>48</v>
      </c>
      <c r="AW10" s="273">
        <v>0</v>
      </c>
      <c r="AX10" s="273">
        <v>48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101</v>
      </c>
      <c r="BH10" s="273">
        <v>0</v>
      </c>
      <c r="BI10" s="273">
        <v>0</v>
      </c>
      <c r="BJ10" s="273">
        <v>101</v>
      </c>
      <c r="BK10" s="273">
        <f t="shared" si="17"/>
        <v>5161</v>
      </c>
      <c r="BL10" s="273">
        <f t="shared" si="18"/>
        <v>510</v>
      </c>
      <c r="BM10" s="273">
        <v>0</v>
      </c>
      <c r="BN10" s="273">
        <v>72</v>
      </c>
      <c r="BO10" s="273">
        <v>150</v>
      </c>
      <c r="BP10" s="273">
        <v>0</v>
      </c>
      <c r="BQ10" s="273">
        <v>0</v>
      </c>
      <c r="BR10" s="273">
        <v>0</v>
      </c>
      <c r="BS10" s="273">
        <v>288</v>
      </c>
      <c r="BT10" s="273">
        <f t="shared" si="20"/>
        <v>4651</v>
      </c>
      <c r="BU10" s="273">
        <v>0</v>
      </c>
      <c r="BV10" s="273">
        <v>4020</v>
      </c>
      <c r="BW10" s="273">
        <v>83</v>
      </c>
      <c r="BX10" s="273">
        <v>29</v>
      </c>
      <c r="BY10" s="273">
        <v>0</v>
      </c>
      <c r="BZ10" s="273">
        <v>0</v>
      </c>
      <c r="CA10" s="273">
        <v>519</v>
      </c>
      <c r="CB10" s="273">
        <f t="shared" si="22"/>
        <v>29246</v>
      </c>
      <c r="CC10" s="273">
        <f t="shared" si="61"/>
        <v>0</v>
      </c>
      <c r="CD10" s="273">
        <f t="shared" si="62"/>
        <v>22417</v>
      </c>
      <c r="CE10" s="273">
        <f t="shared" si="63"/>
        <v>852</v>
      </c>
      <c r="CF10" s="273">
        <f t="shared" si="64"/>
        <v>5291</v>
      </c>
      <c r="CG10" s="273">
        <f t="shared" si="24"/>
        <v>22</v>
      </c>
      <c r="CH10" s="273">
        <f t="shared" si="25"/>
        <v>58</v>
      </c>
      <c r="CI10" s="273">
        <f t="shared" si="26"/>
        <v>628</v>
      </c>
      <c r="CJ10" s="273">
        <f t="shared" si="27"/>
        <v>28736</v>
      </c>
      <c r="CK10" s="273">
        <f t="shared" si="28"/>
        <v>0</v>
      </c>
      <c r="CL10" s="273">
        <f t="shared" si="29"/>
        <v>22345</v>
      </c>
      <c r="CM10" s="273">
        <f t="shared" si="30"/>
        <v>702</v>
      </c>
      <c r="CN10" s="273">
        <f t="shared" si="31"/>
        <v>5291</v>
      </c>
      <c r="CO10" s="273">
        <f t="shared" si="32"/>
        <v>22</v>
      </c>
      <c r="CP10" s="273">
        <f t="shared" si="33"/>
        <v>58</v>
      </c>
      <c r="CQ10" s="273">
        <f t="shared" si="34"/>
        <v>340</v>
      </c>
      <c r="CR10" s="273">
        <f t="shared" si="35"/>
        <v>510</v>
      </c>
      <c r="CS10" s="273">
        <f t="shared" si="36"/>
        <v>0</v>
      </c>
      <c r="CT10" s="273">
        <f t="shared" si="37"/>
        <v>72</v>
      </c>
      <c r="CU10" s="273">
        <f t="shared" si="38"/>
        <v>150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288</v>
      </c>
      <c r="CZ10" s="273">
        <f t="shared" si="41"/>
        <v>14783</v>
      </c>
      <c r="DA10" s="273">
        <f t="shared" si="42"/>
        <v>0</v>
      </c>
      <c r="DB10" s="273">
        <f t="shared" si="68"/>
        <v>13944</v>
      </c>
      <c r="DC10" s="273">
        <f t="shared" si="69"/>
        <v>94</v>
      </c>
      <c r="DD10" s="273">
        <f t="shared" si="70"/>
        <v>125</v>
      </c>
      <c r="DE10" s="273">
        <f t="shared" si="44"/>
        <v>0</v>
      </c>
      <c r="DF10" s="273">
        <f t="shared" si="71"/>
        <v>0</v>
      </c>
      <c r="DG10" s="273">
        <f t="shared" si="72"/>
        <v>620</v>
      </c>
      <c r="DH10" s="273">
        <f t="shared" si="45"/>
        <v>10132</v>
      </c>
      <c r="DI10" s="273">
        <f t="shared" si="46"/>
        <v>0</v>
      </c>
      <c r="DJ10" s="273">
        <f t="shared" si="47"/>
        <v>9924</v>
      </c>
      <c r="DK10" s="273">
        <f t="shared" si="48"/>
        <v>11</v>
      </c>
      <c r="DL10" s="273">
        <f t="shared" si="49"/>
        <v>96</v>
      </c>
      <c r="DM10" s="273">
        <f t="shared" si="50"/>
        <v>0</v>
      </c>
      <c r="DN10" s="273">
        <f t="shared" si="51"/>
        <v>0</v>
      </c>
      <c r="DO10" s="273">
        <f t="shared" si="52"/>
        <v>101</v>
      </c>
      <c r="DP10" s="273">
        <f t="shared" si="53"/>
        <v>4651</v>
      </c>
      <c r="DQ10" s="273">
        <f t="shared" si="54"/>
        <v>0</v>
      </c>
      <c r="DR10" s="273">
        <f t="shared" si="55"/>
        <v>4020</v>
      </c>
      <c r="DS10" s="273">
        <f t="shared" si="56"/>
        <v>83</v>
      </c>
      <c r="DT10" s="273">
        <f t="shared" si="57"/>
        <v>29</v>
      </c>
      <c r="DU10" s="273">
        <f t="shared" si="58"/>
        <v>0</v>
      </c>
      <c r="DV10" s="273">
        <f t="shared" si="73"/>
        <v>0</v>
      </c>
      <c r="DW10" s="273">
        <f t="shared" si="74"/>
        <v>519</v>
      </c>
      <c r="DX10" s="273">
        <v>0</v>
      </c>
      <c r="DY10" s="273">
        <f t="shared" si="60"/>
        <v>2</v>
      </c>
      <c r="DZ10" s="273">
        <v>2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50053</v>
      </c>
      <c r="E11" s="273">
        <f t="shared" si="1"/>
        <v>32795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29082</v>
      </c>
      <c r="K11" s="273">
        <v>3510</v>
      </c>
      <c r="L11" s="273">
        <v>25227</v>
      </c>
      <c r="M11" s="273">
        <v>345</v>
      </c>
      <c r="N11" s="273">
        <f t="shared" si="4"/>
        <v>1890</v>
      </c>
      <c r="O11" s="273">
        <v>227</v>
      </c>
      <c r="P11" s="273">
        <v>1570</v>
      </c>
      <c r="Q11" s="273">
        <v>93</v>
      </c>
      <c r="R11" s="273">
        <f t="shared" si="5"/>
        <v>1758</v>
      </c>
      <c r="S11" s="273">
        <v>945</v>
      </c>
      <c r="T11" s="273">
        <v>813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65</v>
      </c>
      <c r="AA11" s="273">
        <v>11</v>
      </c>
      <c r="AB11" s="273">
        <v>54</v>
      </c>
      <c r="AC11" s="273">
        <v>0</v>
      </c>
      <c r="AD11" s="273">
        <f t="shared" si="8"/>
        <v>0</v>
      </c>
      <c r="AE11" s="273">
        <v>0</v>
      </c>
      <c r="AF11" s="273">
        <v>0</v>
      </c>
      <c r="AG11" s="273">
        <v>0</v>
      </c>
      <c r="AH11" s="273">
        <f t="shared" si="9"/>
        <v>11368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11368</v>
      </c>
      <c r="AN11" s="273">
        <v>0</v>
      </c>
      <c r="AO11" s="273">
        <v>0</v>
      </c>
      <c r="AP11" s="273">
        <v>11368</v>
      </c>
      <c r="AQ11" s="273">
        <f t="shared" si="12"/>
        <v>0</v>
      </c>
      <c r="AR11" s="273">
        <v>0</v>
      </c>
      <c r="AS11" s="273">
        <v>0</v>
      </c>
      <c r="AT11" s="273">
        <v>0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5890</v>
      </c>
      <c r="BL11" s="273">
        <f t="shared" si="18"/>
        <v>3378</v>
      </c>
      <c r="BM11" s="273">
        <v>0</v>
      </c>
      <c r="BN11" s="273">
        <v>2366</v>
      </c>
      <c r="BO11" s="273">
        <v>515</v>
      </c>
      <c r="BP11" s="273">
        <v>481</v>
      </c>
      <c r="BQ11" s="273">
        <v>0</v>
      </c>
      <c r="BR11" s="273">
        <v>16</v>
      </c>
      <c r="BS11" s="273">
        <v>0</v>
      </c>
      <c r="BT11" s="273">
        <f t="shared" si="20"/>
        <v>2512</v>
      </c>
      <c r="BU11" s="273">
        <v>0</v>
      </c>
      <c r="BV11" s="273">
        <v>1945</v>
      </c>
      <c r="BW11" s="273">
        <v>567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36173</v>
      </c>
      <c r="CC11" s="273">
        <f t="shared" si="61"/>
        <v>0</v>
      </c>
      <c r="CD11" s="273">
        <f t="shared" si="62"/>
        <v>31448</v>
      </c>
      <c r="CE11" s="273">
        <f t="shared" si="63"/>
        <v>2405</v>
      </c>
      <c r="CF11" s="273">
        <f t="shared" si="64"/>
        <v>2239</v>
      </c>
      <c r="CG11" s="273">
        <f t="shared" si="24"/>
        <v>0</v>
      </c>
      <c r="CH11" s="273">
        <f t="shared" si="25"/>
        <v>81</v>
      </c>
      <c r="CI11" s="273">
        <f t="shared" si="26"/>
        <v>0</v>
      </c>
      <c r="CJ11" s="273">
        <f t="shared" si="27"/>
        <v>32795</v>
      </c>
      <c r="CK11" s="273">
        <f t="shared" si="28"/>
        <v>0</v>
      </c>
      <c r="CL11" s="273">
        <f t="shared" si="29"/>
        <v>29082</v>
      </c>
      <c r="CM11" s="273">
        <f t="shared" si="30"/>
        <v>1890</v>
      </c>
      <c r="CN11" s="273">
        <f t="shared" si="31"/>
        <v>1758</v>
      </c>
      <c r="CO11" s="273">
        <f t="shared" si="32"/>
        <v>0</v>
      </c>
      <c r="CP11" s="273">
        <f t="shared" si="33"/>
        <v>65</v>
      </c>
      <c r="CQ11" s="273">
        <f t="shared" si="34"/>
        <v>0</v>
      </c>
      <c r="CR11" s="273">
        <f t="shared" si="35"/>
        <v>3378</v>
      </c>
      <c r="CS11" s="273">
        <f t="shared" si="36"/>
        <v>0</v>
      </c>
      <c r="CT11" s="273">
        <f t="shared" si="37"/>
        <v>2366</v>
      </c>
      <c r="CU11" s="273">
        <f t="shared" si="38"/>
        <v>515</v>
      </c>
      <c r="CV11" s="273">
        <f t="shared" si="39"/>
        <v>481</v>
      </c>
      <c r="CW11" s="273">
        <f t="shared" si="65"/>
        <v>0</v>
      </c>
      <c r="CX11" s="273">
        <f t="shared" si="66"/>
        <v>16</v>
      </c>
      <c r="CY11" s="273">
        <f t="shared" si="67"/>
        <v>0</v>
      </c>
      <c r="CZ11" s="273">
        <f t="shared" si="41"/>
        <v>13880</v>
      </c>
      <c r="DA11" s="273">
        <f t="shared" si="42"/>
        <v>0</v>
      </c>
      <c r="DB11" s="273">
        <f t="shared" si="68"/>
        <v>13313</v>
      </c>
      <c r="DC11" s="273">
        <f t="shared" si="69"/>
        <v>567</v>
      </c>
      <c r="DD11" s="273">
        <f t="shared" si="70"/>
        <v>0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11368</v>
      </c>
      <c r="DI11" s="273">
        <f t="shared" si="46"/>
        <v>0</v>
      </c>
      <c r="DJ11" s="273">
        <f t="shared" si="47"/>
        <v>11368</v>
      </c>
      <c r="DK11" s="273">
        <f t="shared" si="48"/>
        <v>0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2512</v>
      </c>
      <c r="DQ11" s="273">
        <f t="shared" si="54"/>
        <v>0</v>
      </c>
      <c r="DR11" s="273">
        <f t="shared" si="55"/>
        <v>1945</v>
      </c>
      <c r="DS11" s="273">
        <f t="shared" si="56"/>
        <v>567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14</v>
      </c>
      <c r="DZ11" s="273">
        <v>0</v>
      </c>
      <c r="EA11" s="273">
        <v>0</v>
      </c>
      <c r="EB11" s="273">
        <v>0</v>
      </c>
      <c r="EC11" s="273">
        <v>14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41831</v>
      </c>
      <c r="E12" s="273">
        <f t="shared" si="1"/>
        <v>26292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21471</v>
      </c>
      <c r="K12" s="273">
        <v>0</v>
      </c>
      <c r="L12" s="273">
        <v>21471</v>
      </c>
      <c r="M12" s="273">
        <v>0</v>
      </c>
      <c r="N12" s="273">
        <f t="shared" si="4"/>
        <v>923</v>
      </c>
      <c r="O12" s="273">
        <v>0</v>
      </c>
      <c r="P12" s="273">
        <v>923</v>
      </c>
      <c r="Q12" s="273">
        <v>0</v>
      </c>
      <c r="R12" s="273">
        <f t="shared" si="5"/>
        <v>3252</v>
      </c>
      <c r="S12" s="273">
        <v>0</v>
      </c>
      <c r="T12" s="273">
        <v>3252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289</v>
      </c>
      <c r="AA12" s="273">
        <v>168</v>
      </c>
      <c r="AB12" s="273">
        <v>121</v>
      </c>
      <c r="AC12" s="273">
        <v>0</v>
      </c>
      <c r="AD12" s="273">
        <f t="shared" si="8"/>
        <v>357</v>
      </c>
      <c r="AE12" s="273">
        <v>0</v>
      </c>
      <c r="AF12" s="273">
        <v>357</v>
      </c>
      <c r="AG12" s="273">
        <v>0</v>
      </c>
      <c r="AH12" s="273">
        <f t="shared" si="9"/>
        <v>12998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12989</v>
      </c>
      <c r="AN12" s="273">
        <v>0</v>
      </c>
      <c r="AO12" s="273">
        <v>0</v>
      </c>
      <c r="AP12" s="273">
        <v>12989</v>
      </c>
      <c r="AQ12" s="273">
        <f t="shared" si="12"/>
        <v>2</v>
      </c>
      <c r="AR12" s="273">
        <v>0</v>
      </c>
      <c r="AS12" s="273">
        <v>0</v>
      </c>
      <c r="AT12" s="273">
        <v>2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7</v>
      </c>
      <c r="BH12" s="273">
        <v>0</v>
      </c>
      <c r="BI12" s="273">
        <v>0</v>
      </c>
      <c r="BJ12" s="273">
        <v>7</v>
      </c>
      <c r="BK12" s="273">
        <f t="shared" si="17"/>
        <v>2541</v>
      </c>
      <c r="BL12" s="273">
        <f t="shared" si="18"/>
        <v>2541</v>
      </c>
      <c r="BM12" s="273">
        <v>0</v>
      </c>
      <c r="BN12" s="273">
        <v>1293</v>
      </c>
      <c r="BO12" s="273">
        <v>99</v>
      </c>
      <c r="BP12" s="273">
        <v>0</v>
      </c>
      <c r="BQ12" s="273">
        <v>0</v>
      </c>
      <c r="BR12" s="273">
        <v>415</v>
      </c>
      <c r="BS12" s="273">
        <v>734</v>
      </c>
      <c r="BT12" s="273">
        <f t="shared" si="20"/>
        <v>0</v>
      </c>
      <c r="BU12" s="273"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28833</v>
      </c>
      <c r="CC12" s="273">
        <f t="shared" si="61"/>
        <v>0</v>
      </c>
      <c r="CD12" s="273">
        <f t="shared" si="62"/>
        <v>22764</v>
      </c>
      <c r="CE12" s="273">
        <f t="shared" si="63"/>
        <v>1022</v>
      </c>
      <c r="CF12" s="273">
        <f t="shared" si="64"/>
        <v>3252</v>
      </c>
      <c r="CG12" s="273">
        <f t="shared" si="24"/>
        <v>0</v>
      </c>
      <c r="CH12" s="273">
        <f t="shared" si="25"/>
        <v>704</v>
      </c>
      <c r="CI12" s="273">
        <f t="shared" si="26"/>
        <v>1091</v>
      </c>
      <c r="CJ12" s="273">
        <f t="shared" si="27"/>
        <v>26292</v>
      </c>
      <c r="CK12" s="273">
        <f t="shared" si="28"/>
        <v>0</v>
      </c>
      <c r="CL12" s="273">
        <f t="shared" si="29"/>
        <v>21471</v>
      </c>
      <c r="CM12" s="273">
        <f t="shared" si="30"/>
        <v>923</v>
      </c>
      <c r="CN12" s="273">
        <f t="shared" si="31"/>
        <v>3252</v>
      </c>
      <c r="CO12" s="273">
        <f t="shared" si="32"/>
        <v>0</v>
      </c>
      <c r="CP12" s="273">
        <f t="shared" si="33"/>
        <v>289</v>
      </c>
      <c r="CQ12" s="273">
        <f t="shared" si="34"/>
        <v>357</v>
      </c>
      <c r="CR12" s="273">
        <f t="shared" si="35"/>
        <v>2541</v>
      </c>
      <c r="CS12" s="273">
        <f t="shared" si="36"/>
        <v>0</v>
      </c>
      <c r="CT12" s="273">
        <f t="shared" si="37"/>
        <v>1293</v>
      </c>
      <c r="CU12" s="273">
        <f t="shared" si="38"/>
        <v>99</v>
      </c>
      <c r="CV12" s="273">
        <f t="shared" si="39"/>
        <v>0</v>
      </c>
      <c r="CW12" s="273">
        <f t="shared" si="65"/>
        <v>0</v>
      </c>
      <c r="CX12" s="273">
        <f t="shared" si="66"/>
        <v>415</v>
      </c>
      <c r="CY12" s="273">
        <f t="shared" si="67"/>
        <v>734</v>
      </c>
      <c r="CZ12" s="273">
        <f t="shared" si="41"/>
        <v>12998</v>
      </c>
      <c r="DA12" s="273">
        <f t="shared" si="42"/>
        <v>0</v>
      </c>
      <c r="DB12" s="273">
        <f t="shared" si="68"/>
        <v>12989</v>
      </c>
      <c r="DC12" s="273">
        <f t="shared" si="69"/>
        <v>2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7</v>
      </c>
      <c r="DH12" s="273">
        <f t="shared" si="45"/>
        <v>12998</v>
      </c>
      <c r="DI12" s="273">
        <f t="shared" si="46"/>
        <v>0</v>
      </c>
      <c r="DJ12" s="273">
        <f t="shared" si="47"/>
        <v>12989</v>
      </c>
      <c r="DK12" s="273">
        <f t="shared" si="48"/>
        <v>2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7</v>
      </c>
      <c r="DP12" s="273">
        <f t="shared" si="53"/>
        <v>0</v>
      </c>
      <c r="DQ12" s="273">
        <f t="shared" si="54"/>
        <v>0</v>
      </c>
      <c r="DR12" s="273">
        <f t="shared" si="55"/>
        <v>0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1</v>
      </c>
      <c r="DZ12" s="273">
        <v>1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61632</v>
      </c>
      <c r="E13" s="273">
        <f t="shared" si="1"/>
        <v>33340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26996</v>
      </c>
      <c r="K13" s="273">
        <v>0</v>
      </c>
      <c r="L13" s="273">
        <v>26996</v>
      </c>
      <c r="M13" s="273">
        <v>0</v>
      </c>
      <c r="N13" s="273">
        <f t="shared" si="4"/>
        <v>1961</v>
      </c>
      <c r="O13" s="273">
        <v>0</v>
      </c>
      <c r="P13" s="273">
        <v>1961</v>
      </c>
      <c r="Q13" s="273">
        <v>0</v>
      </c>
      <c r="R13" s="273">
        <f t="shared" si="5"/>
        <v>3734</v>
      </c>
      <c r="S13" s="273">
        <v>0</v>
      </c>
      <c r="T13" s="273">
        <v>3734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58</v>
      </c>
      <c r="AA13" s="273">
        <v>0</v>
      </c>
      <c r="AB13" s="273">
        <v>58</v>
      </c>
      <c r="AC13" s="273">
        <v>0</v>
      </c>
      <c r="AD13" s="273">
        <f t="shared" si="8"/>
        <v>591</v>
      </c>
      <c r="AE13" s="273">
        <v>0</v>
      </c>
      <c r="AF13" s="273">
        <v>591</v>
      </c>
      <c r="AG13" s="273">
        <v>0</v>
      </c>
      <c r="AH13" s="273">
        <f t="shared" si="9"/>
        <v>15548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15193</v>
      </c>
      <c r="AN13" s="273">
        <v>0</v>
      </c>
      <c r="AO13" s="273">
        <v>0</v>
      </c>
      <c r="AP13" s="273">
        <v>15193</v>
      </c>
      <c r="AQ13" s="273">
        <f t="shared" si="12"/>
        <v>355</v>
      </c>
      <c r="AR13" s="273">
        <v>0</v>
      </c>
      <c r="AS13" s="273">
        <v>0</v>
      </c>
      <c r="AT13" s="273">
        <v>355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12744</v>
      </c>
      <c r="BL13" s="273">
        <f t="shared" si="18"/>
        <v>8748</v>
      </c>
      <c r="BM13" s="273">
        <v>0</v>
      </c>
      <c r="BN13" s="273">
        <v>5449</v>
      </c>
      <c r="BO13" s="273">
        <v>2648</v>
      </c>
      <c r="BP13" s="273">
        <v>651</v>
      </c>
      <c r="BQ13" s="273">
        <v>0</v>
      </c>
      <c r="BR13" s="273">
        <v>0</v>
      </c>
      <c r="BS13" s="273">
        <v>0</v>
      </c>
      <c r="BT13" s="273">
        <f t="shared" si="20"/>
        <v>3996</v>
      </c>
      <c r="BU13" s="273">
        <v>0</v>
      </c>
      <c r="BV13" s="273">
        <v>3811</v>
      </c>
      <c r="BW13" s="273">
        <v>185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2"/>
        <v>42088</v>
      </c>
      <c r="CC13" s="273">
        <f t="shared" si="61"/>
        <v>0</v>
      </c>
      <c r="CD13" s="273">
        <f t="shared" si="62"/>
        <v>32445</v>
      </c>
      <c r="CE13" s="273">
        <f t="shared" si="63"/>
        <v>4609</v>
      </c>
      <c r="CF13" s="273">
        <f t="shared" si="64"/>
        <v>4385</v>
      </c>
      <c r="CG13" s="273">
        <f t="shared" si="24"/>
        <v>0</v>
      </c>
      <c r="CH13" s="273">
        <f t="shared" si="25"/>
        <v>58</v>
      </c>
      <c r="CI13" s="273">
        <f t="shared" si="26"/>
        <v>591</v>
      </c>
      <c r="CJ13" s="273">
        <f t="shared" si="27"/>
        <v>33340</v>
      </c>
      <c r="CK13" s="273">
        <f t="shared" si="28"/>
        <v>0</v>
      </c>
      <c r="CL13" s="273">
        <f t="shared" si="29"/>
        <v>26996</v>
      </c>
      <c r="CM13" s="273">
        <f t="shared" si="30"/>
        <v>1961</v>
      </c>
      <c r="CN13" s="273">
        <f t="shared" si="31"/>
        <v>3734</v>
      </c>
      <c r="CO13" s="273">
        <f t="shared" si="32"/>
        <v>0</v>
      </c>
      <c r="CP13" s="273">
        <f t="shared" si="33"/>
        <v>58</v>
      </c>
      <c r="CQ13" s="273">
        <f t="shared" si="34"/>
        <v>591</v>
      </c>
      <c r="CR13" s="273">
        <f t="shared" si="35"/>
        <v>8748</v>
      </c>
      <c r="CS13" s="273">
        <f t="shared" si="36"/>
        <v>0</v>
      </c>
      <c r="CT13" s="273">
        <f t="shared" si="37"/>
        <v>5449</v>
      </c>
      <c r="CU13" s="273">
        <f t="shared" si="38"/>
        <v>2648</v>
      </c>
      <c r="CV13" s="273">
        <f t="shared" si="39"/>
        <v>651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19544</v>
      </c>
      <c r="DA13" s="273">
        <f t="shared" si="42"/>
        <v>0</v>
      </c>
      <c r="DB13" s="273">
        <f t="shared" si="68"/>
        <v>19004</v>
      </c>
      <c r="DC13" s="273">
        <f t="shared" si="69"/>
        <v>540</v>
      </c>
      <c r="DD13" s="273">
        <f t="shared" si="70"/>
        <v>0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15548</v>
      </c>
      <c r="DI13" s="273">
        <f t="shared" si="46"/>
        <v>0</v>
      </c>
      <c r="DJ13" s="273">
        <f t="shared" si="47"/>
        <v>15193</v>
      </c>
      <c r="DK13" s="273">
        <f t="shared" si="48"/>
        <v>355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3996</v>
      </c>
      <c r="DQ13" s="273">
        <f t="shared" si="54"/>
        <v>0</v>
      </c>
      <c r="DR13" s="273">
        <f t="shared" si="55"/>
        <v>3811</v>
      </c>
      <c r="DS13" s="273">
        <f t="shared" si="56"/>
        <v>185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169</v>
      </c>
      <c r="DZ13" s="273">
        <v>0</v>
      </c>
      <c r="EA13" s="273">
        <v>0</v>
      </c>
      <c r="EB13" s="273">
        <v>169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18354</v>
      </c>
      <c r="E14" s="273">
        <f t="shared" si="1"/>
        <v>11997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10549</v>
      </c>
      <c r="K14" s="273">
        <v>0</v>
      </c>
      <c r="L14" s="273">
        <v>10549</v>
      </c>
      <c r="M14" s="273">
        <v>0</v>
      </c>
      <c r="N14" s="273">
        <f t="shared" si="4"/>
        <v>430</v>
      </c>
      <c r="O14" s="273">
        <v>0</v>
      </c>
      <c r="P14" s="273">
        <v>430</v>
      </c>
      <c r="Q14" s="273">
        <v>0</v>
      </c>
      <c r="R14" s="273">
        <f t="shared" si="5"/>
        <v>760</v>
      </c>
      <c r="S14" s="273">
        <v>5</v>
      </c>
      <c r="T14" s="273">
        <v>755</v>
      </c>
      <c r="U14" s="273">
        <v>0</v>
      </c>
      <c r="V14" s="273">
        <f t="shared" si="6"/>
        <v>8</v>
      </c>
      <c r="W14" s="273">
        <v>0</v>
      </c>
      <c r="X14" s="273">
        <v>8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258</v>
      </c>
      <c r="AE14" s="273">
        <v>258</v>
      </c>
      <c r="AF14" s="273">
        <v>0</v>
      </c>
      <c r="AG14" s="273">
        <v>0</v>
      </c>
      <c r="AH14" s="273">
        <f t="shared" si="9"/>
        <v>4645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4347</v>
      </c>
      <c r="AN14" s="273">
        <v>0</v>
      </c>
      <c r="AO14" s="273">
        <v>0</v>
      </c>
      <c r="AP14" s="273">
        <v>4347</v>
      </c>
      <c r="AQ14" s="273">
        <f t="shared" si="12"/>
        <v>137</v>
      </c>
      <c r="AR14" s="273">
        <v>0</v>
      </c>
      <c r="AS14" s="273">
        <v>0</v>
      </c>
      <c r="AT14" s="273">
        <v>137</v>
      </c>
      <c r="AU14" s="273">
        <f t="shared" si="13"/>
        <v>26</v>
      </c>
      <c r="AV14" s="273">
        <v>0</v>
      </c>
      <c r="AW14" s="273">
        <v>0</v>
      </c>
      <c r="AX14" s="273">
        <v>26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135</v>
      </c>
      <c r="BH14" s="273">
        <v>0</v>
      </c>
      <c r="BI14" s="273">
        <v>0</v>
      </c>
      <c r="BJ14" s="273">
        <v>135</v>
      </c>
      <c r="BK14" s="273">
        <f t="shared" si="17"/>
        <v>1712</v>
      </c>
      <c r="BL14" s="273">
        <f t="shared" si="18"/>
        <v>995</v>
      </c>
      <c r="BM14" s="273">
        <v>0</v>
      </c>
      <c r="BN14" s="273">
        <v>211</v>
      </c>
      <c r="BO14" s="273">
        <v>248</v>
      </c>
      <c r="BP14" s="273">
        <v>0</v>
      </c>
      <c r="BQ14" s="273">
        <v>0</v>
      </c>
      <c r="BR14" s="273">
        <v>0</v>
      </c>
      <c r="BS14" s="273">
        <v>536</v>
      </c>
      <c r="BT14" s="273">
        <f t="shared" si="20"/>
        <v>717</v>
      </c>
      <c r="BU14" s="273">
        <v>0</v>
      </c>
      <c r="BV14" s="273">
        <v>551</v>
      </c>
      <c r="BW14" s="273">
        <v>133</v>
      </c>
      <c r="BX14" s="273">
        <v>22</v>
      </c>
      <c r="BY14" s="273">
        <v>0</v>
      </c>
      <c r="BZ14" s="273">
        <v>0</v>
      </c>
      <c r="CA14" s="273">
        <v>11</v>
      </c>
      <c r="CB14" s="273">
        <f t="shared" si="22"/>
        <v>12992</v>
      </c>
      <c r="CC14" s="273">
        <f t="shared" si="61"/>
        <v>0</v>
      </c>
      <c r="CD14" s="273">
        <f t="shared" si="62"/>
        <v>10760</v>
      </c>
      <c r="CE14" s="273">
        <f t="shared" si="63"/>
        <v>678</v>
      </c>
      <c r="CF14" s="273">
        <f t="shared" si="64"/>
        <v>760</v>
      </c>
      <c r="CG14" s="273">
        <f t="shared" si="24"/>
        <v>8</v>
      </c>
      <c r="CH14" s="273">
        <f t="shared" si="25"/>
        <v>0</v>
      </c>
      <c r="CI14" s="273">
        <f t="shared" si="26"/>
        <v>794</v>
      </c>
      <c r="CJ14" s="273">
        <f t="shared" si="27"/>
        <v>11997</v>
      </c>
      <c r="CK14" s="273">
        <f t="shared" si="28"/>
        <v>0</v>
      </c>
      <c r="CL14" s="273">
        <f t="shared" si="29"/>
        <v>10549</v>
      </c>
      <c r="CM14" s="273">
        <f t="shared" si="30"/>
        <v>430</v>
      </c>
      <c r="CN14" s="273">
        <f t="shared" si="31"/>
        <v>760</v>
      </c>
      <c r="CO14" s="273">
        <f t="shared" si="32"/>
        <v>8</v>
      </c>
      <c r="CP14" s="273">
        <f t="shared" si="33"/>
        <v>0</v>
      </c>
      <c r="CQ14" s="273">
        <f t="shared" si="34"/>
        <v>258</v>
      </c>
      <c r="CR14" s="273">
        <f t="shared" si="35"/>
        <v>995</v>
      </c>
      <c r="CS14" s="273">
        <f t="shared" si="36"/>
        <v>0</v>
      </c>
      <c r="CT14" s="273">
        <f t="shared" si="37"/>
        <v>211</v>
      </c>
      <c r="CU14" s="273">
        <f t="shared" si="38"/>
        <v>248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536</v>
      </c>
      <c r="CZ14" s="273">
        <f t="shared" si="41"/>
        <v>5362</v>
      </c>
      <c r="DA14" s="273">
        <f t="shared" si="42"/>
        <v>0</v>
      </c>
      <c r="DB14" s="273">
        <f t="shared" si="68"/>
        <v>4898</v>
      </c>
      <c r="DC14" s="273">
        <f t="shared" si="69"/>
        <v>270</v>
      </c>
      <c r="DD14" s="273">
        <f t="shared" si="70"/>
        <v>48</v>
      </c>
      <c r="DE14" s="273">
        <f t="shared" si="44"/>
        <v>0</v>
      </c>
      <c r="DF14" s="273">
        <f t="shared" si="71"/>
        <v>0</v>
      </c>
      <c r="DG14" s="273">
        <f t="shared" si="72"/>
        <v>146</v>
      </c>
      <c r="DH14" s="273">
        <f t="shared" si="45"/>
        <v>4645</v>
      </c>
      <c r="DI14" s="273">
        <f t="shared" si="46"/>
        <v>0</v>
      </c>
      <c r="DJ14" s="273">
        <f t="shared" si="47"/>
        <v>4347</v>
      </c>
      <c r="DK14" s="273">
        <f t="shared" si="48"/>
        <v>137</v>
      </c>
      <c r="DL14" s="273">
        <f t="shared" si="49"/>
        <v>26</v>
      </c>
      <c r="DM14" s="273">
        <f t="shared" si="50"/>
        <v>0</v>
      </c>
      <c r="DN14" s="273">
        <f t="shared" si="51"/>
        <v>0</v>
      </c>
      <c r="DO14" s="273">
        <f t="shared" si="52"/>
        <v>135</v>
      </c>
      <c r="DP14" s="273">
        <f t="shared" si="53"/>
        <v>717</v>
      </c>
      <c r="DQ14" s="273">
        <f t="shared" si="54"/>
        <v>0</v>
      </c>
      <c r="DR14" s="273">
        <f t="shared" si="55"/>
        <v>551</v>
      </c>
      <c r="DS14" s="273">
        <f t="shared" si="56"/>
        <v>133</v>
      </c>
      <c r="DT14" s="273">
        <f t="shared" si="57"/>
        <v>22</v>
      </c>
      <c r="DU14" s="273">
        <f t="shared" si="58"/>
        <v>0</v>
      </c>
      <c r="DV14" s="273">
        <f t="shared" si="73"/>
        <v>0</v>
      </c>
      <c r="DW14" s="273">
        <f t="shared" si="74"/>
        <v>11</v>
      </c>
      <c r="DX14" s="273">
        <v>0</v>
      </c>
      <c r="DY14" s="273">
        <f t="shared" si="60"/>
        <v>11</v>
      </c>
      <c r="DZ14" s="273">
        <v>11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5514</v>
      </c>
      <c r="E15" s="273">
        <f t="shared" si="1"/>
        <v>3982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3194</v>
      </c>
      <c r="K15" s="273">
        <v>11</v>
      </c>
      <c r="L15" s="273">
        <v>3183</v>
      </c>
      <c r="M15" s="273">
        <v>0</v>
      </c>
      <c r="N15" s="273">
        <f t="shared" si="4"/>
        <v>68</v>
      </c>
      <c r="O15" s="273">
        <v>0</v>
      </c>
      <c r="P15" s="273">
        <v>68</v>
      </c>
      <c r="Q15" s="273">
        <v>0</v>
      </c>
      <c r="R15" s="273">
        <f t="shared" si="5"/>
        <v>710</v>
      </c>
      <c r="S15" s="273">
        <v>10</v>
      </c>
      <c r="T15" s="273">
        <v>700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10</v>
      </c>
      <c r="AE15" s="273">
        <v>10</v>
      </c>
      <c r="AF15" s="273">
        <v>0</v>
      </c>
      <c r="AG15" s="273">
        <v>0</v>
      </c>
      <c r="AH15" s="273">
        <f t="shared" si="9"/>
        <v>954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890</v>
      </c>
      <c r="AN15" s="273">
        <v>0</v>
      </c>
      <c r="AO15" s="273">
        <v>0</v>
      </c>
      <c r="AP15" s="273">
        <v>890</v>
      </c>
      <c r="AQ15" s="273">
        <f t="shared" si="12"/>
        <v>20</v>
      </c>
      <c r="AR15" s="273">
        <v>0</v>
      </c>
      <c r="AS15" s="273">
        <v>0</v>
      </c>
      <c r="AT15" s="273">
        <v>20</v>
      </c>
      <c r="AU15" s="273">
        <f t="shared" si="13"/>
        <v>20</v>
      </c>
      <c r="AV15" s="273">
        <v>0</v>
      </c>
      <c r="AW15" s="273">
        <v>0</v>
      </c>
      <c r="AX15" s="273">
        <v>20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24</v>
      </c>
      <c r="BH15" s="273">
        <v>0</v>
      </c>
      <c r="BI15" s="273">
        <v>0</v>
      </c>
      <c r="BJ15" s="273">
        <v>24</v>
      </c>
      <c r="BK15" s="273">
        <f t="shared" si="17"/>
        <v>578</v>
      </c>
      <c r="BL15" s="273">
        <f t="shared" si="18"/>
        <v>295</v>
      </c>
      <c r="BM15" s="273">
        <v>0</v>
      </c>
      <c r="BN15" s="273">
        <v>234</v>
      </c>
      <c r="BO15" s="273">
        <v>10</v>
      </c>
      <c r="BP15" s="273">
        <v>12</v>
      </c>
      <c r="BQ15" s="273">
        <v>0</v>
      </c>
      <c r="BR15" s="273">
        <v>0</v>
      </c>
      <c r="BS15" s="273">
        <v>39</v>
      </c>
      <c r="BT15" s="273">
        <f t="shared" si="20"/>
        <v>283</v>
      </c>
      <c r="BU15" s="273">
        <v>0</v>
      </c>
      <c r="BV15" s="273">
        <v>225</v>
      </c>
      <c r="BW15" s="273">
        <v>10</v>
      </c>
      <c r="BX15" s="273">
        <v>11</v>
      </c>
      <c r="BY15" s="273">
        <v>0</v>
      </c>
      <c r="BZ15" s="273">
        <v>0</v>
      </c>
      <c r="CA15" s="273">
        <v>37</v>
      </c>
      <c r="CB15" s="273">
        <f t="shared" si="22"/>
        <v>4277</v>
      </c>
      <c r="CC15" s="273">
        <f t="shared" si="61"/>
        <v>0</v>
      </c>
      <c r="CD15" s="273">
        <f t="shared" si="62"/>
        <v>3428</v>
      </c>
      <c r="CE15" s="273">
        <f t="shared" si="63"/>
        <v>78</v>
      </c>
      <c r="CF15" s="273">
        <f t="shared" si="64"/>
        <v>722</v>
      </c>
      <c r="CG15" s="273">
        <f t="shared" si="24"/>
        <v>0</v>
      </c>
      <c r="CH15" s="273">
        <f t="shared" si="25"/>
        <v>0</v>
      </c>
      <c r="CI15" s="273">
        <f t="shared" si="26"/>
        <v>49</v>
      </c>
      <c r="CJ15" s="273">
        <f t="shared" si="27"/>
        <v>3982</v>
      </c>
      <c r="CK15" s="273">
        <f t="shared" si="28"/>
        <v>0</v>
      </c>
      <c r="CL15" s="273">
        <f t="shared" si="29"/>
        <v>3194</v>
      </c>
      <c r="CM15" s="273">
        <f t="shared" si="30"/>
        <v>68</v>
      </c>
      <c r="CN15" s="273">
        <f t="shared" si="31"/>
        <v>710</v>
      </c>
      <c r="CO15" s="273">
        <f t="shared" si="32"/>
        <v>0</v>
      </c>
      <c r="CP15" s="273">
        <f t="shared" si="33"/>
        <v>0</v>
      </c>
      <c r="CQ15" s="273">
        <f t="shared" si="34"/>
        <v>10</v>
      </c>
      <c r="CR15" s="273">
        <f t="shared" si="35"/>
        <v>295</v>
      </c>
      <c r="CS15" s="273">
        <f t="shared" si="36"/>
        <v>0</v>
      </c>
      <c r="CT15" s="273">
        <f t="shared" si="37"/>
        <v>234</v>
      </c>
      <c r="CU15" s="273">
        <f t="shared" si="38"/>
        <v>10</v>
      </c>
      <c r="CV15" s="273">
        <f t="shared" si="39"/>
        <v>12</v>
      </c>
      <c r="CW15" s="273">
        <f t="shared" si="65"/>
        <v>0</v>
      </c>
      <c r="CX15" s="273">
        <f t="shared" si="66"/>
        <v>0</v>
      </c>
      <c r="CY15" s="273">
        <f t="shared" si="67"/>
        <v>39</v>
      </c>
      <c r="CZ15" s="273">
        <f t="shared" si="41"/>
        <v>1237</v>
      </c>
      <c r="DA15" s="273">
        <f t="shared" si="42"/>
        <v>0</v>
      </c>
      <c r="DB15" s="273">
        <f t="shared" si="68"/>
        <v>1115</v>
      </c>
      <c r="DC15" s="273">
        <f t="shared" si="69"/>
        <v>30</v>
      </c>
      <c r="DD15" s="273">
        <f t="shared" si="70"/>
        <v>31</v>
      </c>
      <c r="DE15" s="273">
        <f t="shared" si="44"/>
        <v>0</v>
      </c>
      <c r="DF15" s="273">
        <f t="shared" si="71"/>
        <v>0</v>
      </c>
      <c r="DG15" s="273">
        <f t="shared" si="72"/>
        <v>61</v>
      </c>
      <c r="DH15" s="273">
        <f t="shared" si="45"/>
        <v>954</v>
      </c>
      <c r="DI15" s="273">
        <f t="shared" si="46"/>
        <v>0</v>
      </c>
      <c r="DJ15" s="273">
        <f t="shared" si="47"/>
        <v>890</v>
      </c>
      <c r="DK15" s="273">
        <f t="shared" si="48"/>
        <v>20</v>
      </c>
      <c r="DL15" s="273">
        <f t="shared" si="49"/>
        <v>20</v>
      </c>
      <c r="DM15" s="273">
        <f t="shared" si="50"/>
        <v>0</v>
      </c>
      <c r="DN15" s="273">
        <f t="shared" si="51"/>
        <v>0</v>
      </c>
      <c r="DO15" s="273">
        <f t="shared" si="52"/>
        <v>24</v>
      </c>
      <c r="DP15" s="273">
        <f t="shared" si="53"/>
        <v>283</v>
      </c>
      <c r="DQ15" s="273">
        <f t="shared" si="54"/>
        <v>0</v>
      </c>
      <c r="DR15" s="273">
        <f t="shared" si="55"/>
        <v>225</v>
      </c>
      <c r="DS15" s="273">
        <f t="shared" si="56"/>
        <v>10</v>
      </c>
      <c r="DT15" s="273">
        <f t="shared" si="57"/>
        <v>11</v>
      </c>
      <c r="DU15" s="273">
        <f t="shared" si="58"/>
        <v>0</v>
      </c>
      <c r="DV15" s="273">
        <f t="shared" si="73"/>
        <v>0</v>
      </c>
      <c r="DW15" s="273">
        <f t="shared" si="74"/>
        <v>37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15198</v>
      </c>
      <c r="E16" s="273">
        <f t="shared" si="1"/>
        <v>9284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7934</v>
      </c>
      <c r="K16" s="273">
        <v>2082</v>
      </c>
      <c r="L16" s="273">
        <v>5622</v>
      </c>
      <c r="M16" s="273">
        <v>230</v>
      </c>
      <c r="N16" s="273">
        <f t="shared" si="4"/>
        <v>0</v>
      </c>
      <c r="O16" s="273">
        <v>0</v>
      </c>
      <c r="P16" s="273">
        <v>0</v>
      </c>
      <c r="Q16" s="273">
        <v>0</v>
      </c>
      <c r="R16" s="273">
        <f t="shared" si="5"/>
        <v>834</v>
      </c>
      <c r="S16" s="273">
        <v>1</v>
      </c>
      <c r="T16" s="273">
        <v>833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516</v>
      </c>
      <c r="AE16" s="273">
        <v>1</v>
      </c>
      <c r="AF16" s="273">
        <v>512</v>
      </c>
      <c r="AG16" s="273">
        <v>3</v>
      </c>
      <c r="AH16" s="273">
        <f t="shared" si="9"/>
        <v>2516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2479</v>
      </c>
      <c r="AN16" s="273">
        <v>0</v>
      </c>
      <c r="AO16" s="273">
        <v>0</v>
      </c>
      <c r="AP16" s="273">
        <v>2479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4</v>
      </c>
      <c r="AV16" s="273">
        <v>0</v>
      </c>
      <c r="AW16" s="273">
        <v>0</v>
      </c>
      <c r="AX16" s="273">
        <v>4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33</v>
      </c>
      <c r="BH16" s="273">
        <v>0</v>
      </c>
      <c r="BI16" s="273">
        <v>0</v>
      </c>
      <c r="BJ16" s="273">
        <v>33</v>
      </c>
      <c r="BK16" s="273">
        <f t="shared" si="17"/>
        <v>3398</v>
      </c>
      <c r="BL16" s="273">
        <f t="shared" si="18"/>
        <v>2595</v>
      </c>
      <c r="BM16" s="273">
        <v>0</v>
      </c>
      <c r="BN16" s="273">
        <v>1356</v>
      </c>
      <c r="BO16" s="273">
        <v>0</v>
      </c>
      <c r="BP16" s="273">
        <v>331</v>
      </c>
      <c r="BQ16" s="273">
        <v>0</v>
      </c>
      <c r="BR16" s="273">
        <v>94</v>
      </c>
      <c r="BS16" s="273">
        <v>814</v>
      </c>
      <c r="BT16" s="273">
        <f t="shared" si="20"/>
        <v>803</v>
      </c>
      <c r="BU16" s="273">
        <v>0</v>
      </c>
      <c r="BV16" s="273">
        <v>779</v>
      </c>
      <c r="BW16" s="273">
        <v>0</v>
      </c>
      <c r="BX16" s="273">
        <v>9</v>
      </c>
      <c r="BY16" s="273">
        <v>0</v>
      </c>
      <c r="BZ16" s="273">
        <v>0</v>
      </c>
      <c r="CA16" s="273">
        <v>15</v>
      </c>
      <c r="CB16" s="273">
        <f t="shared" si="22"/>
        <v>11879</v>
      </c>
      <c r="CC16" s="273">
        <f t="shared" si="61"/>
        <v>0</v>
      </c>
      <c r="CD16" s="273">
        <f t="shared" si="62"/>
        <v>9290</v>
      </c>
      <c r="CE16" s="273">
        <f t="shared" si="63"/>
        <v>0</v>
      </c>
      <c r="CF16" s="273">
        <f t="shared" si="64"/>
        <v>1165</v>
      </c>
      <c r="CG16" s="273">
        <f t="shared" si="24"/>
        <v>0</v>
      </c>
      <c r="CH16" s="273">
        <f t="shared" si="25"/>
        <v>94</v>
      </c>
      <c r="CI16" s="273">
        <f t="shared" si="26"/>
        <v>1330</v>
      </c>
      <c r="CJ16" s="273">
        <f t="shared" si="27"/>
        <v>9284</v>
      </c>
      <c r="CK16" s="273">
        <f t="shared" si="28"/>
        <v>0</v>
      </c>
      <c r="CL16" s="273">
        <f t="shared" si="29"/>
        <v>7934</v>
      </c>
      <c r="CM16" s="273">
        <f t="shared" si="30"/>
        <v>0</v>
      </c>
      <c r="CN16" s="273">
        <f t="shared" si="31"/>
        <v>834</v>
      </c>
      <c r="CO16" s="273">
        <f t="shared" si="32"/>
        <v>0</v>
      </c>
      <c r="CP16" s="273">
        <f t="shared" si="33"/>
        <v>0</v>
      </c>
      <c r="CQ16" s="273">
        <f t="shared" si="34"/>
        <v>516</v>
      </c>
      <c r="CR16" s="273">
        <f t="shared" si="35"/>
        <v>2595</v>
      </c>
      <c r="CS16" s="273">
        <f t="shared" si="36"/>
        <v>0</v>
      </c>
      <c r="CT16" s="273">
        <f t="shared" si="37"/>
        <v>1356</v>
      </c>
      <c r="CU16" s="273">
        <f t="shared" si="38"/>
        <v>0</v>
      </c>
      <c r="CV16" s="273">
        <f t="shared" si="39"/>
        <v>331</v>
      </c>
      <c r="CW16" s="273">
        <f t="shared" si="65"/>
        <v>0</v>
      </c>
      <c r="CX16" s="273">
        <f t="shared" si="66"/>
        <v>94</v>
      </c>
      <c r="CY16" s="273">
        <f t="shared" si="67"/>
        <v>814</v>
      </c>
      <c r="CZ16" s="273">
        <f t="shared" si="41"/>
        <v>3319</v>
      </c>
      <c r="DA16" s="273">
        <f t="shared" si="42"/>
        <v>0</v>
      </c>
      <c r="DB16" s="273">
        <f t="shared" si="68"/>
        <v>3258</v>
      </c>
      <c r="DC16" s="273">
        <f t="shared" si="69"/>
        <v>0</v>
      </c>
      <c r="DD16" s="273">
        <f t="shared" si="70"/>
        <v>13</v>
      </c>
      <c r="DE16" s="273">
        <f t="shared" si="44"/>
        <v>0</v>
      </c>
      <c r="DF16" s="273">
        <f t="shared" si="71"/>
        <v>0</v>
      </c>
      <c r="DG16" s="273">
        <f t="shared" si="72"/>
        <v>48</v>
      </c>
      <c r="DH16" s="273">
        <f t="shared" si="45"/>
        <v>2516</v>
      </c>
      <c r="DI16" s="273">
        <f t="shared" si="46"/>
        <v>0</v>
      </c>
      <c r="DJ16" s="273">
        <f t="shared" si="47"/>
        <v>2479</v>
      </c>
      <c r="DK16" s="273">
        <f t="shared" si="48"/>
        <v>0</v>
      </c>
      <c r="DL16" s="273">
        <f t="shared" si="49"/>
        <v>4</v>
      </c>
      <c r="DM16" s="273">
        <f t="shared" si="50"/>
        <v>0</v>
      </c>
      <c r="DN16" s="273">
        <f t="shared" si="51"/>
        <v>0</v>
      </c>
      <c r="DO16" s="273">
        <f t="shared" si="52"/>
        <v>33</v>
      </c>
      <c r="DP16" s="273">
        <f t="shared" si="53"/>
        <v>803</v>
      </c>
      <c r="DQ16" s="273">
        <f t="shared" si="54"/>
        <v>0</v>
      </c>
      <c r="DR16" s="273">
        <f t="shared" si="55"/>
        <v>779</v>
      </c>
      <c r="DS16" s="273">
        <f t="shared" si="56"/>
        <v>0</v>
      </c>
      <c r="DT16" s="273">
        <f t="shared" si="57"/>
        <v>9</v>
      </c>
      <c r="DU16" s="273">
        <f t="shared" si="58"/>
        <v>0</v>
      </c>
      <c r="DV16" s="273">
        <f t="shared" si="73"/>
        <v>0</v>
      </c>
      <c r="DW16" s="273">
        <f t="shared" si="74"/>
        <v>15</v>
      </c>
      <c r="DX16" s="273">
        <v>0</v>
      </c>
      <c r="DY16" s="273">
        <f t="shared" si="60"/>
        <v>1</v>
      </c>
      <c r="DZ16" s="273">
        <v>1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7670</v>
      </c>
      <c r="E17" s="273">
        <f t="shared" si="1"/>
        <v>4003</v>
      </c>
      <c r="F17" s="273">
        <f t="shared" si="2"/>
        <v>2</v>
      </c>
      <c r="G17" s="273">
        <v>0</v>
      </c>
      <c r="H17" s="273">
        <v>2</v>
      </c>
      <c r="I17" s="273">
        <v>0</v>
      </c>
      <c r="J17" s="273">
        <f t="shared" si="3"/>
        <v>3319</v>
      </c>
      <c r="K17" s="273">
        <v>25</v>
      </c>
      <c r="L17" s="273">
        <v>3294</v>
      </c>
      <c r="M17" s="273">
        <v>0</v>
      </c>
      <c r="N17" s="273">
        <f t="shared" si="4"/>
        <v>56</v>
      </c>
      <c r="O17" s="273">
        <v>4</v>
      </c>
      <c r="P17" s="273">
        <v>52</v>
      </c>
      <c r="Q17" s="273">
        <v>0</v>
      </c>
      <c r="R17" s="273">
        <f t="shared" si="5"/>
        <v>626</v>
      </c>
      <c r="S17" s="273">
        <v>321</v>
      </c>
      <c r="T17" s="273">
        <v>259</v>
      </c>
      <c r="U17" s="273">
        <v>46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0</v>
      </c>
      <c r="AE17" s="273">
        <v>0</v>
      </c>
      <c r="AF17" s="273">
        <v>0</v>
      </c>
      <c r="AG17" s="273">
        <v>0</v>
      </c>
      <c r="AH17" s="273">
        <f t="shared" si="9"/>
        <v>2997</v>
      </c>
      <c r="AI17" s="273">
        <f t="shared" si="10"/>
        <v>2</v>
      </c>
      <c r="AJ17" s="273">
        <v>0</v>
      </c>
      <c r="AK17" s="273">
        <v>0</v>
      </c>
      <c r="AL17" s="273">
        <v>2</v>
      </c>
      <c r="AM17" s="273">
        <f t="shared" si="11"/>
        <v>2991</v>
      </c>
      <c r="AN17" s="273">
        <v>0</v>
      </c>
      <c r="AO17" s="273">
        <v>0</v>
      </c>
      <c r="AP17" s="273">
        <v>2991</v>
      </c>
      <c r="AQ17" s="273">
        <f t="shared" si="12"/>
        <v>4</v>
      </c>
      <c r="AR17" s="273">
        <v>0</v>
      </c>
      <c r="AS17" s="273">
        <v>0</v>
      </c>
      <c r="AT17" s="273">
        <v>4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670</v>
      </c>
      <c r="BL17" s="273">
        <f t="shared" si="18"/>
        <v>474</v>
      </c>
      <c r="BM17" s="273">
        <v>129</v>
      </c>
      <c r="BN17" s="273">
        <v>184</v>
      </c>
      <c r="BO17" s="273">
        <v>6</v>
      </c>
      <c r="BP17" s="273">
        <v>155</v>
      </c>
      <c r="BQ17" s="273">
        <v>0</v>
      </c>
      <c r="BR17" s="273">
        <v>0</v>
      </c>
      <c r="BS17" s="273">
        <v>0</v>
      </c>
      <c r="BT17" s="273">
        <f t="shared" si="20"/>
        <v>196</v>
      </c>
      <c r="BU17" s="273">
        <v>10</v>
      </c>
      <c r="BV17" s="273">
        <v>123</v>
      </c>
      <c r="BW17" s="273">
        <v>4</v>
      </c>
      <c r="BX17" s="273">
        <v>59</v>
      </c>
      <c r="BY17" s="273">
        <v>0</v>
      </c>
      <c r="BZ17" s="273">
        <v>0</v>
      </c>
      <c r="CA17" s="273">
        <v>0</v>
      </c>
      <c r="CB17" s="273">
        <f t="shared" si="22"/>
        <v>4477</v>
      </c>
      <c r="CC17" s="273">
        <f t="shared" si="61"/>
        <v>131</v>
      </c>
      <c r="CD17" s="273">
        <f t="shared" si="62"/>
        <v>3503</v>
      </c>
      <c r="CE17" s="273">
        <f t="shared" si="63"/>
        <v>62</v>
      </c>
      <c r="CF17" s="273">
        <f t="shared" si="64"/>
        <v>781</v>
      </c>
      <c r="CG17" s="273">
        <f t="shared" si="24"/>
        <v>0</v>
      </c>
      <c r="CH17" s="273">
        <f t="shared" si="25"/>
        <v>0</v>
      </c>
      <c r="CI17" s="273">
        <f t="shared" si="26"/>
        <v>0</v>
      </c>
      <c r="CJ17" s="273">
        <f t="shared" si="27"/>
        <v>4003</v>
      </c>
      <c r="CK17" s="273">
        <f t="shared" si="28"/>
        <v>2</v>
      </c>
      <c r="CL17" s="273">
        <f t="shared" si="29"/>
        <v>3319</v>
      </c>
      <c r="CM17" s="273">
        <f t="shared" si="30"/>
        <v>56</v>
      </c>
      <c r="CN17" s="273">
        <f t="shared" si="31"/>
        <v>626</v>
      </c>
      <c r="CO17" s="273">
        <f t="shared" si="32"/>
        <v>0</v>
      </c>
      <c r="CP17" s="273">
        <f t="shared" si="33"/>
        <v>0</v>
      </c>
      <c r="CQ17" s="273">
        <f t="shared" si="34"/>
        <v>0</v>
      </c>
      <c r="CR17" s="273">
        <f t="shared" si="35"/>
        <v>474</v>
      </c>
      <c r="CS17" s="273">
        <f t="shared" si="36"/>
        <v>129</v>
      </c>
      <c r="CT17" s="273">
        <f t="shared" si="37"/>
        <v>184</v>
      </c>
      <c r="CU17" s="273">
        <f t="shared" si="38"/>
        <v>6</v>
      </c>
      <c r="CV17" s="273">
        <f t="shared" si="39"/>
        <v>155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3193</v>
      </c>
      <c r="DA17" s="273">
        <f t="shared" si="42"/>
        <v>12</v>
      </c>
      <c r="DB17" s="273">
        <f t="shared" si="68"/>
        <v>3114</v>
      </c>
      <c r="DC17" s="273">
        <f t="shared" si="69"/>
        <v>8</v>
      </c>
      <c r="DD17" s="273">
        <f t="shared" si="70"/>
        <v>59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2997</v>
      </c>
      <c r="DI17" s="273">
        <f t="shared" si="46"/>
        <v>2</v>
      </c>
      <c r="DJ17" s="273">
        <f t="shared" si="47"/>
        <v>2991</v>
      </c>
      <c r="DK17" s="273">
        <f t="shared" si="48"/>
        <v>4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196</v>
      </c>
      <c r="DQ17" s="273">
        <f t="shared" si="54"/>
        <v>10</v>
      </c>
      <c r="DR17" s="273">
        <f t="shared" si="55"/>
        <v>123</v>
      </c>
      <c r="DS17" s="273">
        <f t="shared" si="56"/>
        <v>4</v>
      </c>
      <c r="DT17" s="273">
        <f t="shared" si="57"/>
        <v>59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5692</v>
      </c>
      <c r="E18" s="273">
        <f t="shared" si="1"/>
        <v>3748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2942</v>
      </c>
      <c r="K18" s="273">
        <v>2588</v>
      </c>
      <c r="L18" s="273">
        <v>354</v>
      </c>
      <c r="M18" s="273">
        <v>0</v>
      </c>
      <c r="N18" s="273">
        <f t="shared" si="4"/>
        <v>148</v>
      </c>
      <c r="O18" s="273">
        <v>112</v>
      </c>
      <c r="P18" s="273">
        <v>36</v>
      </c>
      <c r="Q18" s="273">
        <v>0</v>
      </c>
      <c r="R18" s="273">
        <f t="shared" si="5"/>
        <v>632</v>
      </c>
      <c r="S18" s="273">
        <v>511</v>
      </c>
      <c r="T18" s="273">
        <v>121</v>
      </c>
      <c r="U18" s="273">
        <v>0</v>
      </c>
      <c r="V18" s="273">
        <f t="shared" si="6"/>
        <v>3</v>
      </c>
      <c r="W18" s="273">
        <v>3</v>
      </c>
      <c r="X18" s="273">
        <v>0</v>
      </c>
      <c r="Y18" s="273">
        <v>0</v>
      </c>
      <c r="Z18" s="273">
        <f t="shared" si="7"/>
        <v>16</v>
      </c>
      <c r="AA18" s="273">
        <v>13</v>
      </c>
      <c r="AB18" s="273">
        <v>3</v>
      </c>
      <c r="AC18" s="273">
        <v>0</v>
      </c>
      <c r="AD18" s="273">
        <f t="shared" si="8"/>
        <v>10</v>
      </c>
      <c r="AE18" s="273">
        <v>10</v>
      </c>
      <c r="AF18" s="273">
        <v>0</v>
      </c>
      <c r="AG18" s="273">
        <v>0</v>
      </c>
      <c r="AH18" s="273">
        <f t="shared" si="9"/>
        <v>523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523</v>
      </c>
      <c r="AN18" s="273">
        <v>0</v>
      </c>
      <c r="AO18" s="273">
        <v>0</v>
      </c>
      <c r="AP18" s="273">
        <v>523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1421</v>
      </c>
      <c r="BL18" s="273">
        <f t="shared" si="18"/>
        <v>932</v>
      </c>
      <c r="BM18" s="273">
        <v>0</v>
      </c>
      <c r="BN18" s="273">
        <v>208</v>
      </c>
      <c r="BO18" s="273">
        <v>475</v>
      </c>
      <c r="BP18" s="273">
        <v>137</v>
      </c>
      <c r="BQ18" s="273">
        <v>0</v>
      </c>
      <c r="BR18" s="273">
        <v>0</v>
      </c>
      <c r="BS18" s="273">
        <v>112</v>
      </c>
      <c r="BT18" s="273">
        <f t="shared" si="20"/>
        <v>489</v>
      </c>
      <c r="BU18" s="273">
        <v>0</v>
      </c>
      <c r="BV18" s="273">
        <v>489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4680</v>
      </c>
      <c r="CC18" s="273">
        <f t="shared" si="61"/>
        <v>0</v>
      </c>
      <c r="CD18" s="273">
        <f t="shared" si="62"/>
        <v>3150</v>
      </c>
      <c r="CE18" s="273">
        <f t="shared" si="63"/>
        <v>623</v>
      </c>
      <c r="CF18" s="273">
        <f t="shared" si="64"/>
        <v>769</v>
      </c>
      <c r="CG18" s="273">
        <f t="shared" si="24"/>
        <v>3</v>
      </c>
      <c r="CH18" s="273">
        <f t="shared" si="25"/>
        <v>16</v>
      </c>
      <c r="CI18" s="273">
        <f t="shared" si="26"/>
        <v>122</v>
      </c>
      <c r="CJ18" s="273">
        <f t="shared" si="27"/>
        <v>3748</v>
      </c>
      <c r="CK18" s="273">
        <f t="shared" si="28"/>
        <v>0</v>
      </c>
      <c r="CL18" s="273">
        <f t="shared" si="29"/>
        <v>2942</v>
      </c>
      <c r="CM18" s="273">
        <f t="shared" si="30"/>
        <v>148</v>
      </c>
      <c r="CN18" s="273">
        <f t="shared" si="31"/>
        <v>632</v>
      </c>
      <c r="CO18" s="273">
        <f t="shared" si="32"/>
        <v>3</v>
      </c>
      <c r="CP18" s="273">
        <f t="shared" si="33"/>
        <v>16</v>
      </c>
      <c r="CQ18" s="273">
        <f t="shared" si="34"/>
        <v>10</v>
      </c>
      <c r="CR18" s="273">
        <f t="shared" si="35"/>
        <v>932</v>
      </c>
      <c r="CS18" s="273">
        <f t="shared" si="36"/>
        <v>0</v>
      </c>
      <c r="CT18" s="273">
        <f t="shared" si="37"/>
        <v>208</v>
      </c>
      <c r="CU18" s="273">
        <f t="shared" si="38"/>
        <v>475</v>
      </c>
      <c r="CV18" s="273">
        <f t="shared" si="39"/>
        <v>137</v>
      </c>
      <c r="CW18" s="273">
        <f t="shared" si="65"/>
        <v>0</v>
      </c>
      <c r="CX18" s="273">
        <f t="shared" si="66"/>
        <v>0</v>
      </c>
      <c r="CY18" s="273">
        <f t="shared" si="67"/>
        <v>112</v>
      </c>
      <c r="CZ18" s="273">
        <f t="shared" si="41"/>
        <v>1012</v>
      </c>
      <c r="DA18" s="273">
        <f t="shared" si="42"/>
        <v>0</v>
      </c>
      <c r="DB18" s="273">
        <f t="shared" si="68"/>
        <v>1012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523</v>
      </c>
      <c r="DI18" s="273">
        <f t="shared" si="46"/>
        <v>0</v>
      </c>
      <c r="DJ18" s="273">
        <f t="shared" si="47"/>
        <v>523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489</v>
      </c>
      <c r="DQ18" s="273">
        <f t="shared" si="54"/>
        <v>0</v>
      </c>
      <c r="DR18" s="273">
        <f t="shared" si="55"/>
        <v>489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9</v>
      </c>
      <c r="DZ18" s="273">
        <v>1</v>
      </c>
      <c r="EA18" s="273">
        <v>0</v>
      </c>
      <c r="EB18" s="273">
        <v>0</v>
      </c>
      <c r="EC18" s="273">
        <v>8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12634</v>
      </c>
      <c r="E19" s="273">
        <f t="shared" si="1"/>
        <v>7325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6654</v>
      </c>
      <c r="K19" s="273">
        <v>2496</v>
      </c>
      <c r="L19" s="273">
        <v>4158</v>
      </c>
      <c r="M19" s="273">
        <v>0</v>
      </c>
      <c r="N19" s="273">
        <f t="shared" si="4"/>
        <v>123</v>
      </c>
      <c r="O19" s="273">
        <v>38</v>
      </c>
      <c r="P19" s="273">
        <v>85</v>
      </c>
      <c r="Q19" s="273">
        <v>0</v>
      </c>
      <c r="R19" s="273">
        <f t="shared" si="5"/>
        <v>548</v>
      </c>
      <c r="S19" s="273">
        <v>0</v>
      </c>
      <c r="T19" s="273">
        <v>548</v>
      </c>
      <c r="U19" s="273">
        <v>0</v>
      </c>
      <c r="V19" s="273">
        <f t="shared" si="6"/>
        <v>4</v>
      </c>
      <c r="W19" s="273">
        <v>0</v>
      </c>
      <c r="X19" s="273">
        <v>4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0</v>
      </c>
      <c r="AE19" s="273">
        <v>0</v>
      </c>
      <c r="AF19" s="273">
        <v>0</v>
      </c>
      <c r="AG19" s="273">
        <v>0</v>
      </c>
      <c r="AH19" s="273">
        <f t="shared" si="9"/>
        <v>3011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3011</v>
      </c>
      <c r="AN19" s="273">
        <v>0</v>
      </c>
      <c r="AO19" s="273">
        <v>0</v>
      </c>
      <c r="AP19" s="273">
        <v>3011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2298</v>
      </c>
      <c r="BL19" s="273">
        <f t="shared" si="18"/>
        <v>2181</v>
      </c>
      <c r="BM19" s="273">
        <v>0</v>
      </c>
      <c r="BN19" s="273">
        <v>193</v>
      </c>
      <c r="BO19" s="273">
        <v>25</v>
      </c>
      <c r="BP19" s="273">
        <v>70</v>
      </c>
      <c r="BQ19" s="273">
        <v>0</v>
      </c>
      <c r="BR19" s="273">
        <v>0</v>
      </c>
      <c r="BS19" s="273">
        <v>1893</v>
      </c>
      <c r="BT19" s="273">
        <f t="shared" si="20"/>
        <v>117</v>
      </c>
      <c r="BU19" s="273">
        <v>0</v>
      </c>
      <c r="BV19" s="273">
        <v>116</v>
      </c>
      <c r="BW19" s="273">
        <v>1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2"/>
        <v>9506</v>
      </c>
      <c r="CC19" s="273">
        <f t="shared" si="61"/>
        <v>0</v>
      </c>
      <c r="CD19" s="273">
        <f t="shared" si="62"/>
        <v>6847</v>
      </c>
      <c r="CE19" s="273">
        <f t="shared" si="63"/>
        <v>148</v>
      </c>
      <c r="CF19" s="273">
        <f t="shared" si="64"/>
        <v>618</v>
      </c>
      <c r="CG19" s="273">
        <f t="shared" si="24"/>
        <v>4</v>
      </c>
      <c r="CH19" s="273">
        <f t="shared" si="25"/>
        <v>0</v>
      </c>
      <c r="CI19" s="273">
        <f t="shared" si="26"/>
        <v>1893</v>
      </c>
      <c r="CJ19" s="273">
        <f t="shared" si="27"/>
        <v>7325</v>
      </c>
      <c r="CK19" s="273">
        <f t="shared" si="28"/>
        <v>0</v>
      </c>
      <c r="CL19" s="273">
        <f t="shared" si="29"/>
        <v>6654</v>
      </c>
      <c r="CM19" s="273">
        <f t="shared" si="30"/>
        <v>123</v>
      </c>
      <c r="CN19" s="273">
        <f t="shared" si="31"/>
        <v>548</v>
      </c>
      <c r="CO19" s="273">
        <f t="shared" si="32"/>
        <v>4</v>
      </c>
      <c r="CP19" s="273">
        <f t="shared" si="33"/>
        <v>0</v>
      </c>
      <c r="CQ19" s="273">
        <f t="shared" si="34"/>
        <v>0</v>
      </c>
      <c r="CR19" s="273">
        <f t="shared" si="35"/>
        <v>2181</v>
      </c>
      <c r="CS19" s="273">
        <f t="shared" si="36"/>
        <v>0</v>
      </c>
      <c r="CT19" s="273">
        <f t="shared" si="37"/>
        <v>193</v>
      </c>
      <c r="CU19" s="273">
        <f t="shared" si="38"/>
        <v>25</v>
      </c>
      <c r="CV19" s="273">
        <f t="shared" si="39"/>
        <v>70</v>
      </c>
      <c r="CW19" s="273">
        <f t="shared" si="65"/>
        <v>0</v>
      </c>
      <c r="CX19" s="273">
        <f t="shared" si="66"/>
        <v>0</v>
      </c>
      <c r="CY19" s="273">
        <f t="shared" si="67"/>
        <v>1893</v>
      </c>
      <c r="CZ19" s="273">
        <f t="shared" si="41"/>
        <v>3128</v>
      </c>
      <c r="DA19" s="273">
        <f t="shared" si="42"/>
        <v>0</v>
      </c>
      <c r="DB19" s="273">
        <f t="shared" si="68"/>
        <v>3127</v>
      </c>
      <c r="DC19" s="273">
        <f t="shared" si="69"/>
        <v>1</v>
      </c>
      <c r="DD19" s="273">
        <f t="shared" si="70"/>
        <v>0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3011</v>
      </c>
      <c r="DI19" s="273">
        <f t="shared" si="46"/>
        <v>0</v>
      </c>
      <c r="DJ19" s="273">
        <f t="shared" si="47"/>
        <v>3011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117</v>
      </c>
      <c r="DQ19" s="273">
        <f t="shared" si="54"/>
        <v>0</v>
      </c>
      <c r="DR19" s="273">
        <f t="shared" si="55"/>
        <v>116</v>
      </c>
      <c r="DS19" s="273">
        <f t="shared" si="56"/>
        <v>1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2</v>
      </c>
      <c r="DZ19" s="273">
        <v>0</v>
      </c>
      <c r="EA19" s="273">
        <v>0</v>
      </c>
      <c r="EB19" s="273">
        <v>0</v>
      </c>
      <c r="EC19" s="273">
        <v>2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16521</v>
      </c>
      <c r="E20" s="273">
        <f t="shared" si="1"/>
        <v>9931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8137</v>
      </c>
      <c r="K20" s="273">
        <v>304</v>
      </c>
      <c r="L20" s="273">
        <v>7833</v>
      </c>
      <c r="M20" s="273">
        <v>0</v>
      </c>
      <c r="N20" s="273">
        <f t="shared" si="4"/>
        <v>543</v>
      </c>
      <c r="O20" s="273">
        <v>128</v>
      </c>
      <c r="P20" s="273">
        <v>415</v>
      </c>
      <c r="Q20" s="273">
        <v>0</v>
      </c>
      <c r="R20" s="273">
        <f t="shared" si="5"/>
        <v>1233</v>
      </c>
      <c r="S20" s="273">
        <v>488</v>
      </c>
      <c r="T20" s="273">
        <v>745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18</v>
      </c>
      <c r="AA20" s="273">
        <v>11</v>
      </c>
      <c r="AB20" s="273">
        <v>7</v>
      </c>
      <c r="AC20" s="273">
        <v>0</v>
      </c>
      <c r="AD20" s="273">
        <f t="shared" si="8"/>
        <v>0</v>
      </c>
      <c r="AE20" s="273">
        <v>0</v>
      </c>
      <c r="AF20" s="273">
        <v>0</v>
      </c>
      <c r="AG20" s="273">
        <v>0</v>
      </c>
      <c r="AH20" s="273">
        <f t="shared" si="9"/>
        <v>4637</v>
      </c>
      <c r="AI20" s="273">
        <f t="shared" si="10"/>
        <v>2</v>
      </c>
      <c r="AJ20" s="273">
        <v>0</v>
      </c>
      <c r="AK20" s="273">
        <v>0</v>
      </c>
      <c r="AL20" s="273">
        <v>2</v>
      </c>
      <c r="AM20" s="273">
        <f t="shared" si="11"/>
        <v>4634</v>
      </c>
      <c r="AN20" s="273">
        <v>0</v>
      </c>
      <c r="AO20" s="273">
        <v>0</v>
      </c>
      <c r="AP20" s="273">
        <v>4634</v>
      </c>
      <c r="AQ20" s="273">
        <f t="shared" si="12"/>
        <v>1</v>
      </c>
      <c r="AR20" s="273">
        <v>0</v>
      </c>
      <c r="AS20" s="273">
        <v>0</v>
      </c>
      <c r="AT20" s="273">
        <v>1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1953</v>
      </c>
      <c r="BL20" s="273">
        <f t="shared" si="18"/>
        <v>1475</v>
      </c>
      <c r="BM20" s="273">
        <v>391</v>
      </c>
      <c r="BN20" s="273">
        <v>943</v>
      </c>
      <c r="BO20" s="273">
        <v>60</v>
      </c>
      <c r="BP20" s="273">
        <v>81</v>
      </c>
      <c r="BQ20" s="273">
        <v>0</v>
      </c>
      <c r="BR20" s="273">
        <v>0</v>
      </c>
      <c r="BS20" s="273">
        <v>0</v>
      </c>
      <c r="BT20" s="273">
        <f t="shared" si="20"/>
        <v>478</v>
      </c>
      <c r="BU20" s="273">
        <v>4</v>
      </c>
      <c r="BV20" s="273">
        <v>454</v>
      </c>
      <c r="BW20" s="273">
        <v>0</v>
      </c>
      <c r="BX20" s="273">
        <v>20</v>
      </c>
      <c r="BY20" s="273">
        <v>0</v>
      </c>
      <c r="BZ20" s="273">
        <v>0</v>
      </c>
      <c r="CA20" s="273">
        <v>0</v>
      </c>
      <c r="CB20" s="273">
        <f t="shared" si="22"/>
        <v>11406</v>
      </c>
      <c r="CC20" s="273">
        <f t="shared" si="61"/>
        <v>391</v>
      </c>
      <c r="CD20" s="273">
        <f t="shared" si="62"/>
        <v>9080</v>
      </c>
      <c r="CE20" s="273">
        <f t="shared" si="63"/>
        <v>603</v>
      </c>
      <c r="CF20" s="273">
        <f t="shared" si="64"/>
        <v>1314</v>
      </c>
      <c r="CG20" s="273">
        <f t="shared" si="24"/>
        <v>0</v>
      </c>
      <c r="CH20" s="273">
        <f t="shared" si="25"/>
        <v>18</v>
      </c>
      <c r="CI20" s="273">
        <f t="shared" si="26"/>
        <v>0</v>
      </c>
      <c r="CJ20" s="273">
        <f t="shared" si="27"/>
        <v>9931</v>
      </c>
      <c r="CK20" s="273">
        <f t="shared" si="28"/>
        <v>0</v>
      </c>
      <c r="CL20" s="273">
        <f t="shared" si="29"/>
        <v>8137</v>
      </c>
      <c r="CM20" s="273">
        <f t="shared" si="30"/>
        <v>543</v>
      </c>
      <c r="CN20" s="273">
        <f t="shared" si="31"/>
        <v>1233</v>
      </c>
      <c r="CO20" s="273">
        <f t="shared" si="32"/>
        <v>0</v>
      </c>
      <c r="CP20" s="273">
        <f t="shared" si="33"/>
        <v>18</v>
      </c>
      <c r="CQ20" s="273">
        <f t="shared" si="34"/>
        <v>0</v>
      </c>
      <c r="CR20" s="273">
        <f t="shared" si="35"/>
        <v>1475</v>
      </c>
      <c r="CS20" s="273">
        <f t="shared" si="36"/>
        <v>391</v>
      </c>
      <c r="CT20" s="273">
        <f t="shared" si="37"/>
        <v>943</v>
      </c>
      <c r="CU20" s="273">
        <f t="shared" si="38"/>
        <v>60</v>
      </c>
      <c r="CV20" s="273">
        <f t="shared" si="39"/>
        <v>81</v>
      </c>
      <c r="CW20" s="273">
        <f t="shared" si="65"/>
        <v>0</v>
      </c>
      <c r="CX20" s="273">
        <f t="shared" si="66"/>
        <v>0</v>
      </c>
      <c r="CY20" s="273">
        <f t="shared" si="67"/>
        <v>0</v>
      </c>
      <c r="CZ20" s="273">
        <f t="shared" si="41"/>
        <v>5115</v>
      </c>
      <c r="DA20" s="273">
        <f t="shared" si="42"/>
        <v>6</v>
      </c>
      <c r="DB20" s="273">
        <f t="shared" si="68"/>
        <v>5088</v>
      </c>
      <c r="DC20" s="273">
        <f t="shared" si="69"/>
        <v>1</v>
      </c>
      <c r="DD20" s="273">
        <f t="shared" si="70"/>
        <v>20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4637</v>
      </c>
      <c r="DI20" s="273">
        <f t="shared" si="46"/>
        <v>2</v>
      </c>
      <c r="DJ20" s="273">
        <f t="shared" si="47"/>
        <v>4634</v>
      </c>
      <c r="DK20" s="273">
        <f t="shared" si="48"/>
        <v>1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478</v>
      </c>
      <c r="DQ20" s="273">
        <f t="shared" si="54"/>
        <v>4</v>
      </c>
      <c r="DR20" s="273">
        <f t="shared" si="55"/>
        <v>454</v>
      </c>
      <c r="DS20" s="273">
        <f t="shared" si="56"/>
        <v>0</v>
      </c>
      <c r="DT20" s="273">
        <f t="shared" si="57"/>
        <v>20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2</v>
      </c>
      <c r="DZ20" s="273">
        <v>0</v>
      </c>
      <c r="EA20" s="273">
        <v>0</v>
      </c>
      <c r="EB20" s="273">
        <v>0</v>
      </c>
      <c r="EC20" s="273">
        <v>2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23785</v>
      </c>
      <c r="E21" s="273">
        <f t="shared" si="1"/>
        <v>16106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13145</v>
      </c>
      <c r="K21" s="273">
        <v>282</v>
      </c>
      <c r="L21" s="273">
        <v>12863</v>
      </c>
      <c r="M21" s="273">
        <v>0</v>
      </c>
      <c r="N21" s="273">
        <f t="shared" si="4"/>
        <v>331</v>
      </c>
      <c r="O21" s="273">
        <v>1</v>
      </c>
      <c r="P21" s="273">
        <v>330</v>
      </c>
      <c r="Q21" s="273">
        <v>0</v>
      </c>
      <c r="R21" s="273">
        <f t="shared" si="5"/>
        <v>2325</v>
      </c>
      <c r="S21" s="273">
        <v>120</v>
      </c>
      <c r="T21" s="273">
        <v>2205</v>
      </c>
      <c r="U21" s="273">
        <v>0</v>
      </c>
      <c r="V21" s="273">
        <f t="shared" si="6"/>
        <v>7</v>
      </c>
      <c r="W21" s="273">
        <v>1</v>
      </c>
      <c r="X21" s="273">
        <v>6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305</v>
      </c>
      <c r="AE21" s="273">
        <v>305</v>
      </c>
      <c r="AF21" s="273">
        <v>0</v>
      </c>
      <c r="AG21" s="273">
        <v>0</v>
      </c>
      <c r="AH21" s="273">
        <f t="shared" si="9"/>
        <v>6312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6090</v>
      </c>
      <c r="AN21" s="273">
        <v>0</v>
      </c>
      <c r="AO21" s="273">
        <v>0</v>
      </c>
      <c r="AP21" s="273">
        <v>6090</v>
      </c>
      <c r="AQ21" s="273">
        <f t="shared" si="12"/>
        <v>86</v>
      </c>
      <c r="AR21" s="273">
        <v>0</v>
      </c>
      <c r="AS21" s="273">
        <v>0</v>
      </c>
      <c r="AT21" s="273">
        <v>86</v>
      </c>
      <c r="AU21" s="273">
        <f t="shared" si="13"/>
        <v>135</v>
      </c>
      <c r="AV21" s="273">
        <v>0</v>
      </c>
      <c r="AW21" s="273">
        <v>0</v>
      </c>
      <c r="AX21" s="273">
        <v>135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1</v>
      </c>
      <c r="BH21" s="273">
        <v>0</v>
      </c>
      <c r="BI21" s="273">
        <v>0</v>
      </c>
      <c r="BJ21" s="273">
        <v>1</v>
      </c>
      <c r="BK21" s="273">
        <f t="shared" si="17"/>
        <v>1367</v>
      </c>
      <c r="BL21" s="273">
        <f t="shared" si="18"/>
        <v>1128</v>
      </c>
      <c r="BM21" s="273">
        <v>0</v>
      </c>
      <c r="BN21" s="273">
        <v>644</v>
      </c>
      <c r="BO21" s="273">
        <v>139</v>
      </c>
      <c r="BP21" s="273">
        <v>221</v>
      </c>
      <c r="BQ21" s="273">
        <v>0</v>
      </c>
      <c r="BR21" s="273">
        <v>0</v>
      </c>
      <c r="BS21" s="273">
        <v>124</v>
      </c>
      <c r="BT21" s="273">
        <f t="shared" si="20"/>
        <v>239</v>
      </c>
      <c r="BU21" s="273">
        <v>0</v>
      </c>
      <c r="BV21" s="273">
        <v>232</v>
      </c>
      <c r="BW21" s="273">
        <v>2</v>
      </c>
      <c r="BX21" s="273">
        <v>4</v>
      </c>
      <c r="BY21" s="273">
        <v>0</v>
      </c>
      <c r="BZ21" s="273">
        <v>0</v>
      </c>
      <c r="CA21" s="273">
        <v>1</v>
      </c>
      <c r="CB21" s="273">
        <f t="shared" si="22"/>
        <v>17234</v>
      </c>
      <c r="CC21" s="273">
        <f t="shared" si="61"/>
        <v>0</v>
      </c>
      <c r="CD21" s="273">
        <f t="shared" si="62"/>
        <v>13789</v>
      </c>
      <c r="CE21" s="273">
        <f t="shared" si="63"/>
        <v>470</v>
      </c>
      <c r="CF21" s="273">
        <f t="shared" si="64"/>
        <v>2546</v>
      </c>
      <c r="CG21" s="273">
        <f t="shared" si="24"/>
        <v>7</v>
      </c>
      <c r="CH21" s="273">
        <f t="shared" si="25"/>
        <v>0</v>
      </c>
      <c r="CI21" s="273">
        <f t="shared" si="26"/>
        <v>429</v>
      </c>
      <c r="CJ21" s="273">
        <f t="shared" si="27"/>
        <v>16106</v>
      </c>
      <c r="CK21" s="273">
        <f t="shared" si="28"/>
        <v>0</v>
      </c>
      <c r="CL21" s="273">
        <f t="shared" si="29"/>
        <v>13145</v>
      </c>
      <c r="CM21" s="273">
        <f t="shared" si="30"/>
        <v>331</v>
      </c>
      <c r="CN21" s="273">
        <f t="shared" si="31"/>
        <v>2325</v>
      </c>
      <c r="CO21" s="273">
        <f t="shared" si="32"/>
        <v>7</v>
      </c>
      <c r="CP21" s="273">
        <f t="shared" si="33"/>
        <v>0</v>
      </c>
      <c r="CQ21" s="273">
        <f t="shared" si="34"/>
        <v>305</v>
      </c>
      <c r="CR21" s="273">
        <f t="shared" si="35"/>
        <v>1128</v>
      </c>
      <c r="CS21" s="273">
        <f t="shared" si="36"/>
        <v>0</v>
      </c>
      <c r="CT21" s="273">
        <f t="shared" si="37"/>
        <v>644</v>
      </c>
      <c r="CU21" s="273">
        <f t="shared" si="38"/>
        <v>139</v>
      </c>
      <c r="CV21" s="273">
        <f t="shared" si="39"/>
        <v>221</v>
      </c>
      <c r="CW21" s="273">
        <f t="shared" si="65"/>
        <v>0</v>
      </c>
      <c r="CX21" s="273">
        <f t="shared" si="66"/>
        <v>0</v>
      </c>
      <c r="CY21" s="273">
        <f t="shared" si="67"/>
        <v>124</v>
      </c>
      <c r="CZ21" s="273">
        <f t="shared" si="41"/>
        <v>6551</v>
      </c>
      <c r="DA21" s="273">
        <f t="shared" si="42"/>
        <v>0</v>
      </c>
      <c r="DB21" s="273">
        <f t="shared" si="68"/>
        <v>6322</v>
      </c>
      <c r="DC21" s="273">
        <f t="shared" si="69"/>
        <v>88</v>
      </c>
      <c r="DD21" s="273">
        <f t="shared" si="70"/>
        <v>139</v>
      </c>
      <c r="DE21" s="273">
        <f t="shared" si="44"/>
        <v>0</v>
      </c>
      <c r="DF21" s="273">
        <f t="shared" si="71"/>
        <v>0</v>
      </c>
      <c r="DG21" s="273">
        <f t="shared" si="72"/>
        <v>2</v>
      </c>
      <c r="DH21" s="273">
        <f t="shared" si="45"/>
        <v>6312</v>
      </c>
      <c r="DI21" s="273">
        <f t="shared" si="46"/>
        <v>0</v>
      </c>
      <c r="DJ21" s="273">
        <f t="shared" si="47"/>
        <v>6090</v>
      </c>
      <c r="DK21" s="273">
        <f t="shared" si="48"/>
        <v>86</v>
      </c>
      <c r="DL21" s="273">
        <f t="shared" si="49"/>
        <v>135</v>
      </c>
      <c r="DM21" s="273">
        <f t="shared" si="50"/>
        <v>0</v>
      </c>
      <c r="DN21" s="273">
        <f t="shared" si="51"/>
        <v>0</v>
      </c>
      <c r="DO21" s="273">
        <f t="shared" si="52"/>
        <v>1</v>
      </c>
      <c r="DP21" s="273">
        <f t="shared" si="53"/>
        <v>239</v>
      </c>
      <c r="DQ21" s="273">
        <f t="shared" si="54"/>
        <v>0</v>
      </c>
      <c r="DR21" s="273">
        <f t="shared" si="55"/>
        <v>232</v>
      </c>
      <c r="DS21" s="273">
        <f t="shared" si="56"/>
        <v>2</v>
      </c>
      <c r="DT21" s="273">
        <f t="shared" si="57"/>
        <v>4</v>
      </c>
      <c r="DU21" s="273">
        <f t="shared" si="58"/>
        <v>0</v>
      </c>
      <c r="DV21" s="273">
        <f t="shared" si="73"/>
        <v>0</v>
      </c>
      <c r="DW21" s="273">
        <f t="shared" si="74"/>
        <v>1</v>
      </c>
      <c r="DX21" s="273">
        <v>0</v>
      </c>
      <c r="DY21" s="273">
        <f t="shared" si="60"/>
        <v>1</v>
      </c>
      <c r="DZ21" s="273">
        <v>1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1302</v>
      </c>
      <c r="E22" s="273">
        <f t="shared" si="1"/>
        <v>1224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974</v>
      </c>
      <c r="K22" s="273">
        <v>0</v>
      </c>
      <c r="L22" s="273">
        <v>974</v>
      </c>
      <c r="M22" s="273">
        <v>0</v>
      </c>
      <c r="N22" s="273">
        <f t="shared" si="4"/>
        <v>44</v>
      </c>
      <c r="O22" s="273">
        <v>0</v>
      </c>
      <c r="P22" s="273">
        <v>44</v>
      </c>
      <c r="Q22" s="273">
        <v>0</v>
      </c>
      <c r="R22" s="273">
        <f t="shared" si="5"/>
        <v>134</v>
      </c>
      <c r="S22" s="273">
        <v>0</v>
      </c>
      <c r="T22" s="273">
        <v>134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4</v>
      </c>
      <c r="AA22" s="273">
        <v>0</v>
      </c>
      <c r="AB22" s="273">
        <v>4</v>
      </c>
      <c r="AC22" s="273">
        <v>0</v>
      </c>
      <c r="AD22" s="273">
        <f t="shared" si="8"/>
        <v>68</v>
      </c>
      <c r="AE22" s="273">
        <v>0</v>
      </c>
      <c r="AF22" s="273">
        <v>68</v>
      </c>
      <c r="AG22" s="273">
        <v>0</v>
      </c>
      <c r="AH22" s="273">
        <f t="shared" si="9"/>
        <v>59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58</v>
      </c>
      <c r="AN22" s="273">
        <v>0</v>
      </c>
      <c r="AO22" s="273">
        <v>0</v>
      </c>
      <c r="AP22" s="273">
        <v>58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1</v>
      </c>
      <c r="BH22" s="273">
        <v>0</v>
      </c>
      <c r="BI22" s="273">
        <v>0</v>
      </c>
      <c r="BJ22" s="273">
        <v>1</v>
      </c>
      <c r="BK22" s="273">
        <f t="shared" si="17"/>
        <v>19</v>
      </c>
      <c r="BL22" s="273">
        <f t="shared" si="18"/>
        <v>19</v>
      </c>
      <c r="BM22" s="273">
        <v>0</v>
      </c>
      <c r="BN22" s="273">
        <v>15</v>
      </c>
      <c r="BO22" s="273">
        <v>0</v>
      </c>
      <c r="BP22" s="273">
        <v>0</v>
      </c>
      <c r="BQ22" s="273">
        <v>0</v>
      </c>
      <c r="BR22" s="273">
        <v>0</v>
      </c>
      <c r="BS22" s="273">
        <v>4</v>
      </c>
      <c r="BT22" s="273">
        <f t="shared" si="20"/>
        <v>0</v>
      </c>
      <c r="BU22" s="273"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1243</v>
      </c>
      <c r="CC22" s="273">
        <f t="shared" si="61"/>
        <v>0</v>
      </c>
      <c r="CD22" s="273">
        <f t="shared" si="62"/>
        <v>989</v>
      </c>
      <c r="CE22" s="273">
        <f t="shared" si="63"/>
        <v>44</v>
      </c>
      <c r="CF22" s="273">
        <f t="shared" si="64"/>
        <v>134</v>
      </c>
      <c r="CG22" s="273">
        <f t="shared" si="24"/>
        <v>0</v>
      </c>
      <c r="CH22" s="273">
        <f t="shared" si="25"/>
        <v>4</v>
      </c>
      <c r="CI22" s="273">
        <f t="shared" si="26"/>
        <v>72</v>
      </c>
      <c r="CJ22" s="273">
        <f t="shared" si="27"/>
        <v>1224</v>
      </c>
      <c r="CK22" s="273">
        <f t="shared" si="28"/>
        <v>0</v>
      </c>
      <c r="CL22" s="273">
        <f t="shared" si="29"/>
        <v>974</v>
      </c>
      <c r="CM22" s="273">
        <f t="shared" si="30"/>
        <v>44</v>
      </c>
      <c r="CN22" s="273">
        <f t="shared" si="31"/>
        <v>134</v>
      </c>
      <c r="CO22" s="273">
        <f t="shared" si="32"/>
        <v>0</v>
      </c>
      <c r="CP22" s="273">
        <f t="shared" si="33"/>
        <v>4</v>
      </c>
      <c r="CQ22" s="273">
        <f t="shared" si="34"/>
        <v>68</v>
      </c>
      <c r="CR22" s="273">
        <f t="shared" si="35"/>
        <v>19</v>
      </c>
      <c r="CS22" s="273">
        <f t="shared" si="36"/>
        <v>0</v>
      </c>
      <c r="CT22" s="273">
        <f t="shared" si="37"/>
        <v>15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4</v>
      </c>
      <c r="CZ22" s="273">
        <f t="shared" si="41"/>
        <v>59</v>
      </c>
      <c r="DA22" s="273">
        <f t="shared" si="42"/>
        <v>0</v>
      </c>
      <c r="DB22" s="273">
        <f t="shared" si="68"/>
        <v>58</v>
      </c>
      <c r="DC22" s="273">
        <f t="shared" si="69"/>
        <v>0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1</v>
      </c>
      <c r="DH22" s="273">
        <f t="shared" si="45"/>
        <v>59</v>
      </c>
      <c r="DI22" s="273">
        <f t="shared" si="46"/>
        <v>0</v>
      </c>
      <c r="DJ22" s="273">
        <f t="shared" si="47"/>
        <v>58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1</v>
      </c>
      <c r="DP22" s="273">
        <f t="shared" si="53"/>
        <v>0</v>
      </c>
      <c r="DQ22" s="273">
        <f t="shared" si="54"/>
        <v>0</v>
      </c>
      <c r="DR22" s="273">
        <f t="shared" si="55"/>
        <v>0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5615</v>
      </c>
      <c r="E23" s="273">
        <f t="shared" si="1"/>
        <v>4995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3901</v>
      </c>
      <c r="K23" s="273">
        <v>0</v>
      </c>
      <c r="L23" s="273">
        <v>3901</v>
      </c>
      <c r="M23" s="273">
        <v>0</v>
      </c>
      <c r="N23" s="273">
        <f t="shared" si="4"/>
        <v>139</v>
      </c>
      <c r="O23" s="273">
        <v>0</v>
      </c>
      <c r="P23" s="273">
        <v>139</v>
      </c>
      <c r="Q23" s="273">
        <v>0</v>
      </c>
      <c r="R23" s="273">
        <f t="shared" si="5"/>
        <v>593</v>
      </c>
      <c r="S23" s="273">
        <v>0</v>
      </c>
      <c r="T23" s="273">
        <v>593</v>
      </c>
      <c r="U23" s="273">
        <v>0</v>
      </c>
      <c r="V23" s="273">
        <f t="shared" si="6"/>
        <v>5</v>
      </c>
      <c r="W23" s="273">
        <v>0</v>
      </c>
      <c r="X23" s="273">
        <v>5</v>
      </c>
      <c r="Y23" s="273">
        <v>0</v>
      </c>
      <c r="Z23" s="273">
        <f t="shared" si="7"/>
        <v>8</v>
      </c>
      <c r="AA23" s="273">
        <v>0</v>
      </c>
      <c r="AB23" s="273">
        <v>8</v>
      </c>
      <c r="AC23" s="273">
        <v>0</v>
      </c>
      <c r="AD23" s="273">
        <f t="shared" si="8"/>
        <v>354</v>
      </c>
      <c r="AE23" s="273">
        <v>0</v>
      </c>
      <c r="AF23" s="273">
        <v>354</v>
      </c>
      <c r="AG23" s="273">
        <v>0</v>
      </c>
      <c r="AH23" s="273">
        <f t="shared" si="9"/>
        <v>472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469</v>
      </c>
      <c r="AN23" s="273">
        <v>0</v>
      </c>
      <c r="AO23" s="273">
        <v>0</v>
      </c>
      <c r="AP23" s="273">
        <v>469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3</v>
      </c>
      <c r="BH23" s="273">
        <v>0</v>
      </c>
      <c r="BI23" s="273">
        <v>0</v>
      </c>
      <c r="BJ23" s="273">
        <v>3</v>
      </c>
      <c r="BK23" s="273">
        <f t="shared" si="17"/>
        <v>148</v>
      </c>
      <c r="BL23" s="273">
        <f t="shared" si="18"/>
        <v>148</v>
      </c>
      <c r="BM23" s="273">
        <v>0</v>
      </c>
      <c r="BN23" s="273">
        <v>100</v>
      </c>
      <c r="BO23" s="273">
        <v>6</v>
      </c>
      <c r="BP23" s="273">
        <v>0</v>
      </c>
      <c r="BQ23" s="273">
        <v>0</v>
      </c>
      <c r="BR23" s="273">
        <v>0</v>
      </c>
      <c r="BS23" s="273">
        <v>42</v>
      </c>
      <c r="BT23" s="273">
        <f t="shared" si="20"/>
        <v>0</v>
      </c>
      <c r="BU23" s="273"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2"/>
        <v>5143</v>
      </c>
      <c r="CC23" s="273">
        <f t="shared" si="61"/>
        <v>0</v>
      </c>
      <c r="CD23" s="273">
        <f t="shared" si="62"/>
        <v>4001</v>
      </c>
      <c r="CE23" s="273">
        <f t="shared" si="63"/>
        <v>145</v>
      </c>
      <c r="CF23" s="273">
        <f t="shared" si="64"/>
        <v>593</v>
      </c>
      <c r="CG23" s="273">
        <f t="shared" si="24"/>
        <v>5</v>
      </c>
      <c r="CH23" s="273">
        <f t="shared" si="25"/>
        <v>8</v>
      </c>
      <c r="CI23" s="273">
        <f t="shared" si="26"/>
        <v>396</v>
      </c>
      <c r="CJ23" s="273">
        <f t="shared" si="27"/>
        <v>4995</v>
      </c>
      <c r="CK23" s="273">
        <f t="shared" si="28"/>
        <v>0</v>
      </c>
      <c r="CL23" s="273">
        <f t="shared" si="29"/>
        <v>3901</v>
      </c>
      <c r="CM23" s="273">
        <f t="shared" si="30"/>
        <v>139</v>
      </c>
      <c r="CN23" s="273">
        <f t="shared" si="31"/>
        <v>593</v>
      </c>
      <c r="CO23" s="273">
        <f t="shared" si="32"/>
        <v>5</v>
      </c>
      <c r="CP23" s="273">
        <f t="shared" si="33"/>
        <v>8</v>
      </c>
      <c r="CQ23" s="273">
        <f t="shared" si="34"/>
        <v>354</v>
      </c>
      <c r="CR23" s="273">
        <f t="shared" si="35"/>
        <v>148</v>
      </c>
      <c r="CS23" s="273">
        <f t="shared" si="36"/>
        <v>0</v>
      </c>
      <c r="CT23" s="273">
        <f t="shared" si="37"/>
        <v>100</v>
      </c>
      <c r="CU23" s="273">
        <f t="shared" si="38"/>
        <v>6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42</v>
      </c>
      <c r="CZ23" s="273">
        <f t="shared" si="41"/>
        <v>472</v>
      </c>
      <c r="DA23" s="273">
        <f t="shared" si="42"/>
        <v>0</v>
      </c>
      <c r="DB23" s="273">
        <f t="shared" si="68"/>
        <v>469</v>
      </c>
      <c r="DC23" s="273">
        <f t="shared" si="69"/>
        <v>0</v>
      </c>
      <c r="DD23" s="273">
        <f t="shared" si="70"/>
        <v>0</v>
      </c>
      <c r="DE23" s="273">
        <f t="shared" si="44"/>
        <v>0</v>
      </c>
      <c r="DF23" s="273">
        <f t="shared" si="71"/>
        <v>0</v>
      </c>
      <c r="DG23" s="273">
        <f t="shared" si="72"/>
        <v>3</v>
      </c>
      <c r="DH23" s="273">
        <f t="shared" si="45"/>
        <v>472</v>
      </c>
      <c r="DI23" s="273">
        <f t="shared" si="46"/>
        <v>0</v>
      </c>
      <c r="DJ23" s="273">
        <f t="shared" si="47"/>
        <v>469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3</v>
      </c>
      <c r="DP23" s="273">
        <f t="shared" si="53"/>
        <v>0</v>
      </c>
      <c r="DQ23" s="273">
        <f t="shared" si="54"/>
        <v>0</v>
      </c>
      <c r="DR23" s="273">
        <f t="shared" si="55"/>
        <v>0</v>
      </c>
      <c r="DS23" s="273">
        <f t="shared" si="56"/>
        <v>0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11867</v>
      </c>
      <c r="E24" s="273">
        <f t="shared" si="1"/>
        <v>7947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6492</v>
      </c>
      <c r="K24" s="273">
        <v>2836</v>
      </c>
      <c r="L24" s="273">
        <v>3655</v>
      </c>
      <c r="M24" s="273">
        <v>1</v>
      </c>
      <c r="N24" s="273">
        <f t="shared" si="4"/>
        <v>312</v>
      </c>
      <c r="O24" s="273">
        <v>312</v>
      </c>
      <c r="P24" s="273">
        <v>0</v>
      </c>
      <c r="Q24" s="273">
        <v>0</v>
      </c>
      <c r="R24" s="273">
        <f t="shared" si="5"/>
        <v>1143</v>
      </c>
      <c r="S24" s="273">
        <v>0</v>
      </c>
      <c r="T24" s="273">
        <v>1143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0</v>
      </c>
      <c r="AE24" s="273">
        <v>0</v>
      </c>
      <c r="AF24" s="273">
        <v>0</v>
      </c>
      <c r="AG24" s="273">
        <v>0</v>
      </c>
      <c r="AH24" s="273">
        <f t="shared" si="9"/>
        <v>3081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3081</v>
      </c>
      <c r="AN24" s="273">
        <v>0</v>
      </c>
      <c r="AO24" s="273">
        <v>118</v>
      </c>
      <c r="AP24" s="273">
        <v>2963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839</v>
      </c>
      <c r="BL24" s="273">
        <f t="shared" si="18"/>
        <v>746</v>
      </c>
      <c r="BM24" s="273">
        <v>0</v>
      </c>
      <c r="BN24" s="273">
        <v>207</v>
      </c>
      <c r="BO24" s="273">
        <v>164</v>
      </c>
      <c r="BP24" s="273">
        <v>375</v>
      </c>
      <c r="BQ24" s="273">
        <v>0</v>
      </c>
      <c r="BR24" s="273">
        <v>0</v>
      </c>
      <c r="BS24" s="273">
        <v>0</v>
      </c>
      <c r="BT24" s="273">
        <f t="shared" si="20"/>
        <v>93</v>
      </c>
      <c r="BU24" s="273">
        <v>0</v>
      </c>
      <c r="BV24" s="273">
        <v>93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8693</v>
      </c>
      <c r="CC24" s="273">
        <f t="shared" si="61"/>
        <v>0</v>
      </c>
      <c r="CD24" s="273">
        <f t="shared" si="62"/>
        <v>6699</v>
      </c>
      <c r="CE24" s="273">
        <f t="shared" si="63"/>
        <v>476</v>
      </c>
      <c r="CF24" s="273">
        <f t="shared" si="64"/>
        <v>1518</v>
      </c>
      <c r="CG24" s="273">
        <f t="shared" si="24"/>
        <v>0</v>
      </c>
      <c r="CH24" s="273">
        <f t="shared" si="25"/>
        <v>0</v>
      </c>
      <c r="CI24" s="273">
        <f t="shared" si="26"/>
        <v>0</v>
      </c>
      <c r="CJ24" s="273">
        <f t="shared" si="27"/>
        <v>7947</v>
      </c>
      <c r="CK24" s="273">
        <f t="shared" si="28"/>
        <v>0</v>
      </c>
      <c r="CL24" s="273">
        <f t="shared" si="29"/>
        <v>6492</v>
      </c>
      <c r="CM24" s="273">
        <f t="shared" si="30"/>
        <v>312</v>
      </c>
      <c r="CN24" s="273">
        <f t="shared" si="31"/>
        <v>1143</v>
      </c>
      <c r="CO24" s="273">
        <f t="shared" si="32"/>
        <v>0</v>
      </c>
      <c r="CP24" s="273">
        <f t="shared" si="33"/>
        <v>0</v>
      </c>
      <c r="CQ24" s="273">
        <f t="shared" si="34"/>
        <v>0</v>
      </c>
      <c r="CR24" s="273">
        <f t="shared" si="35"/>
        <v>746</v>
      </c>
      <c r="CS24" s="273">
        <f t="shared" si="36"/>
        <v>0</v>
      </c>
      <c r="CT24" s="273">
        <f t="shared" si="37"/>
        <v>207</v>
      </c>
      <c r="CU24" s="273">
        <f t="shared" si="38"/>
        <v>164</v>
      </c>
      <c r="CV24" s="273">
        <f t="shared" si="39"/>
        <v>375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3174</v>
      </c>
      <c r="DA24" s="273">
        <f t="shared" si="42"/>
        <v>0</v>
      </c>
      <c r="DB24" s="273">
        <f t="shared" si="68"/>
        <v>3174</v>
      </c>
      <c r="DC24" s="273">
        <f t="shared" si="69"/>
        <v>0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3081</v>
      </c>
      <c r="DI24" s="273">
        <f t="shared" si="46"/>
        <v>0</v>
      </c>
      <c r="DJ24" s="273">
        <f t="shared" si="47"/>
        <v>3081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93</v>
      </c>
      <c r="DQ24" s="273">
        <f t="shared" si="54"/>
        <v>0</v>
      </c>
      <c r="DR24" s="273">
        <f t="shared" si="55"/>
        <v>93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1939</v>
      </c>
      <c r="E25" s="273">
        <f t="shared" si="1"/>
        <v>1814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1263</v>
      </c>
      <c r="K25" s="273">
        <v>1263</v>
      </c>
      <c r="L25" s="273">
        <v>0</v>
      </c>
      <c r="M25" s="273">
        <v>0</v>
      </c>
      <c r="N25" s="273">
        <f t="shared" si="4"/>
        <v>282</v>
      </c>
      <c r="O25" s="273">
        <v>282</v>
      </c>
      <c r="P25" s="273">
        <v>0</v>
      </c>
      <c r="Q25" s="273">
        <v>0</v>
      </c>
      <c r="R25" s="273">
        <f t="shared" si="5"/>
        <v>158</v>
      </c>
      <c r="S25" s="273">
        <v>158</v>
      </c>
      <c r="T25" s="273">
        <v>0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111</v>
      </c>
      <c r="AE25" s="273">
        <v>111</v>
      </c>
      <c r="AF25" s="273">
        <v>0</v>
      </c>
      <c r="AG25" s="273">
        <v>0</v>
      </c>
      <c r="AH25" s="273">
        <f t="shared" si="9"/>
        <v>96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96</v>
      </c>
      <c r="AN25" s="273">
        <v>0</v>
      </c>
      <c r="AO25" s="273">
        <v>0</v>
      </c>
      <c r="AP25" s="273">
        <v>96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29</v>
      </c>
      <c r="BL25" s="273">
        <f t="shared" si="18"/>
        <v>24</v>
      </c>
      <c r="BM25" s="273">
        <v>0</v>
      </c>
      <c r="BN25" s="273">
        <v>3</v>
      </c>
      <c r="BO25" s="273">
        <v>1</v>
      </c>
      <c r="BP25" s="273">
        <v>0</v>
      </c>
      <c r="BQ25" s="273">
        <v>0</v>
      </c>
      <c r="BR25" s="273">
        <v>0</v>
      </c>
      <c r="BS25" s="273">
        <v>20</v>
      </c>
      <c r="BT25" s="273">
        <f t="shared" si="20"/>
        <v>5</v>
      </c>
      <c r="BU25" s="273"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5</v>
      </c>
      <c r="CB25" s="273">
        <f t="shared" si="22"/>
        <v>1838</v>
      </c>
      <c r="CC25" s="273">
        <f t="shared" si="61"/>
        <v>0</v>
      </c>
      <c r="CD25" s="273">
        <f t="shared" si="62"/>
        <v>1266</v>
      </c>
      <c r="CE25" s="273">
        <f t="shared" si="63"/>
        <v>283</v>
      </c>
      <c r="CF25" s="273">
        <f t="shared" si="64"/>
        <v>158</v>
      </c>
      <c r="CG25" s="273">
        <f t="shared" si="24"/>
        <v>0</v>
      </c>
      <c r="CH25" s="273">
        <f t="shared" si="25"/>
        <v>0</v>
      </c>
      <c r="CI25" s="273">
        <f t="shared" si="26"/>
        <v>131</v>
      </c>
      <c r="CJ25" s="273">
        <f t="shared" si="27"/>
        <v>1814</v>
      </c>
      <c r="CK25" s="273">
        <f t="shared" si="28"/>
        <v>0</v>
      </c>
      <c r="CL25" s="273">
        <f t="shared" si="29"/>
        <v>1263</v>
      </c>
      <c r="CM25" s="273">
        <f t="shared" si="30"/>
        <v>282</v>
      </c>
      <c r="CN25" s="273">
        <f t="shared" si="31"/>
        <v>158</v>
      </c>
      <c r="CO25" s="273">
        <f t="shared" si="32"/>
        <v>0</v>
      </c>
      <c r="CP25" s="273">
        <f t="shared" si="33"/>
        <v>0</v>
      </c>
      <c r="CQ25" s="273">
        <f t="shared" si="34"/>
        <v>111</v>
      </c>
      <c r="CR25" s="273">
        <f t="shared" si="35"/>
        <v>24</v>
      </c>
      <c r="CS25" s="273">
        <f t="shared" si="36"/>
        <v>0</v>
      </c>
      <c r="CT25" s="273">
        <f t="shared" si="37"/>
        <v>3</v>
      </c>
      <c r="CU25" s="273">
        <f t="shared" si="38"/>
        <v>1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20</v>
      </c>
      <c r="CZ25" s="273">
        <f t="shared" si="41"/>
        <v>101</v>
      </c>
      <c r="DA25" s="273">
        <f t="shared" si="42"/>
        <v>0</v>
      </c>
      <c r="DB25" s="273">
        <f t="shared" si="68"/>
        <v>96</v>
      </c>
      <c r="DC25" s="273">
        <f t="shared" si="69"/>
        <v>0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5</v>
      </c>
      <c r="DH25" s="273">
        <f t="shared" si="45"/>
        <v>96</v>
      </c>
      <c r="DI25" s="273">
        <f t="shared" si="46"/>
        <v>0</v>
      </c>
      <c r="DJ25" s="273">
        <f t="shared" si="47"/>
        <v>96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5</v>
      </c>
      <c r="DQ25" s="273">
        <f t="shared" si="54"/>
        <v>0</v>
      </c>
      <c r="DR25" s="273">
        <f t="shared" si="55"/>
        <v>0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5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3016</v>
      </c>
      <c r="E26" s="273">
        <f t="shared" si="1"/>
        <v>2522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1697</v>
      </c>
      <c r="K26" s="273">
        <v>1697</v>
      </c>
      <c r="L26" s="273">
        <v>0</v>
      </c>
      <c r="M26" s="273">
        <v>0</v>
      </c>
      <c r="N26" s="273">
        <f t="shared" si="4"/>
        <v>418</v>
      </c>
      <c r="O26" s="273">
        <v>418</v>
      </c>
      <c r="P26" s="273">
        <v>0</v>
      </c>
      <c r="Q26" s="273">
        <v>0</v>
      </c>
      <c r="R26" s="273">
        <f t="shared" si="5"/>
        <v>286</v>
      </c>
      <c r="S26" s="273">
        <v>286</v>
      </c>
      <c r="T26" s="273">
        <v>0</v>
      </c>
      <c r="U26" s="273">
        <v>0</v>
      </c>
      <c r="V26" s="273">
        <f t="shared" si="6"/>
        <v>1</v>
      </c>
      <c r="W26" s="273">
        <v>1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121</v>
      </c>
      <c r="AE26" s="273">
        <v>121</v>
      </c>
      <c r="AF26" s="273">
        <v>0</v>
      </c>
      <c r="AG26" s="273">
        <v>0</v>
      </c>
      <c r="AH26" s="273">
        <f t="shared" si="9"/>
        <v>468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447</v>
      </c>
      <c r="AN26" s="273">
        <v>0</v>
      </c>
      <c r="AO26" s="273">
        <v>0</v>
      </c>
      <c r="AP26" s="273">
        <v>447</v>
      </c>
      <c r="AQ26" s="273">
        <f t="shared" si="12"/>
        <v>7</v>
      </c>
      <c r="AR26" s="273">
        <v>0</v>
      </c>
      <c r="AS26" s="273">
        <v>0</v>
      </c>
      <c r="AT26" s="273">
        <v>7</v>
      </c>
      <c r="AU26" s="273">
        <f t="shared" si="13"/>
        <v>2</v>
      </c>
      <c r="AV26" s="273">
        <v>0</v>
      </c>
      <c r="AW26" s="273">
        <v>0</v>
      </c>
      <c r="AX26" s="273">
        <v>2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12</v>
      </c>
      <c r="BH26" s="273">
        <v>0</v>
      </c>
      <c r="BI26" s="273">
        <v>0</v>
      </c>
      <c r="BJ26" s="273">
        <v>12</v>
      </c>
      <c r="BK26" s="273">
        <f t="shared" si="17"/>
        <v>26</v>
      </c>
      <c r="BL26" s="273">
        <f t="shared" si="18"/>
        <v>26</v>
      </c>
      <c r="BM26" s="273">
        <v>0</v>
      </c>
      <c r="BN26" s="273">
        <v>2</v>
      </c>
      <c r="BO26" s="273">
        <v>1</v>
      </c>
      <c r="BP26" s="273">
        <v>1</v>
      </c>
      <c r="BQ26" s="273">
        <v>0</v>
      </c>
      <c r="BR26" s="273">
        <v>0</v>
      </c>
      <c r="BS26" s="273">
        <v>22</v>
      </c>
      <c r="BT26" s="273">
        <f t="shared" si="20"/>
        <v>0</v>
      </c>
      <c r="BU26" s="273"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2"/>
        <v>2548</v>
      </c>
      <c r="CC26" s="273">
        <f t="shared" si="61"/>
        <v>0</v>
      </c>
      <c r="CD26" s="273">
        <f t="shared" si="62"/>
        <v>1699</v>
      </c>
      <c r="CE26" s="273">
        <f t="shared" si="63"/>
        <v>419</v>
      </c>
      <c r="CF26" s="273">
        <f t="shared" si="64"/>
        <v>287</v>
      </c>
      <c r="CG26" s="273">
        <f t="shared" si="24"/>
        <v>1</v>
      </c>
      <c r="CH26" s="273">
        <f t="shared" si="25"/>
        <v>0</v>
      </c>
      <c r="CI26" s="273">
        <f t="shared" si="26"/>
        <v>143</v>
      </c>
      <c r="CJ26" s="273">
        <f t="shared" si="27"/>
        <v>2522</v>
      </c>
      <c r="CK26" s="273">
        <f t="shared" si="28"/>
        <v>0</v>
      </c>
      <c r="CL26" s="273">
        <f t="shared" si="29"/>
        <v>1697</v>
      </c>
      <c r="CM26" s="273">
        <f t="shared" si="30"/>
        <v>418</v>
      </c>
      <c r="CN26" s="273">
        <f t="shared" si="31"/>
        <v>286</v>
      </c>
      <c r="CO26" s="273">
        <f t="shared" si="32"/>
        <v>1</v>
      </c>
      <c r="CP26" s="273">
        <f t="shared" si="33"/>
        <v>0</v>
      </c>
      <c r="CQ26" s="273">
        <f t="shared" si="34"/>
        <v>121</v>
      </c>
      <c r="CR26" s="273">
        <f t="shared" si="35"/>
        <v>26</v>
      </c>
      <c r="CS26" s="273">
        <f t="shared" si="36"/>
        <v>0</v>
      </c>
      <c r="CT26" s="273">
        <f t="shared" si="37"/>
        <v>2</v>
      </c>
      <c r="CU26" s="273">
        <f t="shared" si="38"/>
        <v>1</v>
      </c>
      <c r="CV26" s="273">
        <f t="shared" si="39"/>
        <v>1</v>
      </c>
      <c r="CW26" s="273">
        <f t="shared" si="65"/>
        <v>0</v>
      </c>
      <c r="CX26" s="273">
        <f t="shared" si="66"/>
        <v>0</v>
      </c>
      <c r="CY26" s="273">
        <f t="shared" si="67"/>
        <v>22</v>
      </c>
      <c r="CZ26" s="273">
        <f t="shared" si="41"/>
        <v>468</v>
      </c>
      <c r="DA26" s="273">
        <f t="shared" si="42"/>
        <v>0</v>
      </c>
      <c r="DB26" s="273">
        <f t="shared" si="68"/>
        <v>447</v>
      </c>
      <c r="DC26" s="273">
        <f t="shared" si="69"/>
        <v>7</v>
      </c>
      <c r="DD26" s="273">
        <f t="shared" si="70"/>
        <v>2</v>
      </c>
      <c r="DE26" s="273">
        <f t="shared" si="44"/>
        <v>0</v>
      </c>
      <c r="DF26" s="273">
        <f t="shared" si="71"/>
        <v>0</v>
      </c>
      <c r="DG26" s="273">
        <f t="shared" si="72"/>
        <v>12</v>
      </c>
      <c r="DH26" s="273">
        <f t="shared" si="45"/>
        <v>468</v>
      </c>
      <c r="DI26" s="273">
        <f t="shared" si="46"/>
        <v>0</v>
      </c>
      <c r="DJ26" s="273">
        <f t="shared" si="47"/>
        <v>447</v>
      </c>
      <c r="DK26" s="273">
        <f t="shared" si="48"/>
        <v>7</v>
      </c>
      <c r="DL26" s="273">
        <f t="shared" si="49"/>
        <v>2</v>
      </c>
      <c r="DM26" s="273">
        <f t="shared" si="50"/>
        <v>0</v>
      </c>
      <c r="DN26" s="273">
        <f t="shared" si="51"/>
        <v>0</v>
      </c>
      <c r="DO26" s="273">
        <f t="shared" si="52"/>
        <v>12</v>
      </c>
      <c r="DP26" s="273">
        <f t="shared" si="53"/>
        <v>0</v>
      </c>
      <c r="DQ26" s="273">
        <f t="shared" si="54"/>
        <v>0</v>
      </c>
      <c r="DR26" s="273">
        <f t="shared" si="55"/>
        <v>0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4344</v>
      </c>
      <c r="E27" s="273">
        <f t="shared" si="1"/>
        <v>2499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2180</v>
      </c>
      <c r="K27" s="273">
        <v>0</v>
      </c>
      <c r="L27" s="273">
        <v>2174</v>
      </c>
      <c r="M27" s="273">
        <v>6</v>
      </c>
      <c r="N27" s="273">
        <f t="shared" si="4"/>
        <v>58</v>
      </c>
      <c r="O27" s="273">
        <v>0</v>
      </c>
      <c r="P27" s="273">
        <v>57</v>
      </c>
      <c r="Q27" s="273">
        <v>1</v>
      </c>
      <c r="R27" s="273">
        <f t="shared" si="5"/>
        <v>247</v>
      </c>
      <c r="S27" s="273">
        <v>0</v>
      </c>
      <c r="T27" s="273">
        <v>247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8</v>
      </c>
      <c r="AA27" s="273">
        <v>0</v>
      </c>
      <c r="AB27" s="273">
        <v>8</v>
      </c>
      <c r="AC27" s="273">
        <v>0</v>
      </c>
      <c r="AD27" s="273">
        <f t="shared" si="8"/>
        <v>6</v>
      </c>
      <c r="AE27" s="273">
        <v>0</v>
      </c>
      <c r="AF27" s="273">
        <v>0</v>
      </c>
      <c r="AG27" s="273">
        <v>6</v>
      </c>
      <c r="AH27" s="273">
        <f t="shared" si="9"/>
        <v>759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759</v>
      </c>
      <c r="AN27" s="273">
        <v>0</v>
      </c>
      <c r="AO27" s="273">
        <v>0</v>
      </c>
      <c r="AP27" s="273">
        <v>759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1086</v>
      </c>
      <c r="BL27" s="273">
        <f t="shared" si="18"/>
        <v>704</v>
      </c>
      <c r="BM27" s="273">
        <v>0</v>
      </c>
      <c r="BN27" s="273">
        <v>86</v>
      </c>
      <c r="BO27" s="273">
        <v>160</v>
      </c>
      <c r="BP27" s="273">
        <v>263</v>
      </c>
      <c r="BQ27" s="273">
        <v>0</v>
      </c>
      <c r="BR27" s="273">
        <v>0</v>
      </c>
      <c r="BS27" s="273">
        <v>195</v>
      </c>
      <c r="BT27" s="273">
        <f t="shared" si="20"/>
        <v>382</v>
      </c>
      <c r="BU27" s="273">
        <v>0</v>
      </c>
      <c r="BV27" s="273">
        <v>266</v>
      </c>
      <c r="BW27" s="273">
        <v>1</v>
      </c>
      <c r="BX27" s="273">
        <v>104</v>
      </c>
      <c r="BY27" s="273">
        <v>0</v>
      </c>
      <c r="BZ27" s="273">
        <v>0</v>
      </c>
      <c r="CA27" s="273">
        <v>11</v>
      </c>
      <c r="CB27" s="273">
        <f t="shared" si="22"/>
        <v>3203</v>
      </c>
      <c r="CC27" s="273">
        <f t="shared" si="61"/>
        <v>0</v>
      </c>
      <c r="CD27" s="273">
        <f t="shared" si="62"/>
        <v>2266</v>
      </c>
      <c r="CE27" s="273">
        <f t="shared" si="63"/>
        <v>218</v>
      </c>
      <c r="CF27" s="273">
        <f t="shared" si="64"/>
        <v>510</v>
      </c>
      <c r="CG27" s="273">
        <f t="shared" si="24"/>
        <v>0</v>
      </c>
      <c r="CH27" s="273">
        <f t="shared" si="25"/>
        <v>8</v>
      </c>
      <c r="CI27" s="273">
        <f t="shared" si="26"/>
        <v>201</v>
      </c>
      <c r="CJ27" s="273">
        <f t="shared" si="27"/>
        <v>2499</v>
      </c>
      <c r="CK27" s="273">
        <f t="shared" si="28"/>
        <v>0</v>
      </c>
      <c r="CL27" s="273">
        <f t="shared" si="29"/>
        <v>2180</v>
      </c>
      <c r="CM27" s="273">
        <f t="shared" si="30"/>
        <v>58</v>
      </c>
      <c r="CN27" s="273">
        <f t="shared" si="31"/>
        <v>247</v>
      </c>
      <c r="CO27" s="273">
        <f t="shared" si="32"/>
        <v>0</v>
      </c>
      <c r="CP27" s="273">
        <f t="shared" si="33"/>
        <v>8</v>
      </c>
      <c r="CQ27" s="273">
        <f t="shared" si="34"/>
        <v>6</v>
      </c>
      <c r="CR27" s="273">
        <f t="shared" si="35"/>
        <v>704</v>
      </c>
      <c r="CS27" s="273">
        <f t="shared" si="36"/>
        <v>0</v>
      </c>
      <c r="CT27" s="273">
        <f t="shared" si="37"/>
        <v>86</v>
      </c>
      <c r="CU27" s="273">
        <f t="shared" si="38"/>
        <v>160</v>
      </c>
      <c r="CV27" s="273">
        <f t="shared" si="39"/>
        <v>263</v>
      </c>
      <c r="CW27" s="273">
        <f t="shared" si="65"/>
        <v>0</v>
      </c>
      <c r="CX27" s="273">
        <f t="shared" si="66"/>
        <v>0</v>
      </c>
      <c r="CY27" s="273">
        <f t="shared" si="67"/>
        <v>195</v>
      </c>
      <c r="CZ27" s="273">
        <f t="shared" si="41"/>
        <v>1141</v>
      </c>
      <c r="DA27" s="273">
        <f t="shared" si="42"/>
        <v>0</v>
      </c>
      <c r="DB27" s="273">
        <f t="shared" si="68"/>
        <v>1025</v>
      </c>
      <c r="DC27" s="273">
        <f t="shared" si="69"/>
        <v>1</v>
      </c>
      <c r="DD27" s="273">
        <f t="shared" si="70"/>
        <v>104</v>
      </c>
      <c r="DE27" s="273">
        <f t="shared" si="44"/>
        <v>0</v>
      </c>
      <c r="DF27" s="273">
        <f t="shared" si="71"/>
        <v>0</v>
      </c>
      <c r="DG27" s="273">
        <f t="shared" si="72"/>
        <v>11</v>
      </c>
      <c r="DH27" s="273">
        <f t="shared" si="45"/>
        <v>759</v>
      </c>
      <c r="DI27" s="273">
        <f t="shared" si="46"/>
        <v>0</v>
      </c>
      <c r="DJ27" s="273">
        <f t="shared" si="47"/>
        <v>759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382</v>
      </c>
      <c r="DQ27" s="273">
        <f t="shared" si="54"/>
        <v>0</v>
      </c>
      <c r="DR27" s="273">
        <f t="shared" si="55"/>
        <v>266</v>
      </c>
      <c r="DS27" s="273">
        <f t="shared" si="56"/>
        <v>1</v>
      </c>
      <c r="DT27" s="273">
        <f t="shared" si="57"/>
        <v>104</v>
      </c>
      <c r="DU27" s="273">
        <f t="shared" si="58"/>
        <v>0</v>
      </c>
      <c r="DV27" s="273">
        <f t="shared" si="73"/>
        <v>0</v>
      </c>
      <c r="DW27" s="273">
        <f t="shared" si="74"/>
        <v>11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6664</v>
      </c>
      <c r="E28" s="273">
        <f t="shared" si="1"/>
        <v>4540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3910</v>
      </c>
      <c r="K28" s="273">
        <v>3910</v>
      </c>
      <c r="L28" s="273">
        <v>0</v>
      </c>
      <c r="M28" s="273">
        <v>0</v>
      </c>
      <c r="N28" s="273">
        <f t="shared" si="4"/>
        <v>84</v>
      </c>
      <c r="O28" s="273">
        <v>84</v>
      </c>
      <c r="P28" s="273">
        <v>0</v>
      </c>
      <c r="Q28" s="273">
        <v>0</v>
      </c>
      <c r="R28" s="273">
        <f t="shared" si="5"/>
        <v>533</v>
      </c>
      <c r="S28" s="273">
        <v>293</v>
      </c>
      <c r="T28" s="273">
        <v>240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2</v>
      </c>
      <c r="AA28" s="273">
        <v>2</v>
      </c>
      <c r="AB28" s="273">
        <v>0</v>
      </c>
      <c r="AC28" s="273">
        <v>0</v>
      </c>
      <c r="AD28" s="273">
        <f t="shared" si="8"/>
        <v>11</v>
      </c>
      <c r="AE28" s="273">
        <v>11</v>
      </c>
      <c r="AF28" s="273">
        <v>0</v>
      </c>
      <c r="AG28" s="273">
        <v>0</v>
      </c>
      <c r="AH28" s="273">
        <f t="shared" si="9"/>
        <v>1004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1002</v>
      </c>
      <c r="AN28" s="273">
        <v>0</v>
      </c>
      <c r="AO28" s="273">
        <v>0</v>
      </c>
      <c r="AP28" s="273">
        <v>1002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2</v>
      </c>
      <c r="BH28" s="273">
        <v>0</v>
      </c>
      <c r="BI28" s="273">
        <v>0</v>
      </c>
      <c r="BJ28" s="273">
        <v>2</v>
      </c>
      <c r="BK28" s="273">
        <f t="shared" si="17"/>
        <v>1120</v>
      </c>
      <c r="BL28" s="273">
        <f t="shared" si="18"/>
        <v>721</v>
      </c>
      <c r="BM28" s="273">
        <v>0</v>
      </c>
      <c r="BN28" s="273">
        <v>421</v>
      </c>
      <c r="BO28" s="273">
        <v>111</v>
      </c>
      <c r="BP28" s="273">
        <v>3</v>
      </c>
      <c r="BQ28" s="273">
        <v>0</v>
      </c>
      <c r="BR28" s="273">
        <v>2</v>
      </c>
      <c r="BS28" s="273">
        <v>184</v>
      </c>
      <c r="BT28" s="273">
        <f t="shared" si="20"/>
        <v>399</v>
      </c>
      <c r="BU28" s="273">
        <v>0</v>
      </c>
      <c r="BV28" s="273">
        <v>390</v>
      </c>
      <c r="BW28" s="273">
        <v>1</v>
      </c>
      <c r="BX28" s="273">
        <v>0</v>
      </c>
      <c r="BY28" s="273">
        <v>0</v>
      </c>
      <c r="BZ28" s="273">
        <v>0</v>
      </c>
      <c r="CA28" s="273">
        <v>8</v>
      </c>
      <c r="CB28" s="273">
        <f t="shared" si="22"/>
        <v>5261</v>
      </c>
      <c r="CC28" s="273">
        <f t="shared" si="61"/>
        <v>0</v>
      </c>
      <c r="CD28" s="273">
        <f t="shared" si="62"/>
        <v>4331</v>
      </c>
      <c r="CE28" s="273">
        <f t="shared" si="63"/>
        <v>195</v>
      </c>
      <c r="CF28" s="273">
        <f t="shared" si="64"/>
        <v>536</v>
      </c>
      <c r="CG28" s="273">
        <f t="shared" si="24"/>
        <v>0</v>
      </c>
      <c r="CH28" s="273">
        <f t="shared" si="25"/>
        <v>4</v>
      </c>
      <c r="CI28" s="273">
        <f t="shared" si="26"/>
        <v>195</v>
      </c>
      <c r="CJ28" s="273">
        <f t="shared" si="27"/>
        <v>4540</v>
      </c>
      <c r="CK28" s="273">
        <f t="shared" si="28"/>
        <v>0</v>
      </c>
      <c r="CL28" s="273">
        <f t="shared" si="29"/>
        <v>3910</v>
      </c>
      <c r="CM28" s="273">
        <f t="shared" si="30"/>
        <v>84</v>
      </c>
      <c r="CN28" s="273">
        <f t="shared" si="31"/>
        <v>533</v>
      </c>
      <c r="CO28" s="273">
        <f t="shared" si="32"/>
        <v>0</v>
      </c>
      <c r="CP28" s="273">
        <f t="shared" si="33"/>
        <v>2</v>
      </c>
      <c r="CQ28" s="273">
        <f t="shared" si="34"/>
        <v>11</v>
      </c>
      <c r="CR28" s="273">
        <f t="shared" si="35"/>
        <v>721</v>
      </c>
      <c r="CS28" s="273">
        <f t="shared" si="36"/>
        <v>0</v>
      </c>
      <c r="CT28" s="273">
        <f t="shared" si="37"/>
        <v>421</v>
      </c>
      <c r="CU28" s="273">
        <f t="shared" si="38"/>
        <v>111</v>
      </c>
      <c r="CV28" s="273">
        <f t="shared" si="39"/>
        <v>3</v>
      </c>
      <c r="CW28" s="273">
        <f t="shared" si="65"/>
        <v>0</v>
      </c>
      <c r="CX28" s="273">
        <f t="shared" si="66"/>
        <v>2</v>
      </c>
      <c r="CY28" s="273">
        <f t="shared" si="67"/>
        <v>184</v>
      </c>
      <c r="CZ28" s="273">
        <f t="shared" si="41"/>
        <v>1403</v>
      </c>
      <c r="DA28" s="273">
        <f t="shared" si="42"/>
        <v>0</v>
      </c>
      <c r="DB28" s="273">
        <f t="shared" si="68"/>
        <v>1392</v>
      </c>
      <c r="DC28" s="273">
        <f t="shared" si="69"/>
        <v>1</v>
      </c>
      <c r="DD28" s="273">
        <f t="shared" si="70"/>
        <v>0</v>
      </c>
      <c r="DE28" s="273">
        <f t="shared" si="44"/>
        <v>0</v>
      </c>
      <c r="DF28" s="273">
        <f t="shared" si="71"/>
        <v>0</v>
      </c>
      <c r="DG28" s="273">
        <f t="shared" si="72"/>
        <v>10</v>
      </c>
      <c r="DH28" s="273">
        <f t="shared" si="45"/>
        <v>1004</v>
      </c>
      <c r="DI28" s="273">
        <f t="shared" si="46"/>
        <v>0</v>
      </c>
      <c r="DJ28" s="273">
        <f t="shared" si="47"/>
        <v>1002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2</v>
      </c>
      <c r="DP28" s="273">
        <f t="shared" si="53"/>
        <v>399</v>
      </c>
      <c r="DQ28" s="273">
        <f t="shared" si="54"/>
        <v>0</v>
      </c>
      <c r="DR28" s="273">
        <f t="shared" si="55"/>
        <v>390</v>
      </c>
      <c r="DS28" s="273">
        <f t="shared" si="56"/>
        <v>1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8</v>
      </c>
      <c r="DX28" s="273">
        <v>198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2470</v>
      </c>
      <c r="E29" s="273">
        <f t="shared" si="1"/>
        <v>1776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1466</v>
      </c>
      <c r="K29" s="273">
        <v>0</v>
      </c>
      <c r="L29" s="273">
        <v>1461</v>
      </c>
      <c r="M29" s="273">
        <v>5</v>
      </c>
      <c r="N29" s="273">
        <f t="shared" si="4"/>
        <v>47</v>
      </c>
      <c r="O29" s="273">
        <v>0</v>
      </c>
      <c r="P29" s="273">
        <v>46</v>
      </c>
      <c r="Q29" s="273">
        <v>1</v>
      </c>
      <c r="R29" s="273">
        <f t="shared" si="5"/>
        <v>130</v>
      </c>
      <c r="S29" s="273">
        <v>0</v>
      </c>
      <c r="T29" s="273">
        <v>130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8</v>
      </c>
      <c r="AA29" s="273">
        <v>0</v>
      </c>
      <c r="AB29" s="273">
        <v>8</v>
      </c>
      <c r="AC29" s="273">
        <v>0</v>
      </c>
      <c r="AD29" s="273">
        <f t="shared" si="8"/>
        <v>125</v>
      </c>
      <c r="AE29" s="273">
        <v>0</v>
      </c>
      <c r="AF29" s="273">
        <v>113</v>
      </c>
      <c r="AG29" s="273">
        <v>12</v>
      </c>
      <c r="AH29" s="273">
        <f t="shared" si="9"/>
        <v>447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438</v>
      </c>
      <c r="AN29" s="273">
        <v>0</v>
      </c>
      <c r="AO29" s="273">
        <v>0</v>
      </c>
      <c r="AP29" s="273">
        <v>438</v>
      </c>
      <c r="AQ29" s="273">
        <f t="shared" si="12"/>
        <v>1</v>
      </c>
      <c r="AR29" s="273">
        <v>0</v>
      </c>
      <c r="AS29" s="273">
        <v>0</v>
      </c>
      <c r="AT29" s="273">
        <v>1</v>
      </c>
      <c r="AU29" s="273">
        <f t="shared" si="13"/>
        <v>8</v>
      </c>
      <c r="AV29" s="273">
        <v>0</v>
      </c>
      <c r="AW29" s="273">
        <v>0</v>
      </c>
      <c r="AX29" s="273">
        <v>8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247</v>
      </c>
      <c r="BL29" s="273">
        <f t="shared" si="18"/>
        <v>144</v>
      </c>
      <c r="BM29" s="273">
        <v>0</v>
      </c>
      <c r="BN29" s="273">
        <v>23</v>
      </c>
      <c r="BO29" s="273">
        <v>13</v>
      </c>
      <c r="BP29" s="273">
        <v>4</v>
      </c>
      <c r="BQ29" s="273">
        <v>0</v>
      </c>
      <c r="BR29" s="273">
        <v>0</v>
      </c>
      <c r="BS29" s="273">
        <v>104</v>
      </c>
      <c r="BT29" s="273">
        <f t="shared" si="20"/>
        <v>103</v>
      </c>
      <c r="BU29" s="273">
        <v>0</v>
      </c>
      <c r="BV29" s="273">
        <v>103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2"/>
        <v>1920</v>
      </c>
      <c r="CC29" s="273">
        <f t="shared" si="61"/>
        <v>0</v>
      </c>
      <c r="CD29" s="273">
        <f t="shared" si="62"/>
        <v>1489</v>
      </c>
      <c r="CE29" s="273">
        <f t="shared" si="63"/>
        <v>60</v>
      </c>
      <c r="CF29" s="273">
        <f t="shared" si="64"/>
        <v>134</v>
      </c>
      <c r="CG29" s="273">
        <f t="shared" si="24"/>
        <v>0</v>
      </c>
      <c r="CH29" s="273">
        <f t="shared" si="25"/>
        <v>8</v>
      </c>
      <c r="CI29" s="273">
        <f t="shared" si="26"/>
        <v>229</v>
      </c>
      <c r="CJ29" s="273">
        <f t="shared" si="27"/>
        <v>1776</v>
      </c>
      <c r="CK29" s="273">
        <f t="shared" si="28"/>
        <v>0</v>
      </c>
      <c r="CL29" s="273">
        <f t="shared" si="29"/>
        <v>1466</v>
      </c>
      <c r="CM29" s="273">
        <f t="shared" si="30"/>
        <v>47</v>
      </c>
      <c r="CN29" s="273">
        <f t="shared" si="31"/>
        <v>130</v>
      </c>
      <c r="CO29" s="273">
        <f t="shared" si="32"/>
        <v>0</v>
      </c>
      <c r="CP29" s="273">
        <f t="shared" si="33"/>
        <v>8</v>
      </c>
      <c r="CQ29" s="273">
        <f t="shared" si="34"/>
        <v>125</v>
      </c>
      <c r="CR29" s="273">
        <f t="shared" si="35"/>
        <v>144</v>
      </c>
      <c r="CS29" s="273">
        <f t="shared" si="36"/>
        <v>0</v>
      </c>
      <c r="CT29" s="273">
        <f t="shared" si="37"/>
        <v>23</v>
      </c>
      <c r="CU29" s="273">
        <f t="shared" si="38"/>
        <v>13</v>
      </c>
      <c r="CV29" s="273">
        <f t="shared" si="39"/>
        <v>4</v>
      </c>
      <c r="CW29" s="273">
        <f t="shared" si="65"/>
        <v>0</v>
      </c>
      <c r="CX29" s="273">
        <f t="shared" si="66"/>
        <v>0</v>
      </c>
      <c r="CY29" s="273">
        <f t="shared" si="67"/>
        <v>104</v>
      </c>
      <c r="CZ29" s="273">
        <f t="shared" si="41"/>
        <v>550</v>
      </c>
      <c r="DA29" s="273">
        <f t="shared" si="42"/>
        <v>0</v>
      </c>
      <c r="DB29" s="273">
        <f t="shared" si="68"/>
        <v>541</v>
      </c>
      <c r="DC29" s="273">
        <f t="shared" si="69"/>
        <v>1</v>
      </c>
      <c r="DD29" s="273">
        <f t="shared" si="70"/>
        <v>8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447</v>
      </c>
      <c r="DI29" s="273">
        <f t="shared" si="46"/>
        <v>0</v>
      </c>
      <c r="DJ29" s="273">
        <f t="shared" si="47"/>
        <v>438</v>
      </c>
      <c r="DK29" s="273">
        <f t="shared" si="48"/>
        <v>1</v>
      </c>
      <c r="DL29" s="273">
        <f t="shared" si="49"/>
        <v>8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103</v>
      </c>
      <c r="DQ29" s="273">
        <f t="shared" si="54"/>
        <v>0</v>
      </c>
      <c r="DR29" s="273">
        <f t="shared" si="55"/>
        <v>103</v>
      </c>
      <c r="DS29" s="273">
        <f t="shared" si="56"/>
        <v>0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4208</v>
      </c>
      <c r="E30" s="273">
        <f t="shared" si="1"/>
        <v>3303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2640</v>
      </c>
      <c r="K30" s="273">
        <v>0</v>
      </c>
      <c r="L30" s="273">
        <v>2640</v>
      </c>
      <c r="M30" s="273">
        <v>0</v>
      </c>
      <c r="N30" s="273">
        <f t="shared" si="4"/>
        <v>99</v>
      </c>
      <c r="O30" s="273">
        <v>0</v>
      </c>
      <c r="P30" s="273">
        <v>99</v>
      </c>
      <c r="Q30" s="273">
        <v>0</v>
      </c>
      <c r="R30" s="273">
        <f t="shared" si="5"/>
        <v>551</v>
      </c>
      <c r="S30" s="273">
        <v>0</v>
      </c>
      <c r="T30" s="273">
        <v>551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13</v>
      </c>
      <c r="AE30" s="273">
        <v>13</v>
      </c>
      <c r="AF30" s="273">
        <v>0</v>
      </c>
      <c r="AG30" s="273">
        <v>0</v>
      </c>
      <c r="AH30" s="273">
        <f t="shared" si="9"/>
        <v>582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582</v>
      </c>
      <c r="AN30" s="273">
        <v>0</v>
      </c>
      <c r="AO30" s="273">
        <v>0</v>
      </c>
      <c r="AP30" s="273">
        <v>582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323</v>
      </c>
      <c r="BL30" s="273">
        <f t="shared" si="18"/>
        <v>268</v>
      </c>
      <c r="BM30" s="273">
        <v>0</v>
      </c>
      <c r="BN30" s="273">
        <v>143</v>
      </c>
      <c r="BO30" s="273">
        <v>16</v>
      </c>
      <c r="BP30" s="273">
        <v>0</v>
      </c>
      <c r="BQ30" s="273">
        <v>0</v>
      </c>
      <c r="BR30" s="273">
        <v>0</v>
      </c>
      <c r="BS30" s="273">
        <v>109</v>
      </c>
      <c r="BT30" s="273">
        <f t="shared" si="20"/>
        <v>55</v>
      </c>
      <c r="BU30" s="273">
        <v>0</v>
      </c>
      <c r="BV30" s="273">
        <v>55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3571</v>
      </c>
      <c r="CC30" s="273">
        <f t="shared" si="61"/>
        <v>0</v>
      </c>
      <c r="CD30" s="273">
        <f t="shared" si="62"/>
        <v>2783</v>
      </c>
      <c r="CE30" s="273">
        <f t="shared" si="63"/>
        <v>115</v>
      </c>
      <c r="CF30" s="273">
        <f t="shared" si="64"/>
        <v>551</v>
      </c>
      <c r="CG30" s="273">
        <f t="shared" si="24"/>
        <v>0</v>
      </c>
      <c r="CH30" s="273">
        <f t="shared" si="25"/>
        <v>0</v>
      </c>
      <c r="CI30" s="273">
        <f t="shared" si="26"/>
        <v>122</v>
      </c>
      <c r="CJ30" s="273">
        <f t="shared" si="27"/>
        <v>3303</v>
      </c>
      <c r="CK30" s="273">
        <f t="shared" si="28"/>
        <v>0</v>
      </c>
      <c r="CL30" s="273">
        <f t="shared" si="29"/>
        <v>2640</v>
      </c>
      <c r="CM30" s="273">
        <f t="shared" si="30"/>
        <v>99</v>
      </c>
      <c r="CN30" s="273">
        <f t="shared" si="31"/>
        <v>551</v>
      </c>
      <c r="CO30" s="273">
        <f t="shared" si="32"/>
        <v>0</v>
      </c>
      <c r="CP30" s="273">
        <f t="shared" si="33"/>
        <v>0</v>
      </c>
      <c r="CQ30" s="273">
        <f t="shared" si="34"/>
        <v>13</v>
      </c>
      <c r="CR30" s="273">
        <f t="shared" si="35"/>
        <v>268</v>
      </c>
      <c r="CS30" s="273">
        <f t="shared" si="36"/>
        <v>0</v>
      </c>
      <c r="CT30" s="273">
        <f t="shared" si="37"/>
        <v>143</v>
      </c>
      <c r="CU30" s="273">
        <f t="shared" si="38"/>
        <v>16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109</v>
      </c>
      <c r="CZ30" s="273">
        <f t="shared" si="41"/>
        <v>637</v>
      </c>
      <c r="DA30" s="273">
        <f t="shared" si="42"/>
        <v>0</v>
      </c>
      <c r="DB30" s="273">
        <f t="shared" si="68"/>
        <v>637</v>
      </c>
      <c r="DC30" s="273">
        <f t="shared" si="69"/>
        <v>0</v>
      </c>
      <c r="DD30" s="273">
        <f t="shared" si="70"/>
        <v>0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582</v>
      </c>
      <c r="DI30" s="273">
        <f t="shared" si="46"/>
        <v>0</v>
      </c>
      <c r="DJ30" s="273">
        <f t="shared" si="47"/>
        <v>582</v>
      </c>
      <c r="DK30" s="273">
        <f t="shared" si="48"/>
        <v>0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55</v>
      </c>
      <c r="DQ30" s="273">
        <f t="shared" si="54"/>
        <v>0</v>
      </c>
      <c r="DR30" s="273">
        <f t="shared" si="55"/>
        <v>55</v>
      </c>
      <c r="DS30" s="273">
        <f t="shared" si="56"/>
        <v>0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2273</v>
      </c>
      <c r="E31" s="273">
        <f t="shared" si="1"/>
        <v>1929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1490</v>
      </c>
      <c r="K31" s="273">
        <v>1490</v>
      </c>
      <c r="L31" s="273">
        <v>0</v>
      </c>
      <c r="M31" s="273">
        <v>0</v>
      </c>
      <c r="N31" s="273">
        <f t="shared" si="4"/>
        <v>22</v>
      </c>
      <c r="O31" s="273">
        <v>22</v>
      </c>
      <c r="P31" s="273">
        <v>0</v>
      </c>
      <c r="Q31" s="273">
        <v>0</v>
      </c>
      <c r="R31" s="273">
        <f t="shared" si="5"/>
        <v>373</v>
      </c>
      <c r="S31" s="273">
        <v>373</v>
      </c>
      <c r="T31" s="273">
        <v>0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1</v>
      </c>
      <c r="AA31" s="273">
        <v>1</v>
      </c>
      <c r="AB31" s="273">
        <v>0</v>
      </c>
      <c r="AC31" s="273">
        <v>0</v>
      </c>
      <c r="AD31" s="273">
        <f t="shared" si="8"/>
        <v>43</v>
      </c>
      <c r="AE31" s="273">
        <v>43</v>
      </c>
      <c r="AF31" s="273">
        <v>0</v>
      </c>
      <c r="AG31" s="273">
        <v>0</v>
      </c>
      <c r="AH31" s="273">
        <f t="shared" si="9"/>
        <v>264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221</v>
      </c>
      <c r="AN31" s="273">
        <v>0</v>
      </c>
      <c r="AO31" s="273">
        <v>0</v>
      </c>
      <c r="AP31" s="273">
        <v>221</v>
      </c>
      <c r="AQ31" s="273">
        <f t="shared" si="12"/>
        <v>0</v>
      </c>
      <c r="AR31" s="273">
        <v>0</v>
      </c>
      <c r="AS31" s="273">
        <v>0</v>
      </c>
      <c r="AT31" s="273">
        <v>0</v>
      </c>
      <c r="AU31" s="273">
        <f t="shared" si="13"/>
        <v>43</v>
      </c>
      <c r="AV31" s="273">
        <v>0</v>
      </c>
      <c r="AW31" s="273">
        <v>0</v>
      </c>
      <c r="AX31" s="273">
        <v>43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80</v>
      </c>
      <c r="BL31" s="273">
        <f t="shared" si="18"/>
        <v>68</v>
      </c>
      <c r="BM31" s="273">
        <v>0</v>
      </c>
      <c r="BN31" s="273">
        <v>63</v>
      </c>
      <c r="BO31" s="273">
        <v>0</v>
      </c>
      <c r="BP31" s="273">
        <v>0</v>
      </c>
      <c r="BQ31" s="273">
        <v>0</v>
      </c>
      <c r="BR31" s="273">
        <v>0</v>
      </c>
      <c r="BS31" s="273">
        <v>5</v>
      </c>
      <c r="BT31" s="273">
        <f t="shared" si="20"/>
        <v>12</v>
      </c>
      <c r="BU31" s="273">
        <v>0</v>
      </c>
      <c r="BV31" s="273">
        <v>9</v>
      </c>
      <c r="BW31" s="273">
        <v>0</v>
      </c>
      <c r="BX31" s="273">
        <v>0</v>
      </c>
      <c r="BY31" s="273">
        <v>0</v>
      </c>
      <c r="BZ31" s="273">
        <v>0</v>
      </c>
      <c r="CA31" s="273">
        <v>3</v>
      </c>
      <c r="CB31" s="273">
        <f t="shared" si="22"/>
        <v>1997</v>
      </c>
      <c r="CC31" s="273">
        <f t="shared" si="61"/>
        <v>0</v>
      </c>
      <c r="CD31" s="273">
        <f t="shared" si="62"/>
        <v>1553</v>
      </c>
      <c r="CE31" s="273">
        <f t="shared" si="63"/>
        <v>22</v>
      </c>
      <c r="CF31" s="273">
        <f t="shared" si="64"/>
        <v>373</v>
      </c>
      <c r="CG31" s="273">
        <f t="shared" si="24"/>
        <v>0</v>
      </c>
      <c r="CH31" s="273">
        <f t="shared" si="25"/>
        <v>1</v>
      </c>
      <c r="CI31" s="273">
        <f t="shared" si="26"/>
        <v>48</v>
      </c>
      <c r="CJ31" s="273">
        <f t="shared" si="27"/>
        <v>1929</v>
      </c>
      <c r="CK31" s="273">
        <f t="shared" si="28"/>
        <v>0</v>
      </c>
      <c r="CL31" s="273">
        <f t="shared" si="29"/>
        <v>1490</v>
      </c>
      <c r="CM31" s="273">
        <f t="shared" si="30"/>
        <v>22</v>
      </c>
      <c r="CN31" s="273">
        <f t="shared" si="31"/>
        <v>373</v>
      </c>
      <c r="CO31" s="273">
        <f t="shared" si="32"/>
        <v>0</v>
      </c>
      <c r="CP31" s="273">
        <f t="shared" si="33"/>
        <v>1</v>
      </c>
      <c r="CQ31" s="273">
        <f t="shared" si="34"/>
        <v>43</v>
      </c>
      <c r="CR31" s="273">
        <f t="shared" si="35"/>
        <v>68</v>
      </c>
      <c r="CS31" s="273">
        <f t="shared" si="36"/>
        <v>0</v>
      </c>
      <c r="CT31" s="273">
        <f t="shared" si="37"/>
        <v>63</v>
      </c>
      <c r="CU31" s="273">
        <f t="shared" si="38"/>
        <v>0</v>
      </c>
      <c r="CV31" s="273">
        <f t="shared" si="39"/>
        <v>0</v>
      </c>
      <c r="CW31" s="273">
        <f t="shared" si="65"/>
        <v>0</v>
      </c>
      <c r="CX31" s="273">
        <f t="shared" si="66"/>
        <v>0</v>
      </c>
      <c r="CY31" s="273">
        <f t="shared" si="67"/>
        <v>5</v>
      </c>
      <c r="CZ31" s="273">
        <f t="shared" si="41"/>
        <v>276</v>
      </c>
      <c r="DA31" s="273">
        <f t="shared" si="42"/>
        <v>0</v>
      </c>
      <c r="DB31" s="273">
        <f t="shared" si="68"/>
        <v>230</v>
      </c>
      <c r="DC31" s="273">
        <f t="shared" si="69"/>
        <v>0</v>
      </c>
      <c r="DD31" s="273">
        <f t="shared" si="70"/>
        <v>43</v>
      </c>
      <c r="DE31" s="273">
        <f t="shared" si="44"/>
        <v>0</v>
      </c>
      <c r="DF31" s="273">
        <f t="shared" si="71"/>
        <v>0</v>
      </c>
      <c r="DG31" s="273">
        <f t="shared" si="72"/>
        <v>3</v>
      </c>
      <c r="DH31" s="273">
        <f t="shared" si="45"/>
        <v>264</v>
      </c>
      <c r="DI31" s="273">
        <f t="shared" si="46"/>
        <v>0</v>
      </c>
      <c r="DJ31" s="273">
        <f t="shared" si="47"/>
        <v>221</v>
      </c>
      <c r="DK31" s="273">
        <f t="shared" si="48"/>
        <v>0</v>
      </c>
      <c r="DL31" s="273">
        <f t="shared" si="49"/>
        <v>43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12</v>
      </c>
      <c r="DQ31" s="273">
        <f t="shared" si="54"/>
        <v>0</v>
      </c>
      <c r="DR31" s="273">
        <f t="shared" si="55"/>
        <v>9</v>
      </c>
      <c r="DS31" s="273">
        <f t="shared" si="56"/>
        <v>0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3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2108</v>
      </c>
      <c r="E32" s="273">
        <f t="shared" si="1"/>
        <v>1549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1365</v>
      </c>
      <c r="K32" s="273">
        <v>0</v>
      </c>
      <c r="L32" s="273">
        <v>1352</v>
      </c>
      <c r="M32" s="273">
        <v>13</v>
      </c>
      <c r="N32" s="273">
        <f t="shared" si="4"/>
        <v>46</v>
      </c>
      <c r="O32" s="273">
        <v>0</v>
      </c>
      <c r="P32" s="273">
        <v>43</v>
      </c>
      <c r="Q32" s="273">
        <v>3</v>
      </c>
      <c r="R32" s="273">
        <f t="shared" si="5"/>
        <v>115</v>
      </c>
      <c r="S32" s="273">
        <v>0</v>
      </c>
      <c r="T32" s="273">
        <v>115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7</v>
      </c>
      <c r="AA32" s="273">
        <v>0</v>
      </c>
      <c r="AB32" s="273">
        <v>7</v>
      </c>
      <c r="AC32" s="273">
        <v>0</v>
      </c>
      <c r="AD32" s="273">
        <f t="shared" si="8"/>
        <v>16</v>
      </c>
      <c r="AE32" s="273">
        <v>0</v>
      </c>
      <c r="AF32" s="273">
        <v>0</v>
      </c>
      <c r="AG32" s="273">
        <v>16</v>
      </c>
      <c r="AH32" s="273">
        <f t="shared" si="9"/>
        <v>330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330</v>
      </c>
      <c r="AN32" s="273">
        <v>0</v>
      </c>
      <c r="AO32" s="273">
        <v>0</v>
      </c>
      <c r="AP32" s="273">
        <v>330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229</v>
      </c>
      <c r="BL32" s="273">
        <f t="shared" si="18"/>
        <v>114</v>
      </c>
      <c r="BM32" s="273">
        <v>0</v>
      </c>
      <c r="BN32" s="273">
        <v>19</v>
      </c>
      <c r="BO32" s="273">
        <v>11</v>
      </c>
      <c r="BP32" s="273">
        <v>2</v>
      </c>
      <c r="BQ32" s="273">
        <v>0</v>
      </c>
      <c r="BR32" s="273">
        <v>0</v>
      </c>
      <c r="BS32" s="273">
        <v>82</v>
      </c>
      <c r="BT32" s="273">
        <f t="shared" si="20"/>
        <v>115</v>
      </c>
      <c r="BU32" s="273">
        <v>0</v>
      </c>
      <c r="BV32" s="273">
        <v>113</v>
      </c>
      <c r="BW32" s="273">
        <v>1</v>
      </c>
      <c r="BX32" s="273">
        <v>0</v>
      </c>
      <c r="BY32" s="273">
        <v>0</v>
      </c>
      <c r="BZ32" s="273">
        <v>0</v>
      </c>
      <c r="CA32" s="273">
        <v>1</v>
      </c>
      <c r="CB32" s="273">
        <f t="shared" si="22"/>
        <v>1663</v>
      </c>
      <c r="CC32" s="273">
        <f t="shared" si="61"/>
        <v>0</v>
      </c>
      <c r="CD32" s="273">
        <f t="shared" si="62"/>
        <v>1384</v>
      </c>
      <c r="CE32" s="273">
        <f t="shared" si="63"/>
        <v>57</v>
      </c>
      <c r="CF32" s="273">
        <f t="shared" si="64"/>
        <v>117</v>
      </c>
      <c r="CG32" s="273">
        <f t="shared" si="24"/>
        <v>0</v>
      </c>
      <c r="CH32" s="273">
        <f t="shared" si="25"/>
        <v>7</v>
      </c>
      <c r="CI32" s="273">
        <f t="shared" si="26"/>
        <v>98</v>
      </c>
      <c r="CJ32" s="273">
        <f t="shared" si="27"/>
        <v>1549</v>
      </c>
      <c r="CK32" s="273">
        <f t="shared" si="28"/>
        <v>0</v>
      </c>
      <c r="CL32" s="273">
        <f t="shared" si="29"/>
        <v>1365</v>
      </c>
      <c r="CM32" s="273">
        <f t="shared" si="30"/>
        <v>46</v>
      </c>
      <c r="CN32" s="273">
        <f t="shared" si="31"/>
        <v>115</v>
      </c>
      <c r="CO32" s="273">
        <f t="shared" si="32"/>
        <v>0</v>
      </c>
      <c r="CP32" s="273">
        <f t="shared" si="33"/>
        <v>7</v>
      </c>
      <c r="CQ32" s="273">
        <f t="shared" si="34"/>
        <v>16</v>
      </c>
      <c r="CR32" s="273">
        <f t="shared" si="35"/>
        <v>114</v>
      </c>
      <c r="CS32" s="273">
        <f t="shared" si="36"/>
        <v>0</v>
      </c>
      <c r="CT32" s="273">
        <f t="shared" si="37"/>
        <v>19</v>
      </c>
      <c r="CU32" s="273">
        <f t="shared" si="38"/>
        <v>11</v>
      </c>
      <c r="CV32" s="273">
        <f t="shared" si="39"/>
        <v>2</v>
      </c>
      <c r="CW32" s="273">
        <f t="shared" si="65"/>
        <v>0</v>
      </c>
      <c r="CX32" s="273">
        <f t="shared" si="66"/>
        <v>0</v>
      </c>
      <c r="CY32" s="273">
        <f t="shared" si="67"/>
        <v>82</v>
      </c>
      <c r="CZ32" s="273">
        <f t="shared" si="41"/>
        <v>445</v>
      </c>
      <c r="DA32" s="273">
        <f t="shared" si="42"/>
        <v>0</v>
      </c>
      <c r="DB32" s="273">
        <f t="shared" si="68"/>
        <v>443</v>
      </c>
      <c r="DC32" s="273">
        <f t="shared" si="69"/>
        <v>1</v>
      </c>
      <c r="DD32" s="273">
        <f t="shared" si="70"/>
        <v>0</v>
      </c>
      <c r="DE32" s="273">
        <f t="shared" si="44"/>
        <v>0</v>
      </c>
      <c r="DF32" s="273">
        <f t="shared" si="71"/>
        <v>0</v>
      </c>
      <c r="DG32" s="273">
        <f t="shared" si="72"/>
        <v>1</v>
      </c>
      <c r="DH32" s="273">
        <f t="shared" si="45"/>
        <v>330</v>
      </c>
      <c r="DI32" s="273">
        <f t="shared" si="46"/>
        <v>0</v>
      </c>
      <c r="DJ32" s="273">
        <f t="shared" si="47"/>
        <v>330</v>
      </c>
      <c r="DK32" s="273">
        <f t="shared" si="48"/>
        <v>0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115</v>
      </c>
      <c r="DQ32" s="273">
        <f t="shared" si="54"/>
        <v>0</v>
      </c>
      <c r="DR32" s="273">
        <f t="shared" si="55"/>
        <v>113</v>
      </c>
      <c r="DS32" s="273">
        <f t="shared" si="56"/>
        <v>1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1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3784</v>
      </c>
      <c r="E33" s="273">
        <f t="shared" si="1"/>
        <v>3403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2884</v>
      </c>
      <c r="K33" s="273">
        <v>2884</v>
      </c>
      <c r="L33" s="273">
        <v>0</v>
      </c>
      <c r="M33" s="273">
        <v>0</v>
      </c>
      <c r="N33" s="273">
        <f t="shared" si="4"/>
        <v>131</v>
      </c>
      <c r="O33" s="273">
        <v>0</v>
      </c>
      <c r="P33" s="273">
        <v>131</v>
      </c>
      <c r="Q33" s="273">
        <v>0</v>
      </c>
      <c r="R33" s="273">
        <f t="shared" si="5"/>
        <v>388</v>
      </c>
      <c r="S33" s="273">
        <v>0</v>
      </c>
      <c r="T33" s="273">
        <v>388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0</v>
      </c>
      <c r="AE33" s="273">
        <v>0</v>
      </c>
      <c r="AF33" s="273">
        <v>0</v>
      </c>
      <c r="AG33" s="273">
        <v>0</v>
      </c>
      <c r="AH33" s="273">
        <f t="shared" si="9"/>
        <v>0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0</v>
      </c>
      <c r="AN33" s="273">
        <v>0</v>
      </c>
      <c r="AO33" s="273">
        <v>0</v>
      </c>
      <c r="AP33" s="273">
        <v>0</v>
      </c>
      <c r="AQ33" s="273">
        <f t="shared" si="12"/>
        <v>0</v>
      </c>
      <c r="AR33" s="273">
        <v>0</v>
      </c>
      <c r="AS33" s="273">
        <v>0</v>
      </c>
      <c r="AT33" s="273">
        <v>0</v>
      </c>
      <c r="AU33" s="273">
        <f t="shared" si="13"/>
        <v>0</v>
      </c>
      <c r="AV33" s="273">
        <v>0</v>
      </c>
      <c r="AW33" s="273">
        <v>0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381</v>
      </c>
      <c r="BL33" s="273">
        <f t="shared" si="18"/>
        <v>193</v>
      </c>
      <c r="BM33" s="273">
        <v>0</v>
      </c>
      <c r="BN33" s="273">
        <v>0</v>
      </c>
      <c r="BO33" s="273">
        <v>0</v>
      </c>
      <c r="BP33" s="273">
        <v>0</v>
      </c>
      <c r="BQ33" s="273">
        <v>0</v>
      </c>
      <c r="BR33" s="273">
        <v>193</v>
      </c>
      <c r="BS33" s="273">
        <v>0</v>
      </c>
      <c r="BT33" s="273">
        <f t="shared" si="20"/>
        <v>188</v>
      </c>
      <c r="BU33" s="273">
        <v>0</v>
      </c>
      <c r="BV33" s="273">
        <v>188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2"/>
        <v>3596</v>
      </c>
      <c r="CC33" s="273">
        <f t="shared" si="61"/>
        <v>0</v>
      </c>
      <c r="CD33" s="273">
        <f t="shared" si="62"/>
        <v>2884</v>
      </c>
      <c r="CE33" s="273">
        <f t="shared" si="63"/>
        <v>131</v>
      </c>
      <c r="CF33" s="273">
        <f t="shared" si="64"/>
        <v>388</v>
      </c>
      <c r="CG33" s="273">
        <f t="shared" si="24"/>
        <v>0</v>
      </c>
      <c r="CH33" s="273">
        <f t="shared" si="25"/>
        <v>193</v>
      </c>
      <c r="CI33" s="273">
        <f t="shared" si="26"/>
        <v>0</v>
      </c>
      <c r="CJ33" s="273">
        <f t="shared" si="27"/>
        <v>3403</v>
      </c>
      <c r="CK33" s="273">
        <f t="shared" si="28"/>
        <v>0</v>
      </c>
      <c r="CL33" s="273">
        <f t="shared" si="29"/>
        <v>2884</v>
      </c>
      <c r="CM33" s="273">
        <f t="shared" si="30"/>
        <v>131</v>
      </c>
      <c r="CN33" s="273">
        <f t="shared" si="31"/>
        <v>388</v>
      </c>
      <c r="CO33" s="273">
        <f t="shared" si="32"/>
        <v>0</v>
      </c>
      <c r="CP33" s="273">
        <f t="shared" si="33"/>
        <v>0</v>
      </c>
      <c r="CQ33" s="273">
        <f t="shared" si="34"/>
        <v>0</v>
      </c>
      <c r="CR33" s="273">
        <f t="shared" si="35"/>
        <v>193</v>
      </c>
      <c r="CS33" s="273">
        <f t="shared" si="36"/>
        <v>0</v>
      </c>
      <c r="CT33" s="273">
        <f t="shared" si="37"/>
        <v>0</v>
      </c>
      <c r="CU33" s="273">
        <f t="shared" si="38"/>
        <v>0</v>
      </c>
      <c r="CV33" s="273">
        <f t="shared" si="39"/>
        <v>0</v>
      </c>
      <c r="CW33" s="273">
        <f t="shared" si="65"/>
        <v>0</v>
      </c>
      <c r="CX33" s="273">
        <f t="shared" si="66"/>
        <v>193</v>
      </c>
      <c r="CY33" s="273">
        <f t="shared" si="67"/>
        <v>0</v>
      </c>
      <c r="CZ33" s="273">
        <f t="shared" si="41"/>
        <v>188</v>
      </c>
      <c r="DA33" s="273">
        <f t="shared" si="42"/>
        <v>0</v>
      </c>
      <c r="DB33" s="273">
        <f t="shared" si="68"/>
        <v>188</v>
      </c>
      <c r="DC33" s="273">
        <f t="shared" si="69"/>
        <v>0</v>
      </c>
      <c r="DD33" s="273">
        <f t="shared" si="70"/>
        <v>0</v>
      </c>
      <c r="DE33" s="273">
        <f t="shared" si="44"/>
        <v>0</v>
      </c>
      <c r="DF33" s="273">
        <f t="shared" si="71"/>
        <v>0</v>
      </c>
      <c r="DG33" s="273">
        <f t="shared" si="72"/>
        <v>0</v>
      </c>
      <c r="DH33" s="273">
        <f t="shared" si="45"/>
        <v>0</v>
      </c>
      <c r="DI33" s="273">
        <f t="shared" si="46"/>
        <v>0</v>
      </c>
      <c r="DJ33" s="273">
        <f t="shared" si="47"/>
        <v>0</v>
      </c>
      <c r="DK33" s="273">
        <f t="shared" si="48"/>
        <v>0</v>
      </c>
      <c r="DL33" s="273">
        <f t="shared" si="49"/>
        <v>0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188</v>
      </c>
      <c r="DQ33" s="273">
        <f t="shared" si="54"/>
        <v>0</v>
      </c>
      <c r="DR33" s="273">
        <f t="shared" si="55"/>
        <v>188</v>
      </c>
      <c r="DS33" s="273">
        <f t="shared" si="56"/>
        <v>0</v>
      </c>
      <c r="DT33" s="273">
        <f t="shared" si="57"/>
        <v>0</v>
      </c>
      <c r="DU33" s="273">
        <f t="shared" si="58"/>
        <v>0</v>
      </c>
      <c r="DV33" s="273">
        <f t="shared" si="73"/>
        <v>0</v>
      </c>
      <c r="DW33" s="273">
        <f t="shared" si="74"/>
        <v>0</v>
      </c>
      <c r="DX33" s="273">
        <v>0</v>
      </c>
      <c r="DY33" s="273">
        <f t="shared" si="60"/>
        <v>17</v>
      </c>
      <c r="DZ33" s="273">
        <v>0</v>
      </c>
      <c r="EA33" s="273">
        <v>0</v>
      </c>
      <c r="EB33" s="273">
        <v>0</v>
      </c>
      <c r="EC33" s="273">
        <v>17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5911</v>
      </c>
      <c r="E34" s="273">
        <f t="shared" si="1"/>
        <v>3767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2977</v>
      </c>
      <c r="K34" s="273">
        <v>0</v>
      </c>
      <c r="L34" s="273">
        <v>2977</v>
      </c>
      <c r="M34" s="273">
        <v>0</v>
      </c>
      <c r="N34" s="273">
        <f t="shared" si="4"/>
        <v>93</v>
      </c>
      <c r="O34" s="273">
        <v>0</v>
      </c>
      <c r="P34" s="273">
        <v>93</v>
      </c>
      <c r="Q34" s="273">
        <v>0</v>
      </c>
      <c r="R34" s="273">
        <f t="shared" si="5"/>
        <v>697</v>
      </c>
      <c r="S34" s="273">
        <v>697</v>
      </c>
      <c r="T34" s="273">
        <v>0</v>
      </c>
      <c r="U34" s="273">
        <v>0</v>
      </c>
      <c r="V34" s="273">
        <f t="shared" si="6"/>
        <v>7</v>
      </c>
      <c r="W34" s="273">
        <v>7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0</v>
      </c>
      <c r="AE34" s="273">
        <v>0</v>
      </c>
      <c r="AF34" s="273">
        <v>0</v>
      </c>
      <c r="AG34" s="273">
        <v>0</v>
      </c>
      <c r="AH34" s="273">
        <f t="shared" si="9"/>
        <v>1173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1173</v>
      </c>
      <c r="AN34" s="273">
        <v>0</v>
      </c>
      <c r="AO34" s="273">
        <v>0</v>
      </c>
      <c r="AP34" s="273">
        <v>1173</v>
      </c>
      <c r="AQ34" s="273">
        <f t="shared" si="12"/>
        <v>0</v>
      </c>
      <c r="AR34" s="273">
        <v>0</v>
      </c>
      <c r="AS34" s="273">
        <v>0</v>
      </c>
      <c r="AT34" s="273">
        <v>0</v>
      </c>
      <c r="AU34" s="273">
        <f t="shared" si="13"/>
        <v>0</v>
      </c>
      <c r="AV34" s="273">
        <v>0</v>
      </c>
      <c r="AW34" s="273">
        <v>0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971</v>
      </c>
      <c r="BL34" s="273">
        <f t="shared" si="18"/>
        <v>459</v>
      </c>
      <c r="BM34" s="273">
        <v>0</v>
      </c>
      <c r="BN34" s="273">
        <v>403</v>
      </c>
      <c r="BO34" s="273">
        <v>56</v>
      </c>
      <c r="BP34" s="273">
        <v>0</v>
      </c>
      <c r="BQ34" s="273">
        <v>0</v>
      </c>
      <c r="BR34" s="273">
        <v>0</v>
      </c>
      <c r="BS34" s="273">
        <v>0</v>
      </c>
      <c r="BT34" s="273">
        <f t="shared" si="20"/>
        <v>512</v>
      </c>
      <c r="BU34" s="273">
        <v>0</v>
      </c>
      <c r="BV34" s="273">
        <v>511</v>
      </c>
      <c r="BW34" s="273">
        <v>1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2"/>
        <v>4226</v>
      </c>
      <c r="CC34" s="273">
        <f t="shared" si="61"/>
        <v>0</v>
      </c>
      <c r="CD34" s="273">
        <f t="shared" si="62"/>
        <v>3380</v>
      </c>
      <c r="CE34" s="273">
        <f t="shared" si="63"/>
        <v>149</v>
      </c>
      <c r="CF34" s="273">
        <f t="shared" si="64"/>
        <v>697</v>
      </c>
      <c r="CG34" s="273">
        <f t="shared" si="24"/>
        <v>7</v>
      </c>
      <c r="CH34" s="273">
        <f t="shared" si="25"/>
        <v>0</v>
      </c>
      <c r="CI34" s="273">
        <f t="shared" si="26"/>
        <v>0</v>
      </c>
      <c r="CJ34" s="273">
        <f t="shared" si="27"/>
        <v>3767</v>
      </c>
      <c r="CK34" s="273">
        <f t="shared" si="28"/>
        <v>0</v>
      </c>
      <c r="CL34" s="273">
        <f t="shared" si="29"/>
        <v>2977</v>
      </c>
      <c r="CM34" s="273">
        <f t="shared" si="30"/>
        <v>93</v>
      </c>
      <c r="CN34" s="273">
        <f t="shared" si="31"/>
        <v>697</v>
      </c>
      <c r="CO34" s="273">
        <f t="shared" si="32"/>
        <v>7</v>
      </c>
      <c r="CP34" s="273">
        <f t="shared" si="33"/>
        <v>0</v>
      </c>
      <c r="CQ34" s="273">
        <f t="shared" si="34"/>
        <v>0</v>
      </c>
      <c r="CR34" s="273">
        <f t="shared" si="35"/>
        <v>459</v>
      </c>
      <c r="CS34" s="273">
        <f t="shared" si="36"/>
        <v>0</v>
      </c>
      <c r="CT34" s="273">
        <f t="shared" si="37"/>
        <v>403</v>
      </c>
      <c r="CU34" s="273">
        <f t="shared" si="38"/>
        <v>56</v>
      </c>
      <c r="CV34" s="273">
        <f t="shared" si="39"/>
        <v>0</v>
      </c>
      <c r="CW34" s="273">
        <f t="shared" si="65"/>
        <v>0</v>
      </c>
      <c r="CX34" s="273">
        <f t="shared" si="66"/>
        <v>0</v>
      </c>
      <c r="CY34" s="273">
        <f t="shared" si="67"/>
        <v>0</v>
      </c>
      <c r="CZ34" s="273">
        <f t="shared" si="41"/>
        <v>1685</v>
      </c>
      <c r="DA34" s="273">
        <f t="shared" si="42"/>
        <v>0</v>
      </c>
      <c r="DB34" s="273">
        <f t="shared" si="68"/>
        <v>1684</v>
      </c>
      <c r="DC34" s="273">
        <f t="shared" si="69"/>
        <v>1</v>
      </c>
      <c r="DD34" s="273">
        <f t="shared" si="70"/>
        <v>0</v>
      </c>
      <c r="DE34" s="273">
        <f t="shared" si="44"/>
        <v>0</v>
      </c>
      <c r="DF34" s="273">
        <f t="shared" si="71"/>
        <v>0</v>
      </c>
      <c r="DG34" s="273">
        <f t="shared" si="72"/>
        <v>0</v>
      </c>
      <c r="DH34" s="273">
        <f t="shared" si="45"/>
        <v>1173</v>
      </c>
      <c r="DI34" s="273">
        <f t="shared" si="46"/>
        <v>0</v>
      </c>
      <c r="DJ34" s="273">
        <f t="shared" si="47"/>
        <v>1173</v>
      </c>
      <c r="DK34" s="273">
        <f t="shared" si="48"/>
        <v>0</v>
      </c>
      <c r="DL34" s="273">
        <f t="shared" si="49"/>
        <v>0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512</v>
      </c>
      <c r="DQ34" s="273">
        <f t="shared" si="54"/>
        <v>0</v>
      </c>
      <c r="DR34" s="273">
        <f t="shared" si="55"/>
        <v>511</v>
      </c>
      <c r="DS34" s="273">
        <f t="shared" si="56"/>
        <v>1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0</v>
      </c>
      <c r="DX34" s="273">
        <v>0</v>
      </c>
      <c r="DY34" s="273">
        <f t="shared" si="60"/>
        <v>2</v>
      </c>
      <c r="DZ34" s="273">
        <v>0</v>
      </c>
      <c r="EA34" s="273">
        <v>0</v>
      </c>
      <c r="EB34" s="273">
        <v>0</v>
      </c>
      <c r="EC34" s="273">
        <v>2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2111</v>
      </c>
      <c r="E35" s="273">
        <f t="shared" si="1"/>
        <v>1927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1296</v>
      </c>
      <c r="K35" s="273">
        <v>1296</v>
      </c>
      <c r="L35" s="273">
        <v>0</v>
      </c>
      <c r="M35" s="273">
        <v>0</v>
      </c>
      <c r="N35" s="273">
        <f t="shared" si="4"/>
        <v>110</v>
      </c>
      <c r="O35" s="273">
        <v>110</v>
      </c>
      <c r="P35" s="273">
        <v>0</v>
      </c>
      <c r="Q35" s="273">
        <v>0</v>
      </c>
      <c r="R35" s="273">
        <f t="shared" si="5"/>
        <v>469</v>
      </c>
      <c r="S35" s="273">
        <v>469</v>
      </c>
      <c r="T35" s="273">
        <v>0</v>
      </c>
      <c r="U35" s="273">
        <v>0</v>
      </c>
      <c r="V35" s="273">
        <f t="shared" si="6"/>
        <v>0</v>
      </c>
      <c r="W35" s="273">
        <v>0</v>
      </c>
      <c r="X35" s="273">
        <v>0</v>
      </c>
      <c r="Y35" s="273">
        <v>0</v>
      </c>
      <c r="Z35" s="273">
        <f t="shared" si="7"/>
        <v>0</v>
      </c>
      <c r="AA35" s="273">
        <v>0</v>
      </c>
      <c r="AB35" s="273">
        <v>0</v>
      </c>
      <c r="AC35" s="273">
        <v>0</v>
      </c>
      <c r="AD35" s="273">
        <f t="shared" si="8"/>
        <v>52</v>
      </c>
      <c r="AE35" s="273">
        <v>52</v>
      </c>
      <c r="AF35" s="273">
        <v>0</v>
      </c>
      <c r="AG35" s="273">
        <v>0</v>
      </c>
      <c r="AH35" s="273">
        <f t="shared" si="9"/>
        <v>184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184</v>
      </c>
      <c r="AN35" s="273">
        <v>184</v>
      </c>
      <c r="AO35" s="273">
        <v>0</v>
      </c>
      <c r="AP35" s="273">
        <v>0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0</v>
      </c>
      <c r="BL35" s="273">
        <f t="shared" si="18"/>
        <v>0</v>
      </c>
      <c r="BM35" s="273">
        <v>0</v>
      </c>
      <c r="BN35" s="273"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f t="shared" si="20"/>
        <v>0</v>
      </c>
      <c r="BU35" s="273"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2"/>
        <v>1927</v>
      </c>
      <c r="CC35" s="273">
        <f t="shared" si="61"/>
        <v>0</v>
      </c>
      <c r="CD35" s="273">
        <f t="shared" si="62"/>
        <v>1296</v>
      </c>
      <c r="CE35" s="273">
        <f t="shared" si="63"/>
        <v>110</v>
      </c>
      <c r="CF35" s="273">
        <f t="shared" si="64"/>
        <v>469</v>
      </c>
      <c r="CG35" s="273">
        <f t="shared" si="24"/>
        <v>0</v>
      </c>
      <c r="CH35" s="273">
        <f t="shared" si="25"/>
        <v>0</v>
      </c>
      <c r="CI35" s="273">
        <f t="shared" si="26"/>
        <v>52</v>
      </c>
      <c r="CJ35" s="273">
        <f t="shared" si="27"/>
        <v>1927</v>
      </c>
      <c r="CK35" s="273">
        <f t="shared" si="28"/>
        <v>0</v>
      </c>
      <c r="CL35" s="273">
        <f t="shared" si="29"/>
        <v>1296</v>
      </c>
      <c r="CM35" s="273">
        <f t="shared" si="30"/>
        <v>110</v>
      </c>
      <c r="CN35" s="273">
        <f t="shared" si="31"/>
        <v>469</v>
      </c>
      <c r="CO35" s="273">
        <f t="shared" si="32"/>
        <v>0</v>
      </c>
      <c r="CP35" s="273">
        <f t="shared" si="33"/>
        <v>0</v>
      </c>
      <c r="CQ35" s="273">
        <f t="shared" si="34"/>
        <v>52</v>
      </c>
      <c r="CR35" s="273">
        <f t="shared" si="35"/>
        <v>0</v>
      </c>
      <c r="CS35" s="273">
        <f t="shared" si="36"/>
        <v>0</v>
      </c>
      <c r="CT35" s="273">
        <f t="shared" si="37"/>
        <v>0</v>
      </c>
      <c r="CU35" s="273">
        <f t="shared" si="38"/>
        <v>0</v>
      </c>
      <c r="CV35" s="273">
        <f t="shared" si="39"/>
        <v>0</v>
      </c>
      <c r="CW35" s="273">
        <f t="shared" si="65"/>
        <v>0</v>
      </c>
      <c r="CX35" s="273">
        <f t="shared" si="66"/>
        <v>0</v>
      </c>
      <c r="CY35" s="273">
        <f t="shared" si="67"/>
        <v>0</v>
      </c>
      <c r="CZ35" s="273">
        <f t="shared" si="41"/>
        <v>184</v>
      </c>
      <c r="DA35" s="273">
        <f t="shared" si="42"/>
        <v>0</v>
      </c>
      <c r="DB35" s="273">
        <f t="shared" si="68"/>
        <v>184</v>
      </c>
      <c r="DC35" s="273">
        <f t="shared" si="69"/>
        <v>0</v>
      </c>
      <c r="DD35" s="273">
        <f t="shared" si="70"/>
        <v>0</v>
      </c>
      <c r="DE35" s="273">
        <f t="shared" si="44"/>
        <v>0</v>
      </c>
      <c r="DF35" s="273">
        <f t="shared" si="71"/>
        <v>0</v>
      </c>
      <c r="DG35" s="273">
        <f t="shared" si="72"/>
        <v>0</v>
      </c>
      <c r="DH35" s="273">
        <f t="shared" si="45"/>
        <v>184</v>
      </c>
      <c r="DI35" s="273">
        <f t="shared" si="46"/>
        <v>0</v>
      </c>
      <c r="DJ35" s="273">
        <f t="shared" si="47"/>
        <v>184</v>
      </c>
      <c r="DK35" s="273">
        <f t="shared" si="48"/>
        <v>0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0</v>
      </c>
      <c r="DQ35" s="273">
        <f t="shared" si="54"/>
        <v>0</v>
      </c>
      <c r="DR35" s="273">
        <f t="shared" si="55"/>
        <v>0</v>
      </c>
      <c r="DS35" s="273">
        <f t="shared" si="56"/>
        <v>0</v>
      </c>
      <c r="DT35" s="273">
        <f t="shared" si="57"/>
        <v>0</v>
      </c>
      <c r="DU35" s="273">
        <f t="shared" si="58"/>
        <v>0</v>
      </c>
      <c r="DV35" s="273">
        <f t="shared" si="73"/>
        <v>0</v>
      </c>
      <c r="DW35" s="273">
        <f t="shared" si="74"/>
        <v>0</v>
      </c>
      <c r="DX35" s="273">
        <v>0</v>
      </c>
      <c r="DY35" s="273">
        <f t="shared" si="60"/>
        <v>1</v>
      </c>
      <c r="DZ35" s="273">
        <v>1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2995</v>
      </c>
      <c r="E36" s="273">
        <f t="shared" si="1"/>
        <v>2842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1804</v>
      </c>
      <c r="K36" s="273">
        <v>1804</v>
      </c>
      <c r="L36" s="273">
        <v>0</v>
      </c>
      <c r="M36" s="273">
        <v>0</v>
      </c>
      <c r="N36" s="273">
        <f t="shared" si="4"/>
        <v>159</v>
      </c>
      <c r="O36" s="273">
        <v>159</v>
      </c>
      <c r="P36" s="273">
        <v>0</v>
      </c>
      <c r="Q36" s="273">
        <v>0</v>
      </c>
      <c r="R36" s="273">
        <f t="shared" si="5"/>
        <v>557</v>
      </c>
      <c r="S36" s="273">
        <v>557</v>
      </c>
      <c r="T36" s="273">
        <v>0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263</v>
      </c>
      <c r="AA36" s="273">
        <v>263</v>
      </c>
      <c r="AB36" s="273">
        <v>0</v>
      </c>
      <c r="AC36" s="273">
        <v>0</v>
      </c>
      <c r="AD36" s="273">
        <f t="shared" si="8"/>
        <v>59</v>
      </c>
      <c r="AE36" s="273">
        <v>59</v>
      </c>
      <c r="AF36" s="273">
        <v>0</v>
      </c>
      <c r="AG36" s="273">
        <v>0</v>
      </c>
      <c r="AH36" s="273">
        <f t="shared" si="9"/>
        <v>139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139</v>
      </c>
      <c r="AN36" s="273">
        <v>0</v>
      </c>
      <c r="AO36" s="273">
        <v>0</v>
      </c>
      <c r="AP36" s="273">
        <v>139</v>
      </c>
      <c r="AQ36" s="273">
        <f t="shared" si="12"/>
        <v>0</v>
      </c>
      <c r="AR36" s="273">
        <v>0</v>
      </c>
      <c r="AS36" s="273">
        <v>0</v>
      </c>
      <c r="AT36" s="273">
        <v>0</v>
      </c>
      <c r="AU36" s="273">
        <f t="shared" si="13"/>
        <v>0</v>
      </c>
      <c r="AV36" s="273">
        <v>0</v>
      </c>
      <c r="AW36" s="273">
        <v>0</v>
      </c>
      <c r="AX36" s="273">
        <v>0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0</v>
      </c>
      <c r="BH36" s="273">
        <v>0</v>
      </c>
      <c r="BI36" s="273">
        <v>0</v>
      </c>
      <c r="BJ36" s="273">
        <v>0</v>
      </c>
      <c r="BK36" s="273">
        <f t="shared" si="17"/>
        <v>14</v>
      </c>
      <c r="BL36" s="273">
        <f t="shared" si="18"/>
        <v>0</v>
      </c>
      <c r="BM36" s="273">
        <v>0</v>
      </c>
      <c r="BN36" s="273"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f t="shared" si="20"/>
        <v>14</v>
      </c>
      <c r="BU36" s="273"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14</v>
      </c>
      <c r="CA36" s="273">
        <v>0</v>
      </c>
      <c r="CB36" s="273">
        <f t="shared" si="22"/>
        <v>2842</v>
      </c>
      <c r="CC36" s="273">
        <f t="shared" si="61"/>
        <v>0</v>
      </c>
      <c r="CD36" s="273">
        <f t="shared" si="62"/>
        <v>1804</v>
      </c>
      <c r="CE36" s="273">
        <f t="shared" si="63"/>
        <v>159</v>
      </c>
      <c r="CF36" s="273">
        <f t="shared" si="64"/>
        <v>557</v>
      </c>
      <c r="CG36" s="273">
        <f t="shared" si="24"/>
        <v>0</v>
      </c>
      <c r="CH36" s="273">
        <f t="shared" si="25"/>
        <v>263</v>
      </c>
      <c r="CI36" s="273">
        <f t="shared" si="26"/>
        <v>59</v>
      </c>
      <c r="CJ36" s="273">
        <f t="shared" si="27"/>
        <v>2842</v>
      </c>
      <c r="CK36" s="273">
        <f t="shared" si="28"/>
        <v>0</v>
      </c>
      <c r="CL36" s="273">
        <f t="shared" si="29"/>
        <v>1804</v>
      </c>
      <c r="CM36" s="273">
        <f t="shared" si="30"/>
        <v>159</v>
      </c>
      <c r="CN36" s="273">
        <f t="shared" si="31"/>
        <v>557</v>
      </c>
      <c r="CO36" s="273">
        <f t="shared" si="32"/>
        <v>0</v>
      </c>
      <c r="CP36" s="273">
        <f t="shared" si="33"/>
        <v>263</v>
      </c>
      <c r="CQ36" s="273">
        <f t="shared" si="34"/>
        <v>59</v>
      </c>
      <c r="CR36" s="273">
        <f t="shared" si="35"/>
        <v>0</v>
      </c>
      <c r="CS36" s="273">
        <f t="shared" si="36"/>
        <v>0</v>
      </c>
      <c r="CT36" s="273">
        <f t="shared" si="37"/>
        <v>0</v>
      </c>
      <c r="CU36" s="273">
        <f t="shared" si="38"/>
        <v>0</v>
      </c>
      <c r="CV36" s="273">
        <f t="shared" si="39"/>
        <v>0</v>
      </c>
      <c r="CW36" s="273">
        <f t="shared" si="65"/>
        <v>0</v>
      </c>
      <c r="CX36" s="273">
        <f t="shared" si="66"/>
        <v>0</v>
      </c>
      <c r="CY36" s="273">
        <f t="shared" si="67"/>
        <v>0</v>
      </c>
      <c r="CZ36" s="273">
        <f t="shared" si="41"/>
        <v>153</v>
      </c>
      <c r="DA36" s="273">
        <f t="shared" si="42"/>
        <v>0</v>
      </c>
      <c r="DB36" s="273">
        <f t="shared" si="68"/>
        <v>139</v>
      </c>
      <c r="DC36" s="273">
        <f t="shared" si="69"/>
        <v>0</v>
      </c>
      <c r="DD36" s="273">
        <f t="shared" si="70"/>
        <v>0</v>
      </c>
      <c r="DE36" s="273">
        <f t="shared" si="44"/>
        <v>0</v>
      </c>
      <c r="DF36" s="273">
        <f t="shared" si="71"/>
        <v>14</v>
      </c>
      <c r="DG36" s="273">
        <f t="shared" si="72"/>
        <v>0</v>
      </c>
      <c r="DH36" s="273">
        <f t="shared" si="45"/>
        <v>139</v>
      </c>
      <c r="DI36" s="273">
        <f t="shared" si="46"/>
        <v>0</v>
      </c>
      <c r="DJ36" s="273">
        <f t="shared" si="47"/>
        <v>139</v>
      </c>
      <c r="DK36" s="273">
        <f t="shared" si="48"/>
        <v>0</v>
      </c>
      <c r="DL36" s="273">
        <f t="shared" si="49"/>
        <v>0</v>
      </c>
      <c r="DM36" s="273">
        <f t="shared" si="50"/>
        <v>0</v>
      </c>
      <c r="DN36" s="273">
        <f t="shared" si="51"/>
        <v>0</v>
      </c>
      <c r="DO36" s="273">
        <f t="shared" si="52"/>
        <v>0</v>
      </c>
      <c r="DP36" s="273">
        <f t="shared" si="53"/>
        <v>14</v>
      </c>
      <c r="DQ36" s="273">
        <f t="shared" si="54"/>
        <v>0</v>
      </c>
      <c r="DR36" s="273">
        <f t="shared" si="55"/>
        <v>0</v>
      </c>
      <c r="DS36" s="273">
        <f t="shared" si="56"/>
        <v>0</v>
      </c>
      <c r="DT36" s="273">
        <f t="shared" si="57"/>
        <v>0</v>
      </c>
      <c r="DU36" s="273">
        <f t="shared" si="58"/>
        <v>0</v>
      </c>
      <c r="DV36" s="273">
        <f t="shared" si="73"/>
        <v>14</v>
      </c>
      <c r="DW36" s="273">
        <f t="shared" si="74"/>
        <v>0</v>
      </c>
      <c r="DX36" s="273">
        <v>162</v>
      </c>
      <c r="DY36" s="273">
        <f t="shared" si="60"/>
        <v>2</v>
      </c>
      <c r="DZ36" s="273">
        <v>2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36">
    <sortCondition ref="A8:A36"/>
    <sortCondition ref="B8:B36"/>
    <sortCondition ref="C8:C36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35" man="1"/>
    <brk id="29" min="1" max="35" man="1"/>
    <brk id="42" min="1" max="35" man="1"/>
    <brk id="58" min="1" max="35" man="1"/>
    <brk id="71" min="1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三重県</v>
      </c>
      <c r="B7" s="283" t="str">
        <f>ごみ処理概要!B7</f>
        <v>24000</v>
      </c>
      <c r="C7" s="284" t="s">
        <v>3</v>
      </c>
      <c r="D7" s="285">
        <f t="shared" ref="D7:D36" si="0">SUM(E7,T7,AI7,AX7,BM7,CB7,CQ7,DF7,DU7,DZ7)</f>
        <v>550867</v>
      </c>
      <c r="E7" s="285">
        <f t="shared" ref="E7:E36" si="1">SUM(F7,M7)</f>
        <v>462594</v>
      </c>
      <c r="F7" s="285">
        <f t="shared" ref="F7:F36" si="2">SUM(G7:L7)</f>
        <v>424457</v>
      </c>
      <c r="G7" s="285">
        <f t="shared" ref="G7:L7" si="3">SUM(G$8:G$207)</f>
        <v>4</v>
      </c>
      <c r="H7" s="285">
        <f t="shared" si="3"/>
        <v>418502</v>
      </c>
      <c r="I7" s="285">
        <f t="shared" si="3"/>
        <v>945</v>
      </c>
      <c r="J7" s="285">
        <f t="shared" si="3"/>
        <v>763</v>
      </c>
      <c r="K7" s="285">
        <f t="shared" si="3"/>
        <v>2661</v>
      </c>
      <c r="L7" s="285">
        <f t="shared" si="3"/>
        <v>1582</v>
      </c>
      <c r="M7" s="285">
        <f t="shared" ref="M7:M36" si="4">SUM(N7:S7)</f>
        <v>38137</v>
      </c>
      <c r="N7" s="285">
        <f t="shared" ref="N7:S7" si="5">SUM(N$8:N$207)</f>
        <v>139</v>
      </c>
      <c r="O7" s="285">
        <f t="shared" si="5"/>
        <v>32928</v>
      </c>
      <c r="P7" s="285">
        <f t="shared" si="5"/>
        <v>29</v>
      </c>
      <c r="Q7" s="285">
        <f t="shared" si="5"/>
        <v>0</v>
      </c>
      <c r="R7" s="285">
        <f t="shared" si="5"/>
        <v>4126</v>
      </c>
      <c r="S7" s="285">
        <f t="shared" si="5"/>
        <v>915</v>
      </c>
      <c r="T7" s="285">
        <f t="shared" ref="T7:T36" si="6">SUM(U7,AB7)</f>
        <v>21677</v>
      </c>
      <c r="U7" s="285">
        <f t="shared" ref="U7:U36" si="7">SUM(V7:AA7)</f>
        <v>12639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7556</v>
      </c>
      <c r="Y7" s="285">
        <f t="shared" si="8"/>
        <v>2630</v>
      </c>
      <c r="Z7" s="285">
        <f t="shared" si="8"/>
        <v>332</v>
      </c>
      <c r="AA7" s="285">
        <f t="shared" si="8"/>
        <v>2121</v>
      </c>
      <c r="AB7" s="285">
        <f t="shared" ref="AB7:AB36" si="9">SUM(AC7:AH7)</f>
        <v>9038</v>
      </c>
      <c r="AC7" s="285">
        <f t="shared" ref="AC7:AH7" si="10">SUM(AC$8:AC$207)</f>
        <v>177</v>
      </c>
      <c r="AD7" s="285">
        <f t="shared" si="10"/>
        <v>692</v>
      </c>
      <c r="AE7" s="285">
        <f t="shared" si="10"/>
        <v>4098</v>
      </c>
      <c r="AF7" s="285">
        <f t="shared" si="10"/>
        <v>255</v>
      </c>
      <c r="AG7" s="285">
        <f t="shared" si="10"/>
        <v>5</v>
      </c>
      <c r="AH7" s="285">
        <f t="shared" si="10"/>
        <v>3811</v>
      </c>
      <c r="AI7" s="285">
        <f t="shared" ref="AI7:AI36" si="11">SUM(AJ7,AQ7)</f>
        <v>1308</v>
      </c>
      <c r="AJ7" s="285">
        <f t="shared" ref="AJ7:AJ36" si="12">SUM(AK7:AP7)</f>
        <v>234</v>
      </c>
      <c r="AK7" s="285">
        <f t="shared" ref="AK7:AP7" si="13">SUM(AK$8:AK$207)</f>
        <v>0</v>
      </c>
      <c r="AL7" s="285">
        <f t="shared" si="13"/>
        <v>11</v>
      </c>
      <c r="AM7" s="285">
        <f t="shared" si="13"/>
        <v>0</v>
      </c>
      <c r="AN7" s="285">
        <f t="shared" si="13"/>
        <v>204</v>
      </c>
      <c r="AO7" s="285">
        <f t="shared" si="13"/>
        <v>19</v>
      </c>
      <c r="AP7" s="285">
        <f t="shared" si="13"/>
        <v>0</v>
      </c>
      <c r="AQ7" s="285">
        <f t="shared" ref="AQ7:AQ36" si="14">SUM(AR7:AW7)</f>
        <v>1074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380</v>
      </c>
      <c r="AV7" s="285">
        <f t="shared" si="15"/>
        <v>0</v>
      </c>
      <c r="AW7" s="285">
        <f t="shared" si="15"/>
        <v>694</v>
      </c>
      <c r="AX7" s="285">
        <f t="shared" ref="AX7:AX36" si="16">SUM(AY7,BF7)</f>
        <v>0</v>
      </c>
      <c r="AY7" s="285">
        <f t="shared" ref="AY7:AY36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36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36" si="21">SUM(BN7,BU7)</f>
        <v>4556</v>
      </c>
      <c r="BN7" s="285">
        <f t="shared" ref="BN7:BN36" si="22">SUM(BO7:BT7)</f>
        <v>4097</v>
      </c>
      <c r="BO7" s="285">
        <f t="shared" ref="BO7:BT7" si="23">SUM(BO$8:BO$207)</f>
        <v>0</v>
      </c>
      <c r="BP7" s="285">
        <f t="shared" si="23"/>
        <v>4097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36" si="24">SUM(BV7:CA7)</f>
        <v>459</v>
      </c>
      <c r="BV7" s="285">
        <f t="shared" ref="BV7:CA7" si="25">SUM(BV$8:BV$207)</f>
        <v>0</v>
      </c>
      <c r="BW7" s="285">
        <f t="shared" si="25"/>
        <v>459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36" si="26">SUM(CC7,CJ7)</f>
        <v>5411</v>
      </c>
      <c r="CC7" s="285">
        <f t="shared" ref="CC7:CC36" si="27">SUM(CD7:CI7)</f>
        <v>4154</v>
      </c>
      <c r="CD7" s="285">
        <f t="shared" ref="CD7:CI7" si="28">SUM(CD$8:CD$207)</f>
        <v>0</v>
      </c>
      <c r="CE7" s="285">
        <f t="shared" si="28"/>
        <v>4150</v>
      </c>
      <c r="CF7" s="285">
        <f t="shared" si="28"/>
        <v>0</v>
      </c>
      <c r="CG7" s="285">
        <f t="shared" si="28"/>
        <v>4</v>
      </c>
      <c r="CH7" s="285">
        <f t="shared" si="28"/>
        <v>0</v>
      </c>
      <c r="CI7" s="285">
        <f t="shared" si="28"/>
        <v>0</v>
      </c>
      <c r="CJ7" s="285">
        <f t="shared" ref="CJ7:CJ36" si="29">SUM(CK7:CP7)</f>
        <v>1257</v>
      </c>
      <c r="CK7" s="285">
        <f t="shared" ref="CK7:CP7" si="30">SUM(CK$8:CK$207)</f>
        <v>0</v>
      </c>
      <c r="CL7" s="285">
        <f t="shared" si="30"/>
        <v>914</v>
      </c>
      <c r="CM7" s="285">
        <f t="shared" si="30"/>
        <v>0</v>
      </c>
      <c r="CN7" s="285">
        <f t="shared" si="30"/>
        <v>224</v>
      </c>
      <c r="CO7" s="285">
        <f t="shared" si="30"/>
        <v>0</v>
      </c>
      <c r="CP7" s="285">
        <f t="shared" si="30"/>
        <v>119</v>
      </c>
      <c r="CQ7" s="285">
        <f t="shared" ref="CQ7:CQ36" si="31">SUM(CR7,CY7)</f>
        <v>28974</v>
      </c>
      <c r="CR7" s="285">
        <f t="shared" ref="CR7:CR36" si="32">SUM(CS7:CX7)</f>
        <v>26356</v>
      </c>
      <c r="CS7" s="285">
        <f t="shared" ref="CS7:CX7" si="33">SUM(CS$8:CS$207)</f>
        <v>2</v>
      </c>
      <c r="CT7" s="285">
        <f t="shared" si="33"/>
        <v>0</v>
      </c>
      <c r="CU7" s="285">
        <f t="shared" si="33"/>
        <v>1738</v>
      </c>
      <c r="CV7" s="285">
        <f t="shared" si="33"/>
        <v>23866</v>
      </c>
      <c r="CW7" s="285">
        <f t="shared" si="33"/>
        <v>530</v>
      </c>
      <c r="CX7" s="285">
        <f t="shared" si="33"/>
        <v>220</v>
      </c>
      <c r="CY7" s="285">
        <f t="shared" ref="CY7:CY36" si="34">SUM(CZ7:DE7)</f>
        <v>2618</v>
      </c>
      <c r="CZ7" s="285">
        <f t="shared" ref="CZ7:DE7" si="35">SUM(CZ$8:CZ$207)</f>
        <v>395</v>
      </c>
      <c r="DA7" s="285">
        <f t="shared" si="35"/>
        <v>0</v>
      </c>
      <c r="DB7" s="285">
        <f t="shared" si="35"/>
        <v>966</v>
      </c>
      <c r="DC7" s="285">
        <f t="shared" si="35"/>
        <v>909</v>
      </c>
      <c r="DD7" s="285">
        <f t="shared" si="35"/>
        <v>15</v>
      </c>
      <c r="DE7" s="285">
        <f t="shared" si="35"/>
        <v>333</v>
      </c>
      <c r="DF7" s="285">
        <f t="shared" ref="DF7:DF36" si="36">SUM(DG7,DN7)</f>
        <v>488</v>
      </c>
      <c r="DG7" s="285">
        <f t="shared" ref="DG7:DG36" si="37">SUM(DH7:DM7)</f>
        <v>335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335</v>
      </c>
      <c r="DK7" s="285">
        <f t="shared" si="38"/>
        <v>0</v>
      </c>
      <c r="DL7" s="285">
        <f t="shared" si="38"/>
        <v>0</v>
      </c>
      <c r="DM7" s="285">
        <f t="shared" si="38"/>
        <v>0</v>
      </c>
      <c r="DN7" s="285">
        <f t="shared" ref="DN7:DN36" si="39">SUM(DO7:DT7)</f>
        <v>153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97</v>
      </c>
      <c r="DR7" s="285">
        <f t="shared" si="40"/>
        <v>0</v>
      </c>
      <c r="DS7" s="285">
        <f t="shared" si="40"/>
        <v>0</v>
      </c>
      <c r="DT7" s="285">
        <f t="shared" si="40"/>
        <v>56</v>
      </c>
      <c r="DU7" s="285">
        <f t="shared" ref="DU7:DU36" si="41">SUM(DV7:DY7)</f>
        <v>21699</v>
      </c>
      <c r="DV7" s="285">
        <f>SUM(DV$8:DV$207)</f>
        <v>18978</v>
      </c>
      <c r="DW7" s="285">
        <f>SUM(DW$8:DW$207)</f>
        <v>111</v>
      </c>
      <c r="DX7" s="285">
        <f>SUM(DX$8:DX$207)</f>
        <v>2501</v>
      </c>
      <c r="DY7" s="285">
        <f>SUM(DY$8:DY$207)</f>
        <v>109</v>
      </c>
      <c r="DZ7" s="285">
        <f t="shared" ref="DZ7:DZ36" si="42">SUM(EA7,EH7)</f>
        <v>4160</v>
      </c>
      <c r="EA7" s="285">
        <f t="shared" ref="EA7:EA36" si="43">SUM(EB7:EG7)</f>
        <v>1849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1374</v>
      </c>
      <c r="EE7" s="285">
        <f t="shared" si="44"/>
        <v>0</v>
      </c>
      <c r="EF7" s="285">
        <f t="shared" si="44"/>
        <v>250</v>
      </c>
      <c r="EG7" s="285">
        <f t="shared" si="44"/>
        <v>225</v>
      </c>
      <c r="EH7" s="285">
        <f t="shared" ref="EH7:EH36" si="45">SUM(EI7:EN7)</f>
        <v>2311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1701</v>
      </c>
      <c r="EL7" s="285">
        <f t="shared" si="46"/>
        <v>0</v>
      </c>
      <c r="EM7" s="285">
        <f t="shared" si="46"/>
        <v>610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92906</v>
      </c>
      <c r="E8" s="273">
        <f t="shared" si="1"/>
        <v>77344</v>
      </c>
      <c r="F8" s="273">
        <f t="shared" si="2"/>
        <v>73089</v>
      </c>
      <c r="G8" s="273">
        <v>0</v>
      </c>
      <c r="H8" s="273">
        <v>73089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4255</v>
      </c>
      <c r="N8" s="273">
        <v>0</v>
      </c>
      <c r="O8" s="273">
        <v>4255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5247</v>
      </c>
      <c r="U8" s="273">
        <f t="shared" si="7"/>
        <v>4242</v>
      </c>
      <c r="V8" s="273">
        <v>0</v>
      </c>
      <c r="W8" s="273">
        <v>0</v>
      </c>
      <c r="X8" s="273">
        <v>1558</v>
      </c>
      <c r="Y8" s="273">
        <v>2353</v>
      </c>
      <c r="Z8" s="273">
        <v>331</v>
      </c>
      <c r="AA8" s="273">
        <v>0</v>
      </c>
      <c r="AB8" s="273">
        <f t="shared" si="9"/>
        <v>1005</v>
      </c>
      <c r="AC8" s="273">
        <v>177</v>
      </c>
      <c r="AD8" s="273">
        <v>0</v>
      </c>
      <c r="AE8" s="273">
        <v>568</v>
      </c>
      <c r="AF8" s="273">
        <v>255</v>
      </c>
      <c r="AG8" s="273">
        <v>5</v>
      </c>
      <c r="AH8" s="273">
        <v>0</v>
      </c>
      <c r="AI8" s="273">
        <f t="shared" si="11"/>
        <v>11</v>
      </c>
      <c r="AJ8" s="273">
        <f t="shared" si="12"/>
        <v>11</v>
      </c>
      <c r="AK8" s="273">
        <v>0</v>
      </c>
      <c r="AL8" s="273">
        <v>11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7173</v>
      </c>
      <c r="CR8" s="273">
        <f t="shared" si="32"/>
        <v>6811</v>
      </c>
      <c r="CS8" s="273">
        <v>0</v>
      </c>
      <c r="CT8" s="273">
        <v>0</v>
      </c>
      <c r="CU8" s="273">
        <v>0</v>
      </c>
      <c r="CV8" s="273">
        <v>6705</v>
      </c>
      <c r="CW8" s="273">
        <v>106</v>
      </c>
      <c r="CX8" s="273">
        <v>0</v>
      </c>
      <c r="CY8" s="273">
        <f t="shared" si="34"/>
        <v>362</v>
      </c>
      <c r="CZ8" s="273">
        <v>0</v>
      </c>
      <c r="DA8" s="273">
        <v>0</v>
      </c>
      <c r="DB8" s="273">
        <v>0</v>
      </c>
      <c r="DC8" s="273">
        <v>362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3131</v>
      </c>
      <c r="DV8" s="273">
        <v>2524</v>
      </c>
      <c r="DW8" s="273">
        <v>0</v>
      </c>
      <c r="DX8" s="273">
        <v>607</v>
      </c>
      <c r="DY8" s="273">
        <v>0</v>
      </c>
      <c r="DZ8" s="273">
        <f t="shared" si="42"/>
        <v>0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94441</v>
      </c>
      <c r="E9" s="273">
        <f t="shared" si="1"/>
        <v>87022</v>
      </c>
      <c r="F9" s="273">
        <f t="shared" si="2"/>
        <v>81259</v>
      </c>
      <c r="G9" s="273">
        <v>0</v>
      </c>
      <c r="H9" s="273">
        <v>78135</v>
      </c>
      <c r="I9" s="273">
        <v>0</v>
      </c>
      <c r="J9" s="273">
        <v>0</v>
      </c>
      <c r="K9" s="273">
        <v>2661</v>
      </c>
      <c r="L9" s="273">
        <v>463</v>
      </c>
      <c r="M9" s="273">
        <f t="shared" si="4"/>
        <v>5763</v>
      </c>
      <c r="N9" s="273">
        <v>0</v>
      </c>
      <c r="O9" s="273">
        <v>1627</v>
      </c>
      <c r="P9" s="273">
        <v>0</v>
      </c>
      <c r="Q9" s="273">
        <v>0</v>
      </c>
      <c r="R9" s="273">
        <v>4126</v>
      </c>
      <c r="S9" s="273">
        <v>10</v>
      </c>
      <c r="T9" s="273">
        <f t="shared" si="6"/>
        <v>0</v>
      </c>
      <c r="U9" s="273">
        <f t="shared" si="7"/>
        <v>0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0</v>
      </c>
      <c r="AB9" s="273">
        <f t="shared" si="9"/>
        <v>0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1584</v>
      </c>
      <c r="CR9" s="273">
        <f t="shared" si="32"/>
        <v>1584</v>
      </c>
      <c r="CS9" s="273">
        <v>0</v>
      </c>
      <c r="CT9" s="273">
        <v>0</v>
      </c>
      <c r="CU9" s="273">
        <v>0</v>
      </c>
      <c r="CV9" s="273">
        <v>1584</v>
      </c>
      <c r="CW9" s="273">
        <v>0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4868</v>
      </c>
      <c r="DV9" s="273">
        <v>4868</v>
      </c>
      <c r="DW9" s="273">
        <v>0</v>
      </c>
      <c r="DX9" s="273">
        <v>0</v>
      </c>
      <c r="DY9" s="273">
        <v>0</v>
      </c>
      <c r="DZ9" s="273">
        <f t="shared" si="42"/>
        <v>967</v>
      </c>
      <c r="EA9" s="273">
        <f t="shared" si="43"/>
        <v>547</v>
      </c>
      <c r="EB9" s="273">
        <v>0</v>
      </c>
      <c r="EC9" s="273">
        <v>0</v>
      </c>
      <c r="ED9" s="273">
        <v>547</v>
      </c>
      <c r="EE9" s="273">
        <v>0</v>
      </c>
      <c r="EF9" s="273">
        <v>0</v>
      </c>
      <c r="EG9" s="273">
        <v>0</v>
      </c>
      <c r="EH9" s="273">
        <f t="shared" si="45"/>
        <v>420</v>
      </c>
      <c r="EI9" s="273">
        <v>0</v>
      </c>
      <c r="EJ9" s="273">
        <v>0</v>
      </c>
      <c r="EK9" s="273">
        <v>420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44029</v>
      </c>
      <c r="E10" s="273">
        <f t="shared" si="1"/>
        <v>36361</v>
      </c>
      <c r="F10" s="273">
        <f t="shared" si="2"/>
        <v>32269</v>
      </c>
      <c r="G10" s="273">
        <v>0</v>
      </c>
      <c r="H10" s="273">
        <v>32269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4092</v>
      </c>
      <c r="N10" s="273">
        <v>0</v>
      </c>
      <c r="O10" s="273">
        <v>4092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2280</v>
      </c>
      <c r="U10" s="273">
        <f t="shared" si="7"/>
        <v>1426</v>
      </c>
      <c r="V10" s="273">
        <v>0</v>
      </c>
      <c r="W10" s="273">
        <v>0</v>
      </c>
      <c r="X10" s="273">
        <v>713</v>
      </c>
      <c r="Y10" s="273">
        <v>272</v>
      </c>
      <c r="Z10" s="273">
        <v>0</v>
      </c>
      <c r="AA10" s="273">
        <v>441</v>
      </c>
      <c r="AB10" s="273">
        <f t="shared" si="9"/>
        <v>854</v>
      </c>
      <c r="AC10" s="273">
        <v>0</v>
      </c>
      <c r="AD10" s="273">
        <v>0</v>
      </c>
      <c r="AE10" s="273">
        <v>47</v>
      </c>
      <c r="AF10" s="273">
        <v>0</v>
      </c>
      <c r="AG10" s="273">
        <v>0</v>
      </c>
      <c r="AH10" s="273">
        <v>807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3207</v>
      </c>
      <c r="CR10" s="273">
        <f t="shared" si="32"/>
        <v>3008</v>
      </c>
      <c r="CS10" s="273">
        <v>0</v>
      </c>
      <c r="CT10" s="273">
        <v>0</v>
      </c>
      <c r="CU10" s="273">
        <v>0</v>
      </c>
      <c r="CV10" s="273">
        <v>2950</v>
      </c>
      <c r="CW10" s="273">
        <v>58</v>
      </c>
      <c r="CX10" s="273">
        <v>0</v>
      </c>
      <c r="CY10" s="273">
        <f t="shared" si="34"/>
        <v>199</v>
      </c>
      <c r="CZ10" s="273">
        <v>0</v>
      </c>
      <c r="DA10" s="273">
        <v>0</v>
      </c>
      <c r="DB10" s="273">
        <v>170</v>
      </c>
      <c r="DC10" s="273">
        <v>29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2165</v>
      </c>
      <c r="DV10" s="273">
        <v>2165</v>
      </c>
      <c r="DW10" s="273">
        <v>0</v>
      </c>
      <c r="DX10" s="273">
        <v>0</v>
      </c>
      <c r="DY10" s="273">
        <v>0</v>
      </c>
      <c r="DZ10" s="273">
        <f t="shared" si="42"/>
        <v>16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16</v>
      </c>
      <c r="EI10" s="273">
        <v>0</v>
      </c>
      <c r="EJ10" s="273">
        <v>0</v>
      </c>
      <c r="EK10" s="273">
        <v>16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50053</v>
      </c>
      <c r="E11" s="273">
        <f t="shared" si="1"/>
        <v>44069</v>
      </c>
      <c r="F11" s="273">
        <f t="shared" si="2"/>
        <v>40450</v>
      </c>
      <c r="G11" s="273">
        <v>0</v>
      </c>
      <c r="H11" s="273">
        <v>40450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3619</v>
      </c>
      <c r="N11" s="273">
        <v>0</v>
      </c>
      <c r="O11" s="273">
        <v>3619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3029</v>
      </c>
      <c r="U11" s="273">
        <f t="shared" si="7"/>
        <v>1871</v>
      </c>
      <c r="V11" s="273">
        <v>0</v>
      </c>
      <c r="W11" s="273">
        <v>0</v>
      </c>
      <c r="X11" s="273">
        <v>1871</v>
      </c>
      <c r="Y11" s="273">
        <v>0</v>
      </c>
      <c r="Z11" s="273">
        <v>0</v>
      </c>
      <c r="AA11" s="273">
        <v>0</v>
      </c>
      <c r="AB11" s="273">
        <f t="shared" si="9"/>
        <v>1158</v>
      </c>
      <c r="AC11" s="273">
        <v>0</v>
      </c>
      <c r="AD11" s="273">
        <v>692</v>
      </c>
      <c r="AE11" s="273">
        <v>466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1554</v>
      </c>
      <c r="CR11" s="273">
        <f t="shared" si="32"/>
        <v>1347</v>
      </c>
      <c r="CS11" s="273">
        <v>0</v>
      </c>
      <c r="CT11" s="273">
        <v>0</v>
      </c>
      <c r="CU11" s="273">
        <v>0</v>
      </c>
      <c r="CV11" s="273">
        <v>1303</v>
      </c>
      <c r="CW11" s="273">
        <v>44</v>
      </c>
      <c r="CX11" s="273">
        <v>0</v>
      </c>
      <c r="CY11" s="273">
        <f t="shared" si="34"/>
        <v>207</v>
      </c>
      <c r="CZ11" s="273">
        <v>0</v>
      </c>
      <c r="DA11" s="273">
        <v>0</v>
      </c>
      <c r="DB11" s="273">
        <v>0</v>
      </c>
      <c r="DC11" s="273">
        <v>206</v>
      </c>
      <c r="DD11" s="273">
        <v>1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766</v>
      </c>
      <c r="DV11" s="273">
        <v>455</v>
      </c>
      <c r="DW11" s="273">
        <v>21</v>
      </c>
      <c r="DX11" s="273">
        <v>275</v>
      </c>
      <c r="DY11" s="273">
        <v>15</v>
      </c>
      <c r="DZ11" s="273">
        <f t="shared" si="42"/>
        <v>635</v>
      </c>
      <c r="EA11" s="273">
        <f t="shared" si="43"/>
        <v>19</v>
      </c>
      <c r="EB11" s="273">
        <v>0</v>
      </c>
      <c r="EC11" s="273">
        <v>0</v>
      </c>
      <c r="ED11" s="273">
        <v>19</v>
      </c>
      <c r="EE11" s="273">
        <v>0</v>
      </c>
      <c r="EF11" s="273">
        <v>0</v>
      </c>
      <c r="EG11" s="273">
        <v>0</v>
      </c>
      <c r="EH11" s="273">
        <f t="shared" si="45"/>
        <v>616</v>
      </c>
      <c r="EI11" s="273">
        <v>0</v>
      </c>
      <c r="EJ11" s="273">
        <v>0</v>
      </c>
      <c r="EK11" s="273">
        <v>616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41831</v>
      </c>
      <c r="E12" s="273">
        <f t="shared" si="1"/>
        <v>36817</v>
      </c>
      <c r="F12" s="273">
        <f t="shared" si="2"/>
        <v>34931</v>
      </c>
      <c r="G12" s="273">
        <v>0</v>
      </c>
      <c r="H12" s="273">
        <v>34460</v>
      </c>
      <c r="I12" s="273">
        <v>0</v>
      </c>
      <c r="J12" s="273">
        <v>177</v>
      </c>
      <c r="K12" s="273">
        <v>0</v>
      </c>
      <c r="L12" s="273">
        <v>294</v>
      </c>
      <c r="M12" s="273">
        <f t="shared" si="4"/>
        <v>1886</v>
      </c>
      <c r="N12" s="273">
        <v>0</v>
      </c>
      <c r="O12" s="273">
        <v>1293</v>
      </c>
      <c r="P12" s="273">
        <v>0</v>
      </c>
      <c r="Q12" s="273">
        <v>0</v>
      </c>
      <c r="R12" s="273">
        <v>0</v>
      </c>
      <c r="S12" s="273">
        <v>593</v>
      </c>
      <c r="T12" s="273">
        <f t="shared" si="6"/>
        <v>0</v>
      </c>
      <c r="U12" s="273">
        <f t="shared" si="7"/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v>0</v>
      </c>
      <c r="AA12" s="273">
        <v>0</v>
      </c>
      <c r="AB12" s="273">
        <f t="shared" si="9"/>
        <v>0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2121</v>
      </c>
      <c r="CR12" s="273">
        <f t="shared" si="32"/>
        <v>1881</v>
      </c>
      <c r="CS12" s="273">
        <v>0</v>
      </c>
      <c r="CT12" s="273">
        <v>0</v>
      </c>
      <c r="CU12" s="273">
        <v>925</v>
      </c>
      <c r="CV12" s="273">
        <v>886</v>
      </c>
      <c r="CW12" s="273">
        <v>0</v>
      </c>
      <c r="CX12" s="273">
        <v>70</v>
      </c>
      <c r="CY12" s="273">
        <f t="shared" si="34"/>
        <v>240</v>
      </c>
      <c r="CZ12" s="273">
        <v>0</v>
      </c>
      <c r="DA12" s="273">
        <v>0</v>
      </c>
      <c r="DB12" s="273">
        <v>99</v>
      </c>
      <c r="DC12" s="273">
        <v>0</v>
      </c>
      <c r="DD12" s="273">
        <v>0</v>
      </c>
      <c r="DE12" s="273">
        <v>141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2228</v>
      </c>
      <c r="DV12" s="273">
        <v>2189</v>
      </c>
      <c r="DW12" s="273">
        <v>39</v>
      </c>
      <c r="DX12" s="273">
        <v>0</v>
      </c>
      <c r="DY12" s="273">
        <v>0</v>
      </c>
      <c r="DZ12" s="273">
        <f t="shared" si="42"/>
        <v>665</v>
      </c>
      <c r="EA12" s="273">
        <f t="shared" si="43"/>
        <v>250</v>
      </c>
      <c r="EB12" s="273">
        <v>0</v>
      </c>
      <c r="EC12" s="273">
        <v>0</v>
      </c>
      <c r="ED12" s="273">
        <v>0</v>
      </c>
      <c r="EE12" s="273">
        <v>0</v>
      </c>
      <c r="EF12" s="273">
        <v>250</v>
      </c>
      <c r="EG12" s="273">
        <v>0</v>
      </c>
      <c r="EH12" s="273">
        <f t="shared" si="45"/>
        <v>415</v>
      </c>
      <c r="EI12" s="273">
        <v>0</v>
      </c>
      <c r="EJ12" s="273">
        <v>0</v>
      </c>
      <c r="EK12" s="273">
        <v>0</v>
      </c>
      <c r="EL12" s="273">
        <v>0</v>
      </c>
      <c r="EM12" s="273">
        <v>415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61632</v>
      </c>
      <c r="E13" s="273">
        <f t="shared" si="1"/>
        <v>51750</v>
      </c>
      <c r="F13" s="273">
        <f t="shared" si="2"/>
        <v>42490</v>
      </c>
      <c r="G13" s="273">
        <v>0</v>
      </c>
      <c r="H13" s="273">
        <v>42189</v>
      </c>
      <c r="I13" s="273">
        <v>0</v>
      </c>
      <c r="J13" s="273">
        <v>0</v>
      </c>
      <c r="K13" s="273">
        <v>0</v>
      </c>
      <c r="L13" s="273">
        <v>301</v>
      </c>
      <c r="M13" s="273">
        <f t="shared" si="4"/>
        <v>9260</v>
      </c>
      <c r="N13" s="273">
        <v>0</v>
      </c>
      <c r="O13" s="273">
        <v>9260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5257</v>
      </c>
      <c r="U13" s="273">
        <f t="shared" si="7"/>
        <v>2606</v>
      </c>
      <c r="V13" s="273">
        <v>0</v>
      </c>
      <c r="W13" s="273">
        <v>0</v>
      </c>
      <c r="X13" s="273">
        <v>2316</v>
      </c>
      <c r="Y13" s="273">
        <v>0</v>
      </c>
      <c r="Z13" s="273">
        <v>0</v>
      </c>
      <c r="AA13" s="273">
        <v>290</v>
      </c>
      <c r="AB13" s="273">
        <f t="shared" si="9"/>
        <v>2651</v>
      </c>
      <c r="AC13" s="273">
        <v>0</v>
      </c>
      <c r="AD13" s="273">
        <v>0</v>
      </c>
      <c r="AE13" s="273">
        <v>2651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2534</v>
      </c>
      <c r="CR13" s="273">
        <f t="shared" si="32"/>
        <v>2534</v>
      </c>
      <c r="CS13" s="273">
        <v>0</v>
      </c>
      <c r="CT13" s="273">
        <v>0</v>
      </c>
      <c r="CU13" s="273">
        <v>0</v>
      </c>
      <c r="CV13" s="273">
        <v>2476</v>
      </c>
      <c r="CW13" s="273">
        <v>58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1909</v>
      </c>
      <c r="DV13" s="273">
        <v>1258</v>
      </c>
      <c r="DW13" s="273">
        <v>0</v>
      </c>
      <c r="DX13" s="273">
        <v>651</v>
      </c>
      <c r="DY13" s="273">
        <v>0</v>
      </c>
      <c r="DZ13" s="273">
        <f t="shared" si="42"/>
        <v>182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182</v>
      </c>
      <c r="EI13" s="273">
        <v>0</v>
      </c>
      <c r="EJ13" s="273">
        <v>0</v>
      </c>
      <c r="EK13" s="273">
        <v>182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18354</v>
      </c>
      <c r="E14" s="273">
        <f t="shared" si="1"/>
        <v>15658</v>
      </c>
      <c r="F14" s="273">
        <f t="shared" si="2"/>
        <v>14896</v>
      </c>
      <c r="G14" s="273">
        <v>0</v>
      </c>
      <c r="H14" s="273">
        <v>14896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762</v>
      </c>
      <c r="N14" s="273">
        <v>0</v>
      </c>
      <c r="O14" s="273">
        <v>762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1771</v>
      </c>
      <c r="U14" s="273">
        <f t="shared" si="7"/>
        <v>960</v>
      </c>
      <c r="V14" s="273">
        <v>0</v>
      </c>
      <c r="W14" s="273">
        <v>0</v>
      </c>
      <c r="X14" s="273">
        <v>567</v>
      </c>
      <c r="Y14" s="273">
        <v>0</v>
      </c>
      <c r="Z14" s="273">
        <v>0</v>
      </c>
      <c r="AA14" s="273">
        <v>393</v>
      </c>
      <c r="AB14" s="273">
        <f t="shared" si="9"/>
        <v>811</v>
      </c>
      <c r="AC14" s="273">
        <v>0</v>
      </c>
      <c r="AD14" s="273">
        <v>0</v>
      </c>
      <c r="AE14" s="273">
        <v>264</v>
      </c>
      <c r="AF14" s="273">
        <v>0</v>
      </c>
      <c r="AG14" s="273">
        <v>0</v>
      </c>
      <c r="AH14" s="273">
        <v>547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395</v>
      </c>
      <c r="CR14" s="273">
        <f t="shared" si="32"/>
        <v>385</v>
      </c>
      <c r="CS14" s="273">
        <v>0</v>
      </c>
      <c r="CT14" s="273">
        <v>0</v>
      </c>
      <c r="CU14" s="273">
        <v>0</v>
      </c>
      <c r="CV14" s="273">
        <v>385</v>
      </c>
      <c r="CW14" s="273">
        <v>0</v>
      </c>
      <c r="CX14" s="273">
        <v>0</v>
      </c>
      <c r="CY14" s="273">
        <f t="shared" si="34"/>
        <v>10</v>
      </c>
      <c r="CZ14" s="273">
        <v>0</v>
      </c>
      <c r="DA14" s="273">
        <v>0</v>
      </c>
      <c r="DB14" s="273">
        <v>0</v>
      </c>
      <c r="DC14" s="273">
        <v>10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413</v>
      </c>
      <c r="DV14" s="273">
        <v>401</v>
      </c>
      <c r="DW14" s="273">
        <v>0</v>
      </c>
      <c r="DX14" s="273">
        <v>12</v>
      </c>
      <c r="DY14" s="273">
        <v>0</v>
      </c>
      <c r="DZ14" s="273">
        <f t="shared" si="42"/>
        <v>117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117</v>
      </c>
      <c r="EI14" s="273">
        <v>0</v>
      </c>
      <c r="EJ14" s="273">
        <v>0</v>
      </c>
      <c r="EK14" s="273">
        <v>117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5514</v>
      </c>
      <c r="E15" s="273">
        <f t="shared" si="1"/>
        <v>4543</v>
      </c>
      <c r="F15" s="273">
        <f t="shared" si="2"/>
        <v>4084</v>
      </c>
      <c r="G15" s="273">
        <v>0</v>
      </c>
      <c r="H15" s="273">
        <v>4084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459</v>
      </c>
      <c r="N15" s="273">
        <v>0</v>
      </c>
      <c r="O15" s="273">
        <v>459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110</v>
      </c>
      <c r="U15" s="273">
        <f t="shared" si="7"/>
        <v>34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34</v>
      </c>
      <c r="AB15" s="273">
        <f t="shared" si="9"/>
        <v>76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76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753</v>
      </c>
      <c r="CR15" s="273">
        <f t="shared" si="32"/>
        <v>730</v>
      </c>
      <c r="CS15" s="273">
        <v>0</v>
      </c>
      <c r="CT15" s="273">
        <v>0</v>
      </c>
      <c r="CU15" s="273">
        <v>0</v>
      </c>
      <c r="CV15" s="273">
        <v>730</v>
      </c>
      <c r="CW15" s="273">
        <v>0</v>
      </c>
      <c r="CX15" s="273">
        <v>0</v>
      </c>
      <c r="CY15" s="273">
        <f t="shared" si="34"/>
        <v>23</v>
      </c>
      <c r="CZ15" s="273">
        <v>0</v>
      </c>
      <c r="DA15" s="273">
        <v>0</v>
      </c>
      <c r="DB15" s="273">
        <v>0</v>
      </c>
      <c r="DC15" s="273">
        <v>23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0</v>
      </c>
      <c r="DV15" s="273">
        <v>0</v>
      </c>
      <c r="DW15" s="273">
        <v>0</v>
      </c>
      <c r="DX15" s="273">
        <v>0</v>
      </c>
      <c r="DY15" s="273">
        <v>0</v>
      </c>
      <c r="DZ15" s="273">
        <f t="shared" si="42"/>
        <v>108</v>
      </c>
      <c r="EA15" s="273">
        <f t="shared" si="43"/>
        <v>88</v>
      </c>
      <c r="EB15" s="273">
        <v>0</v>
      </c>
      <c r="EC15" s="273">
        <v>0</v>
      </c>
      <c r="ED15" s="273">
        <v>88</v>
      </c>
      <c r="EE15" s="273">
        <v>0</v>
      </c>
      <c r="EF15" s="273">
        <v>0</v>
      </c>
      <c r="EG15" s="273">
        <v>0</v>
      </c>
      <c r="EH15" s="273">
        <f t="shared" si="45"/>
        <v>20</v>
      </c>
      <c r="EI15" s="273">
        <v>0</v>
      </c>
      <c r="EJ15" s="273">
        <v>0</v>
      </c>
      <c r="EK15" s="273">
        <v>20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15198</v>
      </c>
      <c r="E16" s="273">
        <f t="shared" si="1"/>
        <v>12548</v>
      </c>
      <c r="F16" s="273">
        <f t="shared" si="2"/>
        <v>10413</v>
      </c>
      <c r="G16" s="273">
        <v>0</v>
      </c>
      <c r="H16" s="273">
        <v>10413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2135</v>
      </c>
      <c r="N16" s="273">
        <v>0</v>
      </c>
      <c r="O16" s="273">
        <v>2135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1253</v>
      </c>
      <c r="U16" s="273">
        <f t="shared" si="7"/>
        <v>503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503</v>
      </c>
      <c r="AB16" s="273">
        <f t="shared" si="9"/>
        <v>750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750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238</v>
      </c>
      <c r="CR16" s="273">
        <f t="shared" si="32"/>
        <v>143</v>
      </c>
      <c r="CS16" s="273">
        <v>0</v>
      </c>
      <c r="CT16" s="273">
        <v>0</v>
      </c>
      <c r="CU16" s="273">
        <v>0</v>
      </c>
      <c r="CV16" s="273">
        <v>97</v>
      </c>
      <c r="CW16" s="273">
        <v>0</v>
      </c>
      <c r="CX16" s="273">
        <v>46</v>
      </c>
      <c r="CY16" s="273">
        <f t="shared" si="34"/>
        <v>95</v>
      </c>
      <c r="CZ16" s="273">
        <v>0</v>
      </c>
      <c r="DA16" s="273">
        <v>0</v>
      </c>
      <c r="DB16" s="273">
        <v>0</v>
      </c>
      <c r="DC16" s="273">
        <v>16</v>
      </c>
      <c r="DD16" s="273">
        <v>0</v>
      </c>
      <c r="DE16" s="273">
        <v>79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1159</v>
      </c>
      <c r="DV16" s="273">
        <v>741</v>
      </c>
      <c r="DW16" s="273">
        <v>0</v>
      </c>
      <c r="DX16" s="273">
        <v>324</v>
      </c>
      <c r="DY16" s="273">
        <v>94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7670</v>
      </c>
      <c r="E17" s="273">
        <f t="shared" si="1"/>
        <v>7124</v>
      </c>
      <c r="F17" s="273">
        <f t="shared" si="2"/>
        <v>6668</v>
      </c>
      <c r="G17" s="273">
        <v>4</v>
      </c>
      <c r="H17" s="273">
        <v>6310</v>
      </c>
      <c r="I17" s="273">
        <v>60</v>
      </c>
      <c r="J17" s="273">
        <v>294</v>
      </c>
      <c r="K17" s="273">
        <v>0</v>
      </c>
      <c r="L17" s="273">
        <v>0</v>
      </c>
      <c r="M17" s="273">
        <f t="shared" si="4"/>
        <v>456</v>
      </c>
      <c r="N17" s="273">
        <v>139</v>
      </c>
      <c r="O17" s="273">
        <v>307</v>
      </c>
      <c r="P17" s="273">
        <v>10</v>
      </c>
      <c r="Q17" s="273">
        <v>0</v>
      </c>
      <c r="R17" s="273">
        <v>0</v>
      </c>
      <c r="S17" s="273">
        <v>0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60</v>
      </c>
      <c r="AJ17" s="273">
        <f t="shared" si="12"/>
        <v>60</v>
      </c>
      <c r="AK17" s="273">
        <v>0</v>
      </c>
      <c r="AL17" s="273">
        <v>0</v>
      </c>
      <c r="AM17" s="273">
        <v>0</v>
      </c>
      <c r="AN17" s="273">
        <v>60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272</v>
      </c>
      <c r="CR17" s="273">
        <f t="shared" si="32"/>
        <v>272</v>
      </c>
      <c r="CS17" s="273">
        <v>0</v>
      </c>
      <c r="CT17" s="273">
        <v>0</v>
      </c>
      <c r="CU17" s="273">
        <v>0</v>
      </c>
      <c r="CV17" s="273">
        <v>272</v>
      </c>
      <c r="CW17" s="273">
        <v>0</v>
      </c>
      <c r="CX17" s="273">
        <v>0</v>
      </c>
      <c r="CY17" s="273">
        <f t="shared" si="34"/>
        <v>0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214</v>
      </c>
      <c r="DV17" s="273">
        <v>0</v>
      </c>
      <c r="DW17" s="273">
        <v>0</v>
      </c>
      <c r="DX17" s="273">
        <v>214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5692</v>
      </c>
      <c r="E18" s="273">
        <f t="shared" si="1"/>
        <v>4162</v>
      </c>
      <c r="F18" s="273">
        <f t="shared" si="2"/>
        <v>3465</v>
      </c>
      <c r="G18" s="273">
        <v>0</v>
      </c>
      <c r="H18" s="273">
        <v>3465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697</v>
      </c>
      <c r="N18" s="273">
        <v>0</v>
      </c>
      <c r="O18" s="273">
        <v>697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686</v>
      </c>
      <c r="CR18" s="273">
        <f t="shared" si="32"/>
        <v>100</v>
      </c>
      <c r="CS18" s="273">
        <v>0</v>
      </c>
      <c r="CT18" s="273">
        <v>0</v>
      </c>
      <c r="CU18" s="273">
        <v>75</v>
      </c>
      <c r="CV18" s="273">
        <v>0</v>
      </c>
      <c r="CW18" s="273">
        <v>16</v>
      </c>
      <c r="CX18" s="273">
        <v>9</v>
      </c>
      <c r="CY18" s="273">
        <f t="shared" si="34"/>
        <v>586</v>
      </c>
      <c r="CZ18" s="273">
        <v>0</v>
      </c>
      <c r="DA18" s="273">
        <v>0</v>
      </c>
      <c r="DB18" s="273">
        <v>474</v>
      </c>
      <c r="DC18" s="273">
        <v>0</v>
      </c>
      <c r="DD18" s="273">
        <v>0</v>
      </c>
      <c r="DE18" s="273">
        <v>112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769</v>
      </c>
      <c r="DV18" s="273">
        <v>632</v>
      </c>
      <c r="DW18" s="273">
        <v>0</v>
      </c>
      <c r="DX18" s="273">
        <v>137</v>
      </c>
      <c r="DY18" s="273">
        <v>0</v>
      </c>
      <c r="DZ18" s="273">
        <f t="shared" si="42"/>
        <v>75</v>
      </c>
      <c r="EA18" s="273">
        <f t="shared" si="43"/>
        <v>74</v>
      </c>
      <c r="EB18" s="273">
        <v>0</v>
      </c>
      <c r="EC18" s="273">
        <v>0</v>
      </c>
      <c r="ED18" s="273">
        <v>73</v>
      </c>
      <c r="EE18" s="273">
        <v>0</v>
      </c>
      <c r="EF18" s="273">
        <v>0</v>
      </c>
      <c r="EG18" s="273">
        <v>1</v>
      </c>
      <c r="EH18" s="273">
        <f t="shared" si="45"/>
        <v>1</v>
      </c>
      <c r="EI18" s="273">
        <v>0</v>
      </c>
      <c r="EJ18" s="273">
        <v>0</v>
      </c>
      <c r="EK18" s="273">
        <v>1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12634</v>
      </c>
      <c r="E19" s="273">
        <f t="shared" si="1"/>
        <v>9974</v>
      </c>
      <c r="F19" s="273">
        <f t="shared" si="2"/>
        <v>9665</v>
      </c>
      <c r="G19" s="273">
        <v>0</v>
      </c>
      <c r="H19" s="273">
        <v>9665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309</v>
      </c>
      <c r="N19" s="273">
        <v>0</v>
      </c>
      <c r="O19" s="273">
        <v>309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1029</v>
      </c>
      <c r="U19" s="273">
        <f t="shared" si="7"/>
        <v>5</v>
      </c>
      <c r="V19" s="273">
        <v>0</v>
      </c>
      <c r="W19" s="273">
        <v>0</v>
      </c>
      <c r="X19" s="273">
        <v>0</v>
      </c>
      <c r="Y19" s="273">
        <v>5</v>
      </c>
      <c r="Z19" s="273">
        <v>0</v>
      </c>
      <c r="AA19" s="273">
        <v>0</v>
      </c>
      <c r="AB19" s="273">
        <f t="shared" si="9"/>
        <v>1024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1024</v>
      </c>
      <c r="AI19" s="273">
        <f t="shared" si="11"/>
        <v>694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694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694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123</v>
      </c>
      <c r="CC19" s="273">
        <f t="shared" si="27"/>
        <v>4</v>
      </c>
      <c r="CD19" s="273">
        <v>0</v>
      </c>
      <c r="CE19" s="273">
        <v>0</v>
      </c>
      <c r="CF19" s="273">
        <v>0</v>
      </c>
      <c r="CG19" s="273">
        <v>4</v>
      </c>
      <c r="CH19" s="273">
        <v>0</v>
      </c>
      <c r="CI19" s="273">
        <v>0</v>
      </c>
      <c r="CJ19" s="273">
        <f t="shared" si="29"/>
        <v>119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119</v>
      </c>
      <c r="CQ19" s="273">
        <f t="shared" si="31"/>
        <v>515</v>
      </c>
      <c r="CR19" s="273">
        <f t="shared" si="32"/>
        <v>489</v>
      </c>
      <c r="CS19" s="273">
        <v>0</v>
      </c>
      <c r="CT19" s="273">
        <v>0</v>
      </c>
      <c r="CU19" s="273">
        <v>123</v>
      </c>
      <c r="CV19" s="273">
        <v>366</v>
      </c>
      <c r="CW19" s="273">
        <v>0</v>
      </c>
      <c r="CX19" s="273">
        <v>0</v>
      </c>
      <c r="CY19" s="273">
        <f t="shared" si="34"/>
        <v>26</v>
      </c>
      <c r="CZ19" s="273">
        <v>0</v>
      </c>
      <c r="DA19" s="273">
        <v>0</v>
      </c>
      <c r="DB19" s="273">
        <v>26</v>
      </c>
      <c r="DC19" s="273">
        <v>0</v>
      </c>
      <c r="DD19" s="273">
        <v>0</v>
      </c>
      <c r="DE19" s="273">
        <v>0</v>
      </c>
      <c r="DF19" s="273">
        <f t="shared" si="36"/>
        <v>56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56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56</v>
      </c>
      <c r="DU19" s="273">
        <f t="shared" si="41"/>
        <v>243</v>
      </c>
      <c r="DV19" s="273">
        <v>173</v>
      </c>
      <c r="DW19" s="273">
        <v>0</v>
      </c>
      <c r="DX19" s="273">
        <v>70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16521</v>
      </c>
      <c r="E20" s="273">
        <f t="shared" si="1"/>
        <v>14168</v>
      </c>
      <c r="F20" s="273">
        <f t="shared" si="2"/>
        <v>12771</v>
      </c>
      <c r="G20" s="273">
        <v>0</v>
      </c>
      <c r="H20" s="273">
        <v>12771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1397</v>
      </c>
      <c r="N20" s="273">
        <v>0</v>
      </c>
      <c r="O20" s="273">
        <v>1397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0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2043</v>
      </c>
      <c r="CR20" s="273">
        <f t="shared" si="32"/>
        <v>1594</v>
      </c>
      <c r="CS20" s="273">
        <v>2</v>
      </c>
      <c r="CT20" s="273">
        <v>0</v>
      </c>
      <c r="CU20" s="273">
        <v>359</v>
      </c>
      <c r="CV20" s="273">
        <v>1233</v>
      </c>
      <c r="CW20" s="273">
        <v>0</v>
      </c>
      <c r="CX20" s="273">
        <v>0</v>
      </c>
      <c r="CY20" s="273">
        <f t="shared" si="34"/>
        <v>449</v>
      </c>
      <c r="CZ20" s="273">
        <v>395</v>
      </c>
      <c r="DA20" s="273">
        <v>0</v>
      </c>
      <c r="DB20" s="273">
        <v>33</v>
      </c>
      <c r="DC20" s="273">
        <v>21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98</v>
      </c>
      <c r="DV20" s="273">
        <v>0</v>
      </c>
      <c r="DW20" s="273">
        <v>18</v>
      </c>
      <c r="DX20" s="273">
        <v>80</v>
      </c>
      <c r="DY20" s="273">
        <v>0</v>
      </c>
      <c r="DZ20" s="273">
        <f t="shared" si="42"/>
        <v>212</v>
      </c>
      <c r="EA20" s="273">
        <f t="shared" si="43"/>
        <v>185</v>
      </c>
      <c r="EB20" s="273">
        <v>0</v>
      </c>
      <c r="EC20" s="273">
        <v>0</v>
      </c>
      <c r="ED20" s="273">
        <v>185</v>
      </c>
      <c r="EE20" s="273">
        <v>0</v>
      </c>
      <c r="EF20" s="273">
        <v>0</v>
      </c>
      <c r="EG20" s="273">
        <v>0</v>
      </c>
      <c r="EH20" s="273">
        <f t="shared" si="45"/>
        <v>27</v>
      </c>
      <c r="EI20" s="273">
        <v>0</v>
      </c>
      <c r="EJ20" s="273">
        <v>0</v>
      </c>
      <c r="EK20" s="273">
        <v>27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23785</v>
      </c>
      <c r="E21" s="273">
        <f t="shared" si="1"/>
        <v>20313</v>
      </c>
      <c r="F21" s="273">
        <f t="shared" si="2"/>
        <v>19437</v>
      </c>
      <c r="G21" s="273">
        <v>0</v>
      </c>
      <c r="H21" s="273">
        <v>19235</v>
      </c>
      <c r="I21" s="273">
        <v>0</v>
      </c>
      <c r="J21" s="273">
        <v>0</v>
      </c>
      <c r="K21" s="273">
        <v>0</v>
      </c>
      <c r="L21" s="273">
        <v>202</v>
      </c>
      <c r="M21" s="273">
        <f t="shared" si="4"/>
        <v>876</v>
      </c>
      <c r="N21" s="273">
        <v>0</v>
      </c>
      <c r="O21" s="273">
        <v>876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273</v>
      </c>
      <c r="U21" s="273">
        <f t="shared" si="7"/>
        <v>104</v>
      </c>
      <c r="V21" s="273">
        <v>0</v>
      </c>
      <c r="W21" s="273">
        <v>0</v>
      </c>
      <c r="X21" s="273">
        <v>82</v>
      </c>
      <c r="Y21" s="273">
        <v>0</v>
      </c>
      <c r="Z21" s="273">
        <v>0</v>
      </c>
      <c r="AA21" s="273">
        <v>22</v>
      </c>
      <c r="AB21" s="273">
        <f t="shared" si="9"/>
        <v>169</v>
      </c>
      <c r="AC21" s="273">
        <v>0</v>
      </c>
      <c r="AD21" s="273">
        <v>0</v>
      </c>
      <c r="AE21" s="273">
        <v>44</v>
      </c>
      <c r="AF21" s="273">
        <v>0</v>
      </c>
      <c r="AG21" s="273">
        <v>0</v>
      </c>
      <c r="AH21" s="273">
        <v>125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1786</v>
      </c>
      <c r="CR21" s="273">
        <f t="shared" si="32"/>
        <v>1561</v>
      </c>
      <c r="CS21" s="273">
        <v>0</v>
      </c>
      <c r="CT21" s="273">
        <v>0</v>
      </c>
      <c r="CU21" s="273">
        <v>0</v>
      </c>
      <c r="CV21" s="273">
        <v>1479</v>
      </c>
      <c r="CW21" s="273">
        <v>0</v>
      </c>
      <c r="CX21" s="273">
        <v>82</v>
      </c>
      <c r="CY21" s="273">
        <f t="shared" si="34"/>
        <v>225</v>
      </c>
      <c r="CZ21" s="273">
        <v>0</v>
      </c>
      <c r="DA21" s="273">
        <v>0</v>
      </c>
      <c r="DB21" s="273">
        <v>0</v>
      </c>
      <c r="DC21" s="273">
        <v>225</v>
      </c>
      <c r="DD21" s="273">
        <v>0</v>
      </c>
      <c r="DE21" s="273">
        <v>0</v>
      </c>
      <c r="DF21" s="273">
        <f t="shared" si="36"/>
        <v>432</v>
      </c>
      <c r="DG21" s="273">
        <f t="shared" si="37"/>
        <v>335</v>
      </c>
      <c r="DH21" s="273">
        <v>0</v>
      </c>
      <c r="DI21" s="273">
        <v>0</v>
      </c>
      <c r="DJ21" s="273">
        <v>335</v>
      </c>
      <c r="DK21" s="273">
        <v>0</v>
      </c>
      <c r="DL21" s="273">
        <v>0</v>
      </c>
      <c r="DM21" s="273">
        <v>0</v>
      </c>
      <c r="DN21" s="273">
        <f t="shared" si="39"/>
        <v>97</v>
      </c>
      <c r="DO21" s="273">
        <v>0</v>
      </c>
      <c r="DP21" s="273">
        <v>0</v>
      </c>
      <c r="DQ21" s="273">
        <v>97</v>
      </c>
      <c r="DR21" s="273">
        <v>0</v>
      </c>
      <c r="DS21" s="273">
        <v>0</v>
      </c>
      <c r="DT21" s="273">
        <v>0</v>
      </c>
      <c r="DU21" s="273">
        <f t="shared" si="41"/>
        <v>981</v>
      </c>
      <c r="DV21" s="273">
        <v>981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1302</v>
      </c>
      <c r="E22" s="273">
        <f t="shared" si="1"/>
        <v>1113</v>
      </c>
      <c r="F22" s="273">
        <f t="shared" si="2"/>
        <v>1095</v>
      </c>
      <c r="G22" s="273">
        <v>0</v>
      </c>
      <c r="H22" s="273">
        <v>1032</v>
      </c>
      <c r="I22" s="273">
        <v>0</v>
      </c>
      <c r="J22" s="273">
        <v>7</v>
      </c>
      <c r="K22" s="273">
        <v>0</v>
      </c>
      <c r="L22" s="273">
        <v>56</v>
      </c>
      <c r="M22" s="273">
        <f t="shared" si="4"/>
        <v>18</v>
      </c>
      <c r="N22" s="273">
        <v>0</v>
      </c>
      <c r="O22" s="273">
        <v>15</v>
      </c>
      <c r="P22" s="273">
        <v>0</v>
      </c>
      <c r="Q22" s="273">
        <v>0</v>
      </c>
      <c r="R22" s="273">
        <v>0</v>
      </c>
      <c r="S22" s="273">
        <v>3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95</v>
      </c>
      <c r="CR22" s="273">
        <f t="shared" si="32"/>
        <v>94</v>
      </c>
      <c r="CS22" s="273">
        <v>0</v>
      </c>
      <c r="CT22" s="273">
        <v>0</v>
      </c>
      <c r="CU22" s="273">
        <v>44</v>
      </c>
      <c r="CV22" s="273">
        <v>33</v>
      </c>
      <c r="CW22" s="273">
        <v>4</v>
      </c>
      <c r="CX22" s="273">
        <v>13</v>
      </c>
      <c r="CY22" s="273">
        <f t="shared" si="34"/>
        <v>1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1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94</v>
      </c>
      <c r="DV22" s="273">
        <v>94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5615</v>
      </c>
      <c r="E23" s="273">
        <f t="shared" si="1"/>
        <v>4470</v>
      </c>
      <c r="F23" s="273">
        <f t="shared" si="2"/>
        <v>4370</v>
      </c>
      <c r="G23" s="273">
        <v>0</v>
      </c>
      <c r="H23" s="273">
        <v>4370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100</v>
      </c>
      <c r="N23" s="273">
        <v>0</v>
      </c>
      <c r="O23" s="273">
        <v>100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544</v>
      </c>
      <c r="U23" s="273">
        <f t="shared" si="7"/>
        <v>496</v>
      </c>
      <c r="V23" s="273">
        <v>0</v>
      </c>
      <c r="W23" s="273">
        <v>0</v>
      </c>
      <c r="X23" s="273">
        <v>139</v>
      </c>
      <c r="Y23" s="273">
        <v>0</v>
      </c>
      <c r="Z23" s="273">
        <v>0</v>
      </c>
      <c r="AA23" s="273">
        <v>357</v>
      </c>
      <c r="AB23" s="273">
        <f t="shared" si="9"/>
        <v>48</v>
      </c>
      <c r="AC23" s="273">
        <v>0</v>
      </c>
      <c r="AD23" s="273">
        <v>0</v>
      </c>
      <c r="AE23" s="273">
        <v>6</v>
      </c>
      <c r="AF23" s="273">
        <v>0</v>
      </c>
      <c r="AG23" s="273">
        <v>0</v>
      </c>
      <c r="AH23" s="273">
        <v>42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222</v>
      </c>
      <c r="CR23" s="273">
        <f t="shared" si="32"/>
        <v>222</v>
      </c>
      <c r="CS23" s="273">
        <v>0</v>
      </c>
      <c r="CT23" s="273">
        <v>0</v>
      </c>
      <c r="CU23" s="273">
        <v>0</v>
      </c>
      <c r="CV23" s="273">
        <v>222</v>
      </c>
      <c r="CW23" s="273">
        <v>0</v>
      </c>
      <c r="CX23" s="273">
        <v>0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379</v>
      </c>
      <c r="DV23" s="273">
        <v>371</v>
      </c>
      <c r="DW23" s="273">
        <v>8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11867</v>
      </c>
      <c r="E24" s="273">
        <f t="shared" si="1"/>
        <v>9873</v>
      </c>
      <c r="F24" s="273">
        <f t="shared" si="2"/>
        <v>9573</v>
      </c>
      <c r="G24" s="273">
        <v>0</v>
      </c>
      <c r="H24" s="273">
        <v>9573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300</v>
      </c>
      <c r="N24" s="273">
        <v>0</v>
      </c>
      <c r="O24" s="273">
        <v>300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448</v>
      </c>
      <c r="AJ24" s="273">
        <f t="shared" si="12"/>
        <v>144</v>
      </c>
      <c r="AK24" s="273">
        <v>0</v>
      </c>
      <c r="AL24" s="273">
        <v>0</v>
      </c>
      <c r="AM24" s="273">
        <v>0</v>
      </c>
      <c r="AN24" s="273">
        <v>144</v>
      </c>
      <c r="AO24" s="273">
        <v>0</v>
      </c>
      <c r="AP24" s="273">
        <v>0</v>
      </c>
      <c r="AQ24" s="273">
        <f t="shared" si="14"/>
        <v>304</v>
      </c>
      <c r="AR24" s="273">
        <v>0</v>
      </c>
      <c r="AS24" s="273">
        <v>0</v>
      </c>
      <c r="AT24" s="273">
        <v>0</v>
      </c>
      <c r="AU24" s="273">
        <v>304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376</v>
      </c>
      <c r="CR24" s="273">
        <f t="shared" si="32"/>
        <v>212</v>
      </c>
      <c r="CS24" s="273">
        <v>0</v>
      </c>
      <c r="CT24" s="273">
        <v>0</v>
      </c>
      <c r="CU24" s="273">
        <v>212</v>
      </c>
      <c r="CV24" s="273">
        <v>0</v>
      </c>
      <c r="CW24" s="273">
        <v>0</v>
      </c>
      <c r="CX24" s="273">
        <v>0</v>
      </c>
      <c r="CY24" s="273">
        <f t="shared" si="34"/>
        <v>164</v>
      </c>
      <c r="CZ24" s="273">
        <v>0</v>
      </c>
      <c r="DA24" s="273">
        <v>0</v>
      </c>
      <c r="DB24" s="273">
        <v>164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1070</v>
      </c>
      <c r="DV24" s="273">
        <v>999</v>
      </c>
      <c r="DW24" s="273">
        <v>0</v>
      </c>
      <c r="DX24" s="273">
        <v>71</v>
      </c>
      <c r="DY24" s="273">
        <v>0</v>
      </c>
      <c r="DZ24" s="273">
        <f t="shared" si="42"/>
        <v>100</v>
      </c>
      <c r="EA24" s="273">
        <f t="shared" si="43"/>
        <v>100</v>
      </c>
      <c r="EB24" s="273">
        <v>0</v>
      </c>
      <c r="EC24" s="273">
        <v>0</v>
      </c>
      <c r="ED24" s="273">
        <v>100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1939</v>
      </c>
      <c r="E25" s="273">
        <f t="shared" si="1"/>
        <v>1781</v>
      </c>
      <c r="F25" s="273">
        <f t="shared" si="2"/>
        <v>1752</v>
      </c>
      <c r="G25" s="273">
        <v>0</v>
      </c>
      <c r="H25" s="273">
        <v>1359</v>
      </c>
      <c r="I25" s="273">
        <v>282</v>
      </c>
      <c r="J25" s="273">
        <v>0</v>
      </c>
      <c r="K25" s="273">
        <v>0</v>
      </c>
      <c r="L25" s="273">
        <v>111</v>
      </c>
      <c r="M25" s="273">
        <f t="shared" si="4"/>
        <v>29</v>
      </c>
      <c r="N25" s="273">
        <v>0</v>
      </c>
      <c r="O25" s="273">
        <v>3</v>
      </c>
      <c r="P25" s="273">
        <v>1</v>
      </c>
      <c r="Q25" s="273">
        <v>0</v>
      </c>
      <c r="R25" s="273">
        <v>0</v>
      </c>
      <c r="S25" s="273">
        <v>25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158</v>
      </c>
      <c r="CR25" s="273">
        <f t="shared" si="32"/>
        <v>158</v>
      </c>
      <c r="CS25" s="273">
        <v>0</v>
      </c>
      <c r="CT25" s="273">
        <v>0</v>
      </c>
      <c r="CU25" s="273">
        <v>0</v>
      </c>
      <c r="CV25" s="273">
        <v>158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0</v>
      </c>
      <c r="DV25" s="273">
        <v>0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3016</v>
      </c>
      <c r="E26" s="273">
        <f t="shared" si="1"/>
        <v>2727</v>
      </c>
      <c r="F26" s="273">
        <f t="shared" si="2"/>
        <v>2702</v>
      </c>
      <c r="G26" s="273">
        <v>0</v>
      </c>
      <c r="H26" s="273">
        <v>2144</v>
      </c>
      <c r="I26" s="273">
        <v>425</v>
      </c>
      <c r="J26" s="273">
        <v>0</v>
      </c>
      <c r="K26" s="273">
        <v>0</v>
      </c>
      <c r="L26" s="273">
        <v>133</v>
      </c>
      <c r="M26" s="273">
        <f t="shared" si="4"/>
        <v>25</v>
      </c>
      <c r="N26" s="273">
        <v>0</v>
      </c>
      <c r="O26" s="273">
        <v>2</v>
      </c>
      <c r="P26" s="273">
        <v>1</v>
      </c>
      <c r="Q26" s="273">
        <v>0</v>
      </c>
      <c r="R26" s="273">
        <v>0</v>
      </c>
      <c r="S26" s="273">
        <v>22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289</v>
      </c>
      <c r="CR26" s="273">
        <f t="shared" si="32"/>
        <v>288</v>
      </c>
      <c r="CS26" s="273">
        <v>0</v>
      </c>
      <c r="CT26" s="273">
        <v>0</v>
      </c>
      <c r="CU26" s="273">
        <v>0</v>
      </c>
      <c r="CV26" s="273">
        <v>288</v>
      </c>
      <c r="CW26" s="273">
        <v>0</v>
      </c>
      <c r="CX26" s="273">
        <v>0</v>
      </c>
      <c r="CY26" s="273">
        <f t="shared" si="34"/>
        <v>1</v>
      </c>
      <c r="CZ26" s="273">
        <v>0</v>
      </c>
      <c r="DA26" s="273">
        <v>0</v>
      </c>
      <c r="DB26" s="273">
        <v>0</v>
      </c>
      <c r="DC26" s="273">
        <v>1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0</v>
      </c>
      <c r="DV26" s="273">
        <v>0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4344</v>
      </c>
      <c r="E27" s="273">
        <f t="shared" si="1"/>
        <v>1408</v>
      </c>
      <c r="F27" s="273">
        <f t="shared" si="2"/>
        <v>1127</v>
      </c>
      <c r="G27" s="273">
        <v>0</v>
      </c>
      <c r="H27" s="273">
        <v>1103</v>
      </c>
      <c r="I27" s="273">
        <v>18</v>
      </c>
      <c r="J27" s="273">
        <v>2</v>
      </c>
      <c r="K27" s="273">
        <v>0</v>
      </c>
      <c r="L27" s="273">
        <v>4</v>
      </c>
      <c r="M27" s="273">
        <f t="shared" si="4"/>
        <v>281</v>
      </c>
      <c r="N27" s="273">
        <v>0</v>
      </c>
      <c r="O27" s="273">
        <v>134</v>
      </c>
      <c r="P27" s="273">
        <v>9</v>
      </c>
      <c r="Q27" s="273">
        <v>0</v>
      </c>
      <c r="R27" s="273">
        <v>0</v>
      </c>
      <c r="S27" s="273">
        <v>138</v>
      </c>
      <c r="T27" s="273">
        <f t="shared" si="6"/>
        <v>129</v>
      </c>
      <c r="U27" s="273">
        <f t="shared" si="7"/>
        <v>42</v>
      </c>
      <c r="V27" s="273">
        <v>0</v>
      </c>
      <c r="W27" s="273">
        <v>0</v>
      </c>
      <c r="X27" s="273">
        <v>40</v>
      </c>
      <c r="Y27" s="273">
        <v>0</v>
      </c>
      <c r="Z27" s="273">
        <v>0</v>
      </c>
      <c r="AA27" s="273">
        <v>2</v>
      </c>
      <c r="AB27" s="273">
        <f t="shared" si="9"/>
        <v>87</v>
      </c>
      <c r="AC27" s="273">
        <v>0</v>
      </c>
      <c r="AD27" s="273">
        <v>0</v>
      </c>
      <c r="AE27" s="273">
        <v>19</v>
      </c>
      <c r="AF27" s="273">
        <v>0</v>
      </c>
      <c r="AG27" s="273">
        <v>0</v>
      </c>
      <c r="AH27" s="273">
        <v>68</v>
      </c>
      <c r="AI27" s="273">
        <f t="shared" si="11"/>
        <v>76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76</v>
      </c>
      <c r="AR27" s="273">
        <v>0</v>
      </c>
      <c r="AS27" s="273">
        <v>0</v>
      </c>
      <c r="AT27" s="273">
        <v>0</v>
      </c>
      <c r="AU27" s="273">
        <v>76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2054</v>
      </c>
      <c r="BN27" s="273">
        <f t="shared" si="22"/>
        <v>1836</v>
      </c>
      <c r="BO27" s="273">
        <v>0</v>
      </c>
      <c r="BP27" s="273">
        <v>1836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218</v>
      </c>
      <c r="BV27" s="273">
        <v>0</v>
      </c>
      <c r="BW27" s="273">
        <v>218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224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224</v>
      </c>
      <c r="CK27" s="273">
        <v>0</v>
      </c>
      <c r="CL27" s="273">
        <v>0</v>
      </c>
      <c r="CM27" s="273">
        <v>0</v>
      </c>
      <c r="CN27" s="273">
        <v>224</v>
      </c>
      <c r="CO27" s="273">
        <v>0</v>
      </c>
      <c r="CP27" s="273">
        <v>0</v>
      </c>
      <c r="CQ27" s="273">
        <f t="shared" si="31"/>
        <v>176</v>
      </c>
      <c r="CR27" s="273">
        <f t="shared" si="32"/>
        <v>169</v>
      </c>
      <c r="CS27" s="273">
        <v>0</v>
      </c>
      <c r="CT27" s="273">
        <v>0</v>
      </c>
      <c r="CU27" s="273">
        <v>0</v>
      </c>
      <c r="CV27" s="273">
        <v>169</v>
      </c>
      <c r="CW27" s="273">
        <v>0</v>
      </c>
      <c r="CX27" s="273">
        <v>0</v>
      </c>
      <c r="CY27" s="273">
        <f t="shared" si="34"/>
        <v>7</v>
      </c>
      <c r="CZ27" s="273">
        <v>0</v>
      </c>
      <c r="DA27" s="273">
        <v>0</v>
      </c>
      <c r="DB27" s="273">
        <v>0</v>
      </c>
      <c r="DC27" s="273">
        <v>7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144</v>
      </c>
      <c r="DV27" s="273">
        <v>76</v>
      </c>
      <c r="DW27" s="273">
        <v>8</v>
      </c>
      <c r="DX27" s="273">
        <v>60</v>
      </c>
      <c r="DY27" s="273">
        <v>0</v>
      </c>
      <c r="DZ27" s="273">
        <f t="shared" si="42"/>
        <v>133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133</v>
      </c>
      <c r="EI27" s="273">
        <v>0</v>
      </c>
      <c r="EJ27" s="273">
        <v>0</v>
      </c>
      <c r="EK27" s="273">
        <v>133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6664</v>
      </c>
      <c r="E28" s="273">
        <f t="shared" si="1"/>
        <v>5723</v>
      </c>
      <c r="F28" s="273">
        <f t="shared" si="2"/>
        <v>4912</v>
      </c>
      <c r="G28" s="273">
        <v>0</v>
      </c>
      <c r="H28" s="273">
        <v>4912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811</v>
      </c>
      <c r="N28" s="273">
        <v>0</v>
      </c>
      <c r="O28" s="273">
        <v>811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289</v>
      </c>
      <c r="U28" s="273">
        <f t="shared" si="7"/>
        <v>97</v>
      </c>
      <c r="V28" s="273">
        <v>0</v>
      </c>
      <c r="W28" s="273">
        <v>0</v>
      </c>
      <c r="X28" s="273">
        <v>84</v>
      </c>
      <c r="Y28" s="273">
        <v>0</v>
      </c>
      <c r="Z28" s="273">
        <v>0</v>
      </c>
      <c r="AA28" s="273">
        <v>13</v>
      </c>
      <c r="AB28" s="273">
        <f t="shared" si="9"/>
        <v>192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192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536</v>
      </c>
      <c r="CR28" s="273">
        <f t="shared" si="32"/>
        <v>533</v>
      </c>
      <c r="CS28" s="273">
        <v>0</v>
      </c>
      <c r="CT28" s="273">
        <v>0</v>
      </c>
      <c r="CU28" s="273">
        <v>0</v>
      </c>
      <c r="CV28" s="273">
        <v>533</v>
      </c>
      <c r="CW28" s="273">
        <v>0</v>
      </c>
      <c r="CX28" s="273">
        <v>0</v>
      </c>
      <c r="CY28" s="273">
        <f t="shared" si="34"/>
        <v>3</v>
      </c>
      <c r="CZ28" s="273">
        <v>0</v>
      </c>
      <c r="DA28" s="273">
        <v>0</v>
      </c>
      <c r="DB28" s="273">
        <v>0</v>
      </c>
      <c r="DC28" s="273">
        <v>3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2</v>
      </c>
      <c r="DV28" s="273">
        <v>0</v>
      </c>
      <c r="DW28" s="273">
        <v>2</v>
      </c>
      <c r="DX28" s="273">
        <v>0</v>
      </c>
      <c r="DY28" s="273">
        <v>0</v>
      </c>
      <c r="DZ28" s="273">
        <f t="shared" si="42"/>
        <v>114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114</v>
      </c>
      <c r="EI28" s="273">
        <v>0</v>
      </c>
      <c r="EJ28" s="273">
        <v>0</v>
      </c>
      <c r="EK28" s="273">
        <v>112</v>
      </c>
      <c r="EL28" s="273">
        <v>0</v>
      </c>
      <c r="EM28" s="273">
        <v>2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2470</v>
      </c>
      <c r="E29" s="273">
        <f t="shared" si="1"/>
        <v>811</v>
      </c>
      <c r="F29" s="273">
        <f t="shared" si="2"/>
        <v>735</v>
      </c>
      <c r="G29" s="273">
        <v>0</v>
      </c>
      <c r="H29" s="273">
        <v>709</v>
      </c>
      <c r="I29" s="273">
        <v>15</v>
      </c>
      <c r="J29" s="273">
        <v>3</v>
      </c>
      <c r="K29" s="273">
        <v>0</v>
      </c>
      <c r="L29" s="273">
        <v>8</v>
      </c>
      <c r="M29" s="273">
        <f t="shared" si="4"/>
        <v>76</v>
      </c>
      <c r="N29" s="273">
        <v>0</v>
      </c>
      <c r="O29" s="273">
        <v>3</v>
      </c>
      <c r="P29" s="273">
        <v>4</v>
      </c>
      <c r="Q29" s="273">
        <v>0</v>
      </c>
      <c r="R29" s="273">
        <v>0</v>
      </c>
      <c r="S29" s="273">
        <v>69</v>
      </c>
      <c r="T29" s="273">
        <f t="shared" si="6"/>
        <v>81</v>
      </c>
      <c r="U29" s="273">
        <f t="shared" si="7"/>
        <v>37</v>
      </c>
      <c r="V29" s="273">
        <v>0</v>
      </c>
      <c r="W29" s="273">
        <v>0</v>
      </c>
      <c r="X29" s="273">
        <v>33</v>
      </c>
      <c r="Y29" s="273">
        <v>0</v>
      </c>
      <c r="Z29" s="273">
        <v>0</v>
      </c>
      <c r="AA29" s="273">
        <v>4</v>
      </c>
      <c r="AB29" s="273">
        <f t="shared" si="9"/>
        <v>44</v>
      </c>
      <c r="AC29" s="273">
        <v>0</v>
      </c>
      <c r="AD29" s="273">
        <v>0</v>
      </c>
      <c r="AE29" s="273">
        <v>9</v>
      </c>
      <c r="AF29" s="273">
        <v>0</v>
      </c>
      <c r="AG29" s="273">
        <v>0</v>
      </c>
      <c r="AH29" s="273">
        <v>35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1318</v>
      </c>
      <c r="BN29" s="273">
        <f t="shared" si="22"/>
        <v>1195</v>
      </c>
      <c r="BO29" s="273">
        <v>0</v>
      </c>
      <c r="BP29" s="273">
        <v>1195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123</v>
      </c>
      <c r="BV29" s="273">
        <v>0</v>
      </c>
      <c r="BW29" s="273">
        <v>123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139</v>
      </c>
      <c r="CR29" s="273">
        <f t="shared" si="32"/>
        <v>135</v>
      </c>
      <c r="CS29" s="273">
        <v>0</v>
      </c>
      <c r="CT29" s="273">
        <v>0</v>
      </c>
      <c r="CU29" s="273">
        <v>0</v>
      </c>
      <c r="CV29" s="273">
        <v>135</v>
      </c>
      <c r="CW29" s="273">
        <v>0</v>
      </c>
      <c r="CX29" s="273">
        <v>0</v>
      </c>
      <c r="CY29" s="273">
        <f t="shared" si="34"/>
        <v>4</v>
      </c>
      <c r="CZ29" s="273">
        <v>0</v>
      </c>
      <c r="DA29" s="273">
        <v>0</v>
      </c>
      <c r="DB29" s="273">
        <v>0</v>
      </c>
      <c r="DC29" s="273">
        <v>4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8</v>
      </c>
      <c r="DV29" s="273">
        <v>0</v>
      </c>
      <c r="DW29" s="273">
        <v>8</v>
      </c>
      <c r="DX29" s="273">
        <v>0</v>
      </c>
      <c r="DY29" s="273">
        <v>0</v>
      </c>
      <c r="DZ29" s="273">
        <f t="shared" si="42"/>
        <v>113</v>
      </c>
      <c r="EA29" s="273">
        <f t="shared" si="43"/>
        <v>113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113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4208</v>
      </c>
      <c r="E30" s="273">
        <f t="shared" si="1"/>
        <v>3420</v>
      </c>
      <c r="F30" s="273">
        <f t="shared" si="2"/>
        <v>3222</v>
      </c>
      <c r="G30" s="273">
        <v>0</v>
      </c>
      <c r="H30" s="273">
        <v>3222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198</v>
      </c>
      <c r="N30" s="273">
        <v>0</v>
      </c>
      <c r="O30" s="273">
        <v>198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237</v>
      </c>
      <c r="U30" s="273">
        <f t="shared" si="7"/>
        <v>112</v>
      </c>
      <c r="V30" s="273">
        <v>0</v>
      </c>
      <c r="W30" s="273">
        <v>0</v>
      </c>
      <c r="X30" s="273">
        <v>99</v>
      </c>
      <c r="Y30" s="273">
        <v>0</v>
      </c>
      <c r="Z30" s="273">
        <v>0</v>
      </c>
      <c r="AA30" s="273">
        <v>13</v>
      </c>
      <c r="AB30" s="273">
        <f t="shared" si="9"/>
        <v>125</v>
      </c>
      <c r="AC30" s="273">
        <v>0</v>
      </c>
      <c r="AD30" s="273">
        <v>0</v>
      </c>
      <c r="AE30" s="273">
        <v>16</v>
      </c>
      <c r="AF30" s="273">
        <v>0</v>
      </c>
      <c r="AG30" s="273">
        <v>0</v>
      </c>
      <c r="AH30" s="273">
        <v>109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207</v>
      </c>
      <c r="CR30" s="273">
        <f t="shared" si="32"/>
        <v>207</v>
      </c>
      <c r="CS30" s="273">
        <v>0</v>
      </c>
      <c r="CT30" s="273">
        <v>0</v>
      </c>
      <c r="CU30" s="273">
        <v>0</v>
      </c>
      <c r="CV30" s="273">
        <v>207</v>
      </c>
      <c r="CW30" s="273">
        <v>0</v>
      </c>
      <c r="CX30" s="273">
        <v>0</v>
      </c>
      <c r="CY30" s="273">
        <f t="shared" si="34"/>
        <v>0</v>
      </c>
      <c r="CZ30" s="273">
        <v>0</v>
      </c>
      <c r="DA30" s="273">
        <v>0</v>
      </c>
      <c r="DB30" s="273">
        <v>0</v>
      </c>
      <c r="DC30" s="273">
        <v>0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344</v>
      </c>
      <c r="DV30" s="273">
        <v>344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2273</v>
      </c>
      <c r="E31" s="273">
        <f t="shared" si="1"/>
        <v>1783</v>
      </c>
      <c r="F31" s="273">
        <f t="shared" si="2"/>
        <v>1711</v>
      </c>
      <c r="G31" s="273">
        <v>0</v>
      </c>
      <c r="H31" s="273">
        <v>1711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72</v>
      </c>
      <c r="N31" s="273">
        <v>0</v>
      </c>
      <c r="O31" s="273">
        <v>72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74</v>
      </c>
      <c r="U31" s="273">
        <f t="shared" si="7"/>
        <v>66</v>
      </c>
      <c r="V31" s="273">
        <v>0</v>
      </c>
      <c r="W31" s="273">
        <v>0</v>
      </c>
      <c r="X31" s="273">
        <v>22</v>
      </c>
      <c r="Y31" s="273">
        <v>0</v>
      </c>
      <c r="Z31" s="273">
        <v>1</v>
      </c>
      <c r="AA31" s="273">
        <v>43</v>
      </c>
      <c r="AB31" s="273">
        <f t="shared" si="9"/>
        <v>8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8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374</v>
      </c>
      <c r="CR31" s="273">
        <f t="shared" si="32"/>
        <v>374</v>
      </c>
      <c r="CS31" s="273">
        <v>0</v>
      </c>
      <c r="CT31" s="273">
        <v>0</v>
      </c>
      <c r="CU31" s="273">
        <v>0</v>
      </c>
      <c r="CV31" s="273">
        <v>374</v>
      </c>
      <c r="CW31" s="273">
        <v>0</v>
      </c>
      <c r="CX31" s="273">
        <v>0</v>
      </c>
      <c r="CY31" s="273">
        <f t="shared" si="34"/>
        <v>0</v>
      </c>
      <c r="CZ31" s="273">
        <v>0</v>
      </c>
      <c r="DA31" s="273">
        <v>0</v>
      </c>
      <c r="DB31" s="273">
        <v>0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42</v>
      </c>
      <c r="DV31" s="273">
        <v>42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2108</v>
      </c>
      <c r="E32" s="273">
        <f t="shared" si="1"/>
        <v>727</v>
      </c>
      <c r="F32" s="273">
        <f t="shared" si="2"/>
        <v>654</v>
      </c>
      <c r="G32" s="273">
        <v>0</v>
      </c>
      <c r="H32" s="273">
        <v>629</v>
      </c>
      <c r="I32" s="273">
        <v>14</v>
      </c>
      <c r="J32" s="273">
        <v>1</v>
      </c>
      <c r="K32" s="273">
        <v>0</v>
      </c>
      <c r="L32" s="273">
        <v>10</v>
      </c>
      <c r="M32" s="273">
        <f t="shared" si="4"/>
        <v>73</v>
      </c>
      <c r="N32" s="273">
        <v>0</v>
      </c>
      <c r="O32" s="273">
        <v>14</v>
      </c>
      <c r="P32" s="273">
        <v>4</v>
      </c>
      <c r="Q32" s="273">
        <v>0</v>
      </c>
      <c r="R32" s="273">
        <v>0</v>
      </c>
      <c r="S32" s="273">
        <v>55</v>
      </c>
      <c r="T32" s="273">
        <f t="shared" si="6"/>
        <v>74</v>
      </c>
      <c r="U32" s="273">
        <f t="shared" si="7"/>
        <v>38</v>
      </c>
      <c r="V32" s="273">
        <v>0</v>
      </c>
      <c r="W32" s="273">
        <v>0</v>
      </c>
      <c r="X32" s="273">
        <v>32</v>
      </c>
      <c r="Y32" s="273">
        <v>0</v>
      </c>
      <c r="Z32" s="273">
        <v>0</v>
      </c>
      <c r="AA32" s="273">
        <v>6</v>
      </c>
      <c r="AB32" s="273">
        <f t="shared" si="9"/>
        <v>36</v>
      </c>
      <c r="AC32" s="273">
        <v>0</v>
      </c>
      <c r="AD32" s="273">
        <v>0</v>
      </c>
      <c r="AE32" s="273">
        <v>8</v>
      </c>
      <c r="AF32" s="273">
        <v>0</v>
      </c>
      <c r="AG32" s="273">
        <v>0</v>
      </c>
      <c r="AH32" s="273">
        <v>28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1184</v>
      </c>
      <c r="BN32" s="273">
        <f t="shared" si="22"/>
        <v>1066</v>
      </c>
      <c r="BO32" s="273">
        <v>0</v>
      </c>
      <c r="BP32" s="273">
        <v>1066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118</v>
      </c>
      <c r="BV32" s="273">
        <v>0</v>
      </c>
      <c r="BW32" s="273">
        <v>118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116</v>
      </c>
      <c r="CR32" s="273">
        <f t="shared" si="32"/>
        <v>114</v>
      </c>
      <c r="CS32" s="273">
        <v>0</v>
      </c>
      <c r="CT32" s="273">
        <v>0</v>
      </c>
      <c r="CU32" s="273">
        <v>0</v>
      </c>
      <c r="CV32" s="273">
        <v>114</v>
      </c>
      <c r="CW32" s="273">
        <v>0</v>
      </c>
      <c r="CX32" s="273">
        <v>0</v>
      </c>
      <c r="CY32" s="273">
        <f t="shared" si="34"/>
        <v>2</v>
      </c>
      <c r="CZ32" s="273">
        <v>0</v>
      </c>
      <c r="DA32" s="273">
        <v>0</v>
      </c>
      <c r="DB32" s="273">
        <v>0</v>
      </c>
      <c r="DC32" s="273">
        <v>2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7</v>
      </c>
      <c r="DV32" s="273">
        <v>0</v>
      </c>
      <c r="DW32" s="273">
        <v>7</v>
      </c>
      <c r="DX32" s="273">
        <v>0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3784</v>
      </c>
      <c r="E33" s="273">
        <f t="shared" si="1"/>
        <v>3482</v>
      </c>
      <c r="F33" s="273">
        <f t="shared" si="2"/>
        <v>3294</v>
      </c>
      <c r="G33" s="273">
        <v>0</v>
      </c>
      <c r="H33" s="273">
        <v>2884</v>
      </c>
      <c r="I33" s="273">
        <v>131</v>
      </c>
      <c r="J33" s="273">
        <v>279</v>
      </c>
      <c r="K33" s="273">
        <v>0</v>
      </c>
      <c r="L33" s="273">
        <v>0</v>
      </c>
      <c r="M33" s="273">
        <f t="shared" si="4"/>
        <v>188</v>
      </c>
      <c r="N33" s="273">
        <v>0</v>
      </c>
      <c r="O33" s="273">
        <v>188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0</v>
      </c>
      <c r="U33" s="273">
        <f t="shared" si="7"/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0</v>
      </c>
      <c r="AB33" s="273">
        <f t="shared" si="9"/>
        <v>0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0</v>
      </c>
      <c r="CR33" s="273">
        <f t="shared" si="32"/>
        <v>0</v>
      </c>
      <c r="CS33" s="273">
        <v>0</v>
      </c>
      <c r="CT33" s="273">
        <v>0</v>
      </c>
      <c r="CU33" s="273">
        <v>0</v>
      </c>
      <c r="CV33" s="273">
        <v>0</v>
      </c>
      <c r="CW33" s="273">
        <v>0</v>
      </c>
      <c r="CX33" s="273">
        <v>0</v>
      </c>
      <c r="CY33" s="273">
        <f t="shared" si="34"/>
        <v>0</v>
      </c>
      <c r="CZ33" s="273">
        <v>0</v>
      </c>
      <c r="DA33" s="273">
        <v>0</v>
      </c>
      <c r="DB33" s="273">
        <v>0</v>
      </c>
      <c r="DC33" s="273">
        <v>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109</v>
      </c>
      <c r="DV33" s="273">
        <v>109</v>
      </c>
      <c r="DW33" s="273">
        <v>0</v>
      </c>
      <c r="DX33" s="273">
        <v>0</v>
      </c>
      <c r="DY33" s="273">
        <v>0</v>
      </c>
      <c r="DZ33" s="273">
        <f t="shared" si="42"/>
        <v>193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193</v>
      </c>
      <c r="EI33" s="273">
        <v>0</v>
      </c>
      <c r="EJ33" s="273">
        <v>0</v>
      </c>
      <c r="EK33" s="273">
        <v>0</v>
      </c>
      <c r="EL33" s="273">
        <v>0</v>
      </c>
      <c r="EM33" s="273">
        <v>193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5911</v>
      </c>
      <c r="E34" s="273">
        <f t="shared" si="1"/>
        <v>0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0</v>
      </c>
      <c r="N34" s="273">
        <v>0</v>
      </c>
      <c r="O34" s="273">
        <v>0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0</v>
      </c>
      <c r="U34" s="273">
        <f t="shared" si="7"/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v>0</v>
      </c>
      <c r="AA34" s="273">
        <v>0</v>
      </c>
      <c r="AB34" s="273">
        <f t="shared" si="9"/>
        <v>0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5064</v>
      </c>
      <c r="CC34" s="273">
        <f t="shared" si="27"/>
        <v>4150</v>
      </c>
      <c r="CD34" s="273">
        <v>0</v>
      </c>
      <c r="CE34" s="273">
        <v>4150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914</v>
      </c>
      <c r="CK34" s="273">
        <v>0</v>
      </c>
      <c r="CL34" s="273">
        <v>914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141</v>
      </c>
      <c r="CR34" s="273">
        <f t="shared" si="32"/>
        <v>141</v>
      </c>
      <c r="CS34" s="273">
        <v>0</v>
      </c>
      <c r="CT34" s="273">
        <v>0</v>
      </c>
      <c r="CU34" s="273">
        <v>0</v>
      </c>
      <c r="CV34" s="273">
        <v>141</v>
      </c>
      <c r="CW34" s="273">
        <v>0</v>
      </c>
      <c r="CX34" s="273">
        <v>0</v>
      </c>
      <c r="CY34" s="273">
        <f t="shared" si="34"/>
        <v>0</v>
      </c>
      <c r="CZ34" s="273">
        <v>0</v>
      </c>
      <c r="DA34" s="273">
        <v>0</v>
      </c>
      <c r="DB34" s="273">
        <v>0</v>
      </c>
      <c r="DC34" s="273">
        <v>0</v>
      </c>
      <c r="DD34" s="273">
        <v>0</v>
      </c>
      <c r="DE34" s="273">
        <v>0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556</v>
      </c>
      <c r="DV34" s="273">
        <v>556</v>
      </c>
      <c r="DW34" s="273">
        <v>0</v>
      </c>
      <c r="DX34" s="273">
        <v>0</v>
      </c>
      <c r="DY34" s="273">
        <v>0</v>
      </c>
      <c r="DZ34" s="273">
        <f t="shared" si="42"/>
        <v>150</v>
      </c>
      <c r="EA34" s="273">
        <f t="shared" si="43"/>
        <v>93</v>
      </c>
      <c r="EB34" s="273">
        <v>0</v>
      </c>
      <c r="EC34" s="273">
        <v>0</v>
      </c>
      <c r="ED34" s="273">
        <v>93</v>
      </c>
      <c r="EE34" s="273">
        <v>0</v>
      </c>
      <c r="EF34" s="273">
        <v>0</v>
      </c>
      <c r="EG34" s="273">
        <v>0</v>
      </c>
      <c r="EH34" s="273">
        <f t="shared" si="45"/>
        <v>57</v>
      </c>
      <c r="EI34" s="273">
        <v>0</v>
      </c>
      <c r="EJ34" s="273">
        <v>0</v>
      </c>
      <c r="EK34" s="273">
        <v>57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2111</v>
      </c>
      <c r="E35" s="273">
        <f t="shared" si="1"/>
        <v>1480</v>
      </c>
      <c r="F35" s="273">
        <f t="shared" si="2"/>
        <v>1480</v>
      </c>
      <c r="G35" s="273">
        <v>0</v>
      </c>
      <c r="H35" s="273">
        <v>1480</v>
      </c>
      <c r="I35" s="273">
        <v>0</v>
      </c>
      <c r="J35" s="273">
        <v>0</v>
      </c>
      <c r="K35" s="273">
        <v>0</v>
      </c>
      <c r="L35" s="273">
        <v>0</v>
      </c>
      <c r="M35" s="273">
        <f t="shared" si="4"/>
        <v>0</v>
      </c>
      <c r="N35" s="273">
        <v>0</v>
      </c>
      <c r="O35" s="273">
        <v>0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0</v>
      </c>
      <c r="U35" s="273">
        <f t="shared" si="7"/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v>0</v>
      </c>
      <c r="AA35" s="273">
        <v>0</v>
      </c>
      <c r="AB35" s="273">
        <f t="shared" si="9"/>
        <v>0</v>
      </c>
      <c r="AC35" s="273"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469</v>
      </c>
      <c r="CR35" s="273">
        <f t="shared" si="32"/>
        <v>469</v>
      </c>
      <c r="CS35" s="273">
        <v>0</v>
      </c>
      <c r="CT35" s="273">
        <v>0</v>
      </c>
      <c r="CU35" s="273">
        <v>0</v>
      </c>
      <c r="CV35" s="273">
        <v>469</v>
      </c>
      <c r="CW35" s="273">
        <v>0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0</v>
      </c>
      <c r="DV35" s="273">
        <v>0</v>
      </c>
      <c r="DW35" s="273">
        <v>0</v>
      </c>
      <c r="DX35" s="273">
        <v>0</v>
      </c>
      <c r="DY35" s="273">
        <v>0</v>
      </c>
      <c r="DZ35" s="273">
        <f t="shared" si="42"/>
        <v>162</v>
      </c>
      <c r="EA35" s="273">
        <f t="shared" si="43"/>
        <v>162</v>
      </c>
      <c r="EB35" s="273">
        <v>0</v>
      </c>
      <c r="EC35" s="273">
        <v>0</v>
      </c>
      <c r="ED35" s="273">
        <v>110</v>
      </c>
      <c r="EE35" s="273">
        <v>0</v>
      </c>
      <c r="EF35" s="273">
        <v>0</v>
      </c>
      <c r="EG35" s="273">
        <v>52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2995</v>
      </c>
      <c r="E36" s="273">
        <f t="shared" si="1"/>
        <v>1943</v>
      </c>
      <c r="F36" s="273">
        <f t="shared" si="2"/>
        <v>1943</v>
      </c>
      <c r="G36" s="273">
        <v>0</v>
      </c>
      <c r="H36" s="273">
        <v>1943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0</v>
      </c>
      <c r="N36" s="273">
        <v>0</v>
      </c>
      <c r="O36" s="273">
        <v>0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0</v>
      </c>
      <c r="U36" s="273">
        <f t="shared" si="7"/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v>0</v>
      </c>
      <c r="AA36" s="273">
        <v>0</v>
      </c>
      <c r="AB36" s="273">
        <f t="shared" si="9"/>
        <v>0</v>
      </c>
      <c r="AC36" s="273"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f t="shared" si="11"/>
        <v>19</v>
      </c>
      <c r="AJ36" s="273">
        <f t="shared" si="12"/>
        <v>19</v>
      </c>
      <c r="AK36" s="273">
        <v>0</v>
      </c>
      <c r="AL36" s="273">
        <v>0</v>
      </c>
      <c r="AM36" s="273">
        <v>0</v>
      </c>
      <c r="AN36" s="273">
        <v>0</v>
      </c>
      <c r="AO36" s="273">
        <v>19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815</v>
      </c>
      <c r="CR36" s="273">
        <f t="shared" si="32"/>
        <v>801</v>
      </c>
      <c r="CS36" s="273">
        <v>0</v>
      </c>
      <c r="CT36" s="273">
        <v>0</v>
      </c>
      <c r="CU36" s="273">
        <v>0</v>
      </c>
      <c r="CV36" s="273">
        <v>557</v>
      </c>
      <c r="CW36" s="273">
        <v>244</v>
      </c>
      <c r="CX36" s="273">
        <v>0</v>
      </c>
      <c r="CY36" s="273">
        <f t="shared" si="34"/>
        <v>14</v>
      </c>
      <c r="CZ36" s="273">
        <v>0</v>
      </c>
      <c r="DA36" s="273">
        <v>0</v>
      </c>
      <c r="DB36" s="273">
        <v>0</v>
      </c>
      <c r="DC36" s="273">
        <v>0</v>
      </c>
      <c r="DD36" s="273">
        <v>14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0</v>
      </c>
      <c r="DV36" s="273">
        <v>0</v>
      </c>
      <c r="DW36" s="273">
        <v>0</v>
      </c>
      <c r="DX36" s="273">
        <v>0</v>
      </c>
      <c r="DY36" s="273">
        <v>0</v>
      </c>
      <c r="DZ36" s="273">
        <f t="shared" si="42"/>
        <v>218</v>
      </c>
      <c r="EA36" s="273">
        <f t="shared" si="43"/>
        <v>218</v>
      </c>
      <c r="EB36" s="273">
        <v>0</v>
      </c>
      <c r="EC36" s="273">
        <v>0</v>
      </c>
      <c r="ED36" s="273">
        <v>159</v>
      </c>
      <c r="EE36" s="273">
        <v>0</v>
      </c>
      <c r="EF36" s="273">
        <v>0</v>
      </c>
      <c r="EG36" s="273">
        <v>59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36">
    <sortCondition ref="A8:A36"/>
    <sortCondition ref="B8:B36"/>
    <sortCondition ref="C8:C36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35" man="1"/>
    <brk id="34" min="1" max="35" man="1"/>
    <brk id="49" min="1" max="35" man="1"/>
    <brk id="64" min="1" max="35" man="1"/>
    <brk id="79" min="1" max="35" man="1"/>
    <brk id="94" min="1" max="35" man="1"/>
    <brk id="109" min="1" max="35" man="1"/>
    <brk id="124" min="1" max="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三重県</v>
      </c>
      <c r="B7" s="283" t="str">
        <f>ごみ処理概要!B7</f>
        <v>24000</v>
      </c>
      <c r="C7" s="284" t="s">
        <v>3</v>
      </c>
      <c r="D7" s="285">
        <f t="shared" ref="D7:D36" si="0">SUM(E7,F7,N7,O7)</f>
        <v>550922</v>
      </c>
      <c r="E7" s="285">
        <f t="shared" ref="E7:E36" si="1">+Q7</f>
        <v>462594</v>
      </c>
      <c r="F7" s="285">
        <f t="shared" ref="F7:F36" si="2">SUM(G7:M7)</f>
        <v>62469</v>
      </c>
      <c r="G7" s="285">
        <f t="shared" ref="G7:M7" si="3">SUM(G$8:G$207)</f>
        <v>21677</v>
      </c>
      <c r="H7" s="285">
        <f t="shared" si="3"/>
        <v>1308</v>
      </c>
      <c r="I7" s="285">
        <f t="shared" si="3"/>
        <v>0</v>
      </c>
      <c r="J7" s="285">
        <f t="shared" si="3"/>
        <v>4556</v>
      </c>
      <c r="K7" s="285">
        <f t="shared" si="3"/>
        <v>5411</v>
      </c>
      <c r="L7" s="285">
        <f t="shared" si="3"/>
        <v>29029</v>
      </c>
      <c r="M7" s="285">
        <f t="shared" si="3"/>
        <v>488</v>
      </c>
      <c r="N7" s="285">
        <f t="shared" ref="N7:N36" si="4">+AA7</f>
        <v>4160</v>
      </c>
      <c r="O7" s="285">
        <f>+資源化量内訳!AC7</f>
        <v>21699</v>
      </c>
      <c r="P7" s="285">
        <f t="shared" ref="P7:P36" si="5">+SUM(Q7,R7)</f>
        <v>474418</v>
      </c>
      <c r="Q7" s="285">
        <f>SUM(Q$8:Q$207)</f>
        <v>462594</v>
      </c>
      <c r="R7" s="285">
        <f t="shared" ref="R7:R36" si="6">+SUM(S7,T7,U7,V7,W7,X7,Y7)</f>
        <v>11824</v>
      </c>
      <c r="S7" s="285">
        <f t="shared" ref="S7:Y7" si="7">SUM(S$8:S$207)</f>
        <v>9780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1989</v>
      </c>
      <c r="Y7" s="285">
        <f t="shared" si="7"/>
        <v>55</v>
      </c>
      <c r="Z7" s="285">
        <f t="shared" ref="Z7:Z36" si="8">SUM(AA7:AC7)</f>
        <v>15960</v>
      </c>
      <c r="AA7" s="285">
        <f>SUM(AA$8:AA$207)</f>
        <v>4160</v>
      </c>
      <c r="AB7" s="285">
        <f>SUM(AB$8:AB$207)</f>
        <v>5774</v>
      </c>
      <c r="AC7" s="285">
        <f t="shared" ref="AC7:AC36" si="9">SUM(AD7:AJ7)</f>
        <v>6026</v>
      </c>
      <c r="AD7" s="285">
        <f t="shared" ref="AD7:AJ7" si="10">SUM(AD$8:AD$207)</f>
        <v>4037</v>
      </c>
      <c r="AE7" s="285">
        <f t="shared" si="10"/>
        <v>0</v>
      </c>
      <c r="AF7" s="285">
        <f t="shared" si="10"/>
        <v>0</v>
      </c>
      <c r="AG7" s="285">
        <f t="shared" si="10"/>
        <v>182</v>
      </c>
      <c r="AH7" s="285">
        <f t="shared" si="10"/>
        <v>0</v>
      </c>
      <c r="AI7" s="285">
        <f t="shared" si="10"/>
        <v>1374</v>
      </c>
      <c r="AJ7" s="285">
        <f t="shared" si="10"/>
        <v>433</v>
      </c>
      <c r="AK7" s="285">
        <f t="shared" ref="AK7:AK36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92906</v>
      </c>
      <c r="E8" s="273">
        <f t="shared" si="1"/>
        <v>77344</v>
      </c>
      <c r="F8" s="273">
        <f t="shared" si="2"/>
        <v>12431</v>
      </c>
      <c r="G8" s="273">
        <v>5247</v>
      </c>
      <c r="H8" s="273">
        <v>11</v>
      </c>
      <c r="I8" s="273">
        <v>0</v>
      </c>
      <c r="J8" s="273">
        <v>0</v>
      </c>
      <c r="K8" s="273">
        <v>0</v>
      </c>
      <c r="L8" s="273">
        <v>7173</v>
      </c>
      <c r="M8" s="273">
        <v>0</v>
      </c>
      <c r="N8" s="273">
        <f t="shared" si="4"/>
        <v>0</v>
      </c>
      <c r="O8" s="273">
        <f>+資源化量内訳!AC8</f>
        <v>3131</v>
      </c>
      <c r="P8" s="273">
        <f t="shared" si="5"/>
        <v>81101</v>
      </c>
      <c r="Q8" s="273">
        <v>77344</v>
      </c>
      <c r="R8" s="273">
        <f t="shared" si="6"/>
        <v>3757</v>
      </c>
      <c r="S8" s="273">
        <v>2349</v>
      </c>
      <c r="T8" s="273">
        <v>0</v>
      </c>
      <c r="U8" s="273">
        <v>0</v>
      </c>
      <c r="V8" s="273">
        <v>0</v>
      </c>
      <c r="W8" s="273">
        <v>0</v>
      </c>
      <c r="X8" s="273">
        <v>1408</v>
      </c>
      <c r="Y8" s="273">
        <v>0</v>
      </c>
      <c r="Z8" s="273">
        <f t="shared" si="8"/>
        <v>1795</v>
      </c>
      <c r="AA8" s="273">
        <v>0</v>
      </c>
      <c r="AB8" s="273">
        <v>0</v>
      </c>
      <c r="AC8" s="273">
        <f t="shared" si="9"/>
        <v>1795</v>
      </c>
      <c r="AD8" s="273">
        <v>1132</v>
      </c>
      <c r="AE8" s="273">
        <v>0</v>
      </c>
      <c r="AF8" s="273">
        <v>0</v>
      </c>
      <c r="AG8" s="273">
        <v>0</v>
      </c>
      <c r="AH8" s="273">
        <v>0</v>
      </c>
      <c r="AI8" s="273">
        <v>663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94441</v>
      </c>
      <c r="E9" s="273">
        <f t="shared" si="1"/>
        <v>87022</v>
      </c>
      <c r="F9" s="273">
        <f t="shared" si="2"/>
        <v>1584</v>
      </c>
      <c r="G9" s="273">
        <v>0</v>
      </c>
      <c r="H9" s="273">
        <v>0</v>
      </c>
      <c r="I9" s="273">
        <v>0</v>
      </c>
      <c r="J9" s="273">
        <v>0</v>
      </c>
      <c r="K9" s="273">
        <v>0</v>
      </c>
      <c r="L9" s="273">
        <v>1584</v>
      </c>
      <c r="M9" s="273">
        <v>0</v>
      </c>
      <c r="N9" s="273">
        <f t="shared" si="4"/>
        <v>967</v>
      </c>
      <c r="O9" s="273">
        <f>+資源化量内訳!AC9</f>
        <v>4868</v>
      </c>
      <c r="P9" s="273">
        <f t="shared" si="5"/>
        <v>87022</v>
      </c>
      <c r="Q9" s="273">
        <v>87022</v>
      </c>
      <c r="R9" s="273">
        <f t="shared" si="6"/>
        <v>0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967</v>
      </c>
      <c r="AA9" s="273">
        <v>967</v>
      </c>
      <c r="AB9" s="273">
        <v>0</v>
      </c>
      <c r="AC9" s="273">
        <f t="shared" si="9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44029</v>
      </c>
      <c r="E10" s="273">
        <f t="shared" si="1"/>
        <v>36361</v>
      </c>
      <c r="F10" s="273">
        <f t="shared" si="2"/>
        <v>5487</v>
      </c>
      <c r="G10" s="273">
        <v>2280</v>
      </c>
      <c r="H10" s="273">
        <v>0</v>
      </c>
      <c r="I10" s="273">
        <v>0</v>
      </c>
      <c r="J10" s="273">
        <v>0</v>
      </c>
      <c r="K10" s="273">
        <v>0</v>
      </c>
      <c r="L10" s="273">
        <v>3207</v>
      </c>
      <c r="M10" s="273">
        <v>0</v>
      </c>
      <c r="N10" s="273">
        <f t="shared" si="4"/>
        <v>16</v>
      </c>
      <c r="O10" s="273">
        <f>+資源化量内訳!AC10</f>
        <v>2165</v>
      </c>
      <c r="P10" s="273">
        <f t="shared" si="5"/>
        <v>37509</v>
      </c>
      <c r="Q10" s="273">
        <v>36361</v>
      </c>
      <c r="R10" s="273">
        <f t="shared" si="6"/>
        <v>1148</v>
      </c>
      <c r="S10" s="273">
        <v>1148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57</v>
      </c>
      <c r="AA10" s="273">
        <v>16</v>
      </c>
      <c r="AB10" s="273">
        <v>0</v>
      </c>
      <c r="AC10" s="273">
        <f t="shared" si="9"/>
        <v>41</v>
      </c>
      <c r="AD10" s="273">
        <v>41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50053</v>
      </c>
      <c r="E11" s="273">
        <f t="shared" si="1"/>
        <v>44069</v>
      </c>
      <c r="F11" s="273">
        <f t="shared" si="2"/>
        <v>4583</v>
      </c>
      <c r="G11" s="273">
        <v>3029</v>
      </c>
      <c r="H11" s="273">
        <v>0</v>
      </c>
      <c r="I11" s="273">
        <v>0</v>
      </c>
      <c r="J11" s="273">
        <v>0</v>
      </c>
      <c r="K11" s="273">
        <v>0</v>
      </c>
      <c r="L11" s="273">
        <v>1554</v>
      </c>
      <c r="M11" s="273">
        <v>0</v>
      </c>
      <c r="N11" s="273">
        <f t="shared" si="4"/>
        <v>635</v>
      </c>
      <c r="O11" s="273">
        <f>+資源化量内訳!AC11</f>
        <v>766</v>
      </c>
      <c r="P11" s="273">
        <f t="shared" si="5"/>
        <v>45383</v>
      </c>
      <c r="Q11" s="273">
        <v>44069</v>
      </c>
      <c r="R11" s="273">
        <f t="shared" si="6"/>
        <v>1314</v>
      </c>
      <c r="S11" s="273">
        <v>1314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6527</v>
      </c>
      <c r="AA11" s="273">
        <v>635</v>
      </c>
      <c r="AB11" s="273">
        <v>5070</v>
      </c>
      <c r="AC11" s="273">
        <f t="shared" si="9"/>
        <v>822</v>
      </c>
      <c r="AD11" s="273">
        <v>822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41831</v>
      </c>
      <c r="E12" s="273">
        <f t="shared" si="1"/>
        <v>36817</v>
      </c>
      <c r="F12" s="273">
        <f t="shared" si="2"/>
        <v>2121</v>
      </c>
      <c r="G12" s="273">
        <v>0</v>
      </c>
      <c r="H12" s="273">
        <v>0</v>
      </c>
      <c r="I12" s="273">
        <v>0</v>
      </c>
      <c r="J12" s="273">
        <v>0</v>
      </c>
      <c r="K12" s="273">
        <v>0</v>
      </c>
      <c r="L12" s="273">
        <v>2121</v>
      </c>
      <c r="M12" s="273">
        <v>0</v>
      </c>
      <c r="N12" s="273">
        <f t="shared" si="4"/>
        <v>665</v>
      </c>
      <c r="O12" s="273">
        <f>+資源化量内訳!AC12</f>
        <v>2228</v>
      </c>
      <c r="P12" s="273">
        <f t="shared" si="5"/>
        <v>36817</v>
      </c>
      <c r="Q12" s="273">
        <v>36817</v>
      </c>
      <c r="R12" s="273">
        <f t="shared" si="6"/>
        <v>0</v>
      </c>
      <c r="S12" s="273">
        <v>0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1263</v>
      </c>
      <c r="AA12" s="273">
        <v>665</v>
      </c>
      <c r="AB12" s="273">
        <v>0</v>
      </c>
      <c r="AC12" s="273">
        <f t="shared" si="9"/>
        <v>598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598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61632</v>
      </c>
      <c r="E13" s="273">
        <f t="shared" si="1"/>
        <v>51750</v>
      </c>
      <c r="F13" s="273">
        <f t="shared" si="2"/>
        <v>7791</v>
      </c>
      <c r="G13" s="273">
        <v>5257</v>
      </c>
      <c r="H13" s="273">
        <v>0</v>
      </c>
      <c r="I13" s="273">
        <v>0</v>
      </c>
      <c r="J13" s="273">
        <v>0</v>
      </c>
      <c r="K13" s="273">
        <v>0</v>
      </c>
      <c r="L13" s="273">
        <v>2534</v>
      </c>
      <c r="M13" s="273">
        <v>0</v>
      </c>
      <c r="N13" s="273">
        <f t="shared" si="4"/>
        <v>182</v>
      </c>
      <c r="O13" s="273">
        <f>+資源化量内訳!AC13</f>
        <v>1909</v>
      </c>
      <c r="P13" s="273">
        <f t="shared" si="5"/>
        <v>54901</v>
      </c>
      <c r="Q13" s="273">
        <v>51750</v>
      </c>
      <c r="R13" s="273">
        <f t="shared" si="6"/>
        <v>3151</v>
      </c>
      <c r="S13" s="273">
        <v>2779</v>
      </c>
      <c r="T13" s="273">
        <v>0</v>
      </c>
      <c r="U13" s="273">
        <v>0</v>
      </c>
      <c r="V13" s="273">
        <v>0</v>
      </c>
      <c r="W13" s="273">
        <v>0</v>
      </c>
      <c r="X13" s="273">
        <v>372</v>
      </c>
      <c r="Y13" s="273">
        <v>0</v>
      </c>
      <c r="Z13" s="273">
        <f t="shared" si="8"/>
        <v>1590</v>
      </c>
      <c r="AA13" s="273">
        <v>182</v>
      </c>
      <c r="AB13" s="273">
        <v>0</v>
      </c>
      <c r="AC13" s="273">
        <f t="shared" si="9"/>
        <v>1408</v>
      </c>
      <c r="AD13" s="273">
        <v>1406</v>
      </c>
      <c r="AE13" s="273">
        <v>0</v>
      </c>
      <c r="AF13" s="273">
        <v>0</v>
      </c>
      <c r="AG13" s="273">
        <v>0</v>
      </c>
      <c r="AH13" s="273">
        <v>0</v>
      </c>
      <c r="AI13" s="273">
        <v>2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18354</v>
      </c>
      <c r="E14" s="273">
        <f t="shared" si="1"/>
        <v>15658</v>
      </c>
      <c r="F14" s="273">
        <f t="shared" si="2"/>
        <v>2166</v>
      </c>
      <c r="G14" s="273">
        <v>1771</v>
      </c>
      <c r="H14" s="273">
        <v>0</v>
      </c>
      <c r="I14" s="273">
        <v>0</v>
      </c>
      <c r="J14" s="273">
        <v>0</v>
      </c>
      <c r="K14" s="273">
        <v>0</v>
      </c>
      <c r="L14" s="273">
        <v>395</v>
      </c>
      <c r="M14" s="273">
        <v>0</v>
      </c>
      <c r="N14" s="273">
        <f t="shared" si="4"/>
        <v>117</v>
      </c>
      <c r="O14" s="273">
        <f>+資源化量内訳!AC14</f>
        <v>413</v>
      </c>
      <c r="P14" s="273">
        <f t="shared" si="5"/>
        <v>16943</v>
      </c>
      <c r="Q14" s="273">
        <v>15658</v>
      </c>
      <c r="R14" s="273">
        <f t="shared" si="6"/>
        <v>1285</v>
      </c>
      <c r="S14" s="273">
        <v>1278</v>
      </c>
      <c r="T14" s="273">
        <v>0</v>
      </c>
      <c r="U14" s="273">
        <v>0</v>
      </c>
      <c r="V14" s="273">
        <v>0</v>
      </c>
      <c r="W14" s="273">
        <v>0</v>
      </c>
      <c r="X14" s="273">
        <v>7</v>
      </c>
      <c r="Y14" s="273">
        <v>0</v>
      </c>
      <c r="Z14" s="273">
        <f t="shared" si="8"/>
        <v>1026</v>
      </c>
      <c r="AA14" s="273">
        <v>117</v>
      </c>
      <c r="AB14" s="273">
        <v>536</v>
      </c>
      <c r="AC14" s="273">
        <f t="shared" si="9"/>
        <v>373</v>
      </c>
      <c r="AD14" s="273">
        <v>373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5514</v>
      </c>
      <c r="E15" s="273">
        <f t="shared" si="1"/>
        <v>4543</v>
      </c>
      <c r="F15" s="273">
        <f t="shared" si="2"/>
        <v>863</v>
      </c>
      <c r="G15" s="273">
        <v>110</v>
      </c>
      <c r="H15" s="273">
        <v>0</v>
      </c>
      <c r="I15" s="273">
        <v>0</v>
      </c>
      <c r="J15" s="273">
        <v>0</v>
      </c>
      <c r="K15" s="273">
        <v>0</v>
      </c>
      <c r="L15" s="273">
        <v>753</v>
      </c>
      <c r="M15" s="273">
        <v>0</v>
      </c>
      <c r="N15" s="273">
        <f t="shared" si="4"/>
        <v>108</v>
      </c>
      <c r="O15" s="273">
        <f>+資源化量内訳!AC15</f>
        <v>0</v>
      </c>
      <c r="P15" s="273">
        <f t="shared" si="5"/>
        <v>4653</v>
      </c>
      <c r="Q15" s="273">
        <v>4543</v>
      </c>
      <c r="R15" s="273">
        <f t="shared" si="6"/>
        <v>110</v>
      </c>
      <c r="S15" s="273">
        <v>110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108</v>
      </c>
      <c r="AA15" s="273">
        <v>108</v>
      </c>
      <c r="AB15" s="273">
        <v>0</v>
      </c>
      <c r="AC15" s="273">
        <f t="shared" si="9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15198</v>
      </c>
      <c r="E16" s="273">
        <f t="shared" si="1"/>
        <v>12548</v>
      </c>
      <c r="F16" s="273">
        <f t="shared" si="2"/>
        <v>1491</v>
      </c>
      <c r="G16" s="273">
        <v>1253</v>
      </c>
      <c r="H16" s="273">
        <v>0</v>
      </c>
      <c r="I16" s="273">
        <v>0</v>
      </c>
      <c r="J16" s="273">
        <v>0</v>
      </c>
      <c r="K16" s="273">
        <v>0</v>
      </c>
      <c r="L16" s="273">
        <v>238</v>
      </c>
      <c r="M16" s="273">
        <v>0</v>
      </c>
      <c r="N16" s="273">
        <f t="shared" si="4"/>
        <v>0</v>
      </c>
      <c r="O16" s="273">
        <f>+資源化量内訳!AC16</f>
        <v>1159</v>
      </c>
      <c r="P16" s="273">
        <f t="shared" si="5"/>
        <v>12548</v>
      </c>
      <c r="Q16" s="273">
        <v>12548</v>
      </c>
      <c r="R16" s="273">
        <f t="shared" si="6"/>
        <v>0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0</v>
      </c>
      <c r="AA16" s="273">
        <v>0</v>
      </c>
      <c r="AB16" s="273">
        <v>0</v>
      </c>
      <c r="AC16" s="273">
        <f t="shared" si="9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7670</v>
      </c>
      <c r="E17" s="273">
        <f t="shared" si="1"/>
        <v>7124</v>
      </c>
      <c r="F17" s="273">
        <f t="shared" si="2"/>
        <v>332</v>
      </c>
      <c r="G17" s="273">
        <v>0</v>
      </c>
      <c r="H17" s="273">
        <v>60</v>
      </c>
      <c r="I17" s="273">
        <v>0</v>
      </c>
      <c r="J17" s="273">
        <v>0</v>
      </c>
      <c r="K17" s="273">
        <v>0</v>
      </c>
      <c r="L17" s="273">
        <v>272</v>
      </c>
      <c r="M17" s="273">
        <v>0</v>
      </c>
      <c r="N17" s="273">
        <f t="shared" si="4"/>
        <v>0</v>
      </c>
      <c r="O17" s="273">
        <f>+資源化量内訳!AC17</f>
        <v>214</v>
      </c>
      <c r="P17" s="273">
        <f t="shared" si="5"/>
        <v>7124</v>
      </c>
      <c r="Q17" s="273">
        <v>7124</v>
      </c>
      <c r="R17" s="273">
        <f t="shared" si="6"/>
        <v>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0</v>
      </c>
      <c r="AA17" s="273">
        <v>0</v>
      </c>
      <c r="AB17" s="273">
        <v>0</v>
      </c>
      <c r="AC17" s="273">
        <f t="shared" si="9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5692</v>
      </c>
      <c r="E18" s="273">
        <f t="shared" si="1"/>
        <v>4162</v>
      </c>
      <c r="F18" s="273">
        <f t="shared" si="2"/>
        <v>686</v>
      </c>
      <c r="G18" s="273">
        <v>0</v>
      </c>
      <c r="H18" s="273">
        <v>0</v>
      </c>
      <c r="I18" s="273">
        <v>0</v>
      </c>
      <c r="J18" s="273">
        <v>0</v>
      </c>
      <c r="K18" s="273">
        <v>0</v>
      </c>
      <c r="L18" s="273">
        <v>686</v>
      </c>
      <c r="M18" s="273">
        <v>0</v>
      </c>
      <c r="N18" s="273">
        <f t="shared" si="4"/>
        <v>75</v>
      </c>
      <c r="O18" s="273">
        <f>+資源化量内訳!AC18</f>
        <v>769</v>
      </c>
      <c r="P18" s="273">
        <f t="shared" si="5"/>
        <v>4162</v>
      </c>
      <c r="Q18" s="273">
        <v>4162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75</v>
      </c>
      <c r="AA18" s="273">
        <v>75</v>
      </c>
      <c r="AB18" s="273">
        <v>0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12634</v>
      </c>
      <c r="E19" s="273">
        <f t="shared" si="1"/>
        <v>9974</v>
      </c>
      <c r="F19" s="273">
        <f t="shared" si="2"/>
        <v>2417</v>
      </c>
      <c r="G19" s="273">
        <v>1029</v>
      </c>
      <c r="H19" s="273">
        <v>694</v>
      </c>
      <c r="I19" s="273">
        <v>0</v>
      </c>
      <c r="J19" s="273">
        <v>0</v>
      </c>
      <c r="K19" s="273">
        <v>123</v>
      </c>
      <c r="L19" s="273">
        <v>515</v>
      </c>
      <c r="M19" s="273">
        <v>56</v>
      </c>
      <c r="N19" s="273">
        <f t="shared" si="4"/>
        <v>0</v>
      </c>
      <c r="O19" s="273">
        <f>+資源化量内訳!AC19</f>
        <v>243</v>
      </c>
      <c r="P19" s="273">
        <f t="shared" si="5"/>
        <v>10591</v>
      </c>
      <c r="Q19" s="273">
        <v>9974</v>
      </c>
      <c r="R19" s="273">
        <f t="shared" si="6"/>
        <v>617</v>
      </c>
      <c r="S19" s="273">
        <v>436</v>
      </c>
      <c r="T19" s="273">
        <v>0</v>
      </c>
      <c r="U19" s="273">
        <v>0</v>
      </c>
      <c r="V19" s="273">
        <v>0</v>
      </c>
      <c r="W19" s="273">
        <v>0</v>
      </c>
      <c r="X19" s="273">
        <v>126</v>
      </c>
      <c r="Y19" s="273">
        <v>55</v>
      </c>
      <c r="Z19" s="273">
        <f t="shared" si="8"/>
        <v>86</v>
      </c>
      <c r="AA19" s="273">
        <v>0</v>
      </c>
      <c r="AB19" s="273">
        <v>0</v>
      </c>
      <c r="AC19" s="273">
        <f t="shared" si="9"/>
        <v>86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85</v>
      </c>
      <c r="AJ19" s="273">
        <v>1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16521</v>
      </c>
      <c r="E20" s="273">
        <f t="shared" si="1"/>
        <v>14168</v>
      </c>
      <c r="F20" s="273">
        <f t="shared" si="2"/>
        <v>2043</v>
      </c>
      <c r="G20" s="273">
        <v>0</v>
      </c>
      <c r="H20" s="273">
        <v>0</v>
      </c>
      <c r="I20" s="273">
        <v>0</v>
      </c>
      <c r="J20" s="273">
        <v>0</v>
      </c>
      <c r="K20" s="273">
        <v>0</v>
      </c>
      <c r="L20" s="273">
        <v>2043</v>
      </c>
      <c r="M20" s="273">
        <v>0</v>
      </c>
      <c r="N20" s="273">
        <f t="shared" si="4"/>
        <v>212</v>
      </c>
      <c r="O20" s="273">
        <f>+資源化量内訳!AC20</f>
        <v>98</v>
      </c>
      <c r="P20" s="273">
        <f t="shared" si="5"/>
        <v>14168</v>
      </c>
      <c r="Q20" s="273">
        <v>14168</v>
      </c>
      <c r="R20" s="273">
        <f t="shared" si="6"/>
        <v>0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212</v>
      </c>
      <c r="AA20" s="273">
        <v>212</v>
      </c>
      <c r="AB20" s="273">
        <v>0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23785</v>
      </c>
      <c r="E21" s="273">
        <f t="shared" si="1"/>
        <v>20313</v>
      </c>
      <c r="F21" s="273">
        <f t="shared" si="2"/>
        <v>2491</v>
      </c>
      <c r="G21" s="273">
        <v>273</v>
      </c>
      <c r="H21" s="273">
        <v>0</v>
      </c>
      <c r="I21" s="273">
        <v>0</v>
      </c>
      <c r="J21" s="273">
        <v>0</v>
      </c>
      <c r="K21" s="273">
        <v>0</v>
      </c>
      <c r="L21" s="273">
        <v>1786</v>
      </c>
      <c r="M21" s="273">
        <v>432</v>
      </c>
      <c r="N21" s="273">
        <f t="shared" si="4"/>
        <v>0</v>
      </c>
      <c r="O21" s="273">
        <f>+資源化量内訳!AC21</f>
        <v>981</v>
      </c>
      <c r="P21" s="273">
        <f t="shared" si="5"/>
        <v>20587</v>
      </c>
      <c r="Q21" s="273">
        <v>20313</v>
      </c>
      <c r="R21" s="273">
        <f t="shared" si="6"/>
        <v>274</v>
      </c>
      <c r="S21" s="273">
        <v>198</v>
      </c>
      <c r="T21" s="273">
        <v>0</v>
      </c>
      <c r="U21" s="273">
        <v>0</v>
      </c>
      <c r="V21" s="273">
        <v>0</v>
      </c>
      <c r="W21" s="273">
        <v>0</v>
      </c>
      <c r="X21" s="273">
        <v>76</v>
      </c>
      <c r="Y21" s="273">
        <v>0</v>
      </c>
      <c r="Z21" s="273">
        <f t="shared" si="8"/>
        <v>540</v>
      </c>
      <c r="AA21" s="273">
        <v>0</v>
      </c>
      <c r="AB21" s="273">
        <v>51</v>
      </c>
      <c r="AC21" s="273">
        <f t="shared" si="9"/>
        <v>489</v>
      </c>
      <c r="AD21" s="273">
        <v>57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432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1302</v>
      </c>
      <c r="E22" s="273">
        <f t="shared" si="1"/>
        <v>1113</v>
      </c>
      <c r="F22" s="273">
        <f t="shared" si="2"/>
        <v>95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95</v>
      </c>
      <c r="M22" s="273">
        <v>0</v>
      </c>
      <c r="N22" s="273">
        <f t="shared" si="4"/>
        <v>0</v>
      </c>
      <c r="O22" s="273">
        <f>+資源化量内訳!AC22</f>
        <v>94</v>
      </c>
      <c r="P22" s="273">
        <f t="shared" si="5"/>
        <v>1113</v>
      </c>
      <c r="Q22" s="273">
        <v>1113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26</v>
      </c>
      <c r="AA22" s="273">
        <v>0</v>
      </c>
      <c r="AB22" s="273">
        <v>0</v>
      </c>
      <c r="AC22" s="273">
        <f t="shared" si="9"/>
        <v>26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26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5615</v>
      </c>
      <c r="E23" s="273">
        <f t="shared" si="1"/>
        <v>4470</v>
      </c>
      <c r="F23" s="273">
        <f t="shared" si="2"/>
        <v>766</v>
      </c>
      <c r="G23" s="273">
        <v>544</v>
      </c>
      <c r="H23" s="273">
        <v>0</v>
      </c>
      <c r="I23" s="273">
        <v>0</v>
      </c>
      <c r="J23" s="273">
        <v>0</v>
      </c>
      <c r="K23" s="273">
        <v>0</v>
      </c>
      <c r="L23" s="273">
        <v>222</v>
      </c>
      <c r="M23" s="273">
        <v>0</v>
      </c>
      <c r="N23" s="273">
        <f t="shared" si="4"/>
        <v>0</v>
      </c>
      <c r="O23" s="273">
        <f>+資源化量内訳!AC23</f>
        <v>379</v>
      </c>
      <c r="P23" s="273">
        <f t="shared" si="5"/>
        <v>4470</v>
      </c>
      <c r="Q23" s="273">
        <v>4470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85</v>
      </c>
      <c r="AA23" s="273">
        <v>0</v>
      </c>
      <c r="AB23" s="273">
        <v>0</v>
      </c>
      <c r="AC23" s="273">
        <f t="shared" si="9"/>
        <v>85</v>
      </c>
      <c r="AD23" s="273">
        <v>85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11867</v>
      </c>
      <c r="E24" s="273">
        <f t="shared" si="1"/>
        <v>9873</v>
      </c>
      <c r="F24" s="273">
        <f t="shared" si="2"/>
        <v>824</v>
      </c>
      <c r="G24" s="273">
        <v>0</v>
      </c>
      <c r="H24" s="273">
        <v>448</v>
      </c>
      <c r="I24" s="273">
        <v>0</v>
      </c>
      <c r="J24" s="273">
        <v>0</v>
      </c>
      <c r="K24" s="273">
        <v>0</v>
      </c>
      <c r="L24" s="273">
        <v>376</v>
      </c>
      <c r="M24" s="273">
        <v>0</v>
      </c>
      <c r="N24" s="273">
        <f t="shared" si="4"/>
        <v>100</v>
      </c>
      <c r="O24" s="273">
        <f>+資源化量内訳!AC24</f>
        <v>1070</v>
      </c>
      <c r="P24" s="273">
        <f t="shared" si="5"/>
        <v>9873</v>
      </c>
      <c r="Q24" s="273">
        <v>9873</v>
      </c>
      <c r="R24" s="273">
        <f t="shared" si="6"/>
        <v>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100</v>
      </c>
      <c r="AA24" s="273">
        <v>100</v>
      </c>
      <c r="AB24" s="273">
        <v>0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1994</v>
      </c>
      <c r="E25" s="273">
        <f t="shared" si="1"/>
        <v>1781</v>
      </c>
      <c r="F25" s="273">
        <f t="shared" si="2"/>
        <v>213</v>
      </c>
      <c r="G25" s="273">
        <v>0</v>
      </c>
      <c r="H25" s="273">
        <v>0</v>
      </c>
      <c r="I25" s="273">
        <v>0</v>
      </c>
      <c r="J25" s="273">
        <v>0</v>
      </c>
      <c r="K25" s="273">
        <v>0</v>
      </c>
      <c r="L25" s="273">
        <v>213</v>
      </c>
      <c r="M25" s="273">
        <v>0</v>
      </c>
      <c r="N25" s="273">
        <f t="shared" si="4"/>
        <v>0</v>
      </c>
      <c r="O25" s="273">
        <f>+資源化量内訳!AC25</f>
        <v>0</v>
      </c>
      <c r="P25" s="273">
        <f t="shared" si="5"/>
        <v>1781</v>
      </c>
      <c r="Q25" s="273">
        <v>1781</v>
      </c>
      <c r="R25" s="273">
        <f t="shared" si="6"/>
        <v>0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0</v>
      </c>
      <c r="AA25" s="273">
        <v>0</v>
      </c>
      <c r="AB25" s="273">
        <v>0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3016</v>
      </c>
      <c r="E26" s="273">
        <f t="shared" si="1"/>
        <v>2727</v>
      </c>
      <c r="F26" s="273">
        <f t="shared" si="2"/>
        <v>289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289</v>
      </c>
      <c r="M26" s="273">
        <v>0</v>
      </c>
      <c r="N26" s="273">
        <f t="shared" si="4"/>
        <v>0</v>
      </c>
      <c r="O26" s="273">
        <f>+資源化量内訳!AC26</f>
        <v>0</v>
      </c>
      <c r="P26" s="273">
        <f t="shared" si="5"/>
        <v>2727</v>
      </c>
      <c r="Q26" s="273">
        <v>2727</v>
      </c>
      <c r="R26" s="273">
        <f t="shared" si="6"/>
        <v>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0</v>
      </c>
      <c r="AA26" s="273">
        <v>0</v>
      </c>
      <c r="AB26" s="273">
        <v>0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4344</v>
      </c>
      <c r="E27" s="273">
        <f t="shared" si="1"/>
        <v>1408</v>
      </c>
      <c r="F27" s="273">
        <f t="shared" si="2"/>
        <v>2659</v>
      </c>
      <c r="G27" s="273">
        <v>129</v>
      </c>
      <c r="H27" s="273">
        <v>76</v>
      </c>
      <c r="I27" s="273">
        <v>0</v>
      </c>
      <c r="J27" s="273">
        <v>2054</v>
      </c>
      <c r="K27" s="273">
        <v>224</v>
      </c>
      <c r="L27" s="273">
        <v>176</v>
      </c>
      <c r="M27" s="273">
        <v>0</v>
      </c>
      <c r="N27" s="273">
        <f t="shared" si="4"/>
        <v>133</v>
      </c>
      <c r="O27" s="273">
        <f>+資源化量内訳!AC27</f>
        <v>144</v>
      </c>
      <c r="P27" s="273">
        <f t="shared" si="5"/>
        <v>1408</v>
      </c>
      <c r="Q27" s="273">
        <v>1408</v>
      </c>
      <c r="R27" s="273">
        <f t="shared" si="6"/>
        <v>0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317</v>
      </c>
      <c r="AA27" s="273">
        <v>133</v>
      </c>
      <c r="AB27" s="273">
        <v>56</v>
      </c>
      <c r="AC27" s="273">
        <f t="shared" si="9"/>
        <v>128</v>
      </c>
      <c r="AD27" s="273">
        <v>46</v>
      </c>
      <c r="AE27" s="273">
        <v>0</v>
      </c>
      <c r="AF27" s="273">
        <v>0</v>
      </c>
      <c r="AG27" s="273">
        <v>82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6664</v>
      </c>
      <c r="E28" s="273">
        <f t="shared" si="1"/>
        <v>5723</v>
      </c>
      <c r="F28" s="273">
        <f t="shared" si="2"/>
        <v>825</v>
      </c>
      <c r="G28" s="273">
        <v>289</v>
      </c>
      <c r="H28" s="273">
        <v>0</v>
      </c>
      <c r="I28" s="273">
        <v>0</v>
      </c>
      <c r="J28" s="273">
        <v>0</v>
      </c>
      <c r="K28" s="273">
        <v>0</v>
      </c>
      <c r="L28" s="273">
        <v>536</v>
      </c>
      <c r="M28" s="273">
        <v>0</v>
      </c>
      <c r="N28" s="273">
        <f t="shared" si="4"/>
        <v>114</v>
      </c>
      <c r="O28" s="273">
        <f>+資源化量内訳!AC28</f>
        <v>2</v>
      </c>
      <c r="P28" s="273">
        <f t="shared" si="5"/>
        <v>5852</v>
      </c>
      <c r="Q28" s="273">
        <v>5723</v>
      </c>
      <c r="R28" s="273">
        <f t="shared" si="6"/>
        <v>129</v>
      </c>
      <c r="S28" s="273">
        <v>129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120</v>
      </c>
      <c r="AA28" s="273">
        <v>114</v>
      </c>
      <c r="AB28" s="273">
        <v>0</v>
      </c>
      <c r="AC28" s="273">
        <f t="shared" si="9"/>
        <v>6</v>
      </c>
      <c r="AD28" s="273">
        <v>6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2470</v>
      </c>
      <c r="E29" s="273">
        <f t="shared" si="1"/>
        <v>811</v>
      </c>
      <c r="F29" s="273">
        <f t="shared" si="2"/>
        <v>1538</v>
      </c>
      <c r="G29" s="273">
        <v>81</v>
      </c>
      <c r="H29" s="273">
        <v>0</v>
      </c>
      <c r="I29" s="273">
        <v>0</v>
      </c>
      <c r="J29" s="273">
        <v>1318</v>
      </c>
      <c r="K29" s="273">
        <v>0</v>
      </c>
      <c r="L29" s="273">
        <v>139</v>
      </c>
      <c r="M29" s="273">
        <v>0</v>
      </c>
      <c r="N29" s="273">
        <f t="shared" si="4"/>
        <v>113</v>
      </c>
      <c r="O29" s="273">
        <f>+資源化量内訳!AC29</f>
        <v>8</v>
      </c>
      <c r="P29" s="273">
        <f t="shared" si="5"/>
        <v>811</v>
      </c>
      <c r="Q29" s="273">
        <v>811</v>
      </c>
      <c r="R29" s="273">
        <f t="shared" si="6"/>
        <v>0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230</v>
      </c>
      <c r="AA29" s="273">
        <v>113</v>
      </c>
      <c r="AB29" s="273">
        <v>32</v>
      </c>
      <c r="AC29" s="273">
        <f t="shared" si="9"/>
        <v>85</v>
      </c>
      <c r="AD29" s="273">
        <v>32</v>
      </c>
      <c r="AE29" s="273">
        <v>0</v>
      </c>
      <c r="AF29" s="273">
        <v>0</v>
      </c>
      <c r="AG29" s="273">
        <v>53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4208</v>
      </c>
      <c r="E30" s="273">
        <f t="shared" si="1"/>
        <v>3420</v>
      </c>
      <c r="F30" s="273">
        <f t="shared" si="2"/>
        <v>444</v>
      </c>
      <c r="G30" s="273">
        <v>237</v>
      </c>
      <c r="H30" s="273">
        <v>0</v>
      </c>
      <c r="I30" s="273">
        <v>0</v>
      </c>
      <c r="J30" s="273">
        <v>0</v>
      </c>
      <c r="K30" s="273">
        <v>0</v>
      </c>
      <c r="L30" s="273">
        <v>207</v>
      </c>
      <c r="M30" s="273">
        <v>0</v>
      </c>
      <c r="N30" s="273">
        <f t="shared" si="4"/>
        <v>0</v>
      </c>
      <c r="O30" s="273">
        <f>+資源化量内訳!AC30</f>
        <v>344</v>
      </c>
      <c r="P30" s="273">
        <f t="shared" si="5"/>
        <v>3420</v>
      </c>
      <c r="Q30" s="273">
        <v>3420</v>
      </c>
      <c r="R30" s="273">
        <f t="shared" si="6"/>
        <v>0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5</v>
      </c>
      <c r="AA30" s="273">
        <v>0</v>
      </c>
      <c r="AB30" s="273">
        <v>0</v>
      </c>
      <c r="AC30" s="273">
        <f t="shared" si="9"/>
        <v>5</v>
      </c>
      <c r="AD30" s="273">
        <v>5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2273</v>
      </c>
      <c r="E31" s="273">
        <f t="shared" si="1"/>
        <v>1783</v>
      </c>
      <c r="F31" s="273">
        <f t="shared" si="2"/>
        <v>448</v>
      </c>
      <c r="G31" s="273">
        <v>74</v>
      </c>
      <c r="H31" s="273">
        <v>0</v>
      </c>
      <c r="I31" s="273">
        <v>0</v>
      </c>
      <c r="J31" s="273">
        <v>0</v>
      </c>
      <c r="K31" s="273">
        <v>0</v>
      </c>
      <c r="L31" s="273">
        <v>374</v>
      </c>
      <c r="M31" s="273">
        <v>0</v>
      </c>
      <c r="N31" s="273">
        <f t="shared" si="4"/>
        <v>0</v>
      </c>
      <c r="O31" s="273">
        <f>+資源化量内訳!AC31</f>
        <v>42</v>
      </c>
      <c r="P31" s="273">
        <f t="shared" si="5"/>
        <v>1822</v>
      </c>
      <c r="Q31" s="273">
        <v>1783</v>
      </c>
      <c r="R31" s="273">
        <f t="shared" si="6"/>
        <v>39</v>
      </c>
      <c r="S31" s="273">
        <v>39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1</v>
      </c>
      <c r="AA31" s="273">
        <v>0</v>
      </c>
      <c r="AB31" s="273">
        <v>0</v>
      </c>
      <c r="AC31" s="273">
        <f t="shared" si="9"/>
        <v>1</v>
      </c>
      <c r="AD31" s="273">
        <v>1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2108</v>
      </c>
      <c r="E32" s="273">
        <f t="shared" si="1"/>
        <v>727</v>
      </c>
      <c r="F32" s="273">
        <f t="shared" si="2"/>
        <v>1374</v>
      </c>
      <c r="G32" s="273">
        <v>74</v>
      </c>
      <c r="H32" s="273">
        <v>0</v>
      </c>
      <c r="I32" s="273">
        <v>0</v>
      </c>
      <c r="J32" s="273">
        <v>1184</v>
      </c>
      <c r="K32" s="273">
        <v>0</v>
      </c>
      <c r="L32" s="273">
        <v>116</v>
      </c>
      <c r="M32" s="273">
        <v>0</v>
      </c>
      <c r="N32" s="273">
        <f t="shared" si="4"/>
        <v>0</v>
      </c>
      <c r="O32" s="273">
        <f>+資源化量内訳!AC32</f>
        <v>7</v>
      </c>
      <c r="P32" s="273">
        <f t="shared" si="5"/>
        <v>727</v>
      </c>
      <c r="Q32" s="273">
        <v>727</v>
      </c>
      <c r="R32" s="273">
        <f t="shared" si="6"/>
        <v>0</v>
      </c>
      <c r="S32" s="273">
        <v>0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107</v>
      </c>
      <c r="AA32" s="273">
        <v>0</v>
      </c>
      <c r="AB32" s="273">
        <v>29</v>
      </c>
      <c r="AC32" s="273">
        <f t="shared" si="9"/>
        <v>78</v>
      </c>
      <c r="AD32" s="273">
        <v>31</v>
      </c>
      <c r="AE32" s="273">
        <v>0</v>
      </c>
      <c r="AF32" s="273">
        <v>0</v>
      </c>
      <c r="AG32" s="273">
        <v>47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3784</v>
      </c>
      <c r="E33" s="273">
        <f t="shared" si="1"/>
        <v>3482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v>0</v>
      </c>
      <c r="K33" s="273">
        <v>0</v>
      </c>
      <c r="L33" s="273">
        <v>0</v>
      </c>
      <c r="M33" s="273">
        <v>0</v>
      </c>
      <c r="N33" s="273">
        <f t="shared" si="4"/>
        <v>193</v>
      </c>
      <c r="O33" s="273">
        <f>+資源化量内訳!AC33</f>
        <v>109</v>
      </c>
      <c r="P33" s="273">
        <f t="shared" si="5"/>
        <v>3482</v>
      </c>
      <c r="Q33" s="273">
        <v>3482</v>
      </c>
      <c r="R33" s="273">
        <f t="shared" si="6"/>
        <v>0</v>
      </c>
      <c r="S33" s="273">
        <v>0</v>
      </c>
      <c r="T33" s="273">
        <v>0</v>
      </c>
      <c r="U33" s="273"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f t="shared" si="8"/>
        <v>193</v>
      </c>
      <c r="AA33" s="273">
        <v>193</v>
      </c>
      <c r="AB33" s="273">
        <v>0</v>
      </c>
      <c r="AC33" s="273">
        <f t="shared" si="9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5911</v>
      </c>
      <c r="E34" s="273">
        <f t="shared" si="1"/>
        <v>0</v>
      </c>
      <c r="F34" s="273">
        <f t="shared" si="2"/>
        <v>5205</v>
      </c>
      <c r="G34" s="273">
        <v>0</v>
      </c>
      <c r="H34" s="273">
        <v>0</v>
      </c>
      <c r="I34" s="273">
        <v>0</v>
      </c>
      <c r="J34" s="273">
        <v>0</v>
      </c>
      <c r="K34" s="273">
        <v>5064</v>
      </c>
      <c r="L34" s="273">
        <v>141</v>
      </c>
      <c r="M34" s="273">
        <v>0</v>
      </c>
      <c r="N34" s="273">
        <f t="shared" si="4"/>
        <v>150</v>
      </c>
      <c r="O34" s="273">
        <f>+資源化量内訳!AC34</f>
        <v>556</v>
      </c>
      <c r="P34" s="273">
        <f t="shared" si="5"/>
        <v>0</v>
      </c>
      <c r="Q34" s="273">
        <v>0</v>
      </c>
      <c r="R34" s="273">
        <f t="shared" si="6"/>
        <v>0</v>
      </c>
      <c r="S34" s="273">
        <v>0</v>
      </c>
      <c r="T34" s="273">
        <v>0</v>
      </c>
      <c r="U34" s="273"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f t="shared" si="8"/>
        <v>150</v>
      </c>
      <c r="AA34" s="273">
        <v>150</v>
      </c>
      <c r="AB34" s="273">
        <v>0</v>
      </c>
      <c r="AC34" s="273">
        <f t="shared" si="9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2111</v>
      </c>
      <c r="E35" s="273">
        <f t="shared" si="1"/>
        <v>1480</v>
      </c>
      <c r="F35" s="273">
        <f t="shared" si="2"/>
        <v>469</v>
      </c>
      <c r="G35" s="273">
        <v>0</v>
      </c>
      <c r="H35" s="273">
        <v>0</v>
      </c>
      <c r="I35" s="273">
        <v>0</v>
      </c>
      <c r="J35" s="273">
        <v>0</v>
      </c>
      <c r="K35" s="273">
        <v>0</v>
      </c>
      <c r="L35" s="273">
        <v>469</v>
      </c>
      <c r="M35" s="273">
        <v>0</v>
      </c>
      <c r="N35" s="273">
        <f t="shared" si="4"/>
        <v>162</v>
      </c>
      <c r="O35" s="273">
        <f>+資源化量内訳!AC35</f>
        <v>0</v>
      </c>
      <c r="P35" s="273">
        <f t="shared" si="5"/>
        <v>1480</v>
      </c>
      <c r="Q35" s="273">
        <v>1480</v>
      </c>
      <c r="R35" s="273">
        <f t="shared" si="6"/>
        <v>0</v>
      </c>
      <c r="S35" s="273">
        <v>0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162</v>
      </c>
      <c r="AA35" s="273">
        <v>162</v>
      </c>
      <c r="AB35" s="273">
        <v>0</v>
      </c>
      <c r="AC35" s="273">
        <f t="shared" si="9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2995</v>
      </c>
      <c r="E36" s="273">
        <f t="shared" si="1"/>
        <v>1943</v>
      </c>
      <c r="F36" s="273">
        <f t="shared" si="2"/>
        <v>834</v>
      </c>
      <c r="G36" s="273">
        <v>0</v>
      </c>
      <c r="H36" s="273">
        <v>19</v>
      </c>
      <c r="I36" s="273">
        <v>0</v>
      </c>
      <c r="J36" s="273">
        <v>0</v>
      </c>
      <c r="K36" s="273">
        <v>0</v>
      </c>
      <c r="L36" s="273">
        <v>815</v>
      </c>
      <c r="M36" s="273">
        <v>0</v>
      </c>
      <c r="N36" s="273">
        <f t="shared" si="4"/>
        <v>218</v>
      </c>
      <c r="O36" s="273">
        <f>+資源化量内訳!AC36</f>
        <v>0</v>
      </c>
      <c r="P36" s="273">
        <f t="shared" si="5"/>
        <v>1943</v>
      </c>
      <c r="Q36" s="273">
        <v>1943</v>
      </c>
      <c r="R36" s="273">
        <f t="shared" si="6"/>
        <v>0</v>
      </c>
      <c r="S36" s="273">
        <v>0</v>
      </c>
      <c r="T36" s="273">
        <v>0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218</v>
      </c>
      <c r="AA36" s="273">
        <v>218</v>
      </c>
      <c r="AB36" s="273">
        <v>0</v>
      </c>
      <c r="AC36" s="273">
        <f t="shared" si="9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36">
    <sortCondition ref="A8:A36"/>
    <sortCondition ref="B8:B36"/>
    <sortCondition ref="C8:C36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35" man="1"/>
    <brk id="25" min="1" max="35" man="1"/>
    <brk id="36" min="1" max="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三重県</v>
      </c>
      <c r="B7" s="283" t="str">
        <f>ごみ処理概要!B7</f>
        <v>24000</v>
      </c>
      <c r="C7" s="284" t="s">
        <v>3</v>
      </c>
      <c r="D7" s="286">
        <f t="shared" ref="D7:AB7" si="0">SUM(AC7,BB7,CA7)</f>
        <v>106317</v>
      </c>
      <c r="E7" s="286">
        <f t="shared" si="0"/>
        <v>18986</v>
      </c>
      <c r="F7" s="286">
        <f t="shared" si="0"/>
        <v>154</v>
      </c>
      <c r="G7" s="286">
        <f t="shared" si="0"/>
        <v>1246</v>
      </c>
      <c r="H7" s="286">
        <f t="shared" si="0"/>
        <v>2428</v>
      </c>
      <c r="I7" s="286">
        <f t="shared" si="0"/>
        <v>10454</v>
      </c>
      <c r="J7" s="286">
        <f t="shared" si="0"/>
        <v>6428</v>
      </c>
      <c r="K7" s="286">
        <f t="shared" si="0"/>
        <v>2732</v>
      </c>
      <c r="L7" s="286">
        <f t="shared" si="0"/>
        <v>26</v>
      </c>
      <c r="M7" s="286">
        <f t="shared" si="0"/>
        <v>7842</v>
      </c>
      <c r="N7" s="286">
        <f t="shared" si="0"/>
        <v>1161</v>
      </c>
      <c r="O7" s="286">
        <f t="shared" si="0"/>
        <v>42</v>
      </c>
      <c r="P7" s="286">
        <f t="shared" si="0"/>
        <v>3523</v>
      </c>
      <c r="Q7" s="286">
        <f t="shared" si="0"/>
        <v>126</v>
      </c>
      <c r="R7" s="286">
        <f t="shared" si="0"/>
        <v>0</v>
      </c>
      <c r="S7" s="286">
        <f t="shared" si="0"/>
        <v>13594</v>
      </c>
      <c r="T7" s="286">
        <f t="shared" si="0"/>
        <v>2812</v>
      </c>
      <c r="U7" s="286">
        <f t="shared" si="0"/>
        <v>224</v>
      </c>
      <c r="V7" s="286">
        <f t="shared" si="0"/>
        <v>13386</v>
      </c>
      <c r="W7" s="286">
        <f t="shared" si="0"/>
        <v>0</v>
      </c>
      <c r="X7" s="286">
        <f t="shared" si="0"/>
        <v>3454</v>
      </c>
      <c r="Y7" s="286">
        <f t="shared" si="0"/>
        <v>43</v>
      </c>
      <c r="Z7" s="286">
        <f t="shared" si="0"/>
        <v>15</v>
      </c>
      <c r="AA7" s="286">
        <f t="shared" si="0"/>
        <v>0</v>
      </c>
      <c r="AB7" s="286">
        <f t="shared" si="0"/>
        <v>17641</v>
      </c>
      <c r="AC7" s="286">
        <f t="shared" ref="AC7:AC36" si="1">SUM(AD7:AY7,BA7)</f>
        <v>21699</v>
      </c>
      <c r="AD7" s="286">
        <f>SUM(AD$8:AD$207)</f>
        <v>10745</v>
      </c>
      <c r="AE7" s="286">
        <f t="shared" ref="AE7:AO7" si="2">SUM(AE$8:AE$207)</f>
        <v>98</v>
      </c>
      <c r="AF7" s="286">
        <f>SUM(AF$8:AF$207)</f>
        <v>807</v>
      </c>
      <c r="AG7" s="286">
        <f>SUM(AG$8:AG$207)</f>
        <v>1718</v>
      </c>
      <c r="AH7" s="286">
        <f t="shared" si="2"/>
        <v>2276</v>
      </c>
      <c r="AI7" s="286">
        <f t="shared" si="2"/>
        <v>1645</v>
      </c>
      <c r="AJ7" s="286">
        <f t="shared" si="2"/>
        <v>286</v>
      </c>
      <c r="AK7" s="286">
        <f t="shared" si="2"/>
        <v>3</v>
      </c>
      <c r="AL7" s="286">
        <f t="shared" si="2"/>
        <v>267</v>
      </c>
      <c r="AM7" s="286">
        <f t="shared" si="2"/>
        <v>22</v>
      </c>
      <c r="AN7" s="286">
        <f>SUM(AN$8:AN$207)</f>
        <v>0</v>
      </c>
      <c r="AO7" s="286">
        <f t="shared" si="2"/>
        <v>2953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38</v>
      </c>
      <c r="AY7" s="286">
        <f t="shared" ref="AY7:BA7" si="3">SUM(AY$8:AY$207)</f>
        <v>15</v>
      </c>
      <c r="AZ7" s="290" t="s">
        <v>649</v>
      </c>
      <c r="BA7" s="286">
        <f t="shared" si="3"/>
        <v>826</v>
      </c>
      <c r="BB7" s="286">
        <f>施設資源化量内訳!D7</f>
        <v>76856</v>
      </c>
      <c r="BC7" s="286">
        <f>施設資源化量内訳!E7</f>
        <v>2002</v>
      </c>
      <c r="BD7" s="286">
        <f>施設資源化量内訳!F7</f>
        <v>16</v>
      </c>
      <c r="BE7" s="286">
        <f>施設資源化量内訳!G7</f>
        <v>0</v>
      </c>
      <c r="BF7" s="286">
        <f>施設資源化量内訳!H7</f>
        <v>178</v>
      </c>
      <c r="BG7" s="286">
        <f>施設資源化量内訳!I7</f>
        <v>8057</v>
      </c>
      <c r="BH7" s="286">
        <f>施設資源化量内訳!J7</f>
        <v>4714</v>
      </c>
      <c r="BI7" s="286">
        <f>施設資源化量内訳!K7</f>
        <v>2441</v>
      </c>
      <c r="BJ7" s="286">
        <f>施設資源化量内訳!L7</f>
        <v>22</v>
      </c>
      <c r="BK7" s="286">
        <f>施設資源化量内訳!M7</f>
        <v>7575</v>
      </c>
      <c r="BL7" s="286">
        <f>施設資源化量内訳!N7</f>
        <v>1139</v>
      </c>
      <c r="BM7" s="286">
        <f>施設資源化量内訳!O7</f>
        <v>42</v>
      </c>
      <c r="BN7" s="286">
        <f>施設資源化量内訳!P7</f>
        <v>254</v>
      </c>
      <c r="BO7" s="286">
        <f>施設資源化量内訳!Q7</f>
        <v>126</v>
      </c>
      <c r="BP7" s="286">
        <f>施設資源化量内訳!R7</f>
        <v>0</v>
      </c>
      <c r="BQ7" s="286">
        <f>施設資源化量内訳!S7</f>
        <v>13594</v>
      </c>
      <c r="BR7" s="286">
        <f>施設資源化量内訳!T7</f>
        <v>2812</v>
      </c>
      <c r="BS7" s="286">
        <f>施設資源化量内訳!U7</f>
        <v>224</v>
      </c>
      <c r="BT7" s="286">
        <f>施設資源化量内訳!V7</f>
        <v>13386</v>
      </c>
      <c r="BU7" s="286">
        <f>施設資源化量内訳!W7</f>
        <v>0</v>
      </c>
      <c r="BV7" s="286">
        <f>施設資源化量内訳!X7</f>
        <v>3454</v>
      </c>
      <c r="BW7" s="286">
        <f>施設資源化量内訳!Y7</f>
        <v>5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16815</v>
      </c>
      <c r="CA7" s="286">
        <f t="shared" ref="CA7:CA36" si="4">SUM(CB7:CW7,CY7)</f>
        <v>7762</v>
      </c>
      <c r="CB7" s="286">
        <f t="shared" ref="CB7:CM7" si="5">SUM(CB$8:CB$207)</f>
        <v>6239</v>
      </c>
      <c r="CC7" s="286">
        <f t="shared" si="5"/>
        <v>40</v>
      </c>
      <c r="CD7" s="286">
        <f>SUM(CD$8:CD$207)</f>
        <v>439</v>
      </c>
      <c r="CE7" s="286">
        <f>SUM(CE$8:CE$207)</f>
        <v>532</v>
      </c>
      <c r="CF7" s="286">
        <f t="shared" si="5"/>
        <v>121</v>
      </c>
      <c r="CG7" s="286">
        <f t="shared" si="5"/>
        <v>69</v>
      </c>
      <c r="CH7" s="286">
        <f t="shared" si="5"/>
        <v>5</v>
      </c>
      <c r="CI7" s="286">
        <f t="shared" si="5"/>
        <v>1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316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0</v>
      </c>
      <c r="CZ7" s="287">
        <f>+COUNTIF(CZ$8:CZ$207,"有る")</f>
        <v>25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6" si="7">SUM(AC8,BB8,CA8)</f>
        <v>19706</v>
      </c>
      <c r="E8" s="273">
        <f t="shared" ref="E8:E36" si="8">SUM(AD8,BC8,CB8)</f>
        <v>3688</v>
      </c>
      <c r="F8" s="273">
        <f t="shared" ref="F8:F36" si="9">SUM(AE8,BD8,CC8)</f>
        <v>28</v>
      </c>
      <c r="G8" s="273">
        <f t="shared" ref="G8:G36" si="10">SUM(AF8,BE8,CD8)</f>
        <v>0</v>
      </c>
      <c r="H8" s="273">
        <f t="shared" ref="H8:H36" si="11">SUM(AG8,BF8,CE8)</f>
        <v>0</v>
      </c>
      <c r="I8" s="273">
        <f t="shared" ref="I8:I36" si="12">SUM(AH8,BG8,CF8)</f>
        <v>1360</v>
      </c>
      <c r="J8" s="273">
        <f t="shared" ref="J8:J36" si="13">SUM(AI8,BH8,CG8)</f>
        <v>431</v>
      </c>
      <c r="K8" s="273">
        <f t="shared" ref="K8:K36" si="14">SUM(AJ8,BI8,CH8)</f>
        <v>585</v>
      </c>
      <c r="L8" s="273">
        <f t="shared" ref="L8:L36" si="15">SUM(AK8,BJ8,CI8)</f>
        <v>0</v>
      </c>
      <c r="M8" s="273">
        <f t="shared" ref="M8:M36" si="16">SUM(AL8,BK8,CJ8)</f>
        <v>2035</v>
      </c>
      <c r="N8" s="273">
        <f t="shared" ref="N8:N36" si="17">SUM(AM8,BL8,CK8)</f>
        <v>1127</v>
      </c>
      <c r="O8" s="273">
        <f t="shared" ref="O8:O36" si="18">SUM(AN8,BM8,CL8)</f>
        <v>0</v>
      </c>
      <c r="P8" s="273">
        <f t="shared" ref="P8:P36" si="19">SUM(AO8,BN8,CM8)</f>
        <v>685</v>
      </c>
      <c r="Q8" s="273">
        <f t="shared" ref="Q8:Q36" si="20">SUM(AP8,BO8,CN8)</f>
        <v>11</v>
      </c>
      <c r="R8" s="273">
        <f t="shared" ref="R8:R36" si="21">SUM(AQ8,BP8,CO8)</f>
        <v>0</v>
      </c>
      <c r="S8" s="273">
        <f t="shared" ref="S8:S36" si="22">SUM(AR8,BQ8,CP8)</f>
        <v>0</v>
      </c>
      <c r="T8" s="273">
        <f t="shared" ref="T8:T36" si="23">SUM(AS8,BR8,CQ8)</f>
        <v>0</v>
      </c>
      <c r="U8" s="273">
        <f t="shared" ref="U8:U36" si="24">SUM(AT8,BS8,CR8)</f>
        <v>0</v>
      </c>
      <c r="V8" s="273">
        <f t="shared" ref="V8:V36" si="25">SUM(AU8,BT8,CS8)</f>
        <v>1460</v>
      </c>
      <c r="W8" s="273">
        <f t="shared" ref="W8:W36" si="26">SUM(AV8,BU8,CT8)</f>
        <v>0</v>
      </c>
      <c r="X8" s="273">
        <f t="shared" ref="X8:X36" si="27">SUM(AW8,BV8,CU8)</f>
        <v>45</v>
      </c>
      <c r="Y8" s="273">
        <f t="shared" ref="Y8:Y36" si="28">SUM(AX8,BW8,CV8)</f>
        <v>0</v>
      </c>
      <c r="Z8" s="273">
        <f t="shared" ref="Z8:Z36" si="29">SUM(AY8,BX8,CW8)</f>
        <v>0</v>
      </c>
      <c r="AA8" s="273">
        <f t="shared" ref="AA8:AA36" si="30">SUM(AZ8,BY8,CX8)</f>
        <v>0</v>
      </c>
      <c r="AB8" s="273">
        <f t="shared" ref="AB8:AB36" si="31">SUM(BA8,BZ8,CY8)</f>
        <v>8251</v>
      </c>
      <c r="AC8" s="273">
        <f t="shared" si="1"/>
        <v>3131</v>
      </c>
      <c r="AD8" s="273">
        <v>2442</v>
      </c>
      <c r="AE8" s="273">
        <v>25</v>
      </c>
      <c r="AF8" s="273">
        <v>0</v>
      </c>
      <c r="AG8" s="273">
        <v>0</v>
      </c>
      <c r="AH8" s="273">
        <v>27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637</v>
      </c>
      <c r="AP8" s="276" t="s">
        <v>813</v>
      </c>
      <c r="AQ8" s="276" t="s">
        <v>813</v>
      </c>
      <c r="AR8" s="276" t="s">
        <v>813</v>
      </c>
      <c r="AS8" s="276" t="s">
        <v>813</v>
      </c>
      <c r="AT8" s="276" t="s">
        <v>813</v>
      </c>
      <c r="AU8" s="276" t="s">
        <v>813</v>
      </c>
      <c r="AV8" s="276" t="s">
        <v>813</v>
      </c>
      <c r="AW8" s="276" t="s">
        <v>813</v>
      </c>
      <c r="AX8" s="273">
        <v>0</v>
      </c>
      <c r="AY8" s="273">
        <v>0</v>
      </c>
      <c r="AZ8" s="276" t="s">
        <v>813</v>
      </c>
      <c r="BA8" s="273">
        <v>0</v>
      </c>
      <c r="BB8" s="273">
        <f>施設資源化量内訳!D8</f>
        <v>15246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1301</v>
      </c>
      <c r="BH8" s="273">
        <f>施設資源化量内訳!J8</f>
        <v>431</v>
      </c>
      <c r="BI8" s="273">
        <f>施設資源化量内訳!K8</f>
        <v>585</v>
      </c>
      <c r="BJ8" s="273">
        <f>施設資源化量内訳!L8</f>
        <v>0</v>
      </c>
      <c r="BK8" s="273">
        <f>施設資源化量内訳!M8</f>
        <v>2035</v>
      </c>
      <c r="BL8" s="273">
        <f>施設資源化量内訳!N8</f>
        <v>1127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11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1460</v>
      </c>
      <c r="BU8" s="273">
        <f>施設資源化量内訳!W8</f>
        <v>0</v>
      </c>
      <c r="BV8" s="273">
        <f>施設資源化量内訳!X8</f>
        <v>45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8251</v>
      </c>
      <c r="CA8" s="273">
        <f t="shared" si="4"/>
        <v>1329</v>
      </c>
      <c r="CB8" s="273">
        <v>1246</v>
      </c>
      <c r="CC8" s="273">
        <v>3</v>
      </c>
      <c r="CD8" s="273">
        <v>0</v>
      </c>
      <c r="CE8" s="273">
        <v>0</v>
      </c>
      <c r="CF8" s="273">
        <v>32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48</v>
      </c>
      <c r="CN8" s="276" t="s">
        <v>813</v>
      </c>
      <c r="CO8" s="276" t="s">
        <v>813</v>
      </c>
      <c r="CP8" s="276" t="s">
        <v>813</v>
      </c>
      <c r="CQ8" s="276" t="s">
        <v>813</v>
      </c>
      <c r="CR8" s="276" t="s">
        <v>813</v>
      </c>
      <c r="CS8" s="276" t="s">
        <v>813</v>
      </c>
      <c r="CT8" s="276" t="s">
        <v>813</v>
      </c>
      <c r="CU8" s="276" t="s">
        <v>813</v>
      </c>
      <c r="CV8" s="273">
        <v>0</v>
      </c>
      <c r="CW8" s="273">
        <v>0</v>
      </c>
      <c r="CX8" s="276" t="s">
        <v>813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18908</v>
      </c>
      <c r="E9" s="273">
        <f t="shared" si="8"/>
        <v>3263</v>
      </c>
      <c r="F9" s="273">
        <f t="shared" si="9"/>
        <v>0</v>
      </c>
      <c r="G9" s="273">
        <f t="shared" si="10"/>
        <v>0</v>
      </c>
      <c r="H9" s="273">
        <f t="shared" si="11"/>
        <v>0</v>
      </c>
      <c r="I9" s="273">
        <f t="shared" si="12"/>
        <v>1084</v>
      </c>
      <c r="J9" s="273">
        <f t="shared" si="13"/>
        <v>1201</v>
      </c>
      <c r="K9" s="273">
        <f t="shared" si="14"/>
        <v>403</v>
      </c>
      <c r="L9" s="273">
        <f t="shared" si="15"/>
        <v>0</v>
      </c>
      <c r="M9" s="273">
        <f t="shared" si="16"/>
        <v>0</v>
      </c>
      <c r="N9" s="273">
        <f t="shared" si="17"/>
        <v>0</v>
      </c>
      <c r="O9" s="273">
        <f t="shared" si="18"/>
        <v>0</v>
      </c>
      <c r="P9" s="273">
        <f t="shared" si="19"/>
        <v>1054</v>
      </c>
      <c r="Q9" s="273">
        <f t="shared" si="20"/>
        <v>0</v>
      </c>
      <c r="R9" s="273">
        <f t="shared" si="21"/>
        <v>0</v>
      </c>
      <c r="S9" s="273">
        <f t="shared" si="22"/>
        <v>8193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2451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1259</v>
      </c>
      <c r="AC9" s="273">
        <f t="shared" si="1"/>
        <v>4868</v>
      </c>
      <c r="AD9" s="273">
        <v>2385</v>
      </c>
      <c r="AE9" s="273">
        <v>0</v>
      </c>
      <c r="AF9" s="273">
        <v>0</v>
      </c>
      <c r="AG9" s="273">
        <v>0</v>
      </c>
      <c r="AH9" s="273">
        <v>1067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1024</v>
      </c>
      <c r="AP9" s="276" t="s">
        <v>813</v>
      </c>
      <c r="AQ9" s="276" t="s">
        <v>813</v>
      </c>
      <c r="AR9" s="276" t="s">
        <v>813</v>
      </c>
      <c r="AS9" s="276" t="s">
        <v>813</v>
      </c>
      <c r="AT9" s="276" t="s">
        <v>813</v>
      </c>
      <c r="AU9" s="276" t="s">
        <v>813</v>
      </c>
      <c r="AV9" s="276" t="s">
        <v>813</v>
      </c>
      <c r="AW9" s="276" t="s">
        <v>813</v>
      </c>
      <c r="AX9" s="273">
        <v>0</v>
      </c>
      <c r="AY9" s="273">
        <v>0</v>
      </c>
      <c r="AZ9" s="276" t="s">
        <v>813</v>
      </c>
      <c r="BA9" s="273">
        <v>392</v>
      </c>
      <c r="BB9" s="273">
        <f>施設資源化量内訳!D9</f>
        <v>13095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0</v>
      </c>
      <c r="BH9" s="273">
        <f>施設資源化量内訳!J9</f>
        <v>1181</v>
      </c>
      <c r="BI9" s="273">
        <f>施設資源化量内訳!K9</f>
        <v>403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8193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2451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867</v>
      </c>
      <c r="CA9" s="273">
        <f t="shared" si="4"/>
        <v>945</v>
      </c>
      <c r="CB9" s="273">
        <v>878</v>
      </c>
      <c r="CC9" s="273">
        <v>0</v>
      </c>
      <c r="CD9" s="273">
        <v>0</v>
      </c>
      <c r="CE9" s="273">
        <v>0</v>
      </c>
      <c r="CF9" s="273">
        <v>17</v>
      </c>
      <c r="CG9" s="273">
        <v>20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30</v>
      </c>
      <c r="CN9" s="276" t="s">
        <v>813</v>
      </c>
      <c r="CO9" s="276" t="s">
        <v>813</v>
      </c>
      <c r="CP9" s="276" t="s">
        <v>813</v>
      </c>
      <c r="CQ9" s="276" t="s">
        <v>813</v>
      </c>
      <c r="CR9" s="276" t="s">
        <v>813</v>
      </c>
      <c r="CS9" s="276" t="s">
        <v>813</v>
      </c>
      <c r="CT9" s="276" t="s">
        <v>813</v>
      </c>
      <c r="CU9" s="276" t="s">
        <v>813</v>
      </c>
      <c r="CV9" s="273">
        <v>0</v>
      </c>
      <c r="CW9" s="273">
        <v>0</v>
      </c>
      <c r="CX9" s="276" t="s">
        <v>813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9678</v>
      </c>
      <c r="E10" s="273">
        <f t="shared" si="8"/>
        <v>594</v>
      </c>
      <c r="F10" s="273">
        <f t="shared" si="9"/>
        <v>32</v>
      </c>
      <c r="G10" s="273">
        <f t="shared" si="10"/>
        <v>1148</v>
      </c>
      <c r="H10" s="273">
        <f t="shared" si="11"/>
        <v>1130</v>
      </c>
      <c r="I10" s="273">
        <f t="shared" si="12"/>
        <v>1119</v>
      </c>
      <c r="J10" s="273">
        <f t="shared" si="13"/>
        <v>854</v>
      </c>
      <c r="K10" s="273">
        <f t="shared" si="14"/>
        <v>335</v>
      </c>
      <c r="L10" s="273">
        <f t="shared" si="15"/>
        <v>0</v>
      </c>
      <c r="M10" s="273">
        <f t="shared" si="16"/>
        <v>1000</v>
      </c>
      <c r="N10" s="273">
        <f t="shared" si="17"/>
        <v>20</v>
      </c>
      <c r="O10" s="273">
        <f t="shared" si="18"/>
        <v>0</v>
      </c>
      <c r="P10" s="273">
        <f t="shared" si="19"/>
        <v>187</v>
      </c>
      <c r="Q10" s="273">
        <f t="shared" si="20"/>
        <v>0</v>
      </c>
      <c r="R10" s="273">
        <f t="shared" si="21"/>
        <v>0</v>
      </c>
      <c r="S10" s="273">
        <f t="shared" si="22"/>
        <v>298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22</v>
      </c>
      <c r="Z10" s="273">
        <f t="shared" si="29"/>
        <v>0</v>
      </c>
      <c r="AA10" s="273">
        <f t="shared" si="30"/>
        <v>0</v>
      </c>
      <c r="AB10" s="273">
        <f t="shared" si="31"/>
        <v>2939</v>
      </c>
      <c r="AC10" s="273">
        <f t="shared" si="1"/>
        <v>2165</v>
      </c>
      <c r="AD10" s="273">
        <v>344</v>
      </c>
      <c r="AE10" s="273">
        <v>22</v>
      </c>
      <c r="AF10" s="273">
        <v>721</v>
      </c>
      <c r="AG10" s="273">
        <v>867</v>
      </c>
      <c r="AH10" s="273">
        <v>3</v>
      </c>
      <c r="AI10" s="273">
        <v>0</v>
      </c>
      <c r="AJ10" s="273">
        <v>0</v>
      </c>
      <c r="AK10" s="273">
        <v>0</v>
      </c>
      <c r="AL10" s="273">
        <v>12</v>
      </c>
      <c r="AM10" s="273">
        <v>10</v>
      </c>
      <c r="AN10" s="273">
        <v>0</v>
      </c>
      <c r="AO10" s="276">
        <v>164</v>
      </c>
      <c r="AP10" s="276" t="s">
        <v>813</v>
      </c>
      <c r="AQ10" s="276" t="s">
        <v>813</v>
      </c>
      <c r="AR10" s="276" t="s">
        <v>813</v>
      </c>
      <c r="AS10" s="276" t="s">
        <v>813</v>
      </c>
      <c r="AT10" s="276" t="s">
        <v>813</v>
      </c>
      <c r="AU10" s="276" t="s">
        <v>813</v>
      </c>
      <c r="AV10" s="276" t="s">
        <v>813</v>
      </c>
      <c r="AW10" s="276" t="s">
        <v>813</v>
      </c>
      <c r="AX10" s="273">
        <v>22</v>
      </c>
      <c r="AY10" s="273">
        <v>0</v>
      </c>
      <c r="AZ10" s="276" t="s">
        <v>813</v>
      </c>
      <c r="BA10" s="273">
        <v>0</v>
      </c>
      <c r="BB10" s="273">
        <f>施設資源化量内訳!D10</f>
        <v>6514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1090</v>
      </c>
      <c r="BH10" s="273">
        <f>施設資源化量内訳!J10</f>
        <v>854</v>
      </c>
      <c r="BI10" s="273">
        <f>施設資源化量内訳!K10</f>
        <v>335</v>
      </c>
      <c r="BJ10" s="273">
        <f>施設資源化量内訳!L10</f>
        <v>0</v>
      </c>
      <c r="BK10" s="273">
        <f>施設資源化量内訳!M10</f>
        <v>988</v>
      </c>
      <c r="BL10" s="273">
        <f>施設資源化量内訳!N10</f>
        <v>10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298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2939</v>
      </c>
      <c r="CA10" s="273">
        <f t="shared" si="4"/>
        <v>999</v>
      </c>
      <c r="CB10" s="273">
        <v>250</v>
      </c>
      <c r="CC10" s="273">
        <v>10</v>
      </c>
      <c r="CD10" s="273">
        <v>427</v>
      </c>
      <c r="CE10" s="273">
        <v>263</v>
      </c>
      <c r="CF10" s="273">
        <v>26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23</v>
      </c>
      <c r="CN10" s="276" t="s">
        <v>813</v>
      </c>
      <c r="CO10" s="276" t="s">
        <v>813</v>
      </c>
      <c r="CP10" s="276" t="s">
        <v>813</v>
      </c>
      <c r="CQ10" s="276" t="s">
        <v>813</v>
      </c>
      <c r="CR10" s="276" t="s">
        <v>813</v>
      </c>
      <c r="CS10" s="276" t="s">
        <v>813</v>
      </c>
      <c r="CT10" s="276" t="s">
        <v>813</v>
      </c>
      <c r="CU10" s="276" t="s">
        <v>813</v>
      </c>
      <c r="CV10" s="273">
        <v>0</v>
      </c>
      <c r="CW10" s="273">
        <v>0</v>
      </c>
      <c r="CX10" s="276" t="s">
        <v>813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4959</v>
      </c>
      <c r="E11" s="273">
        <f t="shared" si="8"/>
        <v>2206</v>
      </c>
      <c r="F11" s="273">
        <f t="shared" si="9"/>
        <v>12</v>
      </c>
      <c r="G11" s="273">
        <f t="shared" si="10"/>
        <v>0</v>
      </c>
      <c r="H11" s="273">
        <f t="shared" si="11"/>
        <v>0</v>
      </c>
      <c r="I11" s="273">
        <f t="shared" si="12"/>
        <v>879</v>
      </c>
      <c r="J11" s="273">
        <f t="shared" si="13"/>
        <v>674</v>
      </c>
      <c r="K11" s="273">
        <f t="shared" si="14"/>
        <v>189</v>
      </c>
      <c r="L11" s="273">
        <f t="shared" si="15"/>
        <v>6</v>
      </c>
      <c r="M11" s="273">
        <f t="shared" si="16"/>
        <v>607</v>
      </c>
      <c r="N11" s="273">
        <f t="shared" si="17"/>
        <v>0</v>
      </c>
      <c r="O11" s="273">
        <f t="shared" si="18"/>
        <v>0</v>
      </c>
      <c r="P11" s="273">
        <f t="shared" si="19"/>
        <v>257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129</v>
      </c>
      <c r="AC11" s="273">
        <f t="shared" si="1"/>
        <v>766</v>
      </c>
      <c r="AD11" s="273">
        <v>575</v>
      </c>
      <c r="AE11" s="273">
        <v>5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150</v>
      </c>
      <c r="AP11" s="276" t="s">
        <v>813</v>
      </c>
      <c r="AQ11" s="276" t="s">
        <v>813</v>
      </c>
      <c r="AR11" s="276" t="s">
        <v>813</v>
      </c>
      <c r="AS11" s="276" t="s">
        <v>813</v>
      </c>
      <c r="AT11" s="276" t="s">
        <v>813</v>
      </c>
      <c r="AU11" s="276" t="s">
        <v>813</v>
      </c>
      <c r="AV11" s="276" t="s">
        <v>813</v>
      </c>
      <c r="AW11" s="276" t="s">
        <v>813</v>
      </c>
      <c r="AX11" s="273">
        <v>0</v>
      </c>
      <c r="AY11" s="273">
        <v>0</v>
      </c>
      <c r="AZ11" s="276" t="s">
        <v>813</v>
      </c>
      <c r="BA11" s="273">
        <v>36</v>
      </c>
      <c r="BB11" s="273">
        <f>施設資源化量内訳!D11</f>
        <v>2447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879</v>
      </c>
      <c r="BH11" s="273">
        <f>施設資源化量内訳!J11</f>
        <v>673</v>
      </c>
      <c r="BI11" s="273">
        <f>施設資源化量内訳!K11</f>
        <v>189</v>
      </c>
      <c r="BJ11" s="273">
        <f>施設資源化量内訳!L11</f>
        <v>6</v>
      </c>
      <c r="BK11" s="273">
        <f>施設資源化量内訳!M11</f>
        <v>607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93</v>
      </c>
      <c r="CA11" s="273">
        <f t="shared" si="4"/>
        <v>1746</v>
      </c>
      <c r="CB11" s="273">
        <v>1631</v>
      </c>
      <c r="CC11" s="273">
        <v>7</v>
      </c>
      <c r="CD11" s="273">
        <v>0</v>
      </c>
      <c r="CE11" s="273">
        <v>0</v>
      </c>
      <c r="CF11" s="273">
        <v>0</v>
      </c>
      <c r="CG11" s="273">
        <v>1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107</v>
      </c>
      <c r="CN11" s="276" t="s">
        <v>813</v>
      </c>
      <c r="CO11" s="276" t="s">
        <v>813</v>
      </c>
      <c r="CP11" s="276" t="s">
        <v>813</v>
      </c>
      <c r="CQ11" s="276" t="s">
        <v>813</v>
      </c>
      <c r="CR11" s="276" t="s">
        <v>813</v>
      </c>
      <c r="CS11" s="276" t="s">
        <v>813</v>
      </c>
      <c r="CT11" s="276" t="s">
        <v>813</v>
      </c>
      <c r="CU11" s="276" t="s">
        <v>813</v>
      </c>
      <c r="CV11" s="273">
        <v>0</v>
      </c>
      <c r="CW11" s="273">
        <v>0</v>
      </c>
      <c r="CX11" s="276" t="s">
        <v>813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7171</v>
      </c>
      <c r="E12" s="273">
        <f t="shared" si="8"/>
        <v>1022</v>
      </c>
      <c r="F12" s="273">
        <f t="shared" si="9"/>
        <v>20</v>
      </c>
      <c r="G12" s="273">
        <f t="shared" si="10"/>
        <v>0</v>
      </c>
      <c r="H12" s="273">
        <f t="shared" si="11"/>
        <v>437</v>
      </c>
      <c r="I12" s="273">
        <f t="shared" si="12"/>
        <v>617</v>
      </c>
      <c r="J12" s="273">
        <f t="shared" si="13"/>
        <v>359</v>
      </c>
      <c r="K12" s="273">
        <f t="shared" si="14"/>
        <v>114</v>
      </c>
      <c r="L12" s="273">
        <f t="shared" si="15"/>
        <v>0</v>
      </c>
      <c r="M12" s="273">
        <f t="shared" si="16"/>
        <v>871</v>
      </c>
      <c r="N12" s="273">
        <f t="shared" si="17"/>
        <v>0</v>
      </c>
      <c r="O12" s="273">
        <f t="shared" si="18"/>
        <v>0</v>
      </c>
      <c r="P12" s="273">
        <f t="shared" si="19"/>
        <v>145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3514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72</v>
      </c>
      <c r="AC12" s="273">
        <f t="shared" si="1"/>
        <v>2228</v>
      </c>
      <c r="AD12" s="273">
        <v>1018</v>
      </c>
      <c r="AE12" s="273">
        <v>20</v>
      </c>
      <c r="AF12" s="273">
        <v>0</v>
      </c>
      <c r="AG12" s="273">
        <v>437</v>
      </c>
      <c r="AH12" s="273">
        <v>96</v>
      </c>
      <c r="AI12" s="273">
        <v>359</v>
      </c>
      <c r="AJ12" s="273">
        <v>114</v>
      </c>
      <c r="AK12" s="273">
        <v>0</v>
      </c>
      <c r="AL12" s="273">
        <v>0</v>
      </c>
      <c r="AM12" s="273">
        <v>0</v>
      </c>
      <c r="AN12" s="273">
        <v>0</v>
      </c>
      <c r="AO12" s="276">
        <v>145</v>
      </c>
      <c r="AP12" s="276" t="s">
        <v>813</v>
      </c>
      <c r="AQ12" s="276" t="s">
        <v>813</v>
      </c>
      <c r="AR12" s="276" t="s">
        <v>813</v>
      </c>
      <c r="AS12" s="276" t="s">
        <v>813</v>
      </c>
      <c r="AT12" s="276" t="s">
        <v>813</v>
      </c>
      <c r="AU12" s="276" t="s">
        <v>813</v>
      </c>
      <c r="AV12" s="276" t="s">
        <v>813</v>
      </c>
      <c r="AW12" s="276" t="s">
        <v>813</v>
      </c>
      <c r="AX12" s="273">
        <v>0</v>
      </c>
      <c r="AY12" s="273">
        <v>0</v>
      </c>
      <c r="AZ12" s="276" t="s">
        <v>813</v>
      </c>
      <c r="BA12" s="273">
        <v>39</v>
      </c>
      <c r="BB12" s="273">
        <f>施設資源化量内訳!D12</f>
        <v>4943</v>
      </c>
      <c r="BC12" s="273">
        <f>施設資源化量内訳!E12</f>
        <v>4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521</v>
      </c>
      <c r="BH12" s="273">
        <f>施設資源化量内訳!J12</f>
        <v>0</v>
      </c>
      <c r="BI12" s="273">
        <f>施設資源化量内訳!K12</f>
        <v>0</v>
      </c>
      <c r="BJ12" s="273">
        <f>施設資源化量内訳!L12</f>
        <v>0</v>
      </c>
      <c r="BK12" s="273">
        <f>施設資源化量内訳!M12</f>
        <v>871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3514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33</v>
      </c>
      <c r="CA12" s="273">
        <f t="shared" si="4"/>
        <v>0</v>
      </c>
      <c r="CB12" s="273">
        <v>0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813</v>
      </c>
      <c r="CO12" s="276" t="s">
        <v>813</v>
      </c>
      <c r="CP12" s="276" t="s">
        <v>813</v>
      </c>
      <c r="CQ12" s="276" t="s">
        <v>813</v>
      </c>
      <c r="CR12" s="276" t="s">
        <v>813</v>
      </c>
      <c r="CS12" s="276" t="s">
        <v>813</v>
      </c>
      <c r="CT12" s="276" t="s">
        <v>813</v>
      </c>
      <c r="CU12" s="276" t="s">
        <v>813</v>
      </c>
      <c r="CV12" s="273">
        <v>0</v>
      </c>
      <c r="CW12" s="273">
        <v>0</v>
      </c>
      <c r="CX12" s="276" t="s">
        <v>813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12204</v>
      </c>
      <c r="E13" s="273">
        <f t="shared" si="8"/>
        <v>1159</v>
      </c>
      <c r="F13" s="273">
        <f t="shared" si="9"/>
        <v>7</v>
      </c>
      <c r="G13" s="273">
        <f t="shared" si="10"/>
        <v>0</v>
      </c>
      <c r="H13" s="273">
        <f t="shared" si="11"/>
        <v>452</v>
      </c>
      <c r="I13" s="273">
        <f t="shared" si="12"/>
        <v>1364</v>
      </c>
      <c r="J13" s="273">
        <f t="shared" si="13"/>
        <v>453</v>
      </c>
      <c r="K13" s="273">
        <f t="shared" si="14"/>
        <v>133</v>
      </c>
      <c r="L13" s="273">
        <f t="shared" si="15"/>
        <v>0</v>
      </c>
      <c r="M13" s="273">
        <f t="shared" si="16"/>
        <v>1652</v>
      </c>
      <c r="N13" s="273">
        <f t="shared" si="17"/>
        <v>0</v>
      </c>
      <c r="O13" s="273">
        <f t="shared" si="18"/>
        <v>0</v>
      </c>
      <c r="P13" s="273">
        <f t="shared" si="19"/>
        <v>176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6691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117</v>
      </c>
      <c r="AC13" s="273">
        <f t="shared" si="1"/>
        <v>1909</v>
      </c>
      <c r="AD13" s="273">
        <v>461</v>
      </c>
      <c r="AE13" s="273">
        <v>2</v>
      </c>
      <c r="AF13" s="273">
        <v>0</v>
      </c>
      <c r="AG13" s="273">
        <v>258</v>
      </c>
      <c r="AH13" s="273">
        <v>657</v>
      </c>
      <c r="AI13" s="273">
        <v>370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161</v>
      </c>
      <c r="AP13" s="276" t="s">
        <v>813</v>
      </c>
      <c r="AQ13" s="276" t="s">
        <v>813</v>
      </c>
      <c r="AR13" s="276" t="s">
        <v>813</v>
      </c>
      <c r="AS13" s="276" t="s">
        <v>813</v>
      </c>
      <c r="AT13" s="276" t="s">
        <v>813</v>
      </c>
      <c r="AU13" s="276" t="s">
        <v>813</v>
      </c>
      <c r="AV13" s="276" t="s">
        <v>813</v>
      </c>
      <c r="AW13" s="276" t="s">
        <v>813</v>
      </c>
      <c r="AX13" s="273">
        <v>0</v>
      </c>
      <c r="AY13" s="273">
        <v>0</v>
      </c>
      <c r="AZ13" s="276" t="s">
        <v>813</v>
      </c>
      <c r="BA13" s="273">
        <v>0</v>
      </c>
      <c r="BB13" s="273">
        <f>施設資源化量内訳!D13</f>
        <v>9316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682</v>
      </c>
      <c r="BH13" s="273">
        <f>施設資源化量内訳!J13</f>
        <v>41</v>
      </c>
      <c r="BI13" s="273">
        <f>施設資源化量内訳!K13</f>
        <v>133</v>
      </c>
      <c r="BJ13" s="273">
        <f>施設資源化量内訳!L13</f>
        <v>0</v>
      </c>
      <c r="BK13" s="273">
        <f>施設資源化量内訳!M13</f>
        <v>1652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6691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117</v>
      </c>
      <c r="CA13" s="273">
        <f t="shared" si="4"/>
        <v>979</v>
      </c>
      <c r="CB13" s="273">
        <v>698</v>
      </c>
      <c r="CC13" s="273">
        <v>5</v>
      </c>
      <c r="CD13" s="273">
        <v>0</v>
      </c>
      <c r="CE13" s="273">
        <v>194</v>
      </c>
      <c r="CF13" s="273">
        <v>25</v>
      </c>
      <c r="CG13" s="273">
        <v>42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15</v>
      </c>
      <c r="CN13" s="276" t="s">
        <v>813</v>
      </c>
      <c r="CO13" s="276" t="s">
        <v>813</v>
      </c>
      <c r="CP13" s="276" t="s">
        <v>813</v>
      </c>
      <c r="CQ13" s="276" t="s">
        <v>813</v>
      </c>
      <c r="CR13" s="276" t="s">
        <v>813</v>
      </c>
      <c r="CS13" s="276" t="s">
        <v>813</v>
      </c>
      <c r="CT13" s="276" t="s">
        <v>813</v>
      </c>
      <c r="CU13" s="276" t="s">
        <v>813</v>
      </c>
      <c r="CV13" s="273">
        <v>0</v>
      </c>
      <c r="CW13" s="273">
        <v>0</v>
      </c>
      <c r="CX13" s="276" t="s">
        <v>813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1251</v>
      </c>
      <c r="E14" s="273">
        <f t="shared" si="8"/>
        <v>115</v>
      </c>
      <c r="F14" s="273">
        <f t="shared" si="9"/>
        <v>1</v>
      </c>
      <c r="G14" s="273">
        <f t="shared" si="10"/>
        <v>0</v>
      </c>
      <c r="H14" s="273">
        <f t="shared" si="11"/>
        <v>0</v>
      </c>
      <c r="I14" s="273">
        <f t="shared" si="12"/>
        <v>260</v>
      </c>
      <c r="J14" s="273">
        <f t="shared" si="13"/>
        <v>366</v>
      </c>
      <c r="K14" s="273">
        <f t="shared" si="14"/>
        <v>50</v>
      </c>
      <c r="L14" s="273">
        <f t="shared" si="15"/>
        <v>0</v>
      </c>
      <c r="M14" s="273">
        <f t="shared" si="16"/>
        <v>0</v>
      </c>
      <c r="N14" s="273">
        <f t="shared" si="17"/>
        <v>0</v>
      </c>
      <c r="O14" s="273">
        <f t="shared" si="18"/>
        <v>0</v>
      </c>
      <c r="P14" s="273">
        <f t="shared" si="19"/>
        <v>36</v>
      </c>
      <c r="Q14" s="273">
        <f t="shared" si="20"/>
        <v>0</v>
      </c>
      <c r="R14" s="273">
        <f t="shared" si="21"/>
        <v>0</v>
      </c>
      <c r="S14" s="273">
        <f t="shared" si="22"/>
        <v>280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8</v>
      </c>
      <c r="AA14" s="273">
        <f t="shared" si="30"/>
        <v>0</v>
      </c>
      <c r="AB14" s="273">
        <f t="shared" si="31"/>
        <v>135</v>
      </c>
      <c r="AC14" s="273">
        <f t="shared" si="1"/>
        <v>413</v>
      </c>
      <c r="AD14" s="273">
        <v>115</v>
      </c>
      <c r="AE14" s="273">
        <v>1</v>
      </c>
      <c r="AF14" s="273">
        <v>0</v>
      </c>
      <c r="AG14" s="273">
        <v>0</v>
      </c>
      <c r="AH14" s="273">
        <v>15</v>
      </c>
      <c r="AI14" s="273">
        <v>188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36</v>
      </c>
      <c r="AP14" s="276" t="s">
        <v>813</v>
      </c>
      <c r="AQ14" s="276" t="s">
        <v>813</v>
      </c>
      <c r="AR14" s="276" t="s">
        <v>813</v>
      </c>
      <c r="AS14" s="276" t="s">
        <v>813</v>
      </c>
      <c r="AT14" s="276" t="s">
        <v>813</v>
      </c>
      <c r="AU14" s="276" t="s">
        <v>813</v>
      </c>
      <c r="AV14" s="276" t="s">
        <v>813</v>
      </c>
      <c r="AW14" s="276" t="s">
        <v>813</v>
      </c>
      <c r="AX14" s="273">
        <v>0</v>
      </c>
      <c r="AY14" s="273">
        <v>8</v>
      </c>
      <c r="AZ14" s="276" t="s">
        <v>813</v>
      </c>
      <c r="BA14" s="273">
        <v>50</v>
      </c>
      <c r="BB14" s="273">
        <f>施設資源化量内訳!D14</f>
        <v>838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245</v>
      </c>
      <c r="BH14" s="273">
        <f>施設資源化量内訳!J14</f>
        <v>178</v>
      </c>
      <c r="BI14" s="273">
        <f>施設資源化量内訳!K14</f>
        <v>50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280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85</v>
      </c>
      <c r="CA14" s="273">
        <f t="shared" si="4"/>
        <v>0</v>
      </c>
      <c r="CB14" s="273">
        <v>0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813</v>
      </c>
      <c r="CO14" s="276" t="s">
        <v>813</v>
      </c>
      <c r="CP14" s="276" t="s">
        <v>813</v>
      </c>
      <c r="CQ14" s="276" t="s">
        <v>813</v>
      </c>
      <c r="CR14" s="276" t="s">
        <v>813</v>
      </c>
      <c r="CS14" s="276" t="s">
        <v>813</v>
      </c>
      <c r="CT14" s="276" t="s">
        <v>813</v>
      </c>
      <c r="CU14" s="276" t="s">
        <v>813</v>
      </c>
      <c r="CV14" s="273">
        <v>0</v>
      </c>
      <c r="CW14" s="273">
        <v>0</v>
      </c>
      <c r="CX14" s="276" t="s">
        <v>813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1242</v>
      </c>
      <c r="E15" s="273">
        <f t="shared" si="8"/>
        <v>238</v>
      </c>
      <c r="F15" s="273">
        <f t="shared" si="9"/>
        <v>4</v>
      </c>
      <c r="G15" s="273">
        <f t="shared" si="10"/>
        <v>0</v>
      </c>
      <c r="H15" s="273">
        <f t="shared" si="11"/>
        <v>0</v>
      </c>
      <c r="I15" s="273">
        <f t="shared" si="12"/>
        <v>233</v>
      </c>
      <c r="J15" s="273">
        <f t="shared" si="13"/>
        <v>85</v>
      </c>
      <c r="K15" s="273">
        <f t="shared" si="14"/>
        <v>34</v>
      </c>
      <c r="L15" s="273">
        <f t="shared" si="15"/>
        <v>1</v>
      </c>
      <c r="M15" s="273">
        <f t="shared" si="16"/>
        <v>92</v>
      </c>
      <c r="N15" s="273">
        <f t="shared" si="17"/>
        <v>0</v>
      </c>
      <c r="O15" s="273">
        <f t="shared" si="18"/>
        <v>0</v>
      </c>
      <c r="P15" s="273">
        <f t="shared" si="19"/>
        <v>62</v>
      </c>
      <c r="Q15" s="273">
        <f t="shared" si="20"/>
        <v>0</v>
      </c>
      <c r="R15" s="273">
        <f t="shared" si="21"/>
        <v>0</v>
      </c>
      <c r="S15" s="273">
        <f t="shared" si="22"/>
        <v>486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7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813</v>
      </c>
      <c r="AQ15" s="276" t="s">
        <v>813</v>
      </c>
      <c r="AR15" s="276" t="s">
        <v>813</v>
      </c>
      <c r="AS15" s="276" t="s">
        <v>813</v>
      </c>
      <c r="AT15" s="276" t="s">
        <v>813</v>
      </c>
      <c r="AU15" s="276" t="s">
        <v>813</v>
      </c>
      <c r="AV15" s="276" t="s">
        <v>813</v>
      </c>
      <c r="AW15" s="276" t="s">
        <v>813</v>
      </c>
      <c r="AX15" s="273">
        <v>0</v>
      </c>
      <c r="AY15" s="273">
        <v>0</v>
      </c>
      <c r="AZ15" s="276" t="s">
        <v>813</v>
      </c>
      <c r="BA15" s="273">
        <v>0</v>
      </c>
      <c r="BB15" s="273">
        <f>施設資源化量内訳!D15</f>
        <v>1239</v>
      </c>
      <c r="BC15" s="273">
        <f>施設資源化量内訳!E15</f>
        <v>235</v>
      </c>
      <c r="BD15" s="273">
        <f>施設資源化量内訳!F15</f>
        <v>4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233</v>
      </c>
      <c r="BH15" s="273">
        <f>施設資源化量内訳!J15</f>
        <v>85</v>
      </c>
      <c r="BI15" s="273">
        <f>施設資源化量内訳!K15</f>
        <v>34</v>
      </c>
      <c r="BJ15" s="273">
        <f>施設資源化量内訳!L15</f>
        <v>1</v>
      </c>
      <c r="BK15" s="273">
        <f>施設資源化量内訳!M15</f>
        <v>92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62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486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7</v>
      </c>
      <c r="CA15" s="273">
        <f t="shared" si="4"/>
        <v>3</v>
      </c>
      <c r="CB15" s="273">
        <v>3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813</v>
      </c>
      <c r="CO15" s="276" t="s">
        <v>813</v>
      </c>
      <c r="CP15" s="276" t="s">
        <v>813</v>
      </c>
      <c r="CQ15" s="276" t="s">
        <v>813</v>
      </c>
      <c r="CR15" s="276" t="s">
        <v>813</v>
      </c>
      <c r="CS15" s="276" t="s">
        <v>813</v>
      </c>
      <c r="CT15" s="276" t="s">
        <v>813</v>
      </c>
      <c r="CU15" s="276" t="s">
        <v>813</v>
      </c>
      <c r="CV15" s="273">
        <v>0</v>
      </c>
      <c r="CW15" s="273">
        <v>0</v>
      </c>
      <c r="CX15" s="276" t="s">
        <v>813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4068</v>
      </c>
      <c r="E16" s="273">
        <f t="shared" si="8"/>
        <v>1011</v>
      </c>
      <c r="F16" s="273">
        <f t="shared" si="9"/>
        <v>7</v>
      </c>
      <c r="G16" s="273">
        <f t="shared" si="10"/>
        <v>0</v>
      </c>
      <c r="H16" s="273">
        <f t="shared" si="11"/>
        <v>0</v>
      </c>
      <c r="I16" s="273">
        <f t="shared" si="12"/>
        <v>626</v>
      </c>
      <c r="J16" s="273">
        <f t="shared" si="13"/>
        <v>183</v>
      </c>
      <c r="K16" s="273">
        <f t="shared" si="14"/>
        <v>87</v>
      </c>
      <c r="L16" s="273">
        <f t="shared" si="15"/>
        <v>2</v>
      </c>
      <c r="M16" s="273">
        <f t="shared" si="16"/>
        <v>5</v>
      </c>
      <c r="N16" s="273">
        <f t="shared" si="17"/>
        <v>0</v>
      </c>
      <c r="O16" s="273">
        <f t="shared" si="18"/>
        <v>0</v>
      </c>
      <c r="P16" s="273">
        <f t="shared" si="19"/>
        <v>16</v>
      </c>
      <c r="Q16" s="273">
        <f t="shared" si="20"/>
        <v>0</v>
      </c>
      <c r="R16" s="273">
        <f t="shared" si="21"/>
        <v>0</v>
      </c>
      <c r="S16" s="273">
        <f t="shared" si="22"/>
        <v>1518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519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94</v>
      </c>
      <c r="AC16" s="273">
        <f t="shared" si="1"/>
        <v>1159</v>
      </c>
      <c r="AD16" s="273">
        <v>814</v>
      </c>
      <c r="AE16" s="273">
        <v>7</v>
      </c>
      <c r="AF16" s="273">
        <v>0</v>
      </c>
      <c r="AG16" s="273">
        <v>0</v>
      </c>
      <c r="AH16" s="273">
        <v>42</v>
      </c>
      <c r="AI16" s="273">
        <v>180</v>
      </c>
      <c r="AJ16" s="273">
        <v>0</v>
      </c>
      <c r="AK16" s="273">
        <v>2</v>
      </c>
      <c r="AL16" s="273">
        <v>5</v>
      </c>
      <c r="AM16" s="273">
        <v>0</v>
      </c>
      <c r="AN16" s="273">
        <v>0</v>
      </c>
      <c r="AO16" s="276">
        <v>15</v>
      </c>
      <c r="AP16" s="276" t="s">
        <v>813</v>
      </c>
      <c r="AQ16" s="276" t="s">
        <v>813</v>
      </c>
      <c r="AR16" s="276" t="s">
        <v>813</v>
      </c>
      <c r="AS16" s="276" t="s">
        <v>813</v>
      </c>
      <c r="AT16" s="276" t="s">
        <v>813</v>
      </c>
      <c r="AU16" s="276" t="s">
        <v>813</v>
      </c>
      <c r="AV16" s="276" t="s">
        <v>813</v>
      </c>
      <c r="AW16" s="276" t="s">
        <v>813</v>
      </c>
      <c r="AX16" s="273">
        <v>0</v>
      </c>
      <c r="AY16" s="273">
        <v>0</v>
      </c>
      <c r="AZ16" s="276" t="s">
        <v>813</v>
      </c>
      <c r="BA16" s="273">
        <v>94</v>
      </c>
      <c r="BB16" s="273">
        <f>施設資源化量内訳!D16</f>
        <v>2702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576</v>
      </c>
      <c r="BH16" s="273">
        <f>施設資源化量内訳!J16</f>
        <v>3</v>
      </c>
      <c r="BI16" s="273">
        <f>施設資源化量内訳!K16</f>
        <v>86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1518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519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0</v>
      </c>
      <c r="CA16" s="273">
        <f t="shared" si="4"/>
        <v>207</v>
      </c>
      <c r="CB16" s="273">
        <v>197</v>
      </c>
      <c r="CC16" s="273">
        <v>0</v>
      </c>
      <c r="CD16" s="273">
        <v>0</v>
      </c>
      <c r="CE16" s="273">
        <v>0</v>
      </c>
      <c r="CF16" s="273">
        <v>8</v>
      </c>
      <c r="CG16" s="273">
        <v>0</v>
      </c>
      <c r="CH16" s="273">
        <v>1</v>
      </c>
      <c r="CI16" s="273">
        <v>0</v>
      </c>
      <c r="CJ16" s="273">
        <v>0</v>
      </c>
      <c r="CK16" s="273">
        <v>0</v>
      </c>
      <c r="CL16" s="273">
        <v>0</v>
      </c>
      <c r="CM16" s="273">
        <v>1</v>
      </c>
      <c r="CN16" s="276" t="s">
        <v>813</v>
      </c>
      <c r="CO16" s="276" t="s">
        <v>813</v>
      </c>
      <c r="CP16" s="276" t="s">
        <v>813</v>
      </c>
      <c r="CQ16" s="276" t="s">
        <v>813</v>
      </c>
      <c r="CR16" s="276" t="s">
        <v>813</v>
      </c>
      <c r="CS16" s="276" t="s">
        <v>813</v>
      </c>
      <c r="CT16" s="276" t="s">
        <v>813</v>
      </c>
      <c r="CU16" s="276" t="s">
        <v>813</v>
      </c>
      <c r="CV16" s="273">
        <v>0</v>
      </c>
      <c r="CW16" s="273">
        <v>0</v>
      </c>
      <c r="CX16" s="276" t="s">
        <v>813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1385</v>
      </c>
      <c r="E17" s="273">
        <f t="shared" si="8"/>
        <v>405</v>
      </c>
      <c r="F17" s="273">
        <f t="shared" si="9"/>
        <v>0</v>
      </c>
      <c r="G17" s="273">
        <f t="shared" si="10"/>
        <v>0</v>
      </c>
      <c r="H17" s="273">
        <f t="shared" si="11"/>
        <v>0</v>
      </c>
      <c r="I17" s="273">
        <f t="shared" si="12"/>
        <v>28</v>
      </c>
      <c r="J17" s="273">
        <f t="shared" si="13"/>
        <v>41</v>
      </c>
      <c r="K17" s="273">
        <f t="shared" si="14"/>
        <v>40</v>
      </c>
      <c r="L17" s="273">
        <f t="shared" si="15"/>
        <v>4</v>
      </c>
      <c r="M17" s="273">
        <f t="shared" si="16"/>
        <v>97</v>
      </c>
      <c r="N17" s="273">
        <f t="shared" si="17"/>
        <v>0</v>
      </c>
      <c r="O17" s="273">
        <f t="shared" si="18"/>
        <v>0</v>
      </c>
      <c r="P17" s="273">
        <f t="shared" si="19"/>
        <v>13</v>
      </c>
      <c r="Q17" s="273">
        <f t="shared" si="20"/>
        <v>20</v>
      </c>
      <c r="R17" s="273">
        <f t="shared" si="21"/>
        <v>0</v>
      </c>
      <c r="S17" s="273">
        <f t="shared" si="22"/>
        <v>355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321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61</v>
      </c>
      <c r="AC17" s="273">
        <f t="shared" si="1"/>
        <v>214</v>
      </c>
      <c r="AD17" s="273">
        <v>109</v>
      </c>
      <c r="AE17" s="273">
        <v>0</v>
      </c>
      <c r="AF17" s="273">
        <v>0</v>
      </c>
      <c r="AG17" s="273">
        <v>0</v>
      </c>
      <c r="AH17" s="273">
        <v>23</v>
      </c>
      <c r="AI17" s="273">
        <v>41</v>
      </c>
      <c r="AJ17" s="273">
        <v>0</v>
      </c>
      <c r="AK17" s="273">
        <v>0</v>
      </c>
      <c r="AL17" s="273">
        <v>16</v>
      </c>
      <c r="AM17" s="273">
        <v>0</v>
      </c>
      <c r="AN17" s="273">
        <v>0</v>
      </c>
      <c r="AO17" s="276">
        <v>5</v>
      </c>
      <c r="AP17" s="276" t="s">
        <v>813</v>
      </c>
      <c r="AQ17" s="276" t="s">
        <v>813</v>
      </c>
      <c r="AR17" s="276" t="s">
        <v>813</v>
      </c>
      <c r="AS17" s="276" t="s">
        <v>813</v>
      </c>
      <c r="AT17" s="276" t="s">
        <v>813</v>
      </c>
      <c r="AU17" s="276" t="s">
        <v>813</v>
      </c>
      <c r="AV17" s="276" t="s">
        <v>813</v>
      </c>
      <c r="AW17" s="276" t="s">
        <v>813</v>
      </c>
      <c r="AX17" s="273">
        <v>0</v>
      </c>
      <c r="AY17" s="273">
        <v>0</v>
      </c>
      <c r="AZ17" s="276" t="s">
        <v>813</v>
      </c>
      <c r="BA17" s="273">
        <v>20</v>
      </c>
      <c r="BB17" s="273">
        <f>施設資源化量内訳!D17</f>
        <v>968</v>
      </c>
      <c r="BC17" s="273">
        <f>施設資源化量内訳!E17</f>
        <v>102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4</v>
      </c>
      <c r="BH17" s="273">
        <f>施設資源化量内訳!J17</f>
        <v>0</v>
      </c>
      <c r="BI17" s="273">
        <f>施設資源化量内訳!K17</f>
        <v>40</v>
      </c>
      <c r="BJ17" s="273">
        <f>施設資源化量内訳!L17</f>
        <v>4</v>
      </c>
      <c r="BK17" s="273">
        <f>施設資源化量内訳!M17</f>
        <v>81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20</v>
      </c>
      <c r="BP17" s="273">
        <f>施設資源化量内訳!R17</f>
        <v>0</v>
      </c>
      <c r="BQ17" s="273">
        <f>施設資源化量内訳!S17</f>
        <v>355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321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41</v>
      </c>
      <c r="CA17" s="273">
        <f t="shared" si="4"/>
        <v>203</v>
      </c>
      <c r="CB17" s="273">
        <v>194</v>
      </c>
      <c r="CC17" s="273">
        <v>0</v>
      </c>
      <c r="CD17" s="273">
        <v>0</v>
      </c>
      <c r="CE17" s="273">
        <v>0</v>
      </c>
      <c r="CF17" s="273">
        <v>1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8</v>
      </c>
      <c r="CN17" s="276" t="s">
        <v>813</v>
      </c>
      <c r="CO17" s="276" t="s">
        <v>813</v>
      </c>
      <c r="CP17" s="276" t="s">
        <v>813</v>
      </c>
      <c r="CQ17" s="276" t="s">
        <v>813</v>
      </c>
      <c r="CR17" s="276" t="s">
        <v>813</v>
      </c>
      <c r="CS17" s="276" t="s">
        <v>813</v>
      </c>
      <c r="CT17" s="276" t="s">
        <v>813</v>
      </c>
      <c r="CU17" s="276" t="s">
        <v>813</v>
      </c>
      <c r="CV17" s="273">
        <v>0</v>
      </c>
      <c r="CW17" s="273">
        <v>0</v>
      </c>
      <c r="CX17" s="276" t="s">
        <v>813</v>
      </c>
      <c r="CY17" s="273">
        <v>0</v>
      </c>
      <c r="CZ17" s="274" t="s">
        <v>774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2015</v>
      </c>
      <c r="E18" s="273">
        <f t="shared" si="8"/>
        <v>466</v>
      </c>
      <c r="F18" s="273">
        <f t="shared" si="9"/>
        <v>1</v>
      </c>
      <c r="G18" s="273">
        <f t="shared" si="10"/>
        <v>0</v>
      </c>
      <c r="H18" s="273">
        <f t="shared" si="11"/>
        <v>0</v>
      </c>
      <c r="I18" s="273">
        <f t="shared" si="12"/>
        <v>50</v>
      </c>
      <c r="J18" s="273">
        <f t="shared" si="13"/>
        <v>44</v>
      </c>
      <c r="K18" s="273">
        <f t="shared" si="14"/>
        <v>53</v>
      </c>
      <c r="L18" s="273">
        <f t="shared" si="15"/>
        <v>0</v>
      </c>
      <c r="M18" s="273">
        <f t="shared" si="16"/>
        <v>104</v>
      </c>
      <c r="N18" s="273">
        <f t="shared" si="17"/>
        <v>0</v>
      </c>
      <c r="O18" s="273">
        <f t="shared" si="18"/>
        <v>0</v>
      </c>
      <c r="P18" s="273">
        <f t="shared" si="19"/>
        <v>48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3</v>
      </c>
      <c r="Z18" s="273">
        <f t="shared" si="29"/>
        <v>0</v>
      </c>
      <c r="AA18" s="273">
        <f t="shared" si="30"/>
        <v>0</v>
      </c>
      <c r="AB18" s="273">
        <f t="shared" si="31"/>
        <v>1246</v>
      </c>
      <c r="AC18" s="273">
        <f t="shared" si="1"/>
        <v>769</v>
      </c>
      <c r="AD18" s="273">
        <v>466</v>
      </c>
      <c r="AE18" s="273">
        <v>1</v>
      </c>
      <c r="AF18" s="273">
        <v>0</v>
      </c>
      <c r="AG18" s="273">
        <v>0</v>
      </c>
      <c r="AH18" s="273">
        <v>50</v>
      </c>
      <c r="AI18" s="273">
        <v>44</v>
      </c>
      <c r="AJ18" s="273">
        <v>53</v>
      </c>
      <c r="AK18" s="273">
        <v>0</v>
      </c>
      <c r="AL18" s="273">
        <v>104</v>
      </c>
      <c r="AM18" s="273">
        <v>0</v>
      </c>
      <c r="AN18" s="273">
        <v>0</v>
      </c>
      <c r="AO18" s="276">
        <v>48</v>
      </c>
      <c r="AP18" s="276" t="s">
        <v>813</v>
      </c>
      <c r="AQ18" s="276" t="s">
        <v>813</v>
      </c>
      <c r="AR18" s="276" t="s">
        <v>813</v>
      </c>
      <c r="AS18" s="276" t="s">
        <v>813</v>
      </c>
      <c r="AT18" s="276" t="s">
        <v>813</v>
      </c>
      <c r="AU18" s="276" t="s">
        <v>813</v>
      </c>
      <c r="AV18" s="276" t="s">
        <v>813</v>
      </c>
      <c r="AW18" s="276" t="s">
        <v>813</v>
      </c>
      <c r="AX18" s="273">
        <v>3</v>
      </c>
      <c r="AY18" s="273">
        <v>0</v>
      </c>
      <c r="AZ18" s="276" t="s">
        <v>813</v>
      </c>
      <c r="BA18" s="273">
        <v>0</v>
      </c>
      <c r="BB18" s="273">
        <f>施設資源化量内訳!D18</f>
        <v>1246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0</v>
      </c>
      <c r="BH18" s="273">
        <f>施設資源化量内訳!J18</f>
        <v>0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1246</v>
      </c>
      <c r="CA18" s="273">
        <f t="shared" si="4"/>
        <v>0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813</v>
      </c>
      <c r="CO18" s="276" t="s">
        <v>813</v>
      </c>
      <c r="CP18" s="276" t="s">
        <v>813</v>
      </c>
      <c r="CQ18" s="276" t="s">
        <v>813</v>
      </c>
      <c r="CR18" s="276" t="s">
        <v>813</v>
      </c>
      <c r="CS18" s="276" t="s">
        <v>813</v>
      </c>
      <c r="CT18" s="276" t="s">
        <v>813</v>
      </c>
      <c r="CU18" s="276" t="s">
        <v>813</v>
      </c>
      <c r="CV18" s="273">
        <v>0</v>
      </c>
      <c r="CW18" s="273">
        <v>0</v>
      </c>
      <c r="CX18" s="276" t="s">
        <v>813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2946</v>
      </c>
      <c r="E19" s="273">
        <f t="shared" si="8"/>
        <v>29</v>
      </c>
      <c r="F19" s="273">
        <f t="shared" si="9"/>
        <v>5</v>
      </c>
      <c r="G19" s="273">
        <f t="shared" si="10"/>
        <v>0</v>
      </c>
      <c r="H19" s="273">
        <f t="shared" si="11"/>
        <v>14</v>
      </c>
      <c r="I19" s="273">
        <f t="shared" si="12"/>
        <v>409</v>
      </c>
      <c r="J19" s="273">
        <f t="shared" si="13"/>
        <v>159</v>
      </c>
      <c r="K19" s="273">
        <f t="shared" si="14"/>
        <v>51</v>
      </c>
      <c r="L19" s="273">
        <f t="shared" si="15"/>
        <v>0</v>
      </c>
      <c r="M19" s="273">
        <f t="shared" si="16"/>
        <v>172</v>
      </c>
      <c r="N19" s="273">
        <f t="shared" si="17"/>
        <v>0</v>
      </c>
      <c r="O19" s="273">
        <f t="shared" si="18"/>
        <v>0</v>
      </c>
      <c r="P19" s="273">
        <f t="shared" si="19"/>
        <v>27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989</v>
      </c>
      <c r="W19" s="273">
        <f t="shared" si="26"/>
        <v>0</v>
      </c>
      <c r="X19" s="273">
        <f t="shared" si="27"/>
        <v>0</v>
      </c>
      <c r="Y19" s="273">
        <f t="shared" si="28"/>
        <v>4</v>
      </c>
      <c r="Z19" s="273">
        <f t="shared" si="29"/>
        <v>0</v>
      </c>
      <c r="AA19" s="273">
        <f t="shared" si="30"/>
        <v>0</v>
      </c>
      <c r="AB19" s="273">
        <f t="shared" si="31"/>
        <v>1087</v>
      </c>
      <c r="AC19" s="273">
        <f t="shared" si="1"/>
        <v>243</v>
      </c>
      <c r="AD19" s="273">
        <v>29</v>
      </c>
      <c r="AE19" s="273">
        <v>5</v>
      </c>
      <c r="AF19" s="273">
        <v>0</v>
      </c>
      <c r="AG19" s="273">
        <v>14</v>
      </c>
      <c r="AH19" s="273">
        <v>14</v>
      </c>
      <c r="AI19" s="273">
        <v>154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27</v>
      </c>
      <c r="AP19" s="276" t="s">
        <v>813</v>
      </c>
      <c r="AQ19" s="276" t="s">
        <v>813</v>
      </c>
      <c r="AR19" s="276" t="s">
        <v>813</v>
      </c>
      <c r="AS19" s="276" t="s">
        <v>813</v>
      </c>
      <c r="AT19" s="276" t="s">
        <v>813</v>
      </c>
      <c r="AU19" s="276" t="s">
        <v>813</v>
      </c>
      <c r="AV19" s="276" t="s">
        <v>813</v>
      </c>
      <c r="AW19" s="276" t="s">
        <v>813</v>
      </c>
      <c r="AX19" s="273">
        <v>0</v>
      </c>
      <c r="AY19" s="273">
        <v>0</v>
      </c>
      <c r="AZ19" s="276" t="s">
        <v>813</v>
      </c>
      <c r="BA19" s="273">
        <v>0</v>
      </c>
      <c r="BB19" s="273">
        <f>施設資源化量内訳!D19</f>
        <v>2703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395</v>
      </c>
      <c r="BH19" s="273">
        <f>施設資源化量内訳!J19</f>
        <v>5</v>
      </c>
      <c r="BI19" s="273">
        <f>施設資源化量内訳!K19</f>
        <v>51</v>
      </c>
      <c r="BJ19" s="273">
        <f>施設資源化量内訳!L19</f>
        <v>0</v>
      </c>
      <c r="BK19" s="273">
        <f>施設資源化量内訳!M19</f>
        <v>172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989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4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1087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813</v>
      </c>
      <c r="CO19" s="276" t="s">
        <v>813</v>
      </c>
      <c r="CP19" s="276" t="s">
        <v>813</v>
      </c>
      <c r="CQ19" s="276" t="s">
        <v>813</v>
      </c>
      <c r="CR19" s="276" t="s">
        <v>813</v>
      </c>
      <c r="CS19" s="276" t="s">
        <v>813</v>
      </c>
      <c r="CT19" s="276" t="s">
        <v>813</v>
      </c>
      <c r="CU19" s="276" t="s">
        <v>813</v>
      </c>
      <c r="CV19" s="273">
        <v>0</v>
      </c>
      <c r="CW19" s="273">
        <v>0</v>
      </c>
      <c r="CX19" s="276" t="s">
        <v>813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2568</v>
      </c>
      <c r="E20" s="273">
        <f t="shared" si="8"/>
        <v>612</v>
      </c>
      <c r="F20" s="273">
        <f t="shared" si="9"/>
        <v>5</v>
      </c>
      <c r="G20" s="273">
        <f t="shared" si="10"/>
        <v>0</v>
      </c>
      <c r="H20" s="273">
        <f t="shared" si="11"/>
        <v>80</v>
      </c>
      <c r="I20" s="273">
        <f t="shared" si="12"/>
        <v>466</v>
      </c>
      <c r="J20" s="273">
        <f t="shared" si="13"/>
        <v>193</v>
      </c>
      <c r="K20" s="273">
        <f t="shared" si="14"/>
        <v>104</v>
      </c>
      <c r="L20" s="273">
        <f t="shared" si="15"/>
        <v>7</v>
      </c>
      <c r="M20" s="273">
        <f t="shared" si="16"/>
        <v>240</v>
      </c>
      <c r="N20" s="273">
        <f t="shared" si="17"/>
        <v>0</v>
      </c>
      <c r="O20" s="273">
        <f t="shared" si="18"/>
        <v>0</v>
      </c>
      <c r="P20" s="273">
        <f t="shared" si="19"/>
        <v>81</v>
      </c>
      <c r="Q20" s="273">
        <f t="shared" si="20"/>
        <v>0</v>
      </c>
      <c r="R20" s="273">
        <f t="shared" si="21"/>
        <v>0</v>
      </c>
      <c r="S20" s="273">
        <f t="shared" si="22"/>
        <v>762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18</v>
      </c>
      <c r="AC20" s="273">
        <f t="shared" si="1"/>
        <v>98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80</v>
      </c>
      <c r="AP20" s="276" t="s">
        <v>813</v>
      </c>
      <c r="AQ20" s="276" t="s">
        <v>813</v>
      </c>
      <c r="AR20" s="276" t="s">
        <v>813</v>
      </c>
      <c r="AS20" s="276" t="s">
        <v>813</v>
      </c>
      <c r="AT20" s="276" t="s">
        <v>813</v>
      </c>
      <c r="AU20" s="276" t="s">
        <v>813</v>
      </c>
      <c r="AV20" s="276" t="s">
        <v>813</v>
      </c>
      <c r="AW20" s="276" t="s">
        <v>813</v>
      </c>
      <c r="AX20" s="273">
        <v>0</v>
      </c>
      <c r="AY20" s="273">
        <v>0</v>
      </c>
      <c r="AZ20" s="276" t="s">
        <v>813</v>
      </c>
      <c r="BA20" s="273">
        <v>18</v>
      </c>
      <c r="BB20" s="273">
        <f>施設資源化量内訳!D20</f>
        <v>2408</v>
      </c>
      <c r="BC20" s="273">
        <f>施設資源化量内訳!E20</f>
        <v>553</v>
      </c>
      <c r="BD20" s="273">
        <f>施設資源化量内訳!F20</f>
        <v>4</v>
      </c>
      <c r="BE20" s="273">
        <f>施設資源化量内訳!G20</f>
        <v>0</v>
      </c>
      <c r="BF20" s="273">
        <f>施設資源化量内訳!H20</f>
        <v>80</v>
      </c>
      <c r="BG20" s="273">
        <f>施設資源化量内訳!I20</f>
        <v>465</v>
      </c>
      <c r="BH20" s="273">
        <f>施設資源化量内訳!J20</f>
        <v>193</v>
      </c>
      <c r="BI20" s="273">
        <f>施設資源化量内訳!K20</f>
        <v>104</v>
      </c>
      <c r="BJ20" s="273">
        <f>施設資源化量内訳!L20</f>
        <v>7</v>
      </c>
      <c r="BK20" s="273">
        <f>施設資源化量内訳!M20</f>
        <v>240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762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62</v>
      </c>
      <c r="CB20" s="273">
        <v>59</v>
      </c>
      <c r="CC20" s="273">
        <v>1</v>
      </c>
      <c r="CD20" s="273">
        <v>0</v>
      </c>
      <c r="CE20" s="273">
        <v>0</v>
      </c>
      <c r="CF20" s="273">
        <v>1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1</v>
      </c>
      <c r="CN20" s="276" t="s">
        <v>813</v>
      </c>
      <c r="CO20" s="276" t="s">
        <v>813</v>
      </c>
      <c r="CP20" s="276" t="s">
        <v>813</v>
      </c>
      <c r="CQ20" s="276" t="s">
        <v>813</v>
      </c>
      <c r="CR20" s="276" t="s">
        <v>813</v>
      </c>
      <c r="CS20" s="276" t="s">
        <v>813</v>
      </c>
      <c r="CT20" s="276" t="s">
        <v>813</v>
      </c>
      <c r="CU20" s="276" t="s">
        <v>813</v>
      </c>
      <c r="CV20" s="273">
        <v>0</v>
      </c>
      <c r="CW20" s="273">
        <v>0</v>
      </c>
      <c r="CX20" s="276" t="s">
        <v>813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2165</v>
      </c>
      <c r="E21" s="273">
        <f t="shared" si="8"/>
        <v>699</v>
      </c>
      <c r="F21" s="273">
        <f t="shared" si="9"/>
        <v>1</v>
      </c>
      <c r="G21" s="273">
        <f t="shared" si="10"/>
        <v>0</v>
      </c>
      <c r="H21" s="273">
        <f t="shared" si="11"/>
        <v>47</v>
      </c>
      <c r="I21" s="273">
        <f t="shared" si="12"/>
        <v>421</v>
      </c>
      <c r="J21" s="273">
        <f t="shared" si="13"/>
        <v>371</v>
      </c>
      <c r="K21" s="273">
        <f t="shared" si="14"/>
        <v>97</v>
      </c>
      <c r="L21" s="273">
        <f t="shared" si="15"/>
        <v>0</v>
      </c>
      <c r="M21" s="273">
        <f t="shared" si="16"/>
        <v>233</v>
      </c>
      <c r="N21" s="273">
        <f t="shared" si="17"/>
        <v>0</v>
      </c>
      <c r="O21" s="273">
        <f t="shared" si="18"/>
        <v>0</v>
      </c>
      <c r="P21" s="273">
        <f t="shared" si="19"/>
        <v>246</v>
      </c>
      <c r="Q21" s="273">
        <f t="shared" si="20"/>
        <v>0</v>
      </c>
      <c r="R21" s="273">
        <f t="shared" si="21"/>
        <v>0</v>
      </c>
      <c r="S21" s="273">
        <f t="shared" si="22"/>
        <v>27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7</v>
      </c>
      <c r="AA21" s="273">
        <f t="shared" si="30"/>
        <v>0</v>
      </c>
      <c r="AB21" s="273">
        <f t="shared" si="31"/>
        <v>16</v>
      </c>
      <c r="AC21" s="273">
        <f t="shared" si="1"/>
        <v>981</v>
      </c>
      <c r="AD21" s="273">
        <v>699</v>
      </c>
      <c r="AE21" s="273">
        <v>1</v>
      </c>
      <c r="AF21" s="273">
        <v>0</v>
      </c>
      <c r="AG21" s="273">
        <v>0</v>
      </c>
      <c r="AH21" s="273">
        <v>2</v>
      </c>
      <c r="AI21" s="273">
        <v>20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245</v>
      </c>
      <c r="AP21" s="276" t="s">
        <v>813</v>
      </c>
      <c r="AQ21" s="276" t="s">
        <v>813</v>
      </c>
      <c r="AR21" s="276" t="s">
        <v>813</v>
      </c>
      <c r="AS21" s="276" t="s">
        <v>813</v>
      </c>
      <c r="AT21" s="276" t="s">
        <v>813</v>
      </c>
      <c r="AU21" s="276" t="s">
        <v>813</v>
      </c>
      <c r="AV21" s="276" t="s">
        <v>813</v>
      </c>
      <c r="AW21" s="276" t="s">
        <v>813</v>
      </c>
      <c r="AX21" s="273">
        <v>0</v>
      </c>
      <c r="AY21" s="273">
        <v>7</v>
      </c>
      <c r="AZ21" s="276" t="s">
        <v>813</v>
      </c>
      <c r="BA21" s="273">
        <v>7</v>
      </c>
      <c r="BB21" s="273">
        <f>施設資源化量内訳!D21</f>
        <v>1136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419</v>
      </c>
      <c r="BH21" s="273">
        <f>施設資源化量内訳!J21</f>
        <v>351</v>
      </c>
      <c r="BI21" s="273">
        <f>施設資源化量内訳!K21</f>
        <v>97</v>
      </c>
      <c r="BJ21" s="273">
        <f>施設資源化量内訳!L21</f>
        <v>0</v>
      </c>
      <c r="BK21" s="273">
        <f>施設資源化量内訳!M21</f>
        <v>233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27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9</v>
      </c>
      <c r="CA21" s="273">
        <f t="shared" si="4"/>
        <v>48</v>
      </c>
      <c r="CB21" s="273">
        <v>0</v>
      </c>
      <c r="CC21" s="273">
        <v>0</v>
      </c>
      <c r="CD21" s="273">
        <v>0</v>
      </c>
      <c r="CE21" s="273">
        <v>47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1</v>
      </c>
      <c r="CN21" s="276" t="s">
        <v>813</v>
      </c>
      <c r="CO21" s="276" t="s">
        <v>813</v>
      </c>
      <c r="CP21" s="276" t="s">
        <v>813</v>
      </c>
      <c r="CQ21" s="276" t="s">
        <v>813</v>
      </c>
      <c r="CR21" s="276" t="s">
        <v>813</v>
      </c>
      <c r="CS21" s="276" t="s">
        <v>813</v>
      </c>
      <c r="CT21" s="276" t="s">
        <v>813</v>
      </c>
      <c r="CU21" s="276" t="s">
        <v>813</v>
      </c>
      <c r="CV21" s="273">
        <v>0</v>
      </c>
      <c r="CW21" s="273">
        <v>0</v>
      </c>
      <c r="CX21" s="276" t="s">
        <v>813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332</v>
      </c>
      <c r="E22" s="273">
        <f t="shared" si="8"/>
        <v>117</v>
      </c>
      <c r="F22" s="273">
        <f t="shared" si="9"/>
        <v>2</v>
      </c>
      <c r="G22" s="273">
        <f t="shared" si="10"/>
        <v>0</v>
      </c>
      <c r="H22" s="273">
        <f t="shared" si="11"/>
        <v>0</v>
      </c>
      <c r="I22" s="273">
        <f t="shared" si="12"/>
        <v>42</v>
      </c>
      <c r="J22" s="273">
        <f t="shared" si="13"/>
        <v>13</v>
      </c>
      <c r="K22" s="273">
        <f t="shared" si="14"/>
        <v>8</v>
      </c>
      <c r="L22" s="273">
        <f t="shared" si="15"/>
        <v>2</v>
      </c>
      <c r="M22" s="273">
        <f t="shared" si="16"/>
        <v>33</v>
      </c>
      <c r="N22" s="273">
        <f t="shared" si="17"/>
        <v>0</v>
      </c>
      <c r="O22" s="273">
        <f t="shared" si="18"/>
        <v>0</v>
      </c>
      <c r="P22" s="273">
        <f t="shared" si="19"/>
        <v>9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104</v>
      </c>
      <c r="W22" s="273">
        <f t="shared" si="26"/>
        <v>0</v>
      </c>
      <c r="X22" s="273">
        <f t="shared" si="27"/>
        <v>0</v>
      </c>
      <c r="Y22" s="273">
        <f t="shared" si="28"/>
        <v>1</v>
      </c>
      <c r="Z22" s="273">
        <f t="shared" si="29"/>
        <v>0</v>
      </c>
      <c r="AA22" s="273">
        <f t="shared" si="30"/>
        <v>0</v>
      </c>
      <c r="AB22" s="273">
        <f t="shared" si="31"/>
        <v>1</v>
      </c>
      <c r="AC22" s="273">
        <f t="shared" si="1"/>
        <v>94</v>
      </c>
      <c r="AD22" s="273">
        <v>58</v>
      </c>
      <c r="AE22" s="273">
        <v>1</v>
      </c>
      <c r="AF22" s="273">
        <v>0</v>
      </c>
      <c r="AG22" s="273">
        <v>0</v>
      </c>
      <c r="AH22" s="273">
        <v>18</v>
      </c>
      <c r="AI22" s="273">
        <v>7</v>
      </c>
      <c r="AJ22" s="273">
        <v>4</v>
      </c>
      <c r="AK22" s="273">
        <v>1</v>
      </c>
      <c r="AL22" s="273">
        <v>0</v>
      </c>
      <c r="AM22" s="273">
        <v>0</v>
      </c>
      <c r="AN22" s="273">
        <v>0</v>
      </c>
      <c r="AO22" s="276">
        <v>4</v>
      </c>
      <c r="AP22" s="276" t="s">
        <v>813</v>
      </c>
      <c r="AQ22" s="276" t="s">
        <v>813</v>
      </c>
      <c r="AR22" s="276" t="s">
        <v>813</v>
      </c>
      <c r="AS22" s="276" t="s">
        <v>813</v>
      </c>
      <c r="AT22" s="276" t="s">
        <v>813</v>
      </c>
      <c r="AU22" s="276" t="s">
        <v>813</v>
      </c>
      <c r="AV22" s="276" t="s">
        <v>813</v>
      </c>
      <c r="AW22" s="276" t="s">
        <v>813</v>
      </c>
      <c r="AX22" s="273">
        <v>1</v>
      </c>
      <c r="AY22" s="273">
        <v>0</v>
      </c>
      <c r="AZ22" s="276" t="s">
        <v>813</v>
      </c>
      <c r="BA22" s="273">
        <v>0</v>
      </c>
      <c r="BB22" s="273">
        <f>施設資源化量内訳!D22</f>
        <v>160</v>
      </c>
      <c r="BC22" s="273">
        <f>施設資源化量内訳!E22</f>
        <v>1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21</v>
      </c>
      <c r="BH22" s="273">
        <f>施設資源化量内訳!J22</f>
        <v>0</v>
      </c>
      <c r="BI22" s="273">
        <f>施設資源化量内訳!K22</f>
        <v>0</v>
      </c>
      <c r="BJ22" s="273">
        <f>施設資源化量内訳!L22</f>
        <v>0</v>
      </c>
      <c r="BK22" s="273">
        <f>施設資源化量内訳!M22</f>
        <v>33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104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1</v>
      </c>
      <c r="CA22" s="273">
        <f t="shared" si="4"/>
        <v>78</v>
      </c>
      <c r="CB22" s="273">
        <v>58</v>
      </c>
      <c r="CC22" s="273">
        <v>1</v>
      </c>
      <c r="CD22" s="273">
        <v>0</v>
      </c>
      <c r="CE22" s="273">
        <v>0</v>
      </c>
      <c r="CF22" s="273">
        <v>3</v>
      </c>
      <c r="CG22" s="273">
        <v>6</v>
      </c>
      <c r="CH22" s="273">
        <v>4</v>
      </c>
      <c r="CI22" s="273">
        <v>1</v>
      </c>
      <c r="CJ22" s="273">
        <v>0</v>
      </c>
      <c r="CK22" s="273">
        <v>0</v>
      </c>
      <c r="CL22" s="273">
        <v>0</v>
      </c>
      <c r="CM22" s="273">
        <v>5</v>
      </c>
      <c r="CN22" s="276" t="s">
        <v>813</v>
      </c>
      <c r="CO22" s="276" t="s">
        <v>813</v>
      </c>
      <c r="CP22" s="276" t="s">
        <v>813</v>
      </c>
      <c r="CQ22" s="276" t="s">
        <v>813</v>
      </c>
      <c r="CR22" s="276" t="s">
        <v>813</v>
      </c>
      <c r="CS22" s="276" t="s">
        <v>813</v>
      </c>
      <c r="CT22" s="276" t="s">
        <v>813</v>
      </c>
      <c r="CU22" s="276" t="s">
        <v>813</v>
      </c>
      <c r="CV22" s="273">
        <v>0</v>
      </c>
      <c r="CW22" s="273">
        <v>0</v>
      </c>
      <c r="CX22" s="276" t="s">
        <v>813</v>
      </c>
      <c r="CY22" s="273">
        <v>0</v>
      </c>
      <c r="CZ22" s="274" t="s">
        <v>774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1648</v>
      </c>
      <c r="E23" s="273">
        <f t="shared" si="8"/>
        <v>510</v>
      </c>
      <c r="F23" s="273">
        <f t="shared" si="9"/>
        <v>10</v>
      </c>
      <c r="G23" s="273">
        <f t="shared" si="10"/>
        <v>0</v>
      </c>
      <c r="H23" s="273">
        <f t="shared" si="11"/>
        <v>28</v>
      </c>
      <c r="I23" s="273">
        <f t="shared" si="12"/>
        <v>161</v>
      </c>
      <c r="J23" s="273">
        <f t="shared" si="13"/>
        <v>107</v>
      </c>
      <c r="K23" s="273">
        <f t="shared" si="14"/>
        <v>60</v>
      </c>
      <c r="L23" s="273">
        <f t="shared" si="15"/>
        <v>0</v>
      </c>
      <c r="M23" s="273">
        <f t="shared" si="16"/>
        <v>182</v>
      </c>
      <c r="N23" s="273">
        <f t="shared" si="17"/>
        <v>0</v>
      </c>
      <c r="O23" s="273">
        <f t="shared" si="18"/>
        <v>0</v>
      </c>
      <c r="P23" s="273">
        <f t="shared" si="19"/>
        <v>62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451</v>
      </c>
      <c r="W23" s="273">
        <f t="shared" si="26"/>
        <v>0</v>
      </c>
      <c r="X23" s="273">
        <f t="shared" si="27"/>
        <v>0</v>
      </c>
      <c r="Y23" s="273">
        <f t="shared" si="28"/>
        <v>5</v>
      </c>
      <c r="Z23" s="273">
        <f t="shared" si="29"/>
        <v>0</v>
      </c>
      <c r="AA23" s="273">
        <f t="shared" si="30"/>
        <v>0</v>
      </c>
      <c r="AB23" s="273">
        <f t="shared" si="31"/>
        <v>72</v>
      </c>
      <c r="AC23" s="273">
        <f t="shared" si="1"/>
        <v>379</v>
      </c>
      <c r="AD23" s="273">
        <v>35</v>
      </c>
      <c r="AE23" s="273">
        <v>0</v>
      </c>
      <c r="AF23" s="273">
        <v>0</v>
      </c>
      <c r="AG23" s="273">
        <v>0</v>
      </c>
      <c r="AH23" s="273">
        <v>88</v>
      </c>
      <c r="AI23" s="273">
        <v>107</v>
      </c>
      <c r="AJ23" s="273">
        <v>60</v>
      </c>
      <c r="AK23" s="273">
        <v>0</v>
      </c>
      <c r="AL23" s="273">
        <v>0</v>
      </c>
      <c r="AM23" s="273">
        <v>0</v>
      </c>
      <c r="AN23" s="273">
        <v>0</v>
      </c>
      <c r="AO23" s="276">
        <v>12</v>
      </c>
      <c r="AP23" s="276" t="s">
        <v>813</v>
      </c>
      <c r="AQ23" s="276" t="s">
        <v>813</v>
      </c>
      <c r="AR23" s="276" t="s">
        <v>813</v>
      </c>
      <c r="AS23" s="276" t="s">
        <v>813</v>
      </c>
      <c r="AT23" s="276" t="s">
        <v>813</v>
      </c>
      <c r="AU23" s="276" t="s">
        <v>813</v>
      </c>
      <c r="AV23" s="276" t="s">
        <v>813</v>
      </c>
      <c r="AW23" s="276" t="s">
        <v>813</v>
      </c>
      <c r="AX23" s="273">
        <v>5</v>
      </c>
      <c r="AY23" s="273">
        <v>0</v>
      </c>
      <c r="AZ23" s="276" t="s">
        <v>813</v>
      </c>
      <c r="BA23" s="273">
        <v>72</v>
      </c>
      <c r="BB23" s="273">
        <f>施設資源化量内訳!D23</f>
        <v>708</v>
      </c>
      <c r="BC23" s="273">
        <f>施設資源化量内訳!E23</f>
        <v>2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73</v>
      </c>
      <c r="BH23" s="273">
        <f>施設資源化量内訳!J23</f>
        <v>0</v>
      </c>
      <c r="BI23" s="273">
        <f>施設資源化量内訳!K23</f>
        <v>0</v>
      </c>
      <c r="BJ23" s="273">
        <f>施設資源化量内訳!L23</f>
        <v>0</v>
      </c>
      <c r="BK23" s="273">
        <f>施設資源化量内訳!M23</f>
        <v>182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451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561</v>
      </c>
      <c r="CB23" s="273">
        <v>473</v>
      </c>
      <c r="CC23" s="273">
        <v>10</v>
      </c>
      <c r="CD23" s="273">
        <v>0</v>
      </c>
      <c r="CE23" s="273">
        <v>28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50</v>
      </c>
      <c r="CN23" s="276" t="s">
        <v>813</v>
      </c>
      <c r="CO23" s="276" t="s">
        <v>813</v>
      </c>
      <c r="CP23" s="276" t="s">
        <v>813</v>
      </c>
      <c r="CQ23" s="276" t="s">
        <v>813</v>
      </c>
      <c r="CR23" s="276" t="s">
        <v>813</v>
      </c>
      <c r="CS23" s="276" t="s">
        <v>813</v>
      </c>
      <c r="CT23" s="276" t="s">
        <v>813</v>
      </c>
      <c r="CU23" s="276" t="s">
        <v>813</v>
      </c>
      <c r="CV23" s="273">
        <v>0</v>
      </c>
      <c r="CW23" s="273">
        <v>0</v>
      </c>
      <c r="CX23" s="276" t="s">
        <v>813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3090</v>
      </c>
      <c r="E24" s="273">
        <f t="shared" si="8"/>
        <v>355</v>
      </c>
      <c r="F24" s="273">
        <f t="shared" si="9"/>
        <v>0</v>
      </c>
      <c r="G24" s="273">
        <f t="shared" si="10"/>
        <v>74</v>
      </c>
      <c r="H24" s="273">
        <f t="shared" si="11"/>
        <v>142</v>
      </c>
      <c r="I24" s="273">
        <f t="shared" si="12"/>
        <v>412</v>
      </c>
      <c r="J24" s="273">
        <f t="shared" si="13"/>
        <v>130</v>
      </c>
      <c r="K24" s="273">
        <f t="shared" si="14"/>
        <v>39</v>
      </c>
      <c r="L24" s="273">
        <f t="shared" si="15"/>
        <v>0</v>
      </c>
      <c r="M24" s="273">
        <f t="shared" si="16"/>
        <v>130</v>
      </c>
      <c r="N24" s="273">
        <f t="shared" si="17"/>
        <v>12</v>
      </c>
      <c r="O24" s="273">
        <f t="shared" si="18"/>
        <v>0</v>
      </c>
      <c r="P24" s="273">
        <f t="shared" si="19"/>
        <v>109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1687</v>
      </c>
      <c r="AC24" s="273">
        <f t="shared" si="1"/>
        <v>1070</v>
      </c>
      <c r="AD24" s="273">
        <v>355</v>
      </c>
      <c r="AE24" s="273">
        <v>0</v>
      </c>
      <c r="AF24" s="273">
        <v>74</v>
      </c>
      <c r="AG24" s="273">
        <v>142</v>
      </c>
      <c r="AH24" s="273">
        <v>36</v>
      </c>
      <c r="AI24" s="273">
        <v>130</v>
      </c>
      <c r="AJ24" s="273">
        <v>39</v>
      </c>
      <c r="AK24" s="273">
        <v>0</v>
      </c>
      <c r="AL24" s="273">
        <v>130</v>
      </c>
      <c r="AM24" s="273">
        <v>12</v>
      </c>
      <c r="AN24" s="273">
        <v>0</v>
      </c>
      <c r="AO24" s="276">
        <v>109</v>
      </c>
      <c r="AP24" s="276" t="s">
        <v>813</v>
      </c>
      <c r="AQ24" s="276" t="s">
        <v>813</v>
      </c>
      <c r="AR24" s="276" t="s">
        <v>813</v>
      </c>
      <c r="AS24" s="276" t="s">
        <v>813</v>
      </c>
      <c r="AT24" s="276" t="s">
        <v>813</v>
      </c>
      <c r="AU24" s="276" t="s">
        <v>813</v>
      </c>
      <c r="AV24" s="276" t="s">
        <v>813</v>
      </c>
      <c r="AW24" s="276" t="s">
        <v>813</v>
      </c>
      <c r="AX24" s="273">
        <v>0</v>
      </c>
      <c r="AY24" s="273">
        <v>0</v>
      </c>
      <c r="AZ24" s="276" t="s">
        <v>813</v>
      </c>
      <c r="BA24" s="273">
        <v>43</v>
      </c>
      <c r="BB24" s="273">
        <f>施設資源化量内訳!D24</f>
        <v>2020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376</v>
      </c>
      <c r="BH24" s="273">
        <f>施設資源化量内訳!J24</f>
        <v>0</v>
      </c>
      <c r="BI24" s="273">
        <f>施設資源化量内訳!K24</f>
        <v>0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1644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813</v>
      </c>
      <c r="CO24" s="276" t="s">
        <v>813</v>
      </c>
      <c r="CP24" s="276" t="s">
        <v>813</v>
      </c>
      <c r="CQ24" s="276" t="s">
        <v>813</v>
      </c>
      <c r="CR24" s="276" t="s">
        <v>813</v>
      </c>
      <c r="CS24" s="276" t="s">
        <v>813</v>
      </c>
      <c r="CT24" s="276" t="s">
        <v>813</v>
      </c>
      <c r="CU24" s="276" t="s">
        <v>813</v>
      </c>
      <c r="CV24" s="273">
        <v>0</v>
      </c>
      <c r="CW24" s="273">
        <v>0</v>
      </c>
      <c r="CX24" s="276" t="s">
        <v>813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432</v>
      </c>
      <c r="E25" s="273">
        <f t="shared" si="8"/>
        <v>70</v>
      </c>
      <c r="F25" s="273">
        <f t="shared" si="9"/>
        <v>0</v>
      </c>
      <c r="G25" s="273">
        <f t="shared" si="10"/>
        <v>0</v>
      </c>
      <c r="H25" s="273">
        <f t="shared" si="11"/>
        <v>0</v>
      </c>
      <c r="I25" s="273">
        <f t="shared" si="12"/>
        <v>41</v>
      </c>
      <c r="J25" s="273">
        <f t="shared" si="13"/>
        <v>43</v>
      </c>
      <c r="K25" s="273">
        <f t="shared" si="14"/>
        <v>20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26</v>
      </c>
      <c r="Q25" s="273">
        <f t="shared" si="20"/>
        <v>0</v>
      </c>
      <c r="R25" s="273">
        <f t="shared" si="21"/>
        <v>0</v>
      </c>
      <c r="S25" s="273">
        <f t="shared" si="22"/>
        <v>168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52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12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813</v>
      </c>
      <c r="AQ25" s="276" t="s">
        <v>813</v>
      </c>
      <c r="AR25" s="276" t="s">
        <v>813</v>
      </c>
      <c r="AS25" s="276" t="s">
        <v>813</v>
      </c>
      <c r="AT25" s="276" t="s">
        <v>813</v>
      </c>
      <c r="AU25" s="276" t="s">
        <v>813</v>
      </c>
      <c r="AV25" s="276" t="s">
        <v>813</v>
      </c>
      <c r="AW25" s="276" t="s">
        <v>813</v>
      </c>
      <c r="AX25" s="273">
        <v>0</v>
      </c>
      <c r="AY25" s="273">
        <v>0</v>
      </c>
      <c r="AZ25" s="276" t="s">
        <v>813</v>
      </c>
      <c r="BA25" s="273">
        <v>0</v>
      </c>
      <c r="BB25" s="273">
        <f>施設資源化量内訳!D25</f>
        <v>432</v>
      </c>
      <c r="BC25" s="273">
        <f>施設資源化量内訳!E25</f>
        <v>70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41</v>
      </c>
      <c r="BH25" s="273">
        <f>施設資源化量内訳!J25</f>
        <v>43</v>
      </c>
      <c r="BI25" s="273">
        <f>施設資源化量内訳!K25</f>
        <v>20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26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168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52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12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813</v>
      </c>
      <c r="CO25" s="276" t="s">
        <v>813</v>
      </c>
      <c r="CP25" s="276" t="s">
        <v>813</v>
      </c>
      <c r="CQ25" s="276" t="s">
        <v>813</v>
      </c>
      <c r="CR25" s="276" t="s">
        <v>813</v>
      </c>
      <c r="CS25" s="276" t="s">
        <v>813</v>
      </c>
      <c r="CT25" s="276" t="s">
        <v>813</v>
      </c>
      <c r="CU25" s="276" t="s">
        <v>813</v>
      </c>
      <c r="CV25" s="273">
        <v>0</v>
      </c>
      <c r="CW25" s="273">
        <v>0</v>
      </c>
      <c r="CX25" s="276" t="s">
        <v>813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610</v>
      </c>
      <c r="E26" s="273">
        <f t="shared" si="8"/>
        <v>107</v>
      </c>
      <c r="F26" s="273">
        <f t="shared" si="9"/>
        <v>1</v>
      </c>
      <c r="G26" s="273">
        <f t="shared" si="10"/>
        <v>0</v>
      </c>
      <c r="H26" s="273">
        <f t="shared" si="11"/>
        <v>0</v>
      </c>
      <c r="I26" s="273">
        <f t="shared" si="12"/>
        <v>77</v>
      </c>
      <c r="J26" s="273">
        <f t="shared" si="13"/>
        <v>60</v>
      </c>
      <c r="K26" s="273">
        <f t="shared" si="14"/>
        <v>30</v>
      </c>
      <c r="L26" s="273">
        <f t="shared" si="15"/>
        <v>0</v>
      </c>
      <c r="M26" s="273">
        <f t="shared" si="16"/>
        <v>0</v>
      </c>
      <c r="N26" s="273">
        <f t="shared" si="17"/>
        <v>0</v>
      </c>
      <c r="O26" s="273">
        <f t="shared" si="18"/>
        <v>0</v>
      </c>
      <c r="P26" s="273">
        <f t="shared" si="19"/>
        <v>36</v>
      </c>
      <c r="Q26" s="273">
        <f t="shared" si="20"/>
        <v>0</v>
      </c>
      <c r="R26" s="273">
        <f t="shared" si="21"/>
        <v>0</v>
      </c>
      <c r="S26" s="273">
        <f t="shared" si="22"/>
        <v>220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66</v>
      </c>
      <c r="Y26" s="273">
        <f t="shared" si="28"/>
        <v>1</v>
      </c>
      <c r="Z26" s="273">
        <f t="shared" si="29"/>
        <v>0</v>
      </c>
      <c r="AA26" s="273">
        <f t="shared" si="30"/>
        <v>0</v>
      </c>
      <c r="AB26" s="273">
        <f t="shared" si="31"/>
        <v>12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813</v>
      </c>
      <c r="AQ26" s="276" t="s">
        <v>813</v>
      </c>
      <c r="AR26" s="276" t="s">
        <v>813</v>
      </c>
      <c r="AS26" s="276" t="s">
        <v>813</v>
      </c>
      <c r="AT26" s="276" t="s">
        <v>813</v>
      </c>
      <c r="AU26" s="276" t="s">
        <v>813</v>
      </c>
      <c r="AV26" s="276" t="s">
        <v>813</v>
      </c>
      <c r="AW26" s="276" t="s">
        <v>813</v>
      </c>
      <c r="AX26" s="273">
        <v>0</v>
      </c>
      <c r="AY26" s="273">
        <v>0</v>
      </c>
      <c r="AZ26" s="276" t="s">
        <v>813</v>
      </c>
      <c r="BA26" s="273">
        <v>0</v>
      </c>
      <c r="BB26" s="273">
        <f>施設資源化量内訳!D26</f>
        <v>598</v>
      </c>
      <c r="BC26" s="273">
        <f>施設資源化量内訳!E26</f>
        <v>96</v>
      </c>
      <c r="BD26" s="273">
        <f>施設資源化量内訳!F26</f>
        <v>1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77</v>
      </c>
      <c r="BH26" s="273">
        <f>施設資源化量内訳!J26</f>
        <v>60</v>
      </c>
      <c r="BI26" s="273">
        <f>施設資源化量内訳!K26</f>
        <v>30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35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220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66</v>
      </c>
      <c r="BW26" s="273">
        <f>施設資源化量内訳!Y26</f>
        <v>1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12</v>
      </c>
      <c r="CA26" s="273">
        <f t="shared" si="4"/>
        <v>12</v>
      </c>
      <c r="CB26" s="273">
        <v>11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1</v>
      </c>
      <c r="CN26" s="276" t="s">
        <v>813</v>
      </c>
      <c r="CO26" s="276" t="s">
        <v>813</v>
      </c>
      <c r="CP26" s="276" t="s">
        <v>813</v>
      </c>
      <c r="CQ26" s="276" t="s">
        <v>813</v>
      </c>
      <c r="CR26" s="276" t="s">
        <v>813</v>
      </c>
      <c r="CS26" s="276" t="s">
        <v>813</v>
      </c>
      <c r="CT26" s="276" t="s">
        <v>813</v>
      </c>
      <c r="CU26" s="276" t="s">
        <v>813</v>
      </c>
      <c r="CV26" s="273">
        <v>0</v>
      </c>
      <c r="CW26" s="273">
        <v>0</v>
      </c>
      <c r="CX26" s="276" t="s">
        <v>813</v>
      </c>
      <c r="CY26" s="273">
        <v>0</v>
      </c>
      <c r="CZ26" s="274" t="s">
        <v>774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923</v>
      </c>
      <c r="E27" s="273">
        <f t="shared" si="8"/>
        <v>303</v>
      </c>
      <c r="F27" s="273">
        <f t="shared" si="9"/>
        <v>2</v>
      </c>
      <c r="G27" s="273">
        <f t="shared" si="10"/>
        <v>12</v>
      </c>
      <c r="H27" s="273">
        <f t="shared" si="11"/>
        <v>0</v>
      </c>
      <c r="I27" s="273">
        <f t="shared" si="12"/>
        <v>72</v>
      </c>
      <c r="J27" s="273">
        <f t="shared" si="13"/>
        <v>74</v>
      </c>
      <c r="K27" s="273">
        <f t="shared" si="14"/>
        <v>25</v>
      </c>
      <c r="L27" s="273">
        <f t="shared" si="15"/>
        <v>0</v>
      </c>
      <c r="M27" s="273">
        <f t="shared" si="16"/>
        <v>59</v>
      </c>
      <c r="N27" s="273">
        <f t="shared" si="17"/>
        <v>0</v>
      </c>
      <c r="O27" s="273">
        <f t="shared" si="18"/>
        <v>0</v>
      </c>
      <c r="P27" s="273">
        <f t="shared" si="19"/>
        <v>35</v>
      </c>
      <c r="Q27" s="273">
        <f t="shared" si="20"/>
        <v>76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224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41</v>
      </c>
      <c r="AC27" s="273">
        <f t="shared" si="1"/>
        <v>144</v>
      </c>
      <c r="AD27" s="273">
        <v>106</v>
      </c>
      <c r="AE27" s="273">
        <v>2</v>
      </c>
      <c r="AF27" s="273">
        <v>12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16</v>
      </c>
      <c r="AP27" s="276" t="s">
        <v>813</v>
      </c>
      <c r="AQ27" s="276" t="s">
        <v>813</v>
      </c>
      <c r="AR27" s="276" t="s">
        <v>813</v>
      </c>
      <c r="AS27" s="276" t="s">
        <v>813</v>
      </c>
      <c r="AT27" s="276" t="s">
        <v>813</v>
      </c>
      <c r="AU27" s="276" t="s">
        <v>813</v>
      </c>
      <c r="AV27" s="276" t="s">
        <v>813</v>
      </c>
      <c r="AW27" s="276" t="s">
        <v>813</v>
      </c>
      <c r="AX27" s="273">
        <v>0</v>
      </c>
      <c r="AY27" s="273">
        <v>0</v>
      </c>
      <c r="AZ27" s="276" t="s">
        <v>813</v>
      </c>
      <c r="BA27" s="273">
        <v>8</v>
      </c>
      <c r="BB27" s="273">
        <f>施設資源化量内訳!D27</f>
        <v>558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67</v>
      </c>
      <c r="BH27" s="273">
        <f>施設資源化量内訳!J27</f>
        <v>74</v>
      </c>
      <c r="BI27" s="273">
        <f>施設資源化量内訳!K27</f>
        <v>25</v>
      </c>
      <c r="BJ27" s="273">
        <f>施設資源化量内訳!L27</f>
        <v>0</v>
      </c>
      <c r="BK27" s="273">
        <f>施設資源化量内訳!M27</f>
        <v>59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76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224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33</v>
      </c>
      <c r="CA27" s="273">
        <f t="shared" si="4"/>
        <v>221</v>
      </c>
      <c r="CB27" s="273">
        <v>197</v>
      </c>
      <c r="CC27" s="273">
        <v>0</v>
      </c>
      <c r="CD27" s="273">
        <v>0</v>
      </c>
      <c r="CE27" s="273">
        <v>0</v>
      </c>
      <c r="CF27" s="273">
        <v>5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19</v>
      </c>
      <c r="CN27" s="276" t="s">
        <v>813</v>
      </c>
      <c r="CO27" s="276" t="s">
        <v>813</v>
      </c>
      <c r="CP27" s="276" t="s">
        <v>813</v>
      </c>
      <c r="CQ27" s="276" t="s">
        <v>813</v>
      </c>
      <c r="CR27" s="276" t="s">
        <v>813</v>
      </c>
      <c r="CS27" s="276" t="s">
        <v>813</v>
      </c>
      <c r="CT27" s="276" t="s">
        <v>813</v>
      </c>
      <c r="CU27" s="276" t="s">
        <v>813</v>
      </c>
      <c r="CV27" s="273">
        <v>0</v>
      </c>
      <c r="CW27" s="273">
        <v>0</v>
      </c>
      <c r="CX27" s="276" t="s">
        <v>813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1617</v>
      </c>
      <c r="E28" s="273">
        <f t="shared" si="8"/>
        <v>313</v>
      </c>
      <c r="F28" s="273">
        <f t="shared" si="9"/>
        <v>4</v>
      </c>
      <c r="G28" s="273">
        <f t="shared" si="10"/>
        <v>0</v>
      </c>
      <c r="H28" s="273">
        <f t="shared" si="11"/>
        <v>0</v>
      </c>
      <c r="I28" s="273">
        <f t="shared" si="12"/>
        <v>143</v>
      </c>
      <c r="J28" s="273">
        <f t="shared" si="13"/>
        <v>124</v>
      </c>
      <c r="K28" s="273">
        <f t="shared" si="14"/>
        <v>37</v>
      </c>
      <c r="L28" s="273">
        <f t="shared" si="15"/>
        <v>0</v>
      </c>
      <c r="M28" s="273">
        <f t="shared" si="16"/>
        <v>97</v>
      </c>
      <c r="N28" s="273">
        <f t="shared" si="17"/>
        <v>0</v>
      </c>
      <c r="O28" s="273">
        <f t="shared" si="18"/>
        <v>0</v>
      </c>
      <c r="P28" s="273">
        <f t="shared" si="19"/>
        <v>37</v>
      </c>
      <c r="Q28" s="273">
        <f t="shared" si="20"/>
        <v>0</v>
      </c>
      <c r="R28" s="273">
        <f t="shared" si="21"/>
        <v>0</v>
      </c>
      <c r="S28" s="273">
        <f t="shared" si="22"/>
        <v>772</v>
      </c>
      <c r="T28" s="273">
        <f t="shared" si="23"/>
        <v>0</v>
      </c>
      <c r="U28" s="273">
        <f t="shared" si="24"/>
        <v>0</v>
      </c>
      <c r="V28" s="273">
        <f t="shared" si="25"/>
        <v>87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3</v>
      </c>
      <c r="AC28" s="273">
        <f t="shared" si="1"/>
        <v>2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813</v>
      </c>
      <c r="AQ28" s="276" t="s">
        <v>813</v>
      </c>
      <c r="AR28" s="276" t="s">
        <v>813</v>
      </c>
      <c r="AS28" s="276" t="s">
        <v>813</v>
      </c>
      <c r="AT28" s="276" t="s">
        <v>813</v>
      </c>
      <c r="AU28" s="276" t="s">
        <v>813</v>
      </c>
      <c r="AV28" s="276" t="s">
        <v>813</v>
      </c>
      <c r="AW28" s="276" t="s">
        <v>813</v>
      </c>
      <c r="AX28" s="273">
        <v>0</v>
      </c>
      <c r="AY28" s="273">
        <v>0</v>
      </c>
      <c r="AZ28" s="276" t="s">
        <v>813</v>
      </c>
      <c r="BA28" s="273">
        <v>2</v>
      </c>
      <c r="BB28" s="273">
        <f>施設資源化量内訳!D28</f>
        <v>1499</v>
      </c>
      <c r="BC28" s="273">
        <f>施設資源化量内訳!E28</f>
        <v>206</v>
      </c>
      <c r="BD28" s="273">
        <f>施設資源化量内訳!F28</f>
        <v>2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141</v>
      </c>
      <c r="BH28" s="273">
        <f>施設資源化量内訳!J28</f>
        <v>124</v>
      </c>
      <c r="BI28" s="273">
        <f>施設資源化量内訳!K28</f>
        <v>37</v>
      </c>
      <c r="BJ28" s="273">
        <f>施設資源化量内訳!L28</f>
        <v>0</v>
      </c>
      <c r="BK28" s="273">
        <f>施設資源化量内訳!M28</f>
        <v>97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32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772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87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1</v>
      </c>
      <c r="CA28" s="273">
        <f t="shared" si="4"/>
        <v>116</v>
      </c>
      <c r="CB28" s="273">
        <v>107</v>
      </c>
      <c r="CC28" s="273">
        <v>2</v>
      </c>
      <c r="CD28" s="273">
        <v>0</v>
      </c>
      <c r="CE28" s="273">
        <v>0</v>
      </c>
      <c r="CF28" s="273">
        <v>2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5</v>
      </c>
      <c r="CN28" s="276" t="s">
        <v>813</v>
      </c>
      <c r="CO28" s="276" t="s">
        <v>813</v>
      </c>
      <c r="CP28" s="276" t="s">
        <v>813</v>
      </c>
      <c r="CQ28" s="276" t="s">
        <v>813</v>
      </c>
      <c r="CR28" s="276" t="s">
        <v>813</v>
      </c>
      <c r="CS28" s="276" t="s">
        <v>813</v>
      </c>
      <c r="CT28" s="276" t="s">
        <v>813</v>
      </c>
      <c r="CU28" s="276" t="s">
        <v>813</v>
      </c>
      <c r="CV28" s="273">
        <v>0</v>
      </c>
      <c r="CW28" s="273">
        <v>0</v>
      </c>
      <c r="CX28" s="276" t="s">
        <v>813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373</v>
      </c>
      <c r="E29" s="273">
        <f t="shared" si="8"/>
        <v>177</v>
      </c>
      <c r="F29" s="273">
        <f t="shared" si="9"/>
        <v>0</v>
      </c>
      <c r="G29" s="273">
        <f t="shared" si="10"/>
        <v>0</v>
      </c>
      <c r="H29" s="273">
        <f t="shared" si="11"/>
        <v>0</v>
      </c>
      <c r="I29" s="273">
        <f t="shared" si="12"/>
        <v>40</v>
      </c>
      <c r="J29" s="273">
        <f t="shared" si="13"/>
        <v>45</v>
      </c>
      <c r="K29" s="273">
        <f t="shared" si="14"/>
        <v>25</v>
      </c>
      <c r="L29" s="273">
        <f t="shared" si="15"/>
        <v>0</v>
      </c>
      <c r="M29" s="273">
        <f t="shared" si="16"/>
        <v>58</v>
      </c>
      <c r="N29" s="273">
        <f t="shared" si="17"/>
        <v>0</v>
      </c>
      <c r="O29" s="273">
        <f t="shared" si="18"/>
        <v>0</v>
      </c>
      <c r="P29" s="273">
        <f t="shared" si="19"/>
        <v>0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28</v>
      </c>
      <c r="AC29" s="273">
        <f t="shared" si="1"/>
        <v>8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813</v>
      </c>
      <c r="AQ29" s="276" t="s">
        <v>813</v>
      </c>
      <c r="AR29" s="276" t="s">
        <v>813</v>
      </c>
      <c r="AS29" s="276" t="s">
        <v>813</v>
      </c>
      <c r="AT29" s="276" t="s">
        <v>813</v>
      </c>
      <c r="AU29" s="276" t="s">
        <v>813</v>
      </c>
      <c r="AV29" s="276" t="s">
        <v>813</v>
      </c>
      <c r="AW29" s="276" t="s">
        <v>813</v>
      </c>
      <c r="AX29" s="273">
        <v>0</v>
      </c>
      <c r="AY29" s="273">
        <v>0</v>
      </c>
      <c r="AZ29" s="276" t="s">
        <v>813</v>
      </c>
      <c r="BA29" s="273">
        <v>8</v>
      </c>
      <c r="BB29" s="273">
        <f>施設資源化量内訳!D29</f>
        <v>188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40</v>
      </c>
      <c r="BH29" s="273">
        <f>施設資源化量内訳!J29</f>
        <v>45</v>
      </c>
      <c r="BI29" s="273">
        <f>施設資源化量内訳!K29</f>
        <v>25</v>
      </c>
      <c r="BJ29" s="273">
        <f>施設資源化量内訳!L29</f>
        <v>0</v>
      </c>
      <c r="BK29" s="273">
        <f>施設資源化量内訳!M29</f>
        <v>58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20</v>
      </c>
      <c r="CA29" s="273">
        <f t="shared" si="4"/>
        <v>177</v>
      </c>
      <c r="CB29" s="273">
        <v>177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813</v>
      </c>
      <c r="CO29" s="276" t="s">
        <v>813</v>
      </c>
      <c r="CP29" s="276" t="s">
        <v>813</v>
      </c>
      <c r="CQ29" s="276" t="s">
        <v>813</v>
      </c>
      <c r="CR29" s="276" t="s">
        <v>813</v>
      </c>
      <c r="CS29" s="276" t="s">
        <v>813</v>
      </c>
      <c r="CT29" s="276" t="s">
        <v>813</v>
      </c>
      <c r="CU29" s="276" t="s">
        <v>813</v>
      </c>
      <c r="CV29" s="273">
        <v>0</v>
      </c>
      <c r="CW29" s="273">
        <v>0</v>
      </c>
      <c r="CX29" s="276" t="s">
        <v>813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969</v>
      </c>
      <c r="E30" s="273">
        <f t="shared" si="8"/>
        <v>355</v>
      </c>
      <c r="F30" s="273">
        <f t="shared" si="9"/>
        <v>4</v>
      </c>
      <c r="G30" s="273">
        <f t="shared" si="10"/>
        <v>0</v>
      </c>
      <c r="H30" s="273">
        <f t="shared" si="11"/>
        <v>0</v>
      </c>
      <c r="I30" s="273">
        <f t="shared" si="12"/>
        <v>75</v>
      </c>
      <c r="J30" s="273">
        <f t="shared" si="13"/>
        <v>64</v>
      </c>
      <c r="K30" s="273">
        <f t="shared" si="14"/>
        <v>36</v>
      </c>
      <c r="L30" s="273">
        <f t="shared" si="15"/>
        <v>0</v>
      </c>
      <c r="M30" s="273">
        <f t="shared" si="16"/>
        <v>66</v>
      </c>
      <c r="N30" s="273">
        <f t="shared" si="17"/>
        <v>1</v>
      </c>
      <c r="O30" s="273">
        <f t="shared" si="18"/>
        <v>0</v>
      </c>
      <c r="P30" s="273">
        <f t="shared" si="19"/>
        <v>28</v>
      </c>
      <c r="Q30" s="273">
        <f t="shared" si="20"/>
        <v>0</v>
      </c>
      <c r="R30" s="273">
        <f t="shared" si="21"/>
        <v>0</v>
      </c>
      <c r="S30" s="273">
        <f t="shared" si="22"/>
        <v>340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0</v>
      </c>
      <c r="AC30" s="273">
        <f t="shared" si="1"/>
        <v>344</v>
      </c>
      <c r="AD30" s="273">
        <v>315</v>
      </c>
      <c r="AE30" s="273">
        <v>3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26</v>
      </c>
      <c r="AP30" s="276" t="s">
        <v>813</v>
      </c>
      <c r="AQ30" s="276" t="s">
        <v>813</v>
      </c>
      <c r="AR30" s="276" t="s">
        <v>813</v>
      </c>
      <c r="AS30" s="276" t="s">
        <v>813</v>
      </c>
      <c r="AT30" s="276" t="s">
        <v>813</v>
      </c>
      <c r="AU30" s="276" t="s">
        <v>813</v>
      </c>
      <c r="AV30" s="276" t="s">
        <v>813</v>
      </c>
      <c r="AW30" s="276" t="s">
        <v>813</v>
      </c>
      <c r="AX30" s="273">
        <v>0</v>
      </c>
      <c r="AY30" s="273">
        <v>0</v>
      </c>
      <c r="AZ30" s="276" t="s">
        <v>813</v>
      </c>
      <c r="BA30" s="273">
        <v>0</v>
      </c>
      <c r="BB30" s="273">
        <f>施設資源化量内訳!D30</f>
        <v>581</v>
      </c>
      <c r="BC30" s="273">
        <f>施設資源化量内訳!E30</f>
        <v>0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74</v>
      </c>
      <c r="BH30" s="273">
        <f>施設資源化量内訳!J30</f>
        <v>64</v>
      </c>
      <c r="BI30" s="273">
        <f>施設資源化量内訳!K30</f>
        <v>36</v>
      </c>
      <c r="BJ30" s="273">
        <f>施設資源化量内訳!L30</f>
        <v>0</v>
      </c>
      <c r="BK30" s="273">
        <f>施設資源化量内訳!M30</f>
        <v>66</v>
      </c>
      <c r="BL30" s="273">
        <f>施設資源化量内訳!N30</f>
        <v>1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340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0</v>
      </c>
      <c r="CA30" s="273">
        <f t="shared" si="4"/>
        <v>44</v>
      </c>
      <c r="CB30" s="273">
        <v>40</v>
      </c>
      <c r="CC30" s="273">
        <v>1</v>
      </c>
      <c r="CD30" s="273">
        <v>0</v>
      </c>
      <c r="CE30" s="273">
        <v>0</v>
      </c>
      <c r="CF30" s="273">
        <v>1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2</v>
      </c>
      <c r="CN30" s="276" t="s">
        <v>813</v>
      </c>
      <c r="CO30" s="276" t="s">
        <v>813</v>
      </c>
      <c r="CP30" s="276" t="s">
        <v>813</v>
      </c>
      <c r="CQ30" s="276" t="s">
        <v>813</v>
      </c>
      <c r="CR30" s="276" t="s">
        <v>813</v>
      </c>
      <c r="CS30" s="276" t="s">
        <v>813</v>
      </c>
      <c r="CT30" s="276" t="s">
        <v>813</v>
      </c>
      <c r="CU30" s="276" t="s">
        <v>813</v>
      </c>
      <c r="CV30" s="273">
        <v>0</v>
      </c>
      <c r="CW30" s="273">
        <v>0</v>
      </c>
      <c r="CX30" s="276" t="s">
        <v>813</v>
      </c>
      <c r="CY30" s="273">
        <v>0</v>
      </c>
      <c r="CZ30" s="274" t="s">
        <v>774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591</v>
      </c>
      <c r="E31" s="273">
        <f t="shared" si="8"/>
        <v>177</v>
      </c>
      <c r="F31" s="273">
        <f t="shared" si="9"/>
        <v>0</v>
      </c>
      <c r="G31" s="273">
        <f t="shared" si="10"/>
        <v>0</v>
      </c>
      <c r="H31" s="273">
        <f t="shared" si="11"/>
        <v>0</v>
      </c>
      <c r="I31" s="273">
        <f t="shared" si="12"/>
        <v>66</v>
      </c>
      <c r="J31" s="273">
        <f t="shared" si="13"/>
        <v>52</v>
      </c>
      <c r="K31" s="273">
        <f t="shared" si="14"/>
        <v>37</v>
      </c>
      <c r="L31" s="273">
        <f t="shared" si="15"/>
        <v>0</v>
      </c>
      <c r="M31" s="273">
        <f t="shared" si="16"/>
        <v>40</v>
      </c>
      <c r="N31" s="273">
        <f t="shared" si="17"/>
        <v>0</v>
      </c>
      <c r="O31" s="273">
        <f t="shared" si="18"/>
        <v>1</v>
      </c>
      <c r="P31" s="273">
        <f t="shared" si="19"/>
        <v>27</v>
      </c>
      <c r="Q31" s="273">
        <f t="shared" si="20"/>
        <v>0</v>
      </c>
      <c r="R31" s="273">
        <f t="shared" si="21"/>
        <v>0</v>
      </c>
      <c r="S31" s="273">
        <f t="shared" si="22"/>
        <v>175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16</v>
      </c>
      <c r="AC31" s="273">
        <f t="shared" si="1"/>
        <v>42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10</v>
      </c>
      <c r="AJ31" s="273">
        <v>16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813</v>
      </c>
      <c r="AQ31" s="276" t="s">
        <v>813</v>
      </c>
      <c r="AR31" s="276" t="s">
        <v>813</v>
      </c>
      <c r="AS31" s="276" t="s">
        <v>813</v>
      </c>
      <c r="AT31" s="276" t="s">
        <v>813</v>
      </c>
      <c r="AU31" s="276" t="s">
        <v>813</v>
      </c>
      <c r="AV31" s="276" t="s">
        <v>813</v>
      </c>
      <c r="AW31" s="276" t="s">
        <v>813</v>
      </c>
      <c r="AX31" s="273">
        <v>0</v>
      </c>
      <c r="AY31" s="273">
        <v>0</v>
      </c>
      <c r="AZ31" s="276" t="s">
        <v>813</v>
      </c>
      <c r="BA31" s="273">
        <v>16</v>
      </c>
      <c r="BB31" s="273">
        <f>施設資源化量内訳!D31</f>
        <v>549</v>
      </c>
      <c r="BC31" s="273">
        <f>施設資源化量内訳!E31</f>
        <v>177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66</v>
      </c>
      <c r="BH31" s="273">
        <f>施設資源化量内訳!J31</f>
        <v>42</v>
      </c>
      <c r="BI31" s="273">
        <f>施設資源化量内訳!K31</f>
        <v>21</v>
      </c>
      <c r="BJ31" s="273">
        <f>施設資源化量内訳!L31</f>
        <v>0</v>
      </c>
      <c r="BK31" s="273">
        <f>施設資源化量内訳!M31</f>
        <v>40</v>
      </c>
      <c r="BL31" s="273">
        <f>施設資源化量内訳!N31</f>
        <v>0</v>
      </c>
      <c r="BM31" s="273">
        <f>施設資源化量内訳!O31</f>
        <v>1</v>
      </c>
      <c r="BN31" s="273">
        <f>施設資源化量内訳!P31</f>
        <v>27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175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813</v>
      </c>
      <c r="CO31" s="276" t="s">
        <v>813</v>
      </c>
      <c r="CP31" s="276" t="s">
        <v>813</v>
      </c>
      <c r="CQ31" s="276" t="s">
        <v>813</v>
      </c>
      <c r="CR31" s="276" t="s">
        <v>813</v>
      </c>
      <c r="CS31" s="276" t="s">
        <v>813</v>
      </c>
      <c r="CT31" s="276" t="s">
        <v>813</v>
      </c>
      <c r="CU31" s="276" t="s">
        <v>813</v>
      </c>
      <c r="CV31" s="273">
        <v>0</v>
      </c>
      <c r="CW31" s="273">
        <v>0</v>
      </c>
      <c r="CX31" s="276" t="s">
        <v>813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198</v>
      </c>
      <c r="E32" s="273">
        <f t="shared" si="8"/>
        <v>20</v>
      </c>
      <c r="F32" s="273">
        <f t="shared" si="9"/>
        <v>0</v>
      </c>
      <c r="G32" s="273">
        <f t="shared" si="10"/>
        <v>12</v>
      </c>
      <c r="H32" s="273">
        <f t="shared" si="11"/>
        <v>0</v>
      </c>
      <c r="I32" s="273">
        <f t="shared" si="12"/>
        <v>35</v>
      </c>
      <c r="J32" s="273">
        <f t="shared" si="13"/>
        <v>42</v>
      </c>
      <c r="K32" s="273">
        <f t="shared" si="14"/>
        <v>17</v>
      </c>
      <c r="L32" s="273">
        <f t="shared" si="15"/>
        <v>0</v>
      </c>
      <c r="M32" s="273">
        <f t="shared" si="16"/>
        <v>48</v>
      </c>
      <c r="N32" s="273">
        <f t="shared" si="17"/>
        <v>0</v>
      </c>
      <c r="O32" s="273">
        <f t="shared" si="18"/>
        <v>0</v>
      </c>
      <c r="P32" s="273">
        <f t="shared" si="19"/>
        <v>0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24</v>
      </c>
      <c r="AC32" s="273">
        <f t="shared" si="1"/>
        <v>7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813</v>
      </c>
      <c r="AQ32" s="276" t="s">
        <v>813</v>
      </c>
      <c r="AR32" s="276" t="s">
        <v>813</v>
      </c>
      <c r="AS32" s="276" t="s">
        <v>813</v>
      </c>
      <c r="AT32" s="276" t="s">
        <v>813</v>
      </c>
      <c r="AU32" s="276" t="s">
        <v>813</v>
      </c>
      <c r="AV32" s="276" t="s">
        <v>813</v>
      </c>
      <c r="AW32" s="276" t="s">
        <v>813</v>
      </c>
      <c r="AX32" s="273">
        <v>0</v>
      </c>
      <c r="AY32" s="273">
        <v>0</v>
      </c>
      <c r="AZ32" s="276" t="s">
        <v>813</v>
      </c>
      <c r="BA32" s="273">
        <v>7</v>
      </c>
      <c r="BB32" s="273">
        <f>施設資源化量内訳!D32</f>
        <v>159</v>
      </c>
      <c r="BC32" s="273">
        <f>施設資源化量内訳!E32</f>
        <v>0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35</v>
      </c>
      <c r="BH32" s="273">
        <f>施設資源化量内訳!J32</f>
        <v>42</v>
      </c>
      <c r="BI32" s="273">
        <f>施設資源化量内訳!K32</f>
        <v>17</v>
      </c>
      <c r="BJ32" s="273">
        <f>施設資源化量内訳!L32</f>
        <v>0</v>
      </c>
      <c r="BK32" s="273">
        <f>施設資源化量内訳!M32</f>
        <v>48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17</v>
      </c>
      <c r="CA32" s="273">
        <f t="shared" si="4"/>
        <v>32</v>
      </c>
      <c r="CB32" s="273">
        <v>20</v>
      </c>
      <c r="CC32" s="273">
        <v>0</v>
      </c>
      <c r="CD32" s="273">
        <v>12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813</v>
      </c>
      <c r="CO32" s="276" t="s">
        <v>813</v>
      </c>
      <c r="CP32" s="276" t="s">
        <v>813</v>
      </c>
      <c r="CQ32" s="276" t="s">
        <v>813</v>
      </c>
      <c r="CR32" s="276" t="s">
        <v>813</v>
      </c>
      <c r="CS32" s="276" t="s">
        <v>813</v>
      </c>
      <c r="CT32" s="276" t="s">
        <v>813</v>
      </c>
      <c r="CU32" s="276" t="s">
        <v>813</v>
      </c>
      <c r="CV32" s="273">
        <v>0</v>
      </c>
      <c r="CW32" s="273">
        <v>0</v>
      </c>
      <c r="CX32" s="276" t="s">
        <v>813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380</v>
      </c>
      <c r="E33" s="273">
        <f t="shared" si="8"/>
        <v>200</v>
      </c>
      <c r="F33" s="273">
        <f t="shared" si="9"/>
        <v>0</v>
      </c>
      <c r="G33" s="273">
        <f t="shared" si="10"/>
        <v>0</v>
      </c>
      <c r="H33" s="273">
        <f t="shared" si="11"/>
        <v>0</v>
      </c>
      <c r="I33" s="273">
        <f t="shared" si="12"/>
        <v>26</v>
      </c>
      <c r="J33" s="273">
        <f t="shared" si="13"/>
        <v>78</v>
      </c>
      <c r="K33" s="273">
        <f t="shared" si="14"/>
        <v>29</v>
      </c>
      <c r="L33" s="273">
        <f t="shared" si="15"/>
        <v>2</v>
      </c>
      <c r="M33" s="273">
        <f t="shared" si="16"/>
        <v>0</v>
      </c>
      <c r="N33" s="273">
        <f t="shared" si="17"/>
        <v>0</v>
      </c>
      <c r="O33" s="273">
        <f t="shared" si="18"/>
        <v>41</v>
      </c>
      <c r="P33" s="273">
        <f t="shared" si="19"/>
        <v>4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0</v>
      </c>
      <c r="AC33" s="273">
        <f t="shared" si="1"/>
        <v>109</v>
      </c>
      <c r="AD33" s="273">
        <v>105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4</v>
      </c>
      <c r="AP33" s="276" t="s">
        <v>813</v>
      </c>
      <c r="AQ33" s="276" t="s">
        <v>813</v>
      </c>
      <c r="AR33" s="276" t="s">
        <v>813</v>
      </c>
      <c r="AS33" s="276" t="s">
        <v>813</v>
      </c>
      <c r="AT33" s="276" t="s">
        <v>813</v>
      </c>
      <c r="AU33" s="276" t="s">
        <v>813</v>
      </c>
      <c r="AV33" s="276" t="s">
        <v>813</v>
      </c>
      <c r="AW33" s="276" t="s">
        <v>813</v>
      </c>
      <c r="AX33" s="273">
        <v>0</v>
      </c>
      <c r="AY33" s="273">
        <v>0</v>
      </c>
      <c r="AZ33" s="276" t="s">
        <v>813</v>
      </c>
      <c r="BA33" s="273">
        <v>0</v>
      </c>
      <c r="BB33" s="273">
        <f>施設資源化量内訳!D33</f>
        <v>271</v>
      </c>
      <c r="BC33" s="273">
        <f>施設資源化量内訳!E33</f>
        <v>95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26</v>
      </c>
      <c r="BH33" s="273">
        <f>施設資源化量内訳!J33</f>
        <v>78</v>
      </c>
      <c r="BI33" s="273">
        <f>施設資源化量内訳!K33</f>
        <v>29</v>
      </c>
      <c r="BJ33" s="273">
        <f>施設資源化量内訳!L33</f>
        <v>2</v>
      </c>
      <c r="BK33" s="273">
        <f>施設資源化量内訳!M33</f>
        <v>0</v>
      </c>
      <c r="BL33" s="273">
        <f>施設資源化量内訳!N33</f>
        <v>0</v>
      </c>
      <c r="BM33" s="273">
        <f>施設資源化量内訳!O33</f>
        <v>41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0</v>
      </c>
      <c r="CA33" s="273">
        <f t="shared" si="4"/>
        <v>0</v>
      </c>
      <c r="CB33" s="273">
        <v>0</v>
      </c>
      <c r="CC33" s="273"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813</v>
      </c>
      <c r="CO33" s="276" t="s">
        <v>813</v>
      </c>
      <c r="CP33" s="276" t="s">
        <v>813</v>
      </c>
      <c r="CQ33" s="276" t="s">
        <v>813</v>
      </c>
      <c r="CR33" s="276" t="s">
        <v>813</v>
      </c>
      <c r="CS33" s="276" t="s">
        <v>813</v>
      </c>
      <c r="CT33" s="276" t="s">
        <v>813</v>
      </c>
      <c r="CU33" s="276" t="s">
        <v>813</v>
      </c>
      <c r="CV33" s="273">
        <v>0</v>
      </c>
      <c r="CW33" s="273">
        <v>0</v>
      </c>
      <c r="CX33" s="276" t="s">
        <v>813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3509</v>
      </c>
      <c r="E34" s="273">
        <f t="shared" si="8"/>
        <v>314</v>
      </c>
      <c r="F34" s="273">
        <f t="shared" si="9"/>
        <v>3</v>
      </c>
      <c r="G34" s="273">
        <f t="shared" si="10"/>
        <v>0</v>
      </c>
      <c r="H34" s="273">
        <f t="shared" si="11"/>
        <v>0</v>
      </c>
      <c r="I34" s="273">
        <f t="shared" si="12"/>
        <v>183</v>
      </c>
      <c r="J34" s="273">
        <f t="shared" si="13"/>
        <v>91</v>
      </c>
      <c r="K34" s="273">
        <f t="shared" si="14"/>
        <v>38</v>
      </c>
      <c r="L34" s="273">
        <f t="shared" si="15"/>
        <v>2</v>
      </c>
      <c r="M34" s="273">
        <f t="shared" si="16"/>
        <v>0</v>
      </c>
      <c r="N34" s="273">
        <f t="shared" si="17"/>
        <v>0</v>
      </c>
      <c r="O34" s="273">
        <f t="shared" si="18"/>
        <v>0</v>
      </c>
      <c r="P34" s="273">
        <f t="shared" si="19"/>
        <v>45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2812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7</v>
      </c>
      <c r="Z34" s="273">
        <f t="shared" si="29"/>
        <v>0</v>
      </c>
      <c r="AA34" s="273">
        <f t="shared" si="30"/>
        <v>0</v>
      </c>
      <c r="AB34" s="273">
        <f t="shared" si="31"/>
        <v>14</v>
      </c>
      <c r="AC34" s="273">
        <f t="shared" si="1"/>
        <v>556</v>
      </c>
      <c r="AD34" s="273">
        <v>314</v>
      </c>
      <c r="AE34" s="273">
        <v>3</v>
      </c>
      <c r="AF34" s="273">
        <v>0</v>
      </c>
      <c r="AG34" s="273">
        <v>0</v>
      </c>
      <c r="AH34" s="273">
        <v>138</v>
      </c>
      <c r="AI34" s="273">
        <v>35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45</v>
      </c>
      <c r="AP34" s="276" t="s">
        <v>813</v>
      </c>
      <c r="AQ34" s="276" t="s">
        <v>813</v>
      </c>
      <c r="AR34" s="276" t="s">
        <v>813</v>
      </c>
      <c r="AS34" s="276" t="s">
        <v>813</v>
      </c>
      <c r="AT34" s="276" t="s">
        <v>813</v>
      </c>
      <c r="AU34" s="276" t="s">
        <v>813</v>
      </c>
      <c r="AV34" s="276" t="s">
        <v>813</v>
      </c>
      <c r="AW34" s="276" t="s">
        <v>813</v>
      </c>
      <c r="AX34" s="273">
        <v>7</v>
      </c>
      <c r="AY34" s="273">
        <v>0</v>
      </c>
      <c r="AZ34" s="276" t="s">
        <v>813</v>
      </c>
      <c r="BA34" s="273">
        <v>14</v>
      </c>
      <c r="BB34" s="273">
        <f>施設資源化量内訳!D34</f>
        <v>2953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45</v>
      </c>
      <c r="BH34" s="273">
        <f>施設資源化量内訳!J34</f>
        <v>56</v>
      </c>
      <c r="BI34" s="273">
        <f>施設資源化量内訳!K34</f>
        <v>38</v>
      </c>
      <c r="BJ34" s="273">
        <f>施設資源化量内訳!L34</f>
        <v>2</v>
      </c>
      <c r="BK34" s="273">
        <f>施設資源化量内訳!M34</f>
        <v>0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2812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0</v>
      </c>
      <c r="CA34" s="273">
        <f t="shared" si="4"/>
        <v>0</v>
      </c>
      <c r="CB34" s="273">
        <v>0</v>
      </c>
      <c r="CC34" s="273"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813</v>
      </c>
      <c r="CO34" s="276" t="s">
        <v>813</v>
      </c>
      <c r="CP34" s="276" t="s">
        <v>813</v>
      </c>
      <c r="CQ34" s="276" t="s">
        <v>813</v>
      </c>
      <c r="CR34" s="276" t="s">
        <v>813</v>
      </c>
      <c r="CS34" s="276" t="s">
        <v>813</v>
      </c>
      <c r="CT34" s="276" t="s">
        <v>813</v>
      </c>
      <c r="CU34" s="276" t="s">
        <v>813</v>
      </c>
      <c r="CV34" s="273">
        <v>0</v>
      </c>
      <c r="CW34" s="273">
        <v>0</v>
      </c>
      <c r="CX34" s="276" t="s">
        <v>813</v>
      </c>
      <c r="CY34" s="273">
        <v>0</v>
      </c>
      <c r="CZ34" s="274" t="s">
        <v>755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469</v>
      </c>
      <c r="E35" s="273">
        <f t="shared" si="8"/>
        <v>152</v>
      </c>
      <c r="F35" s="273">
        <f t="shared" si="9"/>
        <v>2</v>
      </c>
      <c r="G35" s="273">
        <f t="shared" si="10"/>
        <v>0</v>
      </c>
      <c r="H35" s="273">
        <f t="shared" si="11"/>
        <v>98</v>
      </c>
      <c r="I35" s="273">
        <f t="shared" si="12"/>
        <v>48</v>
      </c>
      <c r="J35" s="273">
        <f t="shared" si="13"/>
        <v>44</v>
      </c>
      <c r="K35" s="273">
        <f t="shared" si="14"/>
        <v>26</v>
      </c>
      <c r="L35" s="273">
        <f t="shared" si="15"/>
        <v>0</v>
      </c>
      <c r="M35" s="273">
        <f t="shared" si="16"/>
        <v>21</v>
      </c>
      <c r="N35" s="273">
        <f t="shared" si="17"/>
        <v>1</v>
      </c>
      <c r="O35" s="273">
        <f t="shared" si="18"/>
        <v>0</v>
      </c>
      <c r="P35" s="273">
        <f t="shared" si="19"/>
        <v>21</v>
      </c>
      <c r="Q35" s="273">
        <f t="shared" si="20"/>
        <v>0</v>
      </c>
      <c r="R35" s="273">
        <f t="shared" si="21"/>
        <v>0</v>
      </c>
      <c r="S35" s="273">
        <f t="shared" si="22"/>
        <v>0</v>
      </c>
      <c r="T35" s="273">
        <f t="shared" si="23"/>
        <v>0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0</v>
      </c>
      <c r="Z35" s="273">
        <f t="shared" si="29"/>
        <v>0</v>
      </c>
      <c r="AA35" s="273">
        <f t="shared" si="30"/>
        <v>0</v>
      </c>
      <c r="AB35" s="273">
        <f t="shared" si="31"/>
        <v>56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0</v>
      </c>
      <c r="AP35" s="276" t="s">
        <v>813</v>
      </c>
      <c r="AQ35" s="276" t="s">
        <v>813</v>
      </c>
      <c r="AR35" s="276" t="s">
        <v>813</v>
      </c>
      <c r="AS35" s="276" t="s">
        <v>813</v>
      </c>
      <c r="AT35" s="276" t="s">
        <v>813</v>
      </c>
      <c r="AU35" s="276" t="s">
        <v>813</v>
      </c>
      <c r="AV35" s="276" t="s">
        <v>813</v>
      </c>
      <c r="AW35" s="276" t="s">
        <v>813</v>
      </c>
      <c r="AX35" s="273">
        <v>0</v>
      </c>
      <c r="AY35" s="273">
        <v>0</v>
      </c>
      <c r="AZ35" s="276" t="s">
        <v>813</v>
      </c>
      <c r="BA35" s="273">
        <v>0</v>
      </c>
      <c r="BB35" s="273">
        <f>施設資源化量内訳!D35</f>
        <v>469</v>
      </c>
      <c r="BC35" s="273">
        <f>施設資源化量内訳!E35</f>
        <v>152</v>
      </c>
      <c r="BD35" s="273">
        <f>施設資源化量内訳!F35</f>
        <v>2</v>
      </c>
      <c r="BE35" s="273">
        <f>施設資源化量内訳!G35</f>
        <v>0</v>
      </c>
      <c r="BF35" s="273">
        <f>施設資源化量内訳!H35</f>
        <v>98</v>
      </c>
      <c r="BG35" s="273">
        <f>施設資源化量内訳!I35</f>
        <v>48</v>
      </c>
      <c r="BH35" s="273">
        <f>施設資源化量内訳!J35</f>
        <v>44</v>
      </c>
      <c r="BI35" s="273">
        <f>施設資源化量内訳!K35</f>
        <v>26</v>
      </c>
      <c r="BJ35" s="273">
        <f>施設資源化量内訳!L35</f>
        <v>0</v>
      </c>
      <c r="BK35" s="273">
        <f>施設資源化量内訳!M35</f>
        <v>21</v>
      </c>
      <c r="BL35" s="273">
        <f>施設資源化量内訳!N35</f>
        <v>1</v>
      </c>
      <c r="BM35" s="273">
        <f>施設資源化量内訳!O35</f>
        <v>0</v>
      </c>
      <c r="BN35" s="273">
        <f>施設資源化量内訳!P35</f>
        <v>21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0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56</v>
      </c>
      <c r="CA35" s="273">
        <f t="shared" si="4"/>
        <v>0</v>
      </c>
      <c r="CB35" s="273">
        <v>0</v>
      </c>
      <c r="CC35" s="273"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813</v>
      </c>
      <c r="CO35" s="276" t="s">
        <v>813</v>
      </c>
      <c r="CP35" s="276" t="s">
        <v>813</v>
      </c>
      <c r="CQ35" s="276" t="s">
        <v>813</v>
      </c>
      <c r="CR35" s="276" t="s">
        <v>813</v>
      </c>
      <c r="CS35" s="276" t="s">
        <v>813</v>
      </c>
      <c r="CT35" s="276" t="s">
        <v>813</v>
      </c>
      <c r="CU35" s="276" t="s">
        <v>813</v>
      </c>
      <c r="CV35" s="273">
        <v>0</v>
      </c>
      <c r="CW35" s="273">
        <v>0</v>
      </c>
      <c r="CX35" s="276" t="s">
        <v>813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910</v>
      </c>
      <c r="E36" s="273">
        <f t="shared" si="8"/>
        <v>309</v>
      </c>
      <c r="F36" s="273">
        <f t="shared" si="9"/>
        <v>3</v>
      </c>
      <c r="G36" s="273">
        <f t="shared" si="10"/>
        <v>0</v>
      </c>
      <c r="H36" s="273">
        <f t="shared" si="11"/>
        <v>0</v>
      </c>
      <c r="I36" s="273">
        <f t="shared" si="12"/>
        <v>117</v>
      </c>
      <c r="J36" s="273">
        <f t="shared" si="13"/>
        <v>47</v>
      </c>
      <c r="K36" s="273">
        <f t="shared" si="14"/>
        <v>30</v>
      </c>
      <c r="L36" s="273">
        <f t="shared" si="15"/>
        <v>0</v>
      </c>
      <c r="M36" s="273">
        <f t="shared" si="16"/>
        <v>0</v>
      </c>
      <c r="N36" s="273">
        <f t="shared" si="17"/>
        <v>0</v>
      </c>
      <c r="O36" s="273">
        <f t="shared" si="18"/>
        <v>0</v>
      </c>
      <c r="P36" s="273">
        <f t="shared" si="19"/>
        <v>51</v>
      </c>
      <c r="Q36" s="273">
        <f t="shared" si="20"/>
        <v>19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90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244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0</v>
      </c>
      <c r="AP36" s="276" t="s">
        <v>813</v>
      </c>
      <c r="AQ36" s="276" t="s">
        <v>813</v>
      </c>
      <c r="AR36" s="276" t="s">
        <v>813</v>
      </c>
      <c r="AS36" s="276" t="s">
        <v>813</v>
      </c>
      <c r="AT36" s="276" t="s">
        <v>813</v>
      </c>
      <c r="AU36" s="276" t="s">
        <v>813</v>
      </c>
      <c r="AV36" s="276" t="s">
        <v>813</v>
      </c>
      <c r="AW36" s="276" t="s">
        <v>813</v>
      </c>
      <c r="AX36" s="273">
        <v>0</v>
      </c>
      <c r="AY36" s="273">
        <v>0</v>
      </c>
      <c r="AZ36" s="276" t="s">
        <v>813</v>
      </c>
      <c r="BA36" s="273">
        <v>0</v>
      </c>
      <c r="BB36" s="273">
        <f>施設資源化量内訳!D36</f>
        <v>910</v>
      </c>
      <c r="BC36" s="273">
        <f>施設資源化量内訳!E36</f>
        <v>309</v>
      </c>
      <c r="BD36" s="273">
        <f>施設資源化量内訳!F36</f>
        <v>3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117</v>
      </c>
      <c r="BH36" s="273">
        <f>施設資源化量内訳!J36</f>
        <v>47</v>
      </c>
      <c r="BI36" s="273">
        <f>施設資源化量内訳!K36</f>
        <v>30</v>
      </c>
      <c r="BJ36" s="273">
        <f>施設資源化量内訳!L36</f>
        <v>0</v>
      </c>
      <c r="BK36" s="273">
        <f>施設資源化量内訳!M36</f>
        <v>0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51</v>
      </c>
      <c r="BO36" s="273">
        <f>施設資源化量内訳!Q36</f>
        <v>19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90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244</v>
      </c>
      <c r="CA36" s="273">
        <f t="shared" si="4"/>
        <v>0</v>
      </c>
      <c r="CB36" s="273">
        <v>0</v>
      </c>
      <c r="CC36" s="273"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813</v>
      </c>
      <c r="CO36" s="276" t="s">
        <v>813</v>
      </c>
      <c r="CP36" s="276" t="s">
        <v>813</v>
      </c>
      <c r="CQ36" s="276" t="s">
        <v>813</v>
      </c>
      <c r="CR36" s="276" t="s">
        <v>813</v>
      </c>
      <c r="CS36" s="276" t="s">
        <v>813</v>
      </c>
      <c r="CT36" s="276" t="s">
        <v>813</v>
      </c>
      <c r="CU36" s="276" t="s">
        <v>813</v>
      </c>
      <c r="CV36" s="273">
        <v>0</v>
      </c>
      <c r="CW36" s="273">
        <v>0</v>
      </c>
      <c r="CX36" s="276" t="s">
        <v>813</v>
      </c>
      <c r="CY36" s="273">
        <v>0</v>
      </c>
      <c r="CZ36" s="274" t="s">
        <v>755</v>
      </c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36">
    <sortCondition ref="A8:A36"/>
    <sortCondition ref="B8:B36"/>
    <sortCondition ref="C8:C36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35" man="1"/>
    <brk id="53" min="1" max="35" man="1"/>
    <brk id="78" min="1" max="3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三重県</v>
      </c>
      <c r="B7" s="283" t="str">
        <f>ごみ処理概要!B7</f>
        <v>24000</v>
      </c>
      <c r="C7" s="284" t="s">
        <v>3</v>
      </c>
      <c r="D7" s="286">
        <f t="shared" ref="D7:AB7" si="0">SUM(AC7,BB7,CA7,CZ7,DY7,EX7,FW7)</f>
        <v>76856</v>
      </c>
      <c r="E7" s="286">
        <f t="shared" si="0"/>
        <v>2002</v>
      </c>
      <c r="F7" s="286">
        <f t="shared" si="0"/>
        <v>16</v>
      </c>
      <c r="G7" s="286">
        <f t="shared" si="0"/>
        <v>0</v>
      </c>
      <c r="H7" s="286">
        <f t="shared" si="0"/>
        <v>178</v>
      </c>
      <c r="I7" s="286">
        <f t="shared" si="0"/>
        <v>8057</v>
      </c>
      <c r="J7" s="286">
        <f t="shared" si="0"/>
        <v>4714</v>
      </c>
      <c r="K7" s="286">
        <f t="shared" si="0"/>
        <v>2441</v>
      </c>
      <c r="L7" s="286">
        <f t="shared" si="0"/>
        <v>22</v>
      </c>
      <c r="M7" s="286">
        <f t="shared" si="0"/>
        <v>7575</v>
      </c>
      <c r="N7" s="286">
        <f t="shared" si="0"/>
        <v>1139</v>
      </c>
      <c r="O7" s="286">
        <f t="shared" si="0"/>
        <v>42</v>
      </c>
      <c r="P7" s="286">
        <f t="shared" si="0"/>
        <v>254</v>
      </c>
      <c r="Q7" s="286">
        <f t="shared" si="0"/>
        <v>126</v>
      </c>
      <c r="R7" s="286">
        <f t="shared" si="0"/>
        <v>0</v>
      </c>
      <c r="S7" s="286">
        <f t="shared" si="0"/>
        <v>13594</v>
      </c>
      <c r="T7" s="286">
        <f t="shared" si="0"/>
        <v>2812</v>
      </c>
      <c r="U7" s="286">
        <f t="shared" si="0"/>
        <v>224</v>
      </c>
      <c r="V7" s="286">
        <f t="shared" si="0"/>
        <v>13386</v>
      </c>
      <c r="W7" s="286">
        <f t="shared" si="0"/>
        <v>0</v>
      </c>
      <c r="X7" s="286">
        <f t="shared" si="0"/>
        <v>3454</v>
      </c>
      <c r="Y7" s="286">
        <f t="shared" si="0"/>
        <v>5</v>
      </c>
      <c r="Z7" s="286">
        <f t="shared" si="0"/>
        <v>0</v>
      </c>
      <c r="AA7" s="286">
        <f t="shared" si="0"/>
        <v>0</v>
      </c>
      <c r="AB7" s="286">
        <f t="shared" si="0"/>
        <v>16815</v>
      </c>
      <c r="AC7" s="286">
        <f t="shared" ref="AC7:AC36" si="1">SUM(AD7:AY7,BA7)</f>
        <v>44328</v>
      </c>
      <c r="AD7" s="286">
        <f t="shared" ref="AD7:AO7" si="2">SUM(AD$8:AD$207)</f>
        <v>95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508</v>
      </c>
      <c r="AI7" s="286">
        <f t="shared" si="2"/>
        <v>78</v>
      </c>
      <c r="AJ7" s="286">
        <f t="shared" si="2"/>
        <v>29</v>
      </c>
      <c r="AK7" s="286">
        <f t="shared" si="2"/>
        <v>2</v>
      </c>
      <c r="AL7" s="286">
        <f t="shared" si="2"/>
        <v>0</v>
      </c>
      <c r="AM7" s="286">
        <f t="shared" si="2"/>
        <v>0</v>
      </c>
      <c r="AN7" s="286">
        <f t="shared" si="2"/>
        <v>41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13594</v>
      </c>
      <c r="AS7" s="290" t="s">
        <v>649</v>
      </c>
      <c r="AT7" s="290" t="s">
        <v>649</v>
      </c>
      <c r="AU7" s="286">
        <f>SUM(AU$8:AU$207)</f>
        <v>13386</v>
      </c>
      <c r="AV7" s="290" t="s">
        <v>649</v>
      </c>
      <c r="AW7" s="286">
        <f>SUM(AW$8:AW$207)</f>
        <v>3454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13141</v>
      </c>
      <c r="BB7" s="286">
        <f t="shared" ref="BB7:BB36" si="3">SUM(BC7:BX7,BZ7)</f>
        <v>5510</v>
      </c>
      <c r="BC7" s="286">
        <f t="shared" ref="BC7:BN7" si="4">SUM(BC$8:BC$207)</f>
        <v>2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4830</v>
      </c>
      <c r="BH7" s="286">
        <f t="shared" si="4"/>
        <v>5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673</v>
      </c>
      <c r="CA7" s="286">
        <f t="shared" ref="CA7:CA36" si="5">SUM(CB7:CW7,CY7)</f>
        <v>1268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126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1142</v>
      </c>
      <c r="CZ7" s="286">
        <f t="shared" ref="CZ7:CZ36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36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36" si="11">SUM(EY7:FT7,FV7)</f>
        <v>3159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2812</v>
      </c>
      <c r="FO7" s="286">
        <f>SUM(FO$8:FO$207)</f>
        <v>224</v>
      </c>
      <c r="FP7" s="290" t="s">
        <v>649</v>
      </c>
      <c r="FQ7" s="290" t="s">
        <v>649</v>
      </c>
      <c r="FR7" s="290" t="s">
        <v>649</v>
      </c>
      <c r="FS7" s="286">
        <f>SUM(FS$8:FS$207)</f>
        <v>4</v>
      </c>
      <c r="FT7" s="286">
        <f t="shared" ref="FT7:FV7" si="13">SUM(FT$8:FT$207)</f>
        <v>0</v>
      </c>
      <c r="FU7" s="290" t="s">
        <v>649</v>
      </c>
      <c r="FV7" s="286">
        <f t="shared" si="13"/>
        <v>119</v>
      </c>
      <c r="FW7" s="286">
        <f t="shared" ref="FW7:FW36" si="14">SUM(FX7:GS7,GU7)</f>
        <v>22591</v>
      </c>
      <c r="FX7" s="286">
        <f t="shared" ref="FX7:GK7" si="15">SUM(FX$8:FX$207)</f>
        <v>1905</v>
      </c>
      <c r="FY7" s="286">
        <f t="shared" si="15"/>
        <v>16</v>
      </c>
      <c r="FZ7" s="286">
        <f>SUM(FZ$8:FZ$207)</f>
        <v>0</v>
      </c>
      <c r="GA7" s="286">
        <f>SUM(GA$8:GA$207)</f>
        <v>178</v>
      </c>
      <c r="GB7" s="286">
        <f t="shared" si="15"/>
        <v>2719</v>
      </c>
      <c r="GC7" s="286">
        <f t="shared" si="15"/>
        <v>4631</v>
      </c>
      <c r="GD7" s="286">
        <f t="shared" si="15"/>
        <v>2412</v>
      </c>
      <c r="GE7" s="286">
        <f t="shared" si="15"/>
        <v>20</v>
      </c>
      <c r="GF7" s="286">
        <f t="shared" si="15"/>
        <v>7575</v>
      </c>
      <c r="GG7" s="286">
        <f t="shared" si="15"/>
        <v>1139</v>
      </c>
      <c r="GH7" s="286">
        <f t="shared" si="15"/>
        <v>1</v>
      </c>
      <c r="GI7" s="286">
        <f t="shared" si="15"/>
        <v>254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1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1740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6" si="18">SUM(AC8,BB8,CA8,CZ8,DY8,EX8,FW8)</f>
        <v>15246</v>
      </c>
      <c r="E8" s="273">
        <f t="shared" ref="E8:E36" si="19">SUM(AD8,BC8,CB8,DA8,DZ8,EY8,FX8)</f>
        <v>0</v>
      </c>
      <c r="F8" s="273">
        <f t="shared" ref="F8:F36" si="20">SUM(AE8,BD8,CC8,DB8,EA8,EZ8,FY8)</f>
        <v>0</v>
      </c>
      <c r="G8" s="273">
        <f t="shared" ref="G8:G36" si="21">SUM(AF8,BE8,CD8,DC8,EB8,FA8,FZ8)</f>
        <v>0</v>
      </c>
      <c r="H8" s="273">
        <f t="shared" ref="H8:H36" si="22">SUM(AG8,BF8,CE8,DD8,EC8,FB8,GA8)</f>
        <v>0</v>
      </c>
      <c r="I8" s="273">
        <f t="shared" ref="I8:I36" si="23">SUM(AH8,BG8,CF8,DE8,ED8,FC8,GB8)</f>
        <v>1301</v>
      </c>
      <c r="J8" s="273">
        <f t="shared" ref="J8:J36" si="24">SUM(AI8,BH8,CG8,DF8,EE8,FD8,GC8)</f>
        <v>431</v>
      </c>
      <c r="K8" s="273">
        <f t="shared" ref="K8:K36" si="25">SUM(AJ8,BI8,CH8,DG8,EF8,FE8,GD8)</f>
        <v>585</v>
      </c>
      <c r="L8" s="273">
        <f t="shared" ref="L8:L36" si="26">SUM(AK8,BJ8,CI8,DH8,EG8,FF8,GE8)</f>
        <v>0</v>
      </c>
      <c r="M8" s="273">
        <f t="shared" ref="M8:M36" si="27">SUM(AL8,BK8,CJ8,DI8,EH8,FG8,GF8)</f>
        <v>2035</v>
      </c>
      <c r="N8" s="273">
        <f t="shared" ref="N8:N36" si="28">SUM(AM8,BL8,CK8,DJ8,EI8,FH8,GG8)</f>
        <v>1127</v>
      </c>
      <c r="O8" s="273">
        <f t="shared" ref="O8:O36" si="29">SUM(AN8,BM8,CL8,DK8,EJ8,FI8,GH8)</f>
        <v>0</v>
      </c>
      <c r="P8" s="273">
        <f t="shared" ref="P8:P36" si="30">SUM(AO8,BN8,CM8,DL8,EK8,FJ8,GI8)</f>
        <v>0</v>
      </c>
      <c r="Q8" s="273">
        <f t="shared" ref="Q8:Q36" si="31">SUM(AP8,BO8,CN8,DM8,EL8,FK8,GJ8)</f>
        <v>11</v>
      </c>
      <c r="R8" s="273">
        <f t="shared" ref="R8:R36" si="32">SUM(AQ8,BP8,CO8,DN8,EM8,FL8,GK8)</f>
        <v>0</v>
      </c>
      <c r="S8" s="273">
        <f t="shared" ref="S8:S36" si="33">SUM(AR8,BQ8,CP8,DO8,EN8,FM8,GL8)</f>
        <v>0</v>
      </c>
      <c r="T8" s="273">
        <f t="shared" ref="T8:T36" si="34">SUM(AS8,BR8,CQ8,DP8,EO8,FN8,GM8)</f>
        <v>0</v>
      </c>
      <c r="U8" s="273">
        <f t="shared" ref="U8:U36" si="35">SUM(AT8,BS8,CR8,DQ8,EP8,FO8,GN8)</f>
        <v>0</v>
      </c>
      <c r="V8" s="273">
        <f t="shared" ref="V8:V36" si="36">SUM(AU8,BT8,CS8,DR8,EQ8,FP8,GO8)</f>
        <v>1460</v>
      </c>
      <c r="W8" s="273">
        <f t="shared" ref="W8:W36" si="37">SUM(AV8,BU8,CT8,DS8,ER8,FQ8,GP8)</f>
        <v>0</v>
      </c>
      <c r="X8" s="273">
        <f t="shared" ref="X8:X36" si="38">SUM(AW8,BV8,CU8,DT8,ES8,FR8,GQ8)</f>
        <v>45</v>
      </c>
      <c r="Y8" s="273">
        <f t="shared" ref="Y8:Y36" si="39">SUM(AX8,BW8,CV8,DU8,ET8,FS8,GR8)</f>
        <v>0</v>
      </c>
      <c r="Z8" s="273">
        <f t="shared" ref="Z8:Z36" si="40">SUM(AY8,BX8,CW8,DV8,EU8,FT8,GS8)</f>
        <v>0</v>
      </c>
      <c r="AA8" s="273">
        <f t="shared" ref="AA8:AA36" si="41">SUM(AZ8,BY8,CX8,DW8,EV8,FU8,GT8)</f>
        <v>0</v>
      </c>
      <c r="AB8" s="273">
        <f t="shared" ref="AB8:AB36" si="42">SUM(BA8,BZ8,CY8,DX8,EW8,FV8,GU8)</f>
        <v>8251</v>
      </c>
      <c r="AC8" s="273">
        <f t="shared" si="1"/>
        <v>9350</v>
      </c>
      <c r="AD8" s="273">
        <v>0</v>
      </c>
      <c r="AE8" s="273">
        <v>0</v>
      </c>
      <c r="AF8" s="273">
        <v>0</v>
      </c>
      <c r="AG8" s="273">
        <v>0</v>
      </c>
      <c r="AH8" s="273">
        <v>52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813</v>
      </c>
      <c r="AQ8" s="276" t="s">
        <v>813</v>
      </c>
      <c r="AR8" s="273">
        <v>0</v>
      </c>
      <c r="AS8" s="276" t="s">
        <v>813</v>
      </c>
      <c r="AT8" s="276" t="s">
        <v>813</v>
      </c>
      <c r="AU8" s="273">
        <v>1460</v>
      </c>
      <c r="AV8" s="276" t="s">
        <v>813</v>
      </c>
      <c r="AW8" s="273">
        <v>45</v>
      </c>
      <c r="AX8" s="276" t="s">
        <v>813</v>
      </c>
      <c r="AY8" s="273">
        <v>0</v>
      </c>
      <c r="AZ8" s="276" t="s">
        <v>813</v>
      </c>
      <c r="BA8" s="273">
        <v>7793</v>
      </c>
      <c r="BB8" s="273">
        <f t="shared" si="3"/>
        <v>1488</v>
      </c>
      <c r="BC8" s="273">
        <v>0</v>
      </c>
      <c r="BD8" s="273">
        <v>0</v>
      </c>
      <c r="BE8" s="273">
        <v>0</v>
      </c>
      <c r="BF8" s="273">
        <v>0</v>
      </c>
      <c r="BG8" s="273">
        <v>1249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813</v>
      </c>
      <c r="BP8" s="276" t="s">
        <v>813</v>
      </c>
      <c r="BQ8" s="276" t="s">
        <v>813</v>
      </c>
      <c r="BR8" s="276" t="s">
        <v>813</v>
      </c>
      <c r="BS8" s="276" t="s">
        <v>813</v>
      </c>
      <c r="BT8" s="276" t="s">
        <v>813</v>
      </c>
      <c r="BU8" s="276" t="s">
        <v>813</v>
      </c>
      <c r="BV8" s="276" t="s">
        <v>813</v>
      </c>
      <c r="BW8" s="276" t="s">
        <v>813</v>
      </c>
      <c r="BX8" s="273">
        <v>0</v>
      </c>
      <c r="BY8" s="276" t="s">
        <v>813</v>
      </c>
      <c r="BZ8" s="273">
        <v>239</v>
      </c>
      <c r="CA8" s="273">
        <f t="shared" si="5"/>
        <v>11</v>
      </c>
      <c r="CB8" s="276" t="s">
        <v>813</v>
      </c>
      <c r="CC8" s="276" t="s">
        <v>813</v>
      </c>
      <c r="CD8" s="276" t="s">
        <v>813</v>
      </c>
      <c r="CE8" s="276" t="s">
        <v>813</v>
      </c>
      <c r="CF8" s="276" t="s">
        <v>813</v>
      </c>
      <c r="CG8" s="276" t="s">
        <v>813</v>
      </c>
      <c r="CH8" s="276" t="s">
        <v>813</v>
      </c>
      <c r="CI8" s="276" t="s">
        <v>813</v>
      </c>
      <c r="CJ8" s="276" t="s">
        <v>813</v>
      </c>
      <c r="CK8" s="276" t="s">
        <v>813</v>
      </c>
      <c r="CL8" s="276" t="s">
        <v>813</v>
      </c>
      <c r="CM8" s="276" t="s">
        <v>813</v>
      </c>
      <c r="CN8" s="273">
        <v>11</v>
      </c>
      <c r="CO8" s="276" t="s">
        <v>813</v>
      </c>
      <c r="CP8" s="276" t="s">
        <v>813</v>
      </c>
      <c r="CQ8" s="276" t="s">
        <v>813</v>
      </c>
      <c r="CR8" s="276" t="s">
        <v>813</v>
      </c>
      <c r="CS8" s="276" t="s">
        <v>813</v>
      </c>
      <c r="CT8" s="276" t="s">
        <v>813</v>
      </c>
      <c r="CU8" s="276" t="s">
        <v>813</v>
      </c>
      <c r="CV8" s="276" t="s">
        <v>813</v>
      </c>
      <c r="CW8" s="273">
        <v>0</v>
      </c>
      <c r="CX8" s="276" t="s">
        <v>813</v>
      </c>
      <c r="CY8" s="273">
        <v>0</v>
      </c>
      <c r="CZ8" s="273">
        <f t="shared" si="7"/>
        <v>0</v>
      </c>
      <c r="DA8" s="276" t="s">
        <v>813</v>
      </c>
      <c r="DB8" s="276" t="s">
        <v>813</v>
      </c>
      <c r="DC8" s="276" t="s">
        <v>813</v>
      </c>
      <c r="DD8" s="276" t="s">
        <v>813</v>
      </c>
      <c r="DE8" s="276" t="s">
        <v>813</v>
      </c>
      <c r="DF8" s="276" t="s">
        <v>813</v>
      </c>
      <c r="DG8" s="276" t="s">
        <v>813</v>
      </c>
      <c r="DH8" s="276" t="s">
        <v>813</v>
      </c>
      <c r="DI8" s="276" t="s">
        <v>813</v>
      </c>
      <c r="DJ8" s="276" t="s">
        <v>813</v>
      </c>
      <c r="DK8" s="276" t="s">
        <v>813</v>
      </c>
      <c r="DL8" s="276" t="s">
        <v>813</v>
      </c>
      <c r="DM8" s="276" t="s">
        <v>813</v>
      </c>
      <c r="DN8" s="273">
        <v>0</v>
      </c>
      <c r="DO8" s="276" t="s">
        <v>813</v>
      </c>
      <c r="DP8" s="276" t="s">
        <v>813</v>
      </c>
      <c r="DQ8" s="276" t="s">
        <v>813</v>
      </c>
      <c r="DR8" s="276" t="s">
        <v>813</v>
      </c>
      <c r="DS8" s="276" t="s">
        <v>813</v>
      </c>
      <c r="DT8" s="276" t="s">
        <v>813</v>
      </c>
      <c r="DU8" s="276" t="s">
        <v>813</v>
      </c>
      <c r="DV8" s="273">
        <v>0</v>
      </c>
      <c r="DW8" s="276" t="s">
        <v>813</v>
      </c>
      <c r="DX8" s="273">
        <v>0</v>
      </c>
      <c r="DY8" s="273">
        <f t="shared" si="9"/>
        <v>0</v>
      </c>
      <c r="DZ8" s="276" t="s">
        <v>813</v>
      </c>
      <c r="EA8" s="276" t="s">
        <v>813</v>
      </c>
      <c r="EB8" s="276" t="s">
        <v>813</v>
      </c>
      <c r="EC8" s="276" t="s">
        <v>813</v>
      </c>
      <c r="ED8" s="276" t="s">
        <v>813</v>
      </c>
      <c r="EE8" s="276" t="s">
        <v>813</v>
      </c>
      <c r="EF8" s="276" t="s">
        <v>813</v>
      </c>
      <c r="EG8" s="276" t="s">
        <v>813</v>
      </c>
      <c r="EH8" s="276" t="s">
        <v>813</v>
      </c>
      <c r="EI8" s="276" t="s">
        <v>813</v>
      </c>
      <c r="EJ8" s="276" t="s">
        <v>813</v>
      </c>
      <c r="EK8" s="276" t="s">
        <v>813</v>
      </c>
      <c r="EL8" s="273">
        <v>0</v>
      </c>
      <c r="EM8" s="276" t="s">
        <v>813</v>
      </c>
      <c r="EN8" s="276" t="s">
        <v>813</v>
      </c>
      <c r="EO8" s="276" t="s">
        <v>813</v>
      </c>
      <c r="EP8" s="273">
        <v>0</v>
      </c>
      <c r="EQ8" s="276" t="s">
        <v>813</v>
      </c>
      <c r="ER8" s="276" t="s">
        <v>813</v>
      </c>
      <c r="ES8" s="276" t="s">
        <v>813</v>
      </c>
      <c r="ET8" s="276" t="s">
        <v>813</v>
      </c>
      <c r="EU8" s="273">
        <v>0</v>
      </c>
      <c r="EV8" s="276" t="s">
        <v>813</v>
      </c>
      <c r="EW8" s="273">
        <v>0</v>
      </c>
      <c r="EX8" s="273">
        <f t="shared" si="11"/>
        <v>0</v>
      </c>
      <c r="EY8" s="273">
        <v>0</v>
      </c>
      <c r="EZ8" s="276" t="s">
        <v>813</v>
      </c>
      <c r="FA8" s="276" t="s">
        <v>813</v>
      </c>
      <c r="FB8" s="276" t="s">
        <v>813</v>
      </c>
      <c r="FC8" s="273">
        <v>0</v>
      </c>
      <c r="FD8" s="276" t="s">
        <v>813</v>
      </c>
      <c r="FE8" s="276" t="s">
        <v>813</v>
      </c>
      <c r="FF8" s="276" t="s">
        <v>813</v>
      </c>
      <c r="FG8" s="273">
        <v>0</v>
      </c>
      <c r="FH8" s="273">
        <v>0</v>
      </c>
      <c r="FI8" s="273">
        <v>0</v>
      </c>
      <c r="FJ8" s="276" t="s">
        <v>813</v>
      </c>
      <c r="FK8" s="276" t="s">
        <v>813</v>
      </c>
      <c r="FL8" s="276" t="s">
        <v>813</v>
      </c>
      <c r="FM8" s="276" t="s">
        <v>813</v>
      </c>
      <c r="FN8" s="273">
        <v>0</v>
      </c>
      <c r="FO8" s="273">
        <v>0</v>
      </c>
      <c r="FP8" s="276" t="s">
        <v>813</v>
      </c>
      <c r="FQ8" s="276" t="s">
        <v>813</v>
      </c>
      <c r="FR8" s="276" t="s">
        <v>813</v>
      </c>
      <c r="FS8" s="273">
        <v>0</v>
      </c>
      <c r="FT8" s="273">
        <v>0</v>
      </c>
      <c r="FU8" s="276" t="s">
        <v>813</v>
      </c>
      <c r="FV8" s="273">
        <v>0</v>
      </c>
      <c r="FW8" s="273">
        <f t="shared" si="14"/>
        <v>4397</v>
      </c>
      <c r="FX8" s="273">
        <v>0</v>
      </c>
      <c r="FY8" s="273">
        <v>0</v>
      </c>
      <c r="FZ8" s="273">
        <v>0</v>
      </c>
      <c r="GA8" s="273">
        <v>0</v>
      </c>
      <c r="GB8" s="273">
        <v>0</v>
      </c>
      <c r="GC8" s="273">
        <v>431</v>
      </c>
      <c r="GD8" s="273">
        <v>585</v>
      </c>
      <c r="GE8" s="273">
        <v>0</v>
      </c>
      <c r="GF8" s="273">
        <v>2035</v>
      </c>
      <c r="GG8" s="273">
        <v>1127</v>
      </c>
      <c r="GH8" s="273">
        <v>0</v>
      </c>
      <c r="GI8" s="273">
        <v>0</v>
      </c>
      <c r="GJ8" s="273">
        <v>0</v>
      </c>
      <c r="GK8" s="273">
        <v>0</v>
      </c>
      <c r="GL8" s="276" t="s">
        <v>813</v>
      </c>
      <c r="GM8" s="276" t="s">
        <v>813</v>
      </c>
      <c r="GN8" s="276" t="s">
        <v>813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219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13095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0</v>
      </c>
      <c r="J9" s="273">
        <f t="shared" si="24"/>
        <v>1181</v>
      </c>
      <c r="K9" s="273">
        <f t="shared" si="25"/>
        <v>403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8193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2451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867</v>
      </c>
      <c r="AC9" s="273">
        <f t="shared" si="1"/>
        <v>11511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813</v>
      </c>
      <c r="AQ9" s="276" t="s">
        <v>813</v>
      </c>
      <c r="AR9" s="273">
        <v>8193</v>
      </c>
      <c r="AS9" s="276" t="s">
        <v>813</v>
      </c>
      <c r="AT9" s="276" t="s">
        <v>813</v>
      </c>
      <c r="AU9" s="273">
        <v>0</v>
      </c>
      <c r="AV9" s="276" t="s">
        <v>813</v>
      </c>
      <c r="AW9" s="273">
        <v>2451</v>
      </c>
      <c r="AX9" s="276" t="s">
        <v>813</v>
      </c>
      <c r="AY9" s="273">
        <v>0</v>
      </c>
      <c r="AZ9" s="276" t="s">
        <v>813</v>
      </c>
      <c r="BA9" s="273">
        <v>867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813</v>
      </c>
      <c r="BP9" s="276" t="s">
        <v>813</v>
      </c>
      <c r="BQ9" s="276" t="s">
        <v>813</v>
      </c>
      <c r="BR9" s="276" t="s">
        <v>813</v>
      </c>
      <c r="BS9" s="276" t="s">
        <v>813</v>
      </c>
      <c r="BT9" s="276" t="s">
        <v>813</v>
      </c>
      <c r="BU9" s="276" t="s">
        <v>813</v>
      </c>
      <c r="BV9" s="276" t="s">
        <v>813</v>
      </c>
      <c r="BW9" s="276" t="s">
        <v>813</v>
      </c>
      <c r="BX9" s="273">
        <v>0</v>
      </c>
      <c r="BY9" s="276" t="s">
        <v>813</v>
      </c>
      <c r="BZ9" s="273">
        <v>0</v>
      </c>
      <c r="CA9" s="273">
        <f t="shared" si="5"/>
        <v>0</v>
      </c>
      <c r="CB9" s="276" t="s">
        <v>813</v>
      </c>
      <c r="CC9" s="276" t="s">
        <v>813</v>
      </c>
      <c r="CD9" s="276" t="s">
        <v>813</v>
      </c>
      <c r="CE9" s="276" t="s">
        <v>813</v>
      </c>
      <c r="CF9" s="276" t="s">
        <v>813</v>
      </c>
      <c r="CG9" s="276" t="s">
        <v>813</v>
      </c>
      <c r="CH9" s="276" t="s">
        <v>813</v>
      </c>
      <c r="CI9" s="276" t="s">
        <v>813</v>
      </c>
      <c r="CJ9" s="276" t="s">
        <v>813</v>
      </c>
      <c r="CK9" s="276" t="s">
        <v>813</v>
      </c>
      <c r="CL9" s="276" t="s">
        <v>813</v>
      </c>
      <c r="CM9" s="276" t="s">
        <v>813</v>
      </c>
      <c r="CN9" s="273">
        <v>0</v>
      </c>
      <c r="CO9" s="276" t="s">
        <v>813</v>
      </c>
      <c r="CP9" s="276" t="s">
        <v>813</v>
      </c>
      <c r="CQ9" s="276" t="s">
        <v>813</v>
      </c>
      <c r="CR9" s="276" t="s">
        <v>813</v>
      </c>
      <c r="CS9" s="276" t="s">
        <v>813</v>
      </c>
      <c r="CT9" s="276" t="s">
        <v>813</v>
      </c>
      <c r="CU9" s="276" t="s">
        <v>813</v>
      </c>
      <c r="CV9" s="276" t="s">
        <v>813</v>
      </c>
      <c r="CW9" s="273">
        <v>0</v>
      </c>
      <c r="CX9" s="276" t="s">
        <v>813</v>
      </c>
      <c r="CY9" s="273">
        <v>0</v>
      </c>
      <c r="CZ9" s="273">
        <f t="shared" si="7"/>
        <v>0</v>
      </c>
      <c r="DA9" s="276" t="s">
        <v>813</v>
      </c>
      <c r="DB9" s="276" t="s">
        <v>813</v>
      </c>
      <c r="DC9" s="276" t="s">
        <v>813</v>
      </c>
      <c r="DD9" s="276" t="s">
        <v>813</v>
      </c>
      <c r="DE9" s="276" t="s">
        <v>813</v>
      </c>
      <c r="DF9" s="276" t="s">
        <v>813</v>
      </c>
      <c r="DG9" s="276" t="s">
        <v>813</v>
      </c>
      <c r="DH9" s="276" t="s">
        <v>813</v>
      </c>
      <c r="DI9" s="276" t="s">
        <v>813</v>
      </c>
      <c r="DJ9" s="276" t="s">
        <v>813</v>
      </c>
      <c r="DK9" s="276" t="s">
        <v>813</v>
      </c>
      <c r="DL9" s="276" t="s">
        <v>813</v>
      </c>
      <c r="DM9" s="276" t="s">
        <v>813</v>
      </c>
      <c r="DN9" s="273">
        <v>0</v>
      </c>
      <c r="DO9" s="276" t="s">
        <v>813</v>
      </c>
      <c r="DP9" s="276" t="s">
        <v>813</v>
      </c>
      <c r="DQ9" s="276" t="s">
        <v>813</v>
      </c>
      <c r="DR9" s="276" t="s">
        <v>813</v>
      </c>
      <c r="DS9" s="276" t="s">
        <v>813</v>
      </c>
      <c r="DT9" s="276" t="s">
        <v>813</v>
      </c>
      <c r="DU9" s="276" t="s">
        <v>813</v>
      </c>
      <c r="DV9" s="273">
        <v>0</v>
      </c>
      <c r="DW9" s="276" t="s">
        <v>813</v>
      </c>
      <c r="DX9" s="273">
        <v>0</v>
      </c>
      <c r="DY9" s="273">
        <f t="shared" si="9"/>
        <v>0</v>
      </c>
      <c r="DZ9" s="276" t="s">
        <v>813</v>
      </c>
      <c r="EA9" s="276" t="s">
        <v>813</v>
      </c>
      <c r="EB9" s="276" t="s">
        <v>813</v>
      </c>
      <c r="EC9" s="276" t="s">
        <v>813</v>
      </c>
      <c r="ED9" s="276" t="s">
        <v>813</v>
      </c>
      <c r="EE9" s="276" t="s">
        <v>813</v>
      </c>
      <c r="EF9" s="276" t="s">
        <v>813</v>
      </c>
      <c r="EG9" s="276" t="s">
        <v>813</v>
      </c>
      <c r="EH9" s="276" t="s">
        <v>813</v>
      </c>
      <c r="EI9" s="276" t="s">
        <v>813</v>
      </c>
      <c r="EJ9" s="276" t="s">
        <v>813</v>
      </c>
      <c r="EK9" s="276" t="s">
        <v>813</v>
      </c>
      <c r="EL9" s="273">
        <v>0</v>
      </c>
      <c r="EM9" s="276" t="s">
        <v>813</v>
      </c>
      <c r="EN9" s="276" t="s">
        <v>813</v>
      </c>
      <c r="EO9" s="276" t="s">
        <v>813</v>
      </c>
      <c r="EP9" s="273">
        <v>0</v>
      </c>
      <c r="EQ9" s="276" t="s">
        <v>813</v>
      </c>
      <c r="ER9" s="276" t="s">
        <v>813</v>
      </c>
      <c r="ES9" s="276" t="s">
        <v>813</v>
      </c>
      <c r="ET9" s="276" t="s">
        <v>813</v>
      </c>
      <c r="EU9" s="273">
        <v>0</v>
      </c>
      <c r="EV9" s="276" t="s">
        <v>813</v>
      </c>
      <c r="EW9" s="273">
        <v>0</v>
      </c>
      <c r="EX9" s="273">
        <f t="shared" si="11"/>
        <v>0</v>
      </c>
      <c r="EY9" s="273">
        <v>0</v>
      </c>
      <c r="EZ9" s="276" t="s">
        <v>813</v>
      </c>
      <c r="FA9" s="276" t="s">
        <v>813</v>
      </c>
      <c r="FB9" s="276" t="s">
        <v>813</v>
      </c>
      <c r="FC9" s="273">
        <v>0</v>
      </c>
      <c r="FD9" s="276" t="s">
        <v>813</v>
      </c>
      <c r="FE9" s="276" t="s">
        <v>813</v>
      </c>
      <c r="FF9" s="276" t="s">
        <v>813</v>
      </c>
      <c r="FG9" s="273">
        <v>0</v>
      </c>
      <c r="FH9" s="273">
        <v>0</v>
      </c>
      <c r="FI9" s="273">
        <v>0</v>
      </c>
      <c r="FJ9" s="276" t="s">
        <v>813</v>
      </c>
      <c r="FK9" s="276" t="s">
        <v>813</v>
      </c>
      <c r="FL9" s="276" t="s">
        <v>813</v>
      </c>
      <c r="FM9" s="276" t="s">
        <v>813</v>
      </c>
      <c r="FN9" s="273">
        <v>0</v>
      </c>
      <c r="FO9" s="273">
        <v>0</v>
      </c>
      <c r="FP9" s="276" t="s">
        <v>813</v>
      </c>
      <c r="FQ9" s="276" t="s">
        <v>813</v>
      </c>
      <c r="FR9" s="276" t="s">
        <v>813</v>
      </c>
      <c r="FS9" s="273">
        <v>0</v>
      </c>
      <c r="FT9" s="273">
        <v>0</v>
      </c>
      <c r="FU9" s="276" t="s">
        <v>813</v>
      </c>
      <c r="FV9" s="273">
        <v>0</v>
      </c>
      <c r="FW9" s="273">
        <f t="shared" si="14"/>
        <v>1584</v>
      </c>
      <c r="FX9" s="273">
        <v>0</v>
      </c>
      <c r="FY9" s="273">
        <v>0</v>
      </c>
      <c r="FZ9" s="273">
        <v>0</v>
      </c>
      <c r="GA9" s="273">
        <v>0</v>
      </c>
      <c r="GB9" s="273">
        <v>0</v>
      </c>
      <c r="GC9" s="273">
        <v>1181</v>
      </c>
      <c r="GD9" s="273">
        <v>403</v>
      </c>
      <c r="GE9" s="273">
        <v>0</v>
      </c>
      <c r="GF9" s="273">
        <v>0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813</v>
      </c>
      <c r="GM9" s="276" t="s">
        <v>813</v>
      </c>
      <c r="GN9" s="276" t="s">
        <v>813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6514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1090</v>
      </c>
      <c r="J10" s="273">
        <f t="shared" si="24"/>
        <v>854</v>
      </c>
      <c r="K10" s="273">
        <f t="shared" si="25"/>
        <v>335</v>
      </c>
      <c r="L10" s="273">
        <f t="shared" si="26"/>
        <v>0</v>
      </c>
      <c r="M10" s="273">
        <f t="shared" si="27"/>
        <v>988</v>
      </c>
      <c r="N10" s="273">
        <f t="shared" si="28"/>
        <v>10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298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2939</v>
      </c>
      <c r="AC10" s="273">
        <f t="shared" si="1"/>
        <v>2940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813</v>
      </c>
      <c r="AQ10" s="276" t="s">
        <v>813</v>
      </c>
      <c r="AR10" s="273">
        <v>298</v>
      </c>
      <c r="AS10" s="276" t="s">
        <v>813</v>
      </c>
      <c r="AT10" s="276" t="s">
        <v>813</v>
      </c>
      <c r="AU10" s="273">
        <v>0</v>
      </c>
      <c r="AV10" s="276" t="s">
        <v>813</v>
      </c>
      <c r="AW10" s="273">
        <v>0</v>
      </c>
      <c r="AX10" s="276" t="s">
        <v>813</v>
      </c>
      <c r="AY10" s="273">
        <v>0</v>
      </c>
      <c r="AZ10" s="276" t="s">
        <v>813</v>
      </c>
      <c r="BA10" s="273">
        <v>2642</v>
      </c>
      <c r="BB10" s="273">
        <f t="shared" si="3"/>
        <v>1090</v>
      </c>
      <c r="BC10" s="273">
        <v>0</v>
      </c>
      <c r="BD10" s="273">
        <v>0</v>
      </c>
      <c r="BE10" s="273">
        <v>0</v>
      </c>
      <c r="BF10" s="273">
        <v>0</v>
      </c>
      <c r="BG10" s="273">
        <v>1090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813</v>
      </c>
      <c r="BP10" s="276" t="s">
        <v>813</v>
      </c>
      <c r="BQ10" s="276" t="s">
        <v>813</v>
      </c>
      <c r="BR10" s="276" t="s">
        <v>813</v>
      </c>
      <c r="BS10" s="276" t="s">
        <v>813</v>
      </c>
      <c r="BT10" s="276" t="s">
        <v>813</v>
      </c>
      <c r="BU10" s="276" t="s">
        <v>813</v>
      </c>
      <c r="BV10" s="276" t="s">
        <v>813</v>
      </c>
      <c r="BW10" s="276" t="s">
        <v>813</v>
      </c>
      <c r="BX10" s="273">
        <v>0</v>
      </c>
      <c r="BY10" s="276" t="s">
        <v>813</v>
      </c>
      <c r="BZ10" s="273">
        <v>0</v>
      </c>
      <c r="CA10" s="273">
        <f t="shared" si="5"/>
        <v>0</v>
      </c>
      <c r="CB10" s="276" t="s">
        <v>813</v>
      </c>
      <c r="CC10" s="276" t="s">
        <v>813</v>
      </c>
      <c r="CD10" s="276" t="s">
        <v>813</v>
      </c>
      <c r="CE10" s="276" t="s">
        <v>813</v>
      </c>
      <c r="CF10" s="276" t="s">
        <v>813</v>
      </c>
      <c r="CG10" s="276" t="s">
        <v>813</v>
      </c>
      <c r="CH10" s="276" t="s">
        <v>813</v>
      </c>
      <c r="CI10" s="276" t="s">
        <v>813</v>
      </c>
      <c r="CJ10" s="276" t="s">
        <v>813</v>
      </c>
      <c r="CK10" s="276" t="s">
        <v>813</v>
      </c>
      <c r="CL10" s="276" t="s">
        <v>813</v>
      </c>
      <c r="CM10" s="276" t="s">
        <v>813</v>
      </c>
      <c r="CN10" s="273">
        <v>0</v>
      </c>
      <c r="CO10" s="276" t="s">
        <v>813</v>
      </c>
      <c r="CP10" s="276" t="s">
        <v>813</v>
      </c>
      <c r="CQ10" s="276" t="s">
        <v>813</v>
      </c>
      <c r="CR10" s="276" t="s">
        <v>813</v>
      </c>
      <c r="CS10" s="276" t="s">
        <v>813</v>
      </c>
      <c r="CT10" s="276" t="s">
        <v>813</v>
      </c>
      <c r="CU10" s="276" t="s">
        <v>813</v>
      </c>
      <c r="CV10" s="276" t="s">
        <v>813</v>
      </c>
      <c r="CW10" s="273">
        <v>0</v>
      </c>
      <c r="CX10" s="276" t="s">
        <v>813</v>
      </c>
      <c r="CY10" s="273">
        <v>0</v>
      </c>
      <c r="CZ10" s="273">
        <f t="shared" si="7"/>
        <v>0</v>
      </c>
      <c r="DA10" s="276" t="s">
        <v>813</v>
      </c>
      <c r="DB10" s="276" t="s">
        <v>813</v>
      </c>
      <c r="DC10" s="276" t="s">
        <v>813</v>
      </c>
      <c r="DD10" s="276" t="s">
        <v>813</v>
      </c>
      <c r="DE10" s="276" t="s">
        <v>813</v>
      </c>
      <c r="DF10" s="276" t="s">
        <v>813</v>
      </c>
      <c r="DG10" s="276" t="s">
        <v>813</v>
      </c>
      <c r="DH10" s="276" t="s">
        <v>813</v>
      </c>
      <c r="DI10" s="276" t="s">
        <v>813</v>
      </c>
      <c r="DJ10" s="276" t="s">
        <v>813</v>
      </c>
      <c r="DK10" s="276" t="s">
        <v>813</v>
      </c>
      <c r="DL10" s="276" t="s">
        <v>813</v>
      </c>
      <c r="DM10" s="276" t="s">
        <v>813</v>
      </c>
      <c r="DN10" s="273">
        <v>0</v>
      </c>
      <c r="DO10" s="276" t="s">
        <v>813</v>
      </c>
      <c r="DP10" s="276" t="s">
        <v>813</v>
      </c>
      <c r="DQ10" s="276" t="s">
        <v>813</v>
      </c>
      <c r="DR10" s="276" t="s">
        <v>813</v>
      </c>
      <c r="DS10" s="276" t="s">
        <v>813</v>
      </c>
      <c r="DT10" s="276" t="s">
        <v>813</v>
      </c>
      <c r="DU10" s="276" t="s">
        <v>813</v>
      </c>
      <c r="DV10" s="273">
        <v>0</v>
      </c>
      <c r="DW10" s="276" t="s">
        <v>813</v>
      </c>
      <c r="DX10" s="273">
        <v>0</v>
      </c>
      <c r="DY10" s="273">
        <f t="shared" si="9"/>
        <v>0</v>
      </c>
      <c r="DZ10" s="276" t="s">
        <v>813</v>
      </c>
      <c r="EA10" s="276" t="s">
        <v>813</v>
      </c>
      <c r="EB10" s="276" t="s">
        <v>813</v>
      </c>
      <c r="EC10" s="276" t="s">
        <v>813</v>
      </c>
      <c r="ED10" s="276" t="s">
        <v>813</v>
      </c>
      <c r="EE10" s="276" t="s">
        <v>813</v>
      </c>
      <c r="EF10" s="276" t="s">
        <v>813</v>
      </c>
      <c r="EG10" s="276" t="s">
        <v>813</v>
      </c>
      <c r="EH10" s="276" t="s">
        <v>813</v>
      </c>
      <c r="EI10" s="276" t="s">
        <v>813</v>
      </c>
      <c r="EJ10" s="276" t="s">
        <v>813</v>
      </c>
      <c r="EK10" s="276" t="s">
        <v>813</v>
      </c>
      <c r="EL10" s="273">
        <v>0</v>
      </c>
      <c r="EM10" s="276" t="s">
        <v>813</v>
      </c>
      <c r="EN10" s="276" t="s">
        <v>813</v>
      </c>
      <c r="EO10" s="276" t="s">
        <v>813</v>
      </c>
      <c r="EP10" s="273">
        <v>0</v>
      </c>
      <c r="EQ10" s="276" t="s">
        <v>813</v>
      </c>
      <c r="ER10" s="276" t="s">
        <v>813</v>
      </c>
      <c r="ES10" s="276" t="s">
        <v>813</v>
      </c>
      <c r="ET10" s="276" t="s">
        <v>813</v>
      </c>
      <c r="EU10" s="273">
        <v>0</v>
      </c>
      <c r="EV10" s="276" t="s">
        <v>813</v>
      </c>
      <c r="EW10" s="273">
        <v>0</v>
      </c>
      <c r="EX10" s="273">
        <f t="shared" si="11"/>
        <v>0</v>
      </c>
      <c r="EY10" s="273">
        <v>0</v>
      </c>
      <c r="EZ10" s="276" t="s">
        <v>813</v>
      </c>
      <c r="FA10" s="276" t="s">
        <v>813</v>
      </c>
      <c r="FB10" s="276" t="s">
        <v>813</v>
      </c>
      <c r="FC10" s="273">
        <v>0</v>
      </c>
      <c r="FD10" s="276" t="s">
        <v>813</v>
      </c>
      <c r="FE10" s="276" t="s">
        <v>813</v>
      </c>
      <c r="FF10" s="276" t="s">
        <v>813</v>
      </c>
      <c r="FG10" s="273">
        <v>0</v>
      </c>
      <c r="FH10" s="273">
        <v>0</v>
      </c>
      <c r="FI10" s="273">
        <v>0</v>
      </c>
      <c r="FJ10" s="276" t="s">
        <v>813</v>
      </c>
      <c r="FK10" s="276" t="s">
        <v>813</v>
      </c>
      <c r="FL10" s="276" t="s">
        <v>813</v>
      </c>
      <c r="FM10" s="276" t="s">
        <v>813</v>
      </c>
      <c r="FN10" s="273">
        <v>0</v>
      </c>
      <c r="FO10" s="273">
        <v>0</v>
      </c>
      <c r="FP10" s="276" t="s">
        <v>813</v>
      </c>
      <c r="FQ10" s="276" t="s">
        <v>813</v>
      </c>
      <c r="FR10" s="276" t="s">
        <v>813</v>
      </c>
      <c r="FS10" s="273">
        <v>0</v>
      </c>
      <c r="FT10" s="273">
        <v>0</v>
      </c>
      <c r="FU10" s="276" t="s">
        <v>813</v>
      </c>
      <c r="FV10" s="273">
        <v>0</v>
      </c>
      <c r="FW10" s="273">
        <f t="shared" si="14"/>
        <v>2484</v>
      </c>
      <c r="FX10" s="273">
        <v>0</v>
      </c>
      <c r="FY10" s="273">
        <v>0</v>
      </c>
      <c r="FZ10" s="273">
        <v>0</v>
      </c>
      <c r="GA10" s="273">
        <v>0</v>
      </c>
      <c r="GB10" s="273">
        <v>0</v>
      </c>
      <c r="GC10" s="273">
        <v>854</v>
      </c>
      <c r="GD10" s="273">
        <v>335</v>
      </c>
      <c r="GE10" s="273">
        <v>0</v>
      </c>
      <c r="GF10" s="273">
        <v>988</v>
      </c>
      <c r="GG10" s="273">
        <v>10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813</v>
      </c>
      <c r="GM10" s="276" t="s">
        <v>813</v>
      </c>
      <c r="GN10" s="276" t="s">
        <v>813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297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2447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879</v>
      </c>
      <c r="J11" s="273">
        <f t="shared" si="24"/>
        <v>673</v>
      </c>
      <c r="K11" s="273">
        <f t="shared" si="25"/>
        <v>189</v>
      </c>
      <c r="L11" s="273">
        <f t="shared" si="26"/>
        <v>6</v>
      </c>
      <c r="M11" s="273">
        <f t="shared" si="27"/>
        <v>607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93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813</v>
      </c>
      <c r="AQ11" s="276" t="s">
        <v>813</v>
      </c>
      <c r="AR11" s="273">
        <v>0</v>
      </c>
      <c r="AS11" s="276" t="s">
        <v>813</v>
      </c>
      <c r="AT11" s="276" t="s">
        <v>813</v>
      </c>
      <c r="AU11" s="273">
        <v>0</v>
      </c>
      <c r="AV11" s="276" t="s">
        <v>813</v>
      </c>
      <c r="AW11" s="273">
        <v>0</v>
      </c>
      <c r="AX11" s="276" t="s">
        <v>813</v>
      </c>
      <c r="AY11" s="273">
        <v>0</v>
      </c>
      <c r="AZ11" s="276" t="s">
        <v>813</v>
      </c>
      <c r="BA11" s="273">
        <v>0</v>
      </c>
      <c r="BB11" s="273">
        <f t="shared" si="3"/>
        <v>893</v>
      </c>
      <c r="BC11" s="273">
        <v>0</v>
      </c>
      <c r="BD11" s="273">
        <v>0</v>
      </c>
      <c r="BE11" s="273">
        <v>0</v>
      </c>
      <c r="BF11" s="273">
        <v>0</v>
      </c>
      <c r="BG11" s="273">
        <v>803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813</v>
      </c>
      <c r="BP11" s="276" t="s">
        <v>813</v>
      </c>
      <c r="BQ11" s="276" t="s">
        <v>813</v>
      </c>
      <c r="BR11" s="276" t="s">
        <v>813</v>
      </c>
      <c r="BS11" s="276" t="s">
        <v>813</v>
      </c>
      <c r="BT11" s="276" t="s">
        <v>813</v>
      </c>
      <c r="BU11" s="276" t="s">
        <v>813</v>
      </c>
      <c r="BV11" s="276" t="s">
        <v>813</v>
      </c>
      <c r="BW11" s="276" t="s">
        <v>813</v>
      </c>
      <c r="BX11" s="273">
        <v>0</v>
      </c>
      <c r="BY11" s="276" t="s">
        <v>813</v>
      </c>
      <c r="BZ11" s="273">
        <v>90</v>
      </c>
      <c r="CA11" s="273">
        <f t="shared" si="5"/>
        <v>0</v>
      </c>
      <c r="CB11" s="276" t="s">
        <v>813</v>
      </c>
      <c r="CC11" s="276" t="s">
        <v>813</v>
      </c>
      <c r="CD11" s="276" t="s">
        <v>813</v>
      </c>
      <c r="CE11" s="276" t="s">
        <v>813</v>
      </c>
      <c r="CF11" s="276" t="s">
        <v>813</v>
      </c>
      <c r="CG11" s="276" t="s">
        <v>813</v>
      </c>
      <c r="CH11" s="276" t="s">
        <v>813</v>
      </c>
      <c r="CI11" s="276" t="s">
        <v>813</v>
      </c>
      <c r="CJ11" s="276" t="s">
        <v>813</v>
      </c>
      <c r="CK11" s="276" t="s">
        <v>813</v>
      </c>
      <c r="CL11" s="276" t="s">
        <v>813</v>
      </c>
      <c r="CM11" s="276" t="s">
        <v>813</v>
      </c>
      <c r="CN11" s="273">
        <v>0</v>
      </c>
      <c r="CO11" s="276" t="s">
        <v>813</v>
      </c>
      <c r="CP11" s="276" t="s">
        <v>813</v>
      </c>
      <c r="CQ11" s="276" t="s">
        <v>813</v>
      </c>
      <c r="CR11" s="276" t="s">
        <v>813</v>
      </c>
      <c r="CS11" s="276" t="s">
        <v>813</v>
      </c>
      <c r="CT11" s="276" t="s">
        <v>813</v>
      </c>
      <c r="CU11" s="276" t="s">
        <v>813</v>
      </c>
      <c r="CV11" s="276" t="s">
        <v>813</v>
      </c>
      <c r="CW11" s="273">
        <v>0</v>
      </c>
      <c r="CX11" s="276" t="s">
        <v>813</v>
      </c>
      <c r="CY11" s="273">
        <v>0</v>
      </c>
      <c r="CZ11" s="273">
        <f t="shared" si="7"/>
        <v>0</v>
      </c>
      <c r="DA11" s="276" t="s">
        <v>813</v>
      </c>
      <c r="DB11" s="276" t="s">
        <v>813</v>
      </c>
      <c r="DC11" s="276" t="s">
        <v>813</v>
      </c>
      <c r="DD11" s="276" t="s">
        <v>813</v>
      </c>
      <c r="DE11" s="276" t="s">
        <v>813</v>
      </c>
      <c r="DF11" s="276" t="s">
        <v>813</v>
      </c>
      <c r="DG11" s="276" t="s">
        <v>813</v>
      </c>
      <c r="DH11" s="276" t="s">
        <v>813</v>
      </c>
      <c r="DI11" s="276" t="s">
        <v>813</v>
      </c>
      <c r="DJ11" s="276" t="s">
        <v>813</v>
      </c>
      <c r="DK11" s="276" t="s">
        <v>813</v>
      </c>
      <c r="DL11" s="276" t="s">
        <v>813</v>
      </c>
      <c r="DM11" s="276" t="s">
        <v>813</v>
      </c>
      <c r="DN11" s="273">
        <v>0</v>
      </c>
      <c r="DO11" s="276" t="s">
        <v>813</v>
      </c>
      <c r="DP11" s="276" t="s">
        <v>813</v>
      </c>
      <c r="DQ11" s="276" t="s">
        <v>813</v>
      </c>
      <c r="DR11" s="276" t="s">
        <v>813</v>
      </c>
      <c r="DS11" s="276" t="s">
        <v>813</v>
      </c>
      <c r="DT11" s="276" t="s">
        <v>813</v>
      </c>
      <c r="DU11" s="276" t="s">
        <v>813</v>
      </c>
      <c r="DV11" s="273">
        <v>0</v>
      </c>
      <c r="DW11" s="276" t="s">
        <v>813</v>
      </c>
      <c r="DX11" s="273">
        <v>0</v>
      </c>
      <c r="DY11" s="273">
        <f t="shared" si="9"/>
        <v>0</v>
      </c>
      <c r="DZ11" s="276" t="s">
        <v>813</v>
      </c>
      <c r="EA11" s="276" t="s">
        <v>813</v>
      </c>
      <c r="EB11" s="276" t="s">
        <v>813</v>
      </c>
      <c r="EC11" s="276" t="s">
        <v>813</v>
      </c>
      <c r="ED11" s="276" t="s">
        <v>813</v>
      </c>
      <c r="EE11" s="276" t="s">
        <v>813</v>
      </c>
      <c r="EF11" s="276" t="s">
        <v>813</v>
      </c>
      <c r="EG11" s="276" t="s">
        <v>813</v>
      </c>
      <c r="EH11" s="276" t="s">
        <v>813</v>
      </c>
      <c r="EI11" s="276" t="s">
        <v>813</v>
      </c>
      <c r="EJ11" s="276" t="s">
        <v>813</v>
      </c>
      <c r="EK11" s="276" t="s">
        <v>813</v>
      </c>
      <c r="EL11" s="273">
        <v>0</v>
      </c>
      <c r="EM11" s="276" t="s">
        <v>813</v>
      </c>
      <c r="EN11" s="276" t="s">
        <v>813</v>
      </c>
      <c r="EO11" s="276" t="s">
        <v>813</v>
      </c>
      <c r="EP11" s="273">
        <v>0</v>
      </c>
      <c r="EQ11" s="276" t="s">
        <v>813</v>
      </c>
      <c r="ER11" s="276" t="s">
        <v>813</v>
      </c>
      <c r="ES11" s="276" t="s">
        <v>813</v>
      </c>
      <c r="ET11" s="276" t="s">
        <v>813</v>
      </c>
      <c r="EU11" s="273">
        <v>0</v>
      </c>
      <c r="EV11" s="276" t="s">
        <v>813</v>
      </c>
      <c r="EW11" s="273">
        <v>0</v>
      </c>
      <c r="EX11" s="273">
        <f t="shared" si="11"/>
        <v>0</v>
      </c>
      <c r="EY11" s="273">
        <v>0</v>
      </c>
      <c r="EZ11" s="276" t="s">
        <v>813</v>
      </c>
      <c r="FA11" s="276" t="s">
        <v>813</v>
      </c>
      <c r="FB11" s="276" t="s">
        <v>813</v>
      </c>
      <c r="FC11" s="273">
        <v>0</v>
      </c>
      <c r="FD11" s="276" t="s">
        <v>813</v>
      </c>
      <c r="FE11" s="276" t="s">
        <v>813</v>
      </c>
      <c r="FF11" s="276" t="s">
        <v>813</v>
      </c>
      <c r="FG11" s="273">
        <v>0</v>
      </c>
      <c r="FH11" s="273">
        <v>0</v>
      </c>
      <c r="FI11" s="273">
        <v>0</v>
      </c>
      <c r="FJ11" s="276" t="s">
        <v>813</v>
      </c>
      <c r="FK11" s="276" t="s">
        <v>813</v>
      </c>
      <c r="FL11" s="276" t="s">
        <v>813</v>
      </c>
      <c r="FM11" s="276" t="s">
        <v>813</v>
      </c>
      <c r="FN11" s="273">
        <v>0</v>
      </c>
      <c r="FO11" s="273">
        <v>0</v>
      </c>
      <c r="FP11" s="276" t="s">
        <v>813</v>
      </c>
      <c r="FQ11" s="276" t="s">
        <v>813</v>
      </c>
      <c r="FR11" s="276" t="s">
        <v>813</v>
      </c>
      <c r="FS11" s="273">
        <v>0</v>
      </c>
      <c r="FT11" s="273">
        <v>0</v>
      </c>
      <c r="FU11" s="276" t="s">
        <v>813</v>
      </c>
      <c r="FV11" s="273">
        <v>0</v>
      </c>
      <c r="FW11" s="273">
        <f t="shared" si="14"/>
        <v>1554</v>
      </c>
      <c r="FX11" s="273">
        <v>0</v>
      </c>
      <c r="FY11" s="273">
        <v>0</v>
      </c>
      <c r="FZ11" s="273">
        <v>0</v>
      </c>
      <c r="GA11" s="273">
        <v>0</v>
      </c>
      <c r="GB11" s="273">
        <v>76</v>
      </c>
      <c r="GC11" s="273">
        <v>673</v>
      </c>
      <c r="GD11" s="273">
        <v>189</v>
      </c>
      <c r="GE11" s="273">
        <v>6</v>
      </c>
      <c r="GF11" s="273">
        <v>607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813</v>
      </c>
      <c r="GM11" s="276" t="s">
        <v>813</v>
      </c>
      <c r="GN11" s="276" t="s">
        <v>813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3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4943</v>
      </c>
      <c r="E12" s="273">
        <f t="shared" si="19"/>
        <v>4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521</v>
      </c>
      <c r="J12" s="273">
        <f t="shared" si="24"/>
        <v>0</v>
      </c>
      <c r="K12" s="273">
        <f t="shared" si="25"/>
        <v>0</v>
      </c>
      <c r="L12" s="273">
        <f t="shared" si="26"/>
        <v>0</v>
      </c>
      <c r="M12" s="273">
        <f t="shared" si="27"/>
        <v>871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3514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33</v>
      </c>
      <c r="AC12" s="273">
        <f t="shared" si="1"/>
        <v>3614</v>
      </c>
      <c r="AD12" s="273">
        <v>0</v>
      </c>
      <c r="AE12" s="273">
        <v>0</v>
      </c>
      <c r="AF12" s="273">
        <v>0</v>
      </c>
      <c r="AG12" s="273">
        <v>0</v>
      </c>
      <c r="AH12" s="273">
        <v>67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813</v>
      </c>
      <c r="AQ12" s="276" t="s">
        <v>813</v>
      </c>
      <c r="AR12" s="273">
        <v>0</v>
      </c>
      <c r="AS12" s="276" t="s">
        <v>813</v>
      </c>
      <c r="AT12" s="276" t="s">
        <v>813</v>
      </c>
      <c r="AU12" s="273">
        <v>3514</v>
      </c>
      <c r="AV12" s="276" t="s">
        <v>813</v>
      </c>
      <c r="AW12" s="273">
        <v>0</v>
      </c>
      <c r="AX12" s="276" t="s">
        <v>813</v>
      </c>
      <c r="AY12" s="273">
        <v>0</v>
      </c>
      <c r="AZ12" s="276" t="s">
        <v>813</v>
      </c>
      <c r="BA12" s="273">
        <v>33</v>
      </c>
      <c r="BB12" s="273">
        <f t="shared" si="3"/>
        <v>0</v>
      </c>
      <c r="BC12" s="273">
        <v>0</v>
      </c>
      <c r="BD12" s="273">
        <v>0</v>
      </c>
      <c r="BE12" s="273">
        <v>0</v>
      </c>
      <c r="BF12" s="273"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813</v>
      </c>
      <c r="BP12" s="276" t="s">
        <v>813</v>
      </c>
      <c r="BQ12" s="276" t="s">
        <v>813</v>
      </c>
      <c r="BR12" s="276" t="s">
        <v>813</v>
      </c>
      <c r="BS12" s="276" t="s">
        <v>813</v>
      </c>
      <c r="BT12" s="276" t="s">
        <v>813</v>
      </c>
      <c r="BU12" s="276" t="s">
        <v>813</v>
      </c>
      <c r="BV12" s="276" t="s">
        <v>813</v>
      </c>
      <c r="BW12" s="276" t="s">
        <v>813</v>
      </c>
      <c r="BX12" s="273">
        <v>0</v>
      </c>
      <c r="BY12" s="276" t="s">
        <v>813</v>
      </c>
      <c r="BZ12" s="273">
        <v>0</v>
      </c>
      <c r="CA12" s="273">
        <f t="shared" si="5"/>
        <v>0</v>
      </c>
      <c r="CB12" s="276" t="s">
        <v>813</v>
      </c>
      <c r="CC12" s="276" t="s">
        <v>813</v>
      </c>
      <c r="CD12" s="276" t="s">
        <v>813</v>
      </c>
      <c r="CE12" s="276" t="s">
        <v>813</v>
      </c>
      <c r="CF12" s="276" t="s">
        <v>813</v>
      </c>
      <c r="CG12" s="276" t="s">
        <v>813</v>
      </c>
      <c r="CH12" s="276" t="s">
        <v>813</v>
      </c>
      <c r="CI12" s="276" t="s">
        <v>813</v>
      </c>
      <c r="CJ12" s="276" t="s">
        <v>813</v>
      </c>
      <c r="CK12" s="276" t="s">
        <v>813</v>
      </c>
      <c r="CL12" s="276" t="s">
        <v>813</v>
      </c>
      <c r="CM12" s="276" t="s">
        <v>813</v>
      </c>
      <c r="CN12" s="273">
        <v>0</v>
      </c>
      <c r="CO12" s="276" t="s">
        <v>813</v>
      </c>
      <c r="CP12" s="276" t="s">
        <v>813</v>
      </c>
      <c r="CQ12" s="276" t="s">
        <v>813</v>
      </c>
      <c r="CR12" s="276" t="s">
        <v>813</v>
      </c>
      <c r="CS12" s="276" t="s">
        <v>813</v>
      </c>
      <c r="CT12" s="276" t="s">
        <v>813</v>
      </c>
      <c r="CU12" s="276" t="s">
        <v>813</v>
      </c>
      <c r="CV12" s="276" t="s">
        <v>813</v>
      </c>
      <c r="CW12" s="273">
        <v>0</v>
      </c>
      <c r="CX12" s="276" t="s">
        <v>813</v>
      </c>
      <c r="CY12" s="273">
        <v>0</v>
      </c>
      <c r="CZ12" s="273">
        <f t="shared" si="7"/>
        <v>0</v>
      </c>
      <c r="DA12" s="276" t="s">
        <v>813</v>
      </c>
      <c r="DB12" s="276" t="s">
        <v>813</v>
      </c>
      <c r="DC12" s="276" t="s">
        <v>813</v>
      </c>
      <c r="DD12" s="276" t="s">
        <v>813</v>
      </c>
      <c r="DE12" s="276" t="s">
        <v>813</v>
      </c>
      <c r="DF12" s="276" t="s">
        <v>813</v>
      </c>
      <c r="DG12" s="276" t="s">
        <v>813</v>
      </c>
      <c r="DH12" s="276" t="s">
        <v>813</v>
      </c>
      <c r="DI12" s="276" t="s">
        <v>813</v>
      </c>
      <c r="DJ12" s="276" t="s">
        <v>813</v>
      </c>
      <c r="DK12" s="276" t="s">
        <v>813</v>
      </c>
      <c r="DL12" s="276" t="s">
        <v>813</v>
      </c>
      <c r="DM12" s="276" t="s">
        <v>813</v>
      </c>
      <c r="DN12" s="273">
        <v>0</v>
      </c>
      <c r="DO12" s="276" t="s">
        <v>813</v>
      </c>
      <c r="DP12" s="276" t="s">
        <v>813</v>
      </c>
      <c r="DQ12" s="276" t="s">
        <v>813</v>
      </c>
      <c r="DR12" s="276" t="s">
        <v>813</v>
      </c>
      <c r="DS12" s="276" t="s">
        <v>813</v>
      </c>
      <c r="DT12" s="276" t="s">
        <v>813</v>
      </c>
      <c r="DU12" s="276" t="s">
        <v>813</v>
      </c>
      <c r="DV12" s="273">
        <v>0</v>
      </c>
      <c r="DW12" s="276" t="s">
        <v>813</v>
      </c>
      <c r="DX12" s="273">
        <v>0</v>
      </c>
      <c r="DY12" s="273">
        <f t="shared" si="9"/>
        <v>0</v>
      </c>
      <c r="DZ12" s="276" t="s">
        <v>813</v>
      </c>
      <c r="EA12" s="276" t="s">
        <v>813</v>
      </c>
      <c r="EB12" s="276" t="s">
        <v>813</v>
      </c>
      <c r="EC12" s="276" t="s">
        <v>813</v>
      </c>
      <c r="ED12" s="276" t="s">
        <v>813</v>
      </c>
      <c r="EE12" s="276" t="s">
        <v>813</v>
      </c>
      <c r="EF12" s="276" t="s">
        <v>813</v>
      </c>
      <c r="EG12" s="276" t="s">
        <v>813</v>
      </c>
      <c r="EH12" s="276" t="s">
        <v>813</v>
      </c>
      <c r="EI12" s="276" t="s">
        <v>813</v>
      </c>
      <c r="EJ12" s="276" t="s">
        <v>813</v>
      </c>
      <c r="EK12" s="276" t="s">
        <v>813</v>
      </c>
      <c r="EL12" s="273">
        <v>0</v>
      </c>
      <c r="EM12" s="276" t="s">
        <v>813</v>
      </c>
      <c r="EN12" s="276" t="s">
        <v>813</v>
      </c>
      <c r="EO12" s="276" t="s">
        <v>813</v>
      </c>
      <c r="EP12" s="273">
        <v>0</v>
      </c>
      <c r="EQ12" s="276" t="s">
        <v>813</v>
      </c>
      <c r="ER12" s="276" t="s">
        <v>813</v>
      </c>
      <c r="ES12" s="276" t="s">
        <v>813</v>
      </c>
      <c r="ET12" s="276" t="s">
        <v>813</v>
      </c>
      <c r="EU12" s="273">
        <v>0</v>
      </c>
      <c r="EV12" s="276" t="s">
        <v>813</v>
      </c>
      <c r="EW12" s="273">
        <v>0</v>
      </c>
      <c r="EX12" s="273">
        <f t="shared" si="11"/>
        <v>0</v>
      </c>
      <c r="EY12" s="273">
        <v>0</v>
      </c>
      <c r="EZ12" s="276" t="s">
        <v>813</v>
      </c>
      <c r="FA12" s="276" t="s">
        <v>813</v>
      </c>
      <c r="FB12" s="276" t="s">
        <v>813</v>
      </c>
      <c r="FC12" s="273">
        <v>0</v>
      </c>
      <c r="FD12" s="276" t="s">
        <v>813</v>
      </c>
      <c r="FE12" s="276" t="s">
        <v>813</v>
      </c>
      <c r="FF12" s="276" t="s">
        <v>813</v>
      </c>
      <c r="FG12" s="273">
        <v>0</v>
      </c>
      <c r="FH12" s="273">
        <v>0</v>
      </c>
      <c r="FI12" s="273">
        <v>0</v>
      </c>
      <c r="FJ12" s="276" t="s">
        <v>813</v>
      </c>
      <c r="FK12" s="276" t="s">
        <v>813</v>
      </c>
      <c r="FL12" s="276" t="s">
        <v>813</v>
      </c>
      <c r="FM12" s="276" t="s">
        <v>813</v>
      </c>
      <c r="FN12" s="273">
        <v>0</v>
      </c>
      <c r="FO12" s="273">
        <v>0</v>
      </c>
      <c r="FP12" s="276" t="s">
        <v>813</v>
      </c>
      <c r="FQ12" s="276" t="s">
        <v>813</v>
      </c>
      <c r="FR12" s="276" t="s">
        <v>813</v>
      </c>
      <c r="FS12" s="273">
        <v>0</v>
      </c>
      <c r="FT12" s="273">
        <v>0</v>
      </c>
      <c r="FU12" s="276" t="s">
        <v>813</v>
      </c>
      <c r="FV12" s="273">
        <v>0</v>
      </c>
      <c r="FW12" s="273">
        <f t="shared" si="14"/>
        <v>1329</v>
      </c>
      <c r="FX12" s="273">
        <v>4</v>
      </c>
      <c r="FY12" s="273">
        <v>0</v>
      </c>
      <c r="FZ12" s="273">
        <v>0</v>
      </c>
      <c r="GA12" s="273">
        <v>0</v>
      </c>
      <c r="GB12" s="273">
        <v>454</v>
      </c>
      <c r="GC12" s="273">
        <v>0</v>
      </c>
      <c r="GD12" s="273">
        <v>0</v>
      </c>
      <c r="GE12" s="273">
        <v>0</v>
      </c>
      <c r="GF12" s="273">
        <v>871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813</v>
      </c>
      <c r="GM12" s="276" t="s">
        <v>813</v>
      </c>
      <c r="GN12" s="276" t="s">
        <v>813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9316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682</v>
      </c>
      <c r="J13" s="273">
        <f t="shared" si="24"/>
        <v>41</v>
      </c>
      <c r="K13" s="273">
        <f t="shared" si="25"/>
        <v>133</v>
      </c>
      <c r="L13" s="273">
        <f t="shared" si="26"/>
        <v>0</v>
      </c>
      <c r="M13" s="273">
        <f t="shared" si="27"/>
        <v>1652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6691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117</v>
      </c>
      <c r="AC13" s="273">
        <f t="shared" si="1"/>
        <v>6740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813</v>
      </c>
      <c r="AQ13" s="276" t="s">
        <v>813</v>
      </c>
      <c r="AR13" s="273">
        <v>0</v>
      </c>
      <c r="AS13" s="276" t="s">
        <v>813</v>
      </c>
      <c r="AT13" s="276" t="s">
        <v>813</v>
      </c>
      <c r="AU13" s="273">
        <v>6691</v>
      </c>
      <c r="AV13" s="276" t="s">
        <v>813</v>
      </c>
      <c r="AW13" s="273">
        <v>0</v>
      </c>
      <c r="AX13" s="276" t="s">
        <v>813</v>
      </c>
      <c r="AY13" s="273">
        <v>0</v>
      </c>
      <c r="AZ13" s="276" t="s">
        <v>813</v>
      </c>
      <c r="BA13" s="273">
        <v>49</v>
      </c>
      <c r="BB13" s="273">
        <f t="shared" si="3"/>
        <v>682</v>
      </c>
      <c r="BC13" s="273">
        <v>0</v>
      </c>
      <c r="BD13" s="273">
        <v>0</v>
      </c>
      <c r="BE13" s="273">
        <v>0</v>
      </c>
      <c r="BF13" s="273">
        <v>0</v>
      </c>
      <c r="BG13" s="273">
        <v>682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813</v>
      </c>
      <c r="BP13" s="276" t="s">
        <v>813</v>
      </c>
      <c r="BQ13" s="276" t="s">
        <v>813</v>
      </c>
      <c r="BR13" s="276" t="s">
        <v>813</v>
      </c>
      <c r="BS13" s="276" t="s">
        <v>813</v>
      </c>
      <c r="BT13" s="276" t="s">
        <v>813</v>
      </c>
      <c r="BU13" s="276" t="s">
        <v>813</v>
      </c>
      <c r="BV13" s="276" t="s">
        <v>813</v>
      </c>
      <c r="BW13" s="276" t="s">
        <v>813</v>
      </c>
      <c r="BX13" s="273">
        <v>0</v>
      </c>
      <c r="BY13" s="276" t="s">
        <v>813</v>
      </c>
      <c r="BZ13" s="273">
        <v>0</v>
      </c>
      <c r="CA13" s="273">
        <f t="shared" si="5"/>
        <v>0</v>
      </c>
      <c r="CB13" s="276" t="s">
        <v>813</v>
      </c>
      <c r="CC13" s="276" t="s">
        <v>813</v>
      </c>
      <c r="CD13" s="276" t="s">
        <v>813</v>
      </c>
      <c r="CE13" s="276" t="s">
        <v>813</v>
      </c>
      <c r="CF13" s="276" t="s">
        <v>813</v>
      </c>
      <c r="CG13" s="276" t="s">
        <v>813</v>
      </c>
      <c r="CH13" s="276" t="s">
        <v>813</v>
      </c>
      <c r="CI13" s="276" t="s">
        <v>813</v>
      </c>
      <c r="CJ13" s="276" t="s">
        <v>813</v>
      </c>
      <c r="CK13" s="276" t="s">
        <v>813</v>
      </c>
      <c r="CL13" s="276" t="s">
        <v>813</v>
      </c>
      <c r="CM13" s="276" t="s">
        <v>813</v>
      </c>
      <c r="CN13" s="273">
        <v>0</v>
      </c>
      <c r="CO13" s="276" t="s">
        <v>813</v>
      </c>
      <c r="CP13" s="276" t="s">
        <v>813</v>
      </c>
      <c r="CQ13" s="276" t="s">
        <v>813</v>
      </c>
      <c r="CR13" s="276" t="s">
        <v>813</v>
      </c>
      <c r="CS13" s="276" t="s">
        <v>813</v>
      </c>
      <c r="CT13" s="276" t="s">
        <v>813</v>
      </c>
      <c r="CU13" s="276" t="s">
        <v>813</v>
      </c>
      <c r="CV13" s="276" t="s">
        <v>813</v>
      </c>
      <c r="CW13" s="273">
        <v>0</v>
      </c>
      <c r="CX13" s="276" t="s">
        <v>813</v>
      </c>
      <c r="CY13" s="273">
        <v>0</v>
      </c>
      <c r="CZ13" s="273">
        <f t="shared" si="7"/>
        <v>0</v>
      </c>
      <c r="DA13" s="276" t="s">
        <v>813</v>
      </c>
      <c r="DB13" s="276" t="s">
        <v>813</v>
      </c>
      <c r="DC13" s="276" t="s">
        <v>813</v>
      </c>
      <c r="DD13" s="276" t="s">
        <v>813</v>
      </c>
      <c r="DE13" s="276" t="s">
        <v>813</v>
      </c>
      <c r="DF13" s="276" t="s">
        <v>813</v>
      </c>
      <c r="DG13" s="276" t="s">
        <v>813</v>
      </c>
      <c r="DH13" s="276" t="s">
        <v>813</v>
      </c>
      <c r="DI13" s="276" t="s">
        <v>813</v>
      </c>
      <c r="DJ13" s="276" t="s">
        <v>813</v>
      </c>
      <c r="DK13" s="276" t="s">
        <v>813</v>
      </c>
      <c r="DL13" s="276" t="s">
        <v>813</v>
      </c>
      <c r="DM13" s="276" t="s">
        <v>813</v>
      </c>
      <c r="DN13" s="273">
        <v>0</v>
      </c>
      <c r="DO13" s="276" t="s">
        <v>813</v>
      </c>
      <c r="DP13" s="276" t="s">
        <v>813</v>
      </c>
      <c r="DQ13" s="276" t="s">
        <v>813</v>
      </c>
      <c r="DR13" s="276" t="s">
        <v>813</v>
      </c>
      <c r="DS13" s="276" t="s">
        <v>813</v>
      </c>
      <c r="DT13" s="276" t="s">
        <v>813</v>
      </c>
      <c r="DU13" s="276" t="s">
        <v>813</v>
      </c>
      <c r="DV13" s="273">
        <v>0</v>
      </c>
      <c r="DW13" s="276" t="s">
        <v>813</v>
      </c>
      <c r="DX13" s="273">
        <v>0</v>
      </c>
      <c r="DY13" s="273">
        <f t="shared" si="9"/>
        <v>0</v>
      </c>
      <c r="DZ13" s="276" t="s">
        <v>813</v>
      </c>
      <c r="EA13" s="276" t="s">
        <v>813</v>
      </c>
      <c r="EB13" s="276" t="s">
        <v>813</v>
      </c>
      <c r="EC13" s="276" t="s">
        <v>813</v>
      </c>
      <c r="ED13" s="276" t="s">
        <v>813</v>
      </c>
      <c r="EE13" s="276" t="s">
        <v>813</v>
      </c>
      <c r="EF13" s="276" t="s">
        <v>813</v>
      </c>
      <c r="EG13" s="276" t="s">
        <v>813</v>
      </c>
      <c r="EH13" s="276" t="s">
        <v>813</v>
      </c>
      <c r="EI13" s="276" t="s">
        <v>813</v>
      </c>
      <c r="EJ13" s="276" t="s">
        <v>813</v>
      </c>
      <c r="EK13" s="276" t="s">
        <v>813</v>
      </c>
      <c r="EL13" s="273">
        <v>0</v>
      </c>
      <c r="EM13" s="276" t="s">
        <v>813</v>
      </c>
      <c r="EN13" s="276" t="s">
        <v>813</v>
      </c>
      <c r="EO13" s="276" t="s">
        <v>813</v>
      </c>
      <c r="EP13" s="273">
        <v>0</v>
      </c>
      <c r="EQ13" s="276" t="s">
        <v>813</v>
      </c>
      <c r="ER13" s="276" t="s">
        <v>813</v>
      </c>
      <c r="ES13" s="276" t="s">
        <v>813</v>
      </c>
      <c r="ET13" s="276" t="s">
        <v>813</v>
      </c>
      <c r="EU13" s="273">
        <v>0</v>
      </c>
      <c r="EV13" s="276" t="s">
        <v>813</v>
      </c>
      <c r="EW13" s="273">
        <v>0</v>
      </c>
      <c r="EX13" s="273">
        <f t="shared" si="11"/>
        <v>0</v>
      </c>
      <c r="EY13" s="273">
        <v>0</v>
      </c>
      <c r="EZ13" s="276" t="s">
        <v>813</v>
      </c>
      <c r="FA13" s="276" t="s">
        <v>813</v>
      </c>
      <c r="FB13" s="276" t="s">
        <v>813</v>
      </c>
      <c r="FC13" s="273">
        <v>0</v>
      </c>
      <c r="FD13" s="276" t="s">
        <v>813</v>
      </c>
      <c r="FE13" s="276" t="s">
        <v>813</v>
      </c>
      <c r="FF13" s="276" t="s">
        <v>813</v>
      </c>
      <c r="FG13" s="273">
        <v>0</v>
      </c>
      <c r="FH13" s="273">
        <v>0</v>
      </c>
      <c r="FI13" s="273">
        <v>0</v>
      </c>
      <c r="FJ13" s="276" t="s">
        <v>813</v>
      </c>
      <c r="FK13" s="276" t="s">
        <v>813</v>
      </c>
      <c r="FL13" s="276" t="s">
        <v>813</v>
      </c>
      <c r="FM13" s="276" t="s">
        <v>813</v>
      </c>
      <c r="FN13" s="273">
        <v>0</v>
      </c>
      <c r="FO13" s="273">
        <v>0</v>
      </c>
      <c r="FP13" s="276" t="s">
        <v>813</v>
      </c>
      <c r="FQ13" s="276" t="s">
        <v>813</v>
      </c>
      <c r="FR13" s="276" t="s">
        <v>813</v>
      </c>
      <c r="FS13" s="273">
        <v>0</v>
      </c>
      <c r="FT13" s="273">
        <v>0</v>
      </c>
      <c r="FU13" s="276" t="s">
        <v>813</v>
      </c>
      <c r="FV13" s="273">
        <v>0</v>
      </c>
      <c r="FW13" s="273">
        <f t="shared" si="14"/>
        <v>1894</v>
      </c>
      <c r="FX13" s="273">
        <v>0</v>
      </c>
      <c r="FY13" s="273">
        <v>0</v>
      </c>
      <c r="FZ13" s="273">
        <v>0</v>
      </c>
      <c r="GA13" s="273">
        <v>0</v>
      </c>
      <c r="GB13" s="273">
        <v>0</v>
      </c>
      <c r="GC13" s="273">
        <v>41</v>
      </c>
      <c r="GD13" s="273">
        <v>133</v>
      </c>
      <c r="GE13" s="273">
        <v>0</v>
      </c>
      <c r="GF13" s="273">
        <v>1652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813</v>
      </c>
      <c r="GM13" s="276" t="s">
        <v>813</v>
      </c>
      <c r="GN13" s="276" t="s">
        <v>813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68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838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245</v>
      </c>
      <c r="J14" s="273">
        <f t="shared" si="24"/>
        <v>178</v>
      </c>
      <c r="K14" s="273">
        <f t="shared" si="25"/>
        <v>50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280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85</v>
      </c>
      <c r="AC14" s="273">
        <f t="shared" si="1"/>
        <v>340</v>
      </c>
      <c r="AD14" s="273">
        <v>0</v>
      </c>
      <c r="AE14" s="273">
        <v>0</v>
      </c>
      <c r="AF14" s="273">
        <v>0</v>
      </c>
      <c r="AG14" s="273">
        <v>0</v>
      </c>
      <c r="AH14" s="273">
        <v>60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813</v>
      </c>
      <c r="AQ14" s="276" t="s">
        <v>813</v>
      </c>
      <c r="AR14" s="273">
        <v>280</v>
      </c>
      <c r="AS14" s="276" t="s">
        <v>813</v>
      </c>
      <c r="AT14" s="276" t="s">
        <v>813</v>
      </c>
      <c r="AU14" s="273">
        <v>0</v>
      </c>
      <c r="AV14" s="276" t="s">
        <v>813</v>
      </c>
      <c r="AW14" s="273">
        <v>0</v>
      </c>
      <c r="AX14" s="276" t="s">
        <v>813</v>
      </c>
      <c r="AY14" s="273">
        <v>0</v>
      </c>
      <c r="AZ14" s="276" t="s">
        <v>813</v>
      </c>
      <c r="BA14" s="273">
        <v>0</v>
      </c>
      <c r="BB14" s="273">
        <f t="shared" si="3"/>
        <v>120</v>
      </c>
      <c r="BC14" s="273">
        <v>0</v>
      </c>
      <c r="BD14" s="273">
        <v>0</v>
      </c>
      <c r="BE14" s="273">
        <v>0</v>
      </c>
      <c r="BF14" s="273">
        <v>0</v>
      </c>
      <c r="BG14" s="273">
        <v>120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813</v>
      </c>
      <c r="BP14" s="276" t="s">
        <v>813</v>
      </c>
      <c r="BQ14" s="276" t="s">
        <v>813</v>
      </c>
      <c r="BR14" s="276" t="s">
        <v>813</v>
      </c>
      <c r="BS14" s="276" t="s">
        <v>813</v>
      </c>
      <c r="BT14" s="276" t="s">
        <v>813</v>
      </c>
      <c r="BU14" s="276" t="s">
        <v>813</v>
      </c>
      <c r="BV14" s="276" t="s">
        <v>813</v>
      </c>
      <c r="BW14" s="276" t="s">
        <v>813</v>
      </c>
      <c r="BX14" s="273">
        <v>0</v>
      </c>
      <c r="BY14" s="276" t="s">
        <v>813</v>
      </c>
      <c r="BZ14" s="273">
        <v>0</v>
      </c>
      <c r="CA14" s="273">
        <f t="shared" si="5"/>
        <v>0</v>
      </c>
      <c r="CB14" s="276" t="s">
        <v>813</v>
      </c>
      <c r="CC14" s="276" t="s">
        <v>813</v>
      </c>
      <c r="CD14" s="276" t="s">
        <v>813</v>
      </c>
      <c r="CE14" s="276" t="s">
        <v>813</v>
      </c>
      <c r="CF14" s="276" t="s">
        <v>813</v>
      </c>
      <c r="CG14" s="276" t="s">
        <v>813</v>
      </c>
      <c r="CH14" s="276" t="s">
        <v>813</v>
      </c>
      <c r="CI14" s="276" t="s">
        <v>813</v>
      </c>
      <c r="CJ14" s="276" t="s">
        <v>813</v>
      </c>
      <c r="CK14" s="276" t="s">
        <v>813</v>
      </c>
      <c r="CL14" s="276" t="s">
        <v>813</v>
      </c>
      <c r="CM14" s="276" t="s">
        <v>813</v>
      </c>
      <c r="CN14" s="273">
        <v>0</v>
      </c>
      <c r="CO14" s="276" t="s">
        <v>813</v>
      </c>
      <c r="CP14" s="276" t="s">
        <v>813</v>
      </c>
      <c r="CQ14" s="276" t="s">
        <v>813</v>
      </c>
      <c r="CR14" s="276" t="s">
        <v>813</v>
      </c>
      <c r="CS14" s="276" t="s">
        <v>813</v>
      </c>
      <c r="CT14" s="276" t="s">
        <v>813</v>
      </c>
      <c r="CU14" s="276" t="s">
        <v>813</v>
      </c>
      <c r="CV14" s="276" t="s">
        <v>813</v>
      </c>
      <c r="CW14" s="273">
        <v>0</v>
      </c>
      <c r="CX14" s="276" t="s">
        <v>813</v>
      </c>
      <c r="CY14" s="273">
        <v>0</v>
      </c>
      <c r="CZ14" s="273">
        <f t="shared" si="7"/>
        <v>0</v>
      </c>
      <c r="DA14" s="276" t="s">
        <v>813</v>
      </c>
      <c r="DB14" s="276" t="s">
        <v>813</v>
      </c>
      <c r="DC14" s="276" t="s">
        <v>813</v>
      </c>
      <c r="DD14" s="276" t="s">
        <v>813</v>
      </c>
      <c r="DE14" s="276" t="s">
        <v>813</v>
      </c>
      <c r="DF14" s="276" t="s">
        <v>813</v>
      </c>
      <c r="DG14" s="276" t="s">
        <v>813</v>
      </c>
      <c r="DH14" s="276" t="s">
        <v>813</v>
      </c>
      <c r="DI14" s="276" t="s">
        <v>813</v>
      </c>
      <c r="DJ14" s="276" t="s">
        <v>813</v>
      </c>
      <c r="DK14" s="276" t="s">
        <v>813</v>
      </c>
      <c r="DL14" s="276" t="s">
        <v>813</v>
      </c>
      <c r="DM14" s="276" t="s">
        <v>813</v>
      </c>
      <c r="DN14" s="273">
        <v>0</v>
      </c>
      <c r="DO14" s="276" t="s">
        <v>813</v>
      </c>
      <c r="DP14" s="276" t="s">
        <v>813</v>
      </c>
      <c r="DQ14" s="276" t="s">
        <v>813</v>
      </c>
      <c r="DR14" s="276" t="s">
        <v>813</v>
      </c>
      <c r="DS14" s="276" t="s">
        <v>813</v>
      </c>
      <c r="DT14" s="276" t="s">
        <v>813</v>
      </c>
      <c r="DU14" s="276" t="s">
        <v>813</v>
      </c>
      <c r="DV14" s="273">
        <v>0</v>
      </c>
      <c r="DW14" s="276" t="s">
        <v>813</v>
      </c>
      <c r="DX14" s="273">
        <v>0</v>
      </c>
      <c r="DY14" s="273">
        <f t="shared" si="9"/>
        <v>0</v>
      </c>
      <c r="DZ14" s="276" t="s">
        <v>813</v>
      </c>
      <c r="EA14" s="276" t="s">
        <v>813</v>
      </c>
      <c r="EB14" s="276" t="s">
        <v>813</v>
      </c>
      <c r="EC14" s="276" t="s">
        <v>813</v>
      </c>
      <c r="ED14" s="276" t="s">
        <v>813</v>
      </c>
      <c r="EE14" s="276" t="s">
        <v>813</v>
      </c>
      <c r="EF14" s="276" t="s">
        <v>813</v>
      </c>
      <c r="EG14" s="276" t="s">
        <v>813</v>
      </c>
      <c r="EH14" s="276" t="s">
        <v>813</v>
      </c>
      <c r="EI14" s="276" t="s">
        <v>813</v>
      </c>
      <c r="EJ14" s="276" t="s">
        <v>813</v>
      </c>
      <c r="EK14" s="276" t="s">
        <v>813</v>
      </c>
      <c r="EL14" s="273">
        <v>0</v>
      </c>
      <c r="EM14" s="276" t="s">
        <v>813</v>
      </c>
      <c r="EN14" s="276" t="s">
        <v>813</v>
      </c>
      <c r="EO14" s="276" t="s">
        <v>813</v>
      </c>
      <c r="EP14" s="273">
        <v>0</v>
      </c>
      <c r="EQ14" s="276" t="s">
        <v>813</v>
      </c>
      <c r="ER14" s="276" t="s">
        <v>813</v>
      </c>
      <c r="ES14" s="276" t="s">
        <v>813</v>
      </c>
      <c r="ET14" s="276" t="s">
        <v>813</v>
      </c>
      <c r="EU14" s="273">
        <v>0</v>
      </c>
      <c r="EV14" s="276" t="s">
        <v>813</v>
      </c>
      <c r="EW14" s="273">
        <v>0</v>
      </c>
      <c r="EX14" s="273">
        <f t="shared" si="11"/>
        <v>0</v>
      </c>
      <c r="EY14" s="273">
        <v>0</v>
      </c>
      <c r="EZ14" s="276" t="s">
        <v>813</v>
      </c>
      <c r="FA14" s="276" t="s">
        <v>813</v>
      </c>
      <c r="FB14" s="276" t="s">
        <v>813</v>
      </c>
      <c r="FC14" s="273">
        <v>0</v>
      </c>
      <c r="FD14" s="276" t="s">
        <v>813</v>
      </c>
      <c r="FE14" s="276" t="s">
        <v>813</v>
      </c>
      <c r="FF14" s="276" t="s">
        <v>813</v>
      </c>
      <c r="FG14" s="273">
        <v>0</v>
      </c>
      <c r="FH14" s="273">
        <v>0</v>
      </c>
      <c r="FI14" s="273">
        <v>0</v>
      </c>
      <c r="FJ14" s="276" t="s">
        <v>813</v>
      </c>
      <c r="FK14" s="276" t="s">
        <v>813</v>
      </c>
      <c r="FL14" s="276" t="s">
        <v>813</v>
      </c>
      <c r="FM14" s="276" t="s">
        <v>813</v>
      </c>
      <c r="FN14" s="273">
        <v>0</v>
      </c>
      <c r="FO14" s="273">
        <v>0</v>
      </c>
      <c r="FP14" s="276" t="s">
        <v>813</v>
      </c>
      <c r="FQ14" s="276" t="s">
        <v>813</v>
      </c>
      <c r="FR14" s="276" t="s">
        <v>813</v>
      </c>
      <c r="FS14" s="273">
        <v>0</v>
      </c>
      <c r="FT14" s="273">
        <v>0</v>
      </c>
      <c r="FU14" s="276" t="s">
        <v>813</v>
      </c>
      <c r="FV14" s="273">
        <v>0</v>
      </c>
      <c r="FW14" s="273">
        <f t="shared" si="14"/>
        <v>378</v>
      </c>
      <c r="FX14" s="273">
        <v>0</v>
      </c>
      <c r="FY14" s="273">
        <v>0</v>
      </c>
      <c r="FZ14" s="273">
        <v>0</v>
      </c>
      <c r="GA14" s="273">
        <v>0</v>
      </c>
      <c r="GB14" s="273">
        <v>65</v>
      </c>
      <c r="GC14" s="273">
        <v>178</v>
      </c>
      <c r="GD14" s="273">
        <v>50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813</v>
      </c>
      <c r="GM14" s="276" t="s">
        <v>813</v>
      </c>
      <c r="GN14" s="276" t="s">
        <v>813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85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1239</v>
      </c>
      <c r="E15" s="273">
        <f t="shared" si="19"/>
        <v>235</v>
      </c>
      <c r="F15" s="273">
        <f t="shared" si="20"/>
        <v>4</v>
      </c>
      <c r="G15" s="273">
        <f t="shared" si="21"/>
        <v>0</v>
      </c>
      <c r="H15" s="273">
        <f t="shared" si="22"/>
        <v>0</v>
      </c>
      <c r="I15" s="273">
        <f t="shared" si="23"/>
        <v>233</v>
      </c>
      <c r="J15" s="273">
        <f t="shared" si="24"/>
        <v>85</v>
      </c>
      <c r="K15" s="273">
        <f t="shared" si="25"/>
        <v>34</v>
      </c>
      <c r="L15" s="273">
        <f t="shared" si="26"/>
        <v>1</v>
      </c>
      <c r="M15" s="273">
        <f t="shared" si="27"/>
        <v>92</v>
      </c>
      <c r="N15" s="273">
        <f t="shared" si="28"/>
        <v>0</v>
      </c>
      <c r="O15" s="273">
        <f t="shared" si="29"/>
        <v>0</v>
      </c>
      <c r="P15" s="273">
        <f t="shared" si="30"/>
        <v>62</v>
      </c>
      <c r="Q15" s="273">
        <f t="shared" si="31"/>
        <v>0</v>
      </c>
      <c r="R15" s="273">
        <f t="shared" si="32"/>
        <v>0</v>
      </c>
      <c r="S15" s="273">
        <f t="shared" si="33"/>
        <v>486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7</v>
      </c>
      <c r="AC15" s="273">
        <f t="shared" si="1"/>
        <v>486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813</v>
      </c>
      <c r="AQ15" s="276" t="s">
        <v>813</v>
      </c>
      <c r="AR15" s="273">
        <v>486</v>
      </c>
      <c r="AS15" s="276" t="s">
        <v>813</v>
      </c>
      <c r="AT15" s="276" t="s">
        <v>813</v>
      </c>
      <c r="AU15" s="273">
        <v>0</v>
      </c>
      <c r="AV15" s="276" t="s">
        <v>813</v>
      </c>
      <c r="AW15" s="273">
        <v>0</v>
      </c>
      <c r="AX15" s="276" t="s">
        <v>813</v>
      </c>
      <c r="AY15" s="273">
        <v>0</v>
      </c>
      <c r="AZ15" s="276" t="s">
        <v>813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813</v>
      </c>
      <c r="BP15" s="276" t="s">
        <v>813</v>
      </c>
      <c r="BQ15" s="276" t="s">
        <v>813</v>
      </c>
      <c r="BR15" s="276" t="s">
        <v>813</v>
      </c>
      <c r="BS15" s="276" t="s">
        <v>813</v>
      </c>
      <c r="BT15" s="276" t="s">
        <v>813</v>
      </c>
      <c r="BU15" s="276" t="s">
        <v>813</v>
      </c>
      <c r="BV15" s="276" t="s">
        <v>813</v>
      </c>
      <c r="BW15" s="276" t="s">
        <v>813</v>
      </c>
      <c r="BX15" s="273">
        <v>0</v>
      </c>
      <c r="BY15" s="276" t="s">
        <v>813</v>
      </c>
      <c r="BZ15" s="273">
        <v>0</v>
      </c>
      <c r="CA15" s="273">
        <f t="shared" si="5"/>
        <v>0</v>
      </c>
      <c r="CB15" s="276" t="s">
        <v>813</v>
      </c>
      <c r="CC15" s="276" t="s">
        <v>813</v>
      </c>
      <c r="CD15" s="276" t="s">
        <v>813</v>
      </c>
      <c r="CE15" s="276" t="s">
        <v>813</v>
      </c>
      <c r="CF15" s="276" t="s">
        <v>813</v>
      </c>
      <c r="CG15" s="276" t="s">
        <v>813</v>
      </c>
      <c r="CH15" s="276" t="s">
        <v>813</v>
      </c>
      <c r="CI15" s="276" t="s">
        <v>813</v>
      </c>
      <c r="CJ15" s="276" t="s">
        <v>813</v>
      </c>
      <c r="CK15" s="276" t="s">
        <v>813</v>
      </c>
      <c r="CL15" s="276" t="s">
        <v>813</v>
      </c>
      <c r="CM15" s="276" t="s">
        <v>813</v>
      </c>
      <c r="CN15" s="273">
        <v>0</v>
      </c>
      <c r="CO15" s="276" t="s">
        <v>813</v>
      </c>
      <c r="CP15" s="276" t="s">
        <v>813</v>
      </c>
      <c r="CQ15" s="276" t="s">
        <v>813</v>
      </c>
      <c r="CR15" s="276" t="s">
        <v>813</v>
      </c>
      <c r="CS15" s="276" t="s">
        <v>813</v>
      </c>
      <c r="CT15" s="276" t="s">
        <v>813</v>
      </c>
      <c r="CU15" s="276" t="s">
        <v>813</v>
      </c>
      <c r="CV15" s="276" t="s">
        <v>813</v>
      </c>
      <c r="CW15" s="273">
        <v>0</v>
      </c>
      <c r="CX15" s="276" t="s">
        <v>813</v>
      </c>
      <c r="CY15" s="273">
        <v>0</v>
      </c>
      <c r="CZ15" s="273">
        <f t="shared" si="7"/>
        <v>0</v>
      </c>
      <c r="DA15" s="276" t="s">
        <v>813</v>
      </c>
      <c r="DB15" s="276" t="s">
        <v>813</v>
      </c>
      <c r="DC15" s="276" t="s">
        <v>813</v>
      </c>
      <c r="DD15" s="276" t="s">
        <v>813</v>
      </c>
      <c r="DE15" s="276" t="s">
        <v>813</v>
      </c>
      <c r="DF15" s="276" t="s">
        <v>813</v>
      </c>
      <c r="DG15" s="276" t="s">
        <v>813</v>
      </c>
      <c r="DH15" s="276" t="s">
        <v>813</v>
      </c>
      <c r="DI15" s="276" t="s">
        <v>813</v>
      </c>
      <c r="DJ15" s="276" t="s">
        <v>813</v>
      </c>
      <c r="DK15" s="276" t="s">
        <v>813</v>
      </c>
      <c r="DL15" s="276" t="s">
        <v>813</v>
      </c>
      <c r="DM15" s="276" t="s">
        <v>813</v>
      </c>
      <c r="DN15" s="273">
        <v>0</v>
      </c>
      <c r="DO15" s="276" t="s">
        <v>813</v>
      </c>
      <c r="DP15" s="276" t="s">
        <v>813</v>
      </c>
      <c r="DQ15" s="276" t="s">
        <v>813</v>
      </c>
      <c r="DR15" s="276" t="s">
        <v>813</v>
      </c>
      <c r="DS15" s="276" t="s">
        <v>813</v>
      </c>
      <c r="DT15" s="276" t="s">
        <v>813</v>
      </c>
      <c r="DU15" s="276" t="s">
        <v>813</v>
      </c>
      <c r="DV15" s="273">
        <v>0</v>
      </c>
      <c r="DW15" s="276" t="s">
        <v>813</v>
      </c>
      <c r="DX15" s="273">
        <v>0</v>
      </c>
      <c r="DY15" s="273">
        <f t="shared" si="9"/>
        <v>0</v>
      </c>
      <c r="DZ15" s="276" t="s">
        <v>813</v>
      </c>
      <c r="EA15" s="276" t="s">
        <v>813</v>
      </c>
      <c r="EB15" s="276" t="s">
        <v>813</v>
      </c>
      <c r="EC15" s="276" t="s">
        <v>813</v>
      </c>
      <c r="ED15" s="276" t="s">
        <v>813</v>
      </c>
      <c r="EE15" s="276" t="s">
        <v>813</v>
      </c>
      <c r="EF15" s="276" t="s">
        <v>813</v>
      </c>
      <c r="EG15" s="276" t="s">
        <v>813</v>
      </c>
      <c r="EH15" s="276" t="s">
        <v>813</v>
      </c>
      <c r="EI15" s="276" t="s">
        <v>813</v>
      </c>
      <c r="EJ15" s="276" t="s">
        <v>813</v>
      </c>
      <c r="EK15" s="276" t="s">
        <v>813</v>
      </c>
      <c r="EL15" s="273">
        <v>0</v>
      </c>
      <c r="EM15" s="276" t="s">
        <v>813</v>
      </c>
      <c r="EN15" s="276" t="s">
        <v>813</v>
      </c>
      <c r="EO15" s="276" t="s">
        <v>813</v>
      </c>
      <c r="EP15" s="273">
        <v>0</v>
      </c>
      <c r="EQ15" s="276" t="s">
        <v>813</v>
      </c>
      <c r="ER15" s="276" t="s">
        <v>813</v>
      </c>
      <c r="ES15" s="276" t="s">
        <v>813</v>
      </c>
      <c r="ET15" s="276" t="s">
        <v>813</v>
      </c>
      <c r="EU15" s="273">
        <v>0</v>
      </c>
      <c r="EV15" s="276" t="s">
        <v>813</v>
      </c>
      <c r="EW15" s="273">
        <v>0</v>
      </c>
      <c r="EX15" s="273">
        <f t="shared" si="11"/>
        <v>0</v>
      </c>
      <c r="EY15" s="273">
        <v>0</v>
      </c>
      <c r="EZ15" s="276" t="s">
        <v>813</v>
      </c>
      <c r="FA15" s="276" t="s">
        <v>813</v>
      </c>
      <c r="FB15" s="276" t="s">
        <v>813</v>
      </c>
      <c r="FC15" s="273">
        <v>0</v>
      </c>
      <c r="FD15" s="276" t="s">
        <v>813</v>
      </c>
      <c r="FE15" s="276" t="s">
        <v>813</v>
      </c>
      <c r="FF15" s="276" t="s">
        <v>813</v>
      </c>
      <c r="FG15" s="273">
        <v>0</v>
      </c>
      <c r="FH15" s="273">
        <v>0</v>
      </c>
      <c r="FI15" s="273">
        <v>0</v>
      </c>
      <c r="FJ15" s="276" t="s">
        <v>813</v>
      </c>
      <c r="FK15" s="276" t="s">
        <v>813</v>
      </c>
      <c r="FL15" s="276" t="s">
        <v>813</v>
      </c>
      <c r="FM15" s="276" t="s">
        <v>813</v>
      </c>
      <c r="FN15" s="273">
        <v>0</v>
      </c>
      <c r="FO15" s="273">
        <v>0</v>
      </c>
      <c r="FP15" s="276" t="s">
        <v>813</v>
      </c>
      <c r="FQ15" s="276" t="s">
        <v>813</v>
      </c>
      <c r="FR15" s="276" t="s">
        <v>813</v>
      </c>
      <c r="FS15" s="273">
        <v>0</v>
      </c>
      <c r="FT15" s="273">
        <v>0</v>
      </c>
      <c r="FU15" s="276" t="s">
        <v>813</v>
      </c>
      <c r="FV15" s="273">
        <v>0</v>
      </c>
      <c r="FW15" s="273">
        <f t="shared" si="14"/>
        <v>753</v>
      </c>
      <c r="FX15" s="273">
        <v>235</v>
      </c>
      <c r="FY15" s="273">
        <v>4</v>
      </c>
      <c r="FZ15" s="273">
        <v>0</v>
      </c>
      <c r="GA15" s="273">
        <v>0</v>
      </c>
      <c r="GB15" s="273">
        <v>233</v>
      </c>
      <c r="GC15" s="273">
        <v>85</v>
      </c>
      <c r="GD15" s="273">
        <v>34</v>
      </c>
      <c r="GE15" s="273">
        <v>1</v>
      </c>
      <c r="GF15" s="273">
        <v>92</v>
      </c>
      <c r="GG15" s="273">
        <v>0</v>
      </c>
      <c r="GH15" s="273">
        <v>0</v>
      </c>
      <c r="GI15" s="273">
        <v>62</v>
      </c>
      <c r="GJ15" s="273">
        <v>0</v>
      </c>
      <c r="GK15" s="273">
        <v>0</v>
      </c>
      <c r="GL15" s="276" t="s">
        <v>813</v>
      </c>
      <c r="GM15" s="276" t="s">
        <v>813</v>
      </c>
      <c r="GN15" s="276" t="s">
        <v>813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7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2702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576</v>
      </c>
      <c r="J16" s="273">
        <f t="shared" si="24"/>
        <v>3</v>
      </c>
      <c r="K16" s="273">
        <f t="shared" si="25"/>
        <v>86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1518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519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0</v>
      </c>
      <c r="AC16" s="273">
        <f t="shared" si="1"/>
        <v>2298</v>
      </c>
      <c r="AD16" s="273">
        <v>0</v>
      </c>
      <c r="AE16" s="273">
        <v>0</v>
      </c>
      <c r="AF16" s="273">
        <v>0</v>
      </c>
      <c r="AG16" s="273">
        <v>0</v>
      </c>
      <c r="AH16" s="273">
        <v>261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813</v>
      </c>
      <c r="AQ16" s="276" t="s">
        <v>813</v>
      </c>
      <c r="AR16" s="273">
        <v>1518</v>
      </c>
      <c r="AS16" s="276" t="s">
        <v>813</v>
      </c>
      <c r="AT16" s="276" t="s">
        <v>813</v>
      </c>
      <c r="AU16" s="273">
        <v>0</v>
      </c>
      <c r="AV16" s="276" t="s">
        <v>813</v>
      </c>
      <c r="AW16" s="273">
        <v>519</v>
      </c>
      <c r="AX16" s="276" t="s">
        <v>813</v>
      </c>
      <c r="AY16" s="273">
        <v>0</v>
      </c>
      <c r="AZ16" s="276" t="s">
        <v>813</v>
      </c>
      <c r="BA16" s="273">
        <v>0</v>
      </c>
      <c r="BB16" s="273">
        <f t="shared" si="3"/>
        <v>166</v>
      </c>
      <c r="BC16" s="273">
        <v>0</v>
      </c>
      <c r="BD16" s="273">
        <v>0</v>
      </c>
      <c r="BE16" s="273">
        <v>0</v>
      </c>
      <c r="BF16" s="273">
        <v>0</v>
      </c>
      <c r="BG16" s="273">
        <v>166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813</v>
      </c>
      <c r="BP16" s="276" t="s">
        <v>813</v>
      </c>
      <c r="BQ16" s="276" t="s">
        <v>813</v>
      </c>
      <c r="BR16" s="276" t="s">
        <v>813</v>
      </c>
      <c r="BS16" s="276" t="s">
        <v>813</v>
      </c>
      <c r="BT16" s="276" t="s">
        <v>813</v>
      </c>
      <c r="BU16" s="276" t="s">
        <v>813</v>
      </c>
      <c r="BV16" s="276" t="s">
        <v>813</v>
      </c>
      <c r="BW16" s="276" t="s">
        <v>813</v>
      </c>
      <c r="BX16" s="273">
        <v>0</v>
      </c>
      <c r="BY16" s="276" t="s">
        <v>813</v>
      </c>
      <c r="BZ16" s="273">
        <v>0</v>
      </c>
      <c r="CA16" s="273">
        <f t="shared" si="5"/>
        <v>0</v>
      </c>
      <c r="CB16" s="276" t="s">
        <v>813</v>
      </c>
      <c r="CC16" s="276" t="s">
        <v>813</v>
      </c>
      <c r="CD16" s="276" t="s">
        <v>813</v>
      </c>
      <c r="CE16" s="276" t="s">
        <v>813</v>
      </c>
      <c r="CF16" s="276" t="s">
        <v>813</v>
      </c>
      <c r="CG16" s="276" t="s">
        <v>813</v>
      </c>
      <c r="CH16" s="276" t="s">
        <v>813</v>
      </c>
      <c r="CI16" s="276" t="s">
        <v>813</v>
      </c>
      <c r="CJ16" s="276" t="s">
        <v>813</v>
      </c>
      <c r="CK16" s="276" t="s">
        <v>813</v>
      </c>
      <c r="CL16" s="276" t="s">
        <v>813</v>
      </c>
      <c r="CM16" s="276" t="s">
        <v>813</v>
      </c>
      <c r="CN16" s="273">
        <v>0</v>
      </c>
      <c r="CO16" s="276" t="s">
        <v>813</v>
      </c>
      <c r="CP16" s="276" t="s">
        <v>813</v>
      </c>
      <c r="CQ16" s="276" t="s">
        <v>813</v>
      </c>
      <c r="CR16" s="276" t="s">
        <v>813</v>
      </c>
      <c r="CS16" s="276" t="s">
        <v>813</v>
      </c>
      <c r="CT16" s="276" t="s">
        <v>813</v>
      </c>
      <c r="CU16" s="276" t="s">
        <v>813</v>
      </c>
      <c r="CV16" s="276" t="s">
        <v>813</v>
      </c>
      <c r="CW16" s="273">
        <v>0</v>
      </c>
      <c r="CX16" s="276" t="s">
        <v>813</v>
      </c>
      <c r="CY16" s="273">
        <v>0</v>
      </c>
      <c r="CZ16" s="273">
        <f t="shared" si="7"/>
        <v>0</v>
      </c>
      <c r="DA16" s="276" t="s">
        <v>813</v>
      </c>
      <c r="DB16" s="276" t="s">
        <v>813</v>
      </c>
      <c r="DC16" s="276" t="s">
        <v>813</v>
      </c>
      <c r="DD16" s="276" t="s">
        <v>813</v>
      </c>
      <c r="DE16" s="276" t="s">
        <v>813</v>
      </c>
      <c r="DF16" s="276" t="s">
        <v>813</v>
      </c>
      <c r="DG16" s="276" t="s">
        <v>813</v>
      </c>
      <c r="DH16" s="276" t="s">
        <v>813</v>
      </c>
      <c r="DI16" s="276" t="s">
        <v>813</v>
      </c>
      <c r="DJ16" s="276" t="s">
        <v>813</v>
      </c>
      <c r="DK16" s="276" t="s">
        <v>813</v>
      </c>
      <c r="DL16" s="276" t="s">
        <v>813</v>
      </c>
      <c r="DM16" s="276" t="s">
        <v>813</v>
      </c>
      <c r="DN16" s="273">
        <v>0</v>
      </c>
      <c r="DO16" s="276" t="s">
        <v>813</v>
      </c>
      <c r="DP16" s="276" t="s">
        <v>813</v>
      </c>
      <c r="DQ16" s="276" t="s">
        <v>813</v>
      </c>
      <c r="DR16" s="276" t="s">
        <v>813</v>
      </c>
      <c r="DS16" s="276" t="s">
        <v>813</v>
      </c>
      <c r="DT16" s="276" t="s">
        <v>813</v>
      </c>
      <c r="DU16" s="276" t="s">
        <v>813</v>
      </c>
      <c r="DV16" s="273">
        <v>0</v>
      </c>
      <c r="DW16" s="276" t="s">
        <v>813</v>
      </c>
      <c r="DX16" s="273">
        <v>0</v>
      </c>
      <c r="DY16" s="273">
        <f t="shared" si="9"/>
        <v>0</v>
      </c>
      <c r="DZ16" s="276" t="s">
        <v>813</v>
      </c>
      <c r="EA16" s="276" t="s">
        <v>813</v>
      </c>
      <c r="EB16" s="276" t="s">
        <v>813</v>
      </c>
      <c r="EC16" s="276" t="s">
        <v>813</v>
      </c>
      <c r="ED16" s="276" t="s">
        <v>813</v>
      </c>
      <c r="EE16" s="276" t="s">
        <v>813</v>
      </c>
      <c r="EF16" s="276" t="s">
        <v>813</v>
      </c>
      <c r="EG16" s="276" t="s">
        <v>813</v>
      </c>
      <c r="EH16" s="276" t="s">
        <v>813</v>
      </c>
      <c r="EI16" s="276" t="s">
        <v>813</v>
      </c>
      <c r="EJ16" s="276" t="s">
        <v>813</v>
      </c>
      <c r="EK16" s="276" t="s">
        <v>813</v>
      </c>
      <c r="EL16" s="273">
        <v>0</v>
      </c>
      <c r="EM16" s="276" t="s">
        <v>813</v>
      </c>
      <c r="EN16" s="276" t="s">
        <v>813</v>
      </c>
      <c r="EO16" s="276" t="s">
        <v>813</v>
      </c>
      <c r="EP16" s="273">
        <v>0</v>
      </c>
      <c r="EQ16" s="276" t="s">
        <v>813</v>
      </c>
      <c r="ER16" s="276" t="s">
        <v>813</v>
      </c>
      <c r="ES16" s="276" t="s">
        <v>813</v>
      </c>
      <c r="ET16" s="276" t="s">
        <v>813</v>
      </c>
      <c r="EU16" s="273">
        <v>0</v>
      </c>
      <c r="EV16" s="276" t="s">
        <v>813</v>
      </c>
      <c r="EW16" s="273">
        <v>0</v>
      </c>
      <c r="EX16" s="273">
        <f t="shared" si="11"/>
        <v>0</v>
      </c>
      <c r="EY16" s="273">
        <v>0</v>
      </c>
      <c r="EZ16" s="276" t="s">
        <v>813</v>
      </c>
      <c r="FA16" s="276" t="s">
        <v>813</v>
      </c>
      <c r="FB16" s="276" t="s">
        <v>813</v>
      </c>
      <c r="FC16" s="273">
        <v>0</v>
      </c>
      <c r="FD16" s="276" t="s">
        <v>813</v>
      </c>
      <c r="FE16" s="276" t="s">
        <v>813</v>
      </c>
      <c r="FF16" s="276" t="s">
        <v>813</v>
      </c>
      <c r="FG16" s="273">
        <v>0</v>
      </c>
      <c r="FH16" s="273">
        <v>0</v>
      </c>
      <c r="FI16" s="273">
        <v>0</v>
      </c>
      <c r="FJ16" s="276" t="s">
        <v>813</v>
      </c>
      <c r="FK16" s="276" t="s">
        <v>813</v>
      </c>
      <c r="FL16" s="276" t="s">
        <v>813</v>
      </c>
      <c r="FM16" s="276" t="s">
        <v>813</v>
      </c>
      <c r="FN16" s="273">
        <v>0</v>
      </c>
      <c r="FO16" s="273">
        <v>0</v>
      </c>
      <c r="FP16" s="276" t="s">
        <v>813</v>
      </c>
      <c r="FQ16" s="276" t="s">
        <v>813</v>
      </c>
      <c r="FR16" s="276" t="s">
        <v>813</v>
      </c>
      <c r="FS16" s="273">
        <v>0</v>
      </c>
      <c r="FT16" s="273">
        <v>0</v>
      </c>
      <c r="FU16" s="276" t="s">
        <v>813</v>
      </c>
      <c r="FV16" s="273">
        <v>0</v>
      </c>
      <c r="FW16" s="273">
        <f t="shared" si="14"/>
        <v>238</v>
      </c>
      <c r="FX16" s="273">
        <v>0</v>
      </c>
      <c r="FY16" s="273">
        <v>0</v>
      </c>
      <c r="FZ16" s="273">
        <v>0</v>
      </c>
      <c r="GA16" s="273">
        <v>0</v>
      </c>
      <c r="GB16" s="273">
        <v>149</v>
      </c>
      <c r="GC16" s="273">
        <v>3</v>
      </c>
      <c r="GD16" s="273">
        <v>86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813</v>
      </c>
      <c r="GM16" s="276" t="s">
        <v>813</v>
      </c>
      <c r="GN16" s="276" t="s">
        <v>813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968</v>
      </c>
      <c r="E17" s="273">
        <f t="shared" si="19"/>
        <v>102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4</v>
      </c>
      <c r="J17" s="273">
        <f t="shared" si="24"/>
        <v>0</v>
      </c>
      <c r="K17" s="273">
        <f t="shared" si="25"/>
        <v>40</v>
      </c>
      <c r="L17" s="273">
        <f t="shared" si="26"/>
        <v>4</v>
      </c>
      <c r="M17" s="273">
        <f t="shared" si="27"/>
        <v>81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20</v>
      </c>
      <c r="R17" s="273">
        <f t="shared" si="32"/>
        <v>0</v>
      </c>
      <c r="S17" s="273">
        <f t="shared" si="33"/>
        <v>355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321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41</v>
      </c>
      <c r="AC17" s="273">
        <f t="shared" si="1"/>
        <v>676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813</v>
      </c>
      <c r="AQ17" s="276" t="s">
        <v>813</v>
      </c>
      <c r="AR17" s="273">
        <v>355</v>
      </c>
      <c r="AS17" s="276" t="s">
        <v>813</v>
      </c>
      <c r="AT17" s="276" t="s">
        <v>813</v>
      </c>
      <c r="AU17" s="273">
        <v>0</v>
      </c>
      <c r="AV17" s="276" t="s">
        <v>813</v>
      </c>
      <c r="AW17" s="273">
        <v>321</v>
      </c>
      <c r="AX17" s="276" t="s">
        <v>813</v>
      </c>
      <c r="AY17" s="273">
        <v>0</v>
      </c>
      <c r="AZ17" s="276" t="s">
        <v>813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813</v>
      </c>
      <c r="BP17" s="276" t="s">
        <v>813</v>
      </c>
      <c r="BQ17" s="276" t="s">
        <v>813</v>
      </c>
      <c r="BR17" s="276" t="s">
        <v>813</v>
      </c>
      <c r="BS17" s="276" t="s">
        <v>813</v>
      </c>
      <c r="BT17" s="276" t="s">
        <v>813</v>
      </c>
      <c r="BU17" s="276" t="s">
        <v>813</v>
      </c>
      <c r="BV17" s="276" t="s">
        <v>813</v>
      </c>
      <c r="BW17" s="276" t="s">
        <v>813</v>
      </c>
      <c r="BX17" s="273">
        <v>0</v>
      </c>
      <c r="BY17" s="276" t="s">
        <v>813</v>
      </c>
      <c r="BZ17" s="273">
        <v>0</v>
      </c>
      <c r="CA17" s="273">
        <f t="shared" si="5"/>
        <v>20</v>
      </c>
      <c r="CB17" s="276" t="s">
        <v>813</v>
      </c>
      <c r="CC17" s="276" t="s">
        <v>813</v>
      </c>
      <c r="CD17" s="276" t="s">
        <v>813</v>
      </c>
      <c r="CE17" s="276" t="s">
        <v>813</v>
      </c>
      <c r="CF17" s="276" t="s">
        <v>813</v>
      </c>
      <c r="CG17" s="276" t="s">
        <v>813</v>
      </c>
      <c r="CH17" s="276" t="s">
        <v>813</v>
      </c>
      <c r="CI17" s="276" t="s">
        <v>813</v>
      </c>
      <c r="CJ17" s="276" t="s">
        <v>813</v>
      </c>
      <c r="CK17" s="276" t="s">
        <v>813</v>
      </c>
      <c r="CL17" s="276" t="s">
        <v>813</v>
      </c>
      <c r="CM17" s="276" t="s">
        <v>813</v>
      </c>
      <c r="CN17" s="273">
        <v>20</v>
      </c>
      <c r="CO17" s="276" t="s">
        <v>813</v>
      </c>
      <c r="CP17" s="276" t="s">
        <v>813</v>
      </c>
      <c r="CQ17" s="276" t="s">
        <v>813</v>
      </c>
      <c r="CR17" s="276" t="s">
        <v>813</v>
      </c>
      <c r="CS17" s="276" t="s">
        <v>813</v>
      </c>
      <c r="CT17" s="276" t="s">
        <v>813</v>
      </c>
      <c r="CU17" s="276" t="s">
        <v>813</v>
      </c>
      <c r="CV17" s="276" t="s">
        <v>813</v>
      </c>
      <c r="CW17" s="273">
        <v>0</v>
      </c>
      <c r="CX17" s="276" t="s">
        <v>813</v>
      </c>
      <c r="CY17" s="273">
        <v>0</v>
      </c>
      <c r="CZ17" s="273">
        <f t="shared" si="7"/>
        <v>0</v>
      </c>
      <c r="DA17" s="276" t="s">
        <v>813</v>
      </c>
      <c r="DB17" s="276" t="s">
        <v>813</v>
      </c>
      <c r="DC17" s="276" t="s">
        <v>813</v>
      </c>
      <c r="DD17" s="276" t="s">
        <v>813</v>
      </c>
      <c r="DE17" s="276" t="s">
        <v>813</v>
      </c>
      <c r="DF17" s="276" t="s">
        <v>813</v>
      </c>
      <c r="DG17" s="276" t="s">
        <v>813</v>
      </c>
      <c r="DH17" s="276" t="s">
        <v>813</v>
      </c>
      <c r="DI17" s="276" t="s">
        <v>813</v>
      </c>
      <c r="DJ17" s="276" t="s">
        <v>813</v>
      </c>
      <c r="DK17" s="276" t="s">
        <v>813</v>
      </c>
      <c r="DL17" s="276" t="s">
        <v>813</v>
      </c>
      <c r="DM17" s="276" t="s">
        <v>813</v>
      </c>
      <c r="DN17" s="273">
        <v>0</v>
      </c>
      <c r="DO17" s="276" t="s">
        <v>813</v>
      </c>
      <c r="DP17" s="276" t="s">
        <v>813</v>
      </c>
      <c r="DQ17" s="276" t="s">
        <v>813</v>
      </c>
      <c r="DR17" s="276" t="s">
        <v>813</v>
      </c>
      <c r="DS17" s="276" t="s">
        <v>813</v>
      </c>
      <c r="DT17" s="276" t="s">
        <v>813</v>
      </c>
      <c r="DU17" s="276" t="s">
        <v>813</v>
      </c>
      <c r="DV17" s="273">
        <v>0</v>
      </c>
      <c r="DW17" s="276" t="s">
        <v>813</v>
      </c>
      <c r="DX17" s="273">
        <v>0</v>
      </c>
      <c r="DY17" s="273">
        <f t="shared" si="9"/>
        <v>0</v>
      </c>
      <c r="DZ17" s="276" t="s">
        <v>813</v>
      </c>
      <c r="EA17" s="276" t="s">
        <v>813</v>
      </c>
      <c r="EB17" s="276" t="s">
        <v>813</v>
      </c>
      <c r="EC17" s="276" t="s">
        <v>813</v>
      </c>
      <c r="ED17" s="276" t="s">
        <v>813</v>
      </c>
      <c r="EE17" s="276" t="s">
        <v>813</v>
      </c>
      <c r="EF17" s="276" t="s">
        <v>813</v>
      </c>
      <c r="EG17" s="276" t="s">
        <v>813</v>
      </c>
      <c r="EH17" s="276" t="s">
        <v>813</v>
      </c>
      <c r="EI17" s="276" t="s">
        <v>813</v>
      </c>
      <c r="EJ17" s="276" t="s">
        <v>813</v>
      </c>
      <c r="EK17" s="276" t="s">
        <v>813</v>
      </c>
      <c r="EL17" s="273">
        <v>0</v>
      </c>
      <c r="EM17" s="276" t="s">
        <v>813</v>
      </c>
      <c r="EN17" s="276" t="s">
        <v>813</v>
      </c>
      <c r="EO17" s="276" t="s">
        <v>813</v>
      </c>
      <c r="EP17" s="273">
        <v>0</v>
      </c>
      <c r="EQ17" s="276" t="s">
        <v>813</v>
      </c>
      <c r="ER17" s="276" t="s">
        <v>813</v>
      </c>
      <c r="ES17" s="276" t="s">
        <v>813</v>
      </c>
      <c r="ET17" s="276" t="s">
        <v>813</v>
      </c>
      <c r="EU17" s="273">
        <v>0</v>
      </c>
      <c r="EV17" s="276" t="s">
        <v>813</v>
      </c>
      <c r="EW17" s="273">
        <v>0</v>
      </c>
      <c r="EX17" s="273">
        <f t="shared" si="11"/>
        <v>0</v>
      </c>
      <c r="EY17" s="273">
        <v>0</v>
      </c>
      <c r="EZ17" s="276" t="s">
        <v>813</v>
      </c>
      <c r="FA17" s="276" t="s">
        <v>813</v>
      </c>
      <c r="FB17" s="276" t="s">
        <v>813</v>
      </c>
      <c r="FC17" s="273">
        <v>0</v>
      </c>
      <c r="FD17" s="276" t="s">
        <v>813</v>
      </c>
      <c r="FE17" s="276" t="s">
        <v>813</v>
      </c>
      <c r="FF17" s="276" t="s">
        <v>813</v>
      </c>
      <c r="FG17" s="273">
        <v>0</v>
      </c>
      <c r="FH17" s="273">
        <v>0</v>
      </c>
      <c r="FI17" s="273">
        <v>0</v>
      </c>
      <c r="FJ17" s="276" t="s">
        <v>813</v>
      </c>
      <c r="FK17" s="276" t="s">
        <v>813</v>
      </c>
      <c r="FL17" s="276" t="s">
        <v>813</v>
      </c>
      <c r="FM17" s="276" t="s">
        <v>813</v>
      </c>
      <c r="FN17" s="273">
        <v>0</v>
      </c>
      <c r="FO17" s="273">
        <v>0</v>
      </c>
      <c r="FP17" s="276" t="s">
        <v>813</v>
      </c>
      <c r="FQ17" s="276" t="s">
        <v>813</v>
      </c>
      <c r="FR17" s="276" t="s">
        <v>813</v>
      </c>
      <c r="FS17" s="273">
        <v>0</v>
      </c>
      <c r="FT17" s="273">
        <v>0</v>
      </c>
      <c r="FU17" s="276" t="s">
        <v>813</v>
      </c>
      <c r="FV17" s="273">
        <v>0</v>
      </c>
      <c r="FW17" s="273">
        <f t="shared" si="14"/>
        <v>272</v>
      </c>
      <c r="FX17" s="273">
        <v>102</v>
      </c>
      <c r="FY17" s="273">
        <v>0</v>
      </c>
      <c r="FZ17" s="273">
        <v>0</v>
      </c>
      <c r="GA17" s="273">
        <v>0</v>
      </c>
      <c r="GB17" s="273">
        <v>4</v>
      </c>
      <c r="GC17" s="273">
        <v>0</v>
      </c>
      <c r="GD17" s="273">
        <v>40</v>
      </c>
      <c r="GE17" s="273">
        <v>4</v>
      </c>
      <c r="GF17" s="273">
        <v>81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813</v>
      </c>
      <c r="GM17" s="276" t="s">
        <v>813</v>
      </c>
      <c r="GN17" s="276" t="s">
        <v>813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41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1246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0</v>
      </c>
      <c r="J18" s="273">
        <f t="shared" si="24"/>
        <v>0</v>
      </c>
      <c r="K18" s="273">
        <f t="shared" si="25"/>
        <v>0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1246</v>
      </c>
      <c r="AC18" s="273">
        <f t="shared" si="1"/>
        <v>560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813</v>
      </c>
      <c r="AQ18" s="276" t="s">
        <v>813</v>
      </c>
      <c r="AR18" s="273">
        <v>0</v>
      </c>
      <c r="AS18" s="276" t="s">
        <v>813</v>
      </c>
      <c r="AT18" s="276" t="s">
        <v>813</v>
      </c>
      <c r="AU18" s="273">
        <v>0</v>
      </c>
      <c r="AV18" s="276" t="s">
        <v>813</v>
      </c>
      <c r="AW18" s="273">
        <v>0</v>
      </c>
      <c r="AX18" s="276" t="s">
        <v>813</v>
      </c>
      <c r="AY18" s="273">
        <v>0</v>
      </c>
      <c r="AZ18" s="276" t="s">
        <v>813</v>
      </c>
      <c r="BA18" s="273">
        <v>560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813</v>
      </c>
      <c r="BP18" s="276" t="s">
        <v>813</v>
      </c>
      <c r="BQ18" s="276" t="s">
        <v>813</v>
      </c>
      <c r="BR18" s="276" t="s">
        <v>813</v>
      </c>
      <c r="BS18" s="276" t="s">
        <v>813</v>
      </c>
      <c r="BT18" s="276" t="s">
        <v>813</v>
      </c>
      <c r="BU18" s="276" t="s">
        <v>813</v>
      </c>
      <c r="BV18" s="276" t="s">
        <v>813</v>
      </c>
      <c r="BW18" s="276" t="s">
        <v>813</v>
      </c>
      <c r="BX18" s="273">
        <v>0</v>
      </c>
      <c r="BY18" s="276" t="s">
        <v>813</v>
      </c>
      <c r="BZ18" s="273">
        <v>0</v>
      </c>
      <c r="CA18" s="273">
        <f t="shared" si="5"/>
        <v>0</v>
      </c>
      <c r="CB18" s="276" t="s">
        <v>813</v>
      </c>
      <c r="CC18" s="276" t="s">
        <v>813</v>
      </c>
      <c r="CD18" s="276" t="s">
        <v>813</v>
      </c>
      <c r="CE18" s="276" t="s">
        <v>813</v>
      </c>
      <c r="CF18" s="276" t="s">
        <v>813</v>
      </c>
      <c r="CG18" s="276" t="s">
        <v>813</v>
      </c>
      <c r="CH18" s="276" t="s">
        <v>813</v>
      </c>
      <c r="CI18" s="276" t="s">
        <v>813</v>
      </c>
      <c r="CJ18" s="276" t="s">
        <v>813</v>
      </c>
      <c r="CK18" s="276" t="s">
        <v>813</v>
      </c>
      <c r="CL18" s="276" t="s">
        <v>813</v>
      </c>
      <c r="CM18" s="276" t="s">
        <v>813</v>
      </c>
      <c r="CN18" s="273">
        <v>0</v>
      </c>
      <c r="CO18" s="276" t="s">
        <v>813</v>
      </c>
      <c r="CP18" s="276" t="s">
        <v>813</v>
      </c>
      <c r="CQ18" s="276" t="s">
        <v>813</v>
      </c>
      <c r="CR18" s="276" t="s">
        <v>813</v>
      </c>
      <c r="CS18" s="276" t="s">
        <v>813</v>
      </c>
      <c r="CT18" s="276" t="s">
        <v>813</v>
      </c>
      <c r="CU18" s="276" t="s">
        <v>813</v>
      </c>
      <c r="CV18" s="276" t="s">
        <v>813</v>
      </c>
      <c r="CW18" s="273">
        <v>0</v>
      </c>
      <c r="CX18" s="276" t="s">
        <v>813</v>
      </c>
      <c r="CY18" s="273">
        <v>0</v>
      </c>
      <c r="CZ18" s="273">
        <f t="shared" si="7"/>
        <v>0</v>
      </c>
      <c r="DA18" s="276" t="s">
        <v>813</v>
      </c>
      <c r="DB18" s="276" t="s">
        <v>813</v>
      </c>
      <c r="DC18" s="276" t="s">
        <v>813</v>
      </c>
      <c r="DD18" s="276" t="s">
        <v>813</v>
      </c>
      <c r="DE18" s="276" t="s">
        <v>813</v>
      </c>
      <c r="DF18" s="276" t="s">
        <v>813</v>
      </c>
      <c r="DG18" s="276" t="s">
        <v>813</v>
      </c>
      <c r="DH18" s="276" t="s">
        <v>813</v>
      </c>
      <c r="DI18" s="276" t="s">
        <v>813</v>
      </c>
      <c r="DJ18" s="276" t="s">
        <v>813</v>
      </c>
      <c r="DK18" s="276" t="s">
        <v>813</v>
      </c>
      <c r="DL18" s="276" t="s">
        <v>813</v>
      </c>
      <c r="DM18" s="276" t="s">
        <v>813</v>
      </c>
      <c r="DN18" s="273">
        <v>0</v>
      </c>
      <c r="DO18" s="276" t="s">
        <v>813</v>
      </c>
      <c r="DP18" s="276" t="s">
        <v>813</v>
      </c>
      <c r="DQ18" s="276" t="s">
        <v>813</v>
      </c>
      <c r="DR18" s="276" t="s">
        <v>813</v>
      </c>
      <c r="DS18" s="276" t="s">
        <v>813</v>
      </c>
      <c r="DT18" s="276" t="s">
        <v>813</v>
      </c>
      <c r="DU18" s="276" t="s">
        <v>813</v>
      </c>
      <c r="DV18" s="273">
        <v>0</v>
      </c>
      <c r="DW18" s="276" t="s">
        <v>813</v>
      </c>
      <c r="DX18" s="273">
        <v>0</v>
      </c>
      <c r="DY18" s="273">
        <f t="shared" si="9"/>
        <v>0</v>
      </c>
      <c r="DZ18" s="276" t="s">
        <v>813</v>
      </c>
      <c r="EA18" s="276" t="s">
        <v>813</v>
      </c>
      <c r="EB18" s="276" t="s">
        <v>813</v>
      </c>
      <c r="EC18" s="276" t="s">
        <v>813</v>
      </c>
      <c r="ED18" s="276" t="s">
        <v>813</v>
      </c>
      <c r="EE18" s="276" t="s">
        <v>813</v>
      </c>
      <c r="EF18" s="276" t="s">
        <v>813</v>
      </c>
      <c r="EG18" s="276" t="s">
        <v>813</v>
      </c>
      <c r="EH18" s="276" t="s">
        <v>813</v>
      </c>
      <c r="EI18" s="276" t="s">
        <v>813</v>
      </c>
      <c r="EJ18" s="276" t="s">
        <v>813</v>
      </c>
      <c r="EK18" s="276" t="s">
        <v>813</v>
      </c>
      <c r="EL18" s="273">
        <v>0</v>
      </c>
      <c r="EM18" s="276" t="s">
        <v>813</v>
      </c>
      <c r="EN18" s="276" t="s">
        <v>813</v>
      </c>
      <c r="EO18" s="276" t="s">
        <v>813</v>
      </c>
      <c r="EP18" s="273">
        <v>0</v>
      </c>
      <c r="EQ18" s="276" t="s">
        <v>813</v>
      </c>
      <c r="ER18" s="276" t="s">
        <v>813</v>
      </c>
      <c r="ES18" s="276" t="s">
        <v>813</v>
      </c>
      <c r="ET18" s="276" t="s">
        <v>813</v>
      </c>
      <c r="EU18" s="273">
        <v>0</v>
      </c>
      <c r="EV18" s="276" t="s">
        <v>813</v>
      </c>
      <c r="EW18" s="273">
        <v>0</v>
      </c>
      <c r="EX18" s="273">
        <f t="shared" si="11"/>
        <v>0</v>
      </c>
      <c r="EY18" s="273">
        <v>0</v>
      </c>
      <c r="EZ18" s="276" t="s">
        <v>813</v>
      </c>
      <c r="FA18" s="276" t="s">
        <v>813</v>
      </c>
      <c r="FB18" s="276" t="s">
        <v>813</v>
      </c>
      <c r="FC18" s="273">
        <v>0</v>
      </c>
      <c r="FD18" s="276" t="s">
        <v>813</v>
      </c>
      <c r="FE18" s="276" t="s">
        <v>813</v>
      </c>
      <c r="FF18" s="276" t="s">
        <v>813</v>
      </c>
      <c r="FG18" s="273">
        <v>0</v>
      </c>
      <c r="FH18" s="273">
        <v>0</v>
      </c>
      <c r="FI18" s="273">
        <v>0</v>
      </c>
      <c r="FJ18" s="276" t="s">
        <v>813</v>
      </c>
      <c r="FK18" s="276" t="s">
        <v>813</v>
      </c>
      <c r="FL18" s="276" t="s">
        <v>813</v>
      </c>
      <c r="FM18" s="276" t="s">
        <v>813</v>
      </c>
      <c r="FN18" s="273">
        <v>0</v>
      </c>
      <c r="FO18" s="273">
        <v>0</v>
      </c>
      <c r="FP18" s="276" t="s">
        <v>813</v>
      </c>
      <c r="FQ18" s="276" t="s">
        <v>813</v>
      </c>
      <c r="FR18" s="276" t="s">
        <v>813</v>
      </c>
      <c r="FS18" s="273">
        <v>0</v>
      </c>
      <c r="FT18" s="273">
        <v>0</v>
      </c>
      <c r="FU18" s="276" t="s">
        <v>813</v>
      </c>
      <c r="FV18" s="273">
        <v>0</v>
      </c>
      <c r="FW18" s="273">
        <f t="shared" si="14"/>
        <v>686</v>
      </c>
      <c r="FX18" s="273">
        <v>0</v>
      </c>
      <c r="FY18" s="273">
        <v>0</v>
      </c>
      <c r="FZ18" s="273">
        <v>0</v>
      </c>
      <c r="GA18" s="273">
        <v>0</v>
      </c>
      <c r="GB18" s="273">
        <v>0</v>
      </c>
      <c r="GC18" s="273">
        <v>0</v>
      </c>
      <c r="GD18" s="273">
        <v>0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813</v>
      </c>
      <c r="GM18" s="276" t="s">
        <v>813</v>
      </c>
      <c r="GN18" s="276" t="s">
        <v>813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686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2703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395</v>
      </c>
      <c r="J19" s="273">
        <f t="shared" si="24"/>
        <v>5</v>
      </c>
      <c r="K19" s="273">
        <f t="shared" si="25"/>
        <v>51</v>
      </c>
      <c r="L19" s="273">
        <f t="shared" si="26"/>
        <v>0</v>
      </c>
      <c r="M19" s="273">
        <f t="shared" si="27"/>
        <v>172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989</v>
      </c>
      <c r="W19" s="273">
        <f t="shared" si="37"/>
        <v>0</v>
      </c>
      <c r="X19" s="273">
        <f t="shared" si="38"/>
        <v>0</v>
      </c>
      <c r="Y19" s="273">
        <f t="shared" si="39"/>
        <v>4</v>
      </c>
      <c r="Z19" s="273">
        <f t="shared" si="40"/>
        <v>0</v>
      </c>
      <c r="AA19" s="273">
        <f t="shared" si="41"/>
        <v>0</v>
      </c>
      <c r="AB19" s="273">
        <f t="shared" si="42"/>
        <v>1087</v>
      </c>
      <c r="AC19" s="273">
        <f t="shared" si="1"/>
        <v>989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813</v>
      </c>
      <c r="AQ19" s="276" t="s">
        <v>813</v>
      </c>
      <c r="AR19" s="273">
        <v>0</v>
      </c>
      <c r="AS19" s="276" t="s">
        <v>813</v>
      </c>
      <c r="AT19" s="276" t="s">
        <v>813</v>
      </c>
      <c r="AU19" s="273">
        <v>989</v>
      </c>
      <c r="AV19" s="276" t="s">
        <v>813</v>
      </c>
      <c r="AW19" s="273">
        <v>0</v>
      </c>
      <c r="AX19" s="276" t="s">
        <v>813</v>
      </c>
      <c r="AY19" s="273">
        <v>0</v>
      </c>
      <c r="AZ19" s="276" t="s">
        <v>813</v>
      </c>
      <c r="BA19" s="273">
        <v>0</v>
      </c>
      <c r="BB19" s="273">
        <f t="shared" si="3"/>
        <v>593</v>
      </c>
      <c r="BC19" s="273">
        <v>0</v>
      </c>
      <c r="BD19" s="273">
        <v>0</v>
      </c>
      <c r="BE19" s="273">
        <v>0</v>
      </c>
      <c r="BF19" s="273">
        <v>0</v>
      </c>
      <c r="BG19" s="273">
        <v>314</v>
      </c>
      <c r="BH19" s="273">
        <v>5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813</v>
      </c>
      <c r="BP19" s="276" t="s">
        <v>813</v>
      </c>
      <c r="BQ19" s="276" t="s">
        <v>813</v>
      </c>
      <c r="BR19" s="276" t="s">
        <v>813</v>
      </c>
      <c r="BS19" s="276" t="s">
        <v>813</v>
      </c>
      <c r="BT19" s="276" t="s">
        <v>813</v>
      </c>
      <c r="BU19" s="276" t="s">
        <v>813</v>
      </c>
      <c r="BV19" s="276" t="s">
        <v>813</v>
      </c>
      <c r="BW19" s="276" t="s">
        <v>813</v>
      </c>
      <c r="BX19" s="273">
        <v>0</v>
      </c>
      <c r="BY19" s="276" t="s">
        <v>813</v>
      </c>
      <c r="BZ19" s="273">
        <v>274</v>
      </c>
      <c r="CA19" s="273">
        <f t="shared" si="5"/>
        <v>694</v>
      </c>
      <c r="CB19" s="276" t="s">
        <v>813</v>
      </c>
      <c r="CC19" s="276" t="s">
        <v>813</v>
      </c>
      <c r="CD19" s="276" t="s">
        <v>813</v>
      </c>
      <c r="CE19" s="276" t="s">
        <v>813</v>
      </c>
      <c r="CF19" s="276" t="s">
        <v>813</v>
      </c>
      <c r="CG19" s="276" t="s">
        <v>813</v>
      </c>
      <c r="CH19" s="276" t="s">
        <v>813</v>
      </c>
      <c r="CI19" s="276" t="s">
        <v>813</v>
      </c>
      <c r="CJ19" s="276" t="s">
        <v>813</v>
      </c>
      <c r="CK19" s="276" t="s">
        <v>813</v>
      </c>
      <c r="CL19" s="276" t="s">
        <v>813</v>
      </c>
      <c r="CM19" s="276" t="s">
        <v>813</v>
      </c>
      <c r="CN19" s="273">
        <v>0</v>
      </c>
      <c r="CO19" s="276" t="s">
        <v>813</v>
      </c>
      <c r="CP19" s="276" t="s">
        <v>813</v>
      </c>
      <c r="CQ19" s="276" t="s">
        <v>813</v>
      </c>
      <c r="CR19" s="276" t="s">
        <v>813</v>
      </c>
      <c r="CS19" s="276" t="s">
        <v>813</v>
      </c>
      <c r="CT19" s="276" t="s">
        <v>813</v>
      </c>
      <c r="CU19" s="276" t="s">
        <v>813</v>
      </c>
      <c r="CV19" s="276" t="s">
        <v>813</v>
      </c>
      <c r="CW19" s="273">
        <v>0</v>
      </c>
      <c r="CX19" s="276" t="s">
        <v>813</v>
      </c>
      <c r="CY19" s="273">
        <v>694</v>
      </c>
      <c r="CZ19" s="273">
        <f t="shared" si="7"/>
        <v>0</v>
      </c>
      <c r="DA19" s="276" t="s">
        <v>813</v>
      </c>
      <c r="DB19" s="276" t="s">
        <v>813</v>
      </c>
      <c r="DC19" s="276" t="s">
        <v>813</v>
      </c>
      <c r="DD19" s="276" t="s">
        <v>813</v>
      </c>
      <c r="DE19" s="276" t="s">
        <v>813</v>
      </c>
      <c r="DF19" s="276" t="s">
        <v>813</v>
      </c>
      <c r="DG19" s="276" t="s">
        <v>813</v>
      </c>
      <c r="DH19" s="276" t="s">
        <v>813</v>
      </c>
      <c r="DI19" s="276" t="s">
        <v>813</v>
      </c>
      <c r="DJ19" s="276" t="s">
        <v>813</v>
      </c>
      <c r="DK19" s="276" t="s">
        <v>813</v>
      </c>
      <c r="DL19" s="276" t="s">
        <v>813</v>
      </c>
      <c r="DM19" s="276" t="s">
        <v>813</v>
      </c>
      <c r="DN19" s="273">
        <v>0</v>
      </c>
      <c r="DO19" s="276" t="s">
        <v>813</v>
      </c>
      <c r="DP19" s="276" t="s">
        <v>813</v>
      </c>
      <c r="DQ19" s="276" t="s">
        <v>813</v>
      </c>
      <c r="DR19" s="276" t="s">
        <v>813</v>
      </c>
      <c r="DS19" s="276" t="s">
        <v>813</v>
      </c>
      <c r="DT19" s="276" t="s">
        <v>813</v>
      </c>
      <c r="DU19" s="276" t="s">
        <v>813</v>
      </c>
      <c r="DV19" s="273">
        <v>0</v>
      </c>
      <c r="DW19" s="276" t="s">
        <v>813</v>
      </c>
      <c r="DX19" s="273">
        <v>0</v>
      </c>
      <c r="DY19" s="273">
        <f t="shared" si="9"/>
        <v>0</v>
      </c>
      <c r="DZ19" s="276" t="s">
        <v>813</v>
      </c>
      <c r="EA19" s="276" t="s">
        <v>813</v>
      </c>
      <c r="EB19" s="276" t="s">
        <v>813</v>
      </c>
      <c r="EC19" s="276" t="s">
        <v>813</v>
      </c>
      <c r="ED19" s="276" t="s">
        <v>813</v>
      </c>
      <c r="EE19" s="276" t="s">
        <v>813</v>
      </c>
      <c r="EF19" s="276" t="s">
        <v>813</v>
      </c>
      <c r="EG19" s="276" t="s">
        <v>813</v>
      </c>
      <c r="EH19" s="276" t="s">
        <v>813</v>
      </c>
      <c r="EI19" s="276" t="s">
        <v>813</v>
      </c>
      <c r="EJ19" s="276" t="s">
        <v>813</v>
      </c>
      <c r="EK19" s="276" t="s">
        <v>813</v>
      </c>
      <c r="EL19" s="273">
        <v>0</v>
      </c>
      <c r="EM19" s="276" t="s">
        <v>813</v>
      </c>
      <c r="EN19" s="276" t="s">
        <v>813</v>
      </c>
      <c r="EO19" s="276" t="s">
        <v>813</v>
      </c>
      <c r="EP19" s="273">
        <v>0</v>
      </c>
      <c r="EQ19" s="276" t="s">
        <v>813</v>
      </c>
      <c r="ER19" s="276" t="s">
        <v>813</v>
      </c>
      <c r="ES19" s="276" t="s">
        <v>813</v>
      </c>
      <c r="ET19" s="276" t="s">
        <v>813</v>
      </c>
      <c r="EU19" s="273">
        <v>0</v>
      </c>
      <c r="EV19" s="276" t="s">
        <v>813</v>
      </c>
      <c r="EW19" s="273">
        <v>0</v>
      </c>
      <c r="EX19" s="273">
        <f t="shared" si="11"/>
        <v>123</v>
      </c>
      <c r="EY19" s="273">
        <v>0</v>
      </c>
      <c r="EZ19" s="276" t="s">
        <v>813</v>
      </c>
      <c r="FA19" s="276" t="s">
        <v>813</v>
      </c>
      <c r="FB19" s="276" t="s">
        <v>813</v>
      </c>
      <c r="FC19" s="273">
        <v>0</v>
      </c>
      <c r="FD19" s="276" t="s">
        <v>813</v>
      </c>
      <c r="FE19" s="276" t="s">
        <v>813</v>
      </c>
      <c r="FF19" s="276" t="s">
        <v>813</v>
      </c>
      <c r="FG19" s="273">
        <v>0</v>
      </c>
      <c r="FH19" s="273">
        <v>0</v>
      </c>
      <c r="FI19" s="273">
        <v>0</v>
      </c>
      <c r="FJ19" s="276" t="s">
        <v>813</v>
      </c>
      <c r="FK19" s="276" t="s">
        <v>813</v>
      </c>
      <c r="FL19" s="276" t="s">
        <v>813</v>
      </c>
      <c r="FM19" s="276" t="s">
        <v>813</v>
      </c>
      <c r="FN19" s="273">
        <v>0</v>
      </c>
      <c r="FO19" s="273">
        <v>0</v>
      </c>
      <c r="FP19" s="276" t="s">
        <v>813</v>
      </c>
      <c r="FQ19" s="276" t="s">
        <v>813</v>
      </c>
      <c r="FR19" s="276" t="s">
        <v>813</v>
      </c>
      <c r="FS19" s="273">
        <v>4</v>
      </c>
      <c r="FT19" s="273">
        <v>0</v>
      </c>
      <c r="FU19" s="276" t="s">
        <v>813</v>
      </c>
      <c r="FV19" s="273">
        <v>119</v>
      </c>
      <c r="FW19" s="273">
        <f t="shared" si="14"/>
        <v>304</v>
      </c>
      <c r="FX19" s="273">
        <v>0</v>
      </c>
      <c r="FY19" s="273">
        <v>0</v>
      </c>
      <c r="FZ19" s="273">
        <v>0</v>
      </c>
      <c r="GA19" s="273">
        <v>0</v>
      </c>
      <c r="GB19" s="273">
        <v>81</v>
      </c>
      <c r="GC19" s="273">
        <v>0</v>
      </c>
      <c r="GD19" s="273">
        <v>51</v>
      </c>
      <c r="GE19" s="273">
        <v>0</v>
      </c>
      <c r="GF19" s="273">
        <v>172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813</v>
      </c>
      <c r="GM19" s="276" t="s">
        <v>813</v>
      </c>
      <c r="GN19" s="276" t="s">
        <v>813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2408</v>
      </c>
      <c r="E20" s="273">
        <f t="shared" si="19"/>
        <v>553</v>
      </c>
      <c r="F20" s="273">
        <f t="shared" si="20"/>
        <v>4</v>
      </c>
      <c r="G20" s="273">
        <f t="shared" si="21"/>
        <v>0</v>
      </c>
      <c r="H20" s="273">
        <f t="shared" si="22"/>
        <v>80</v>
      </c>
      <c r="I20" s="273">
        <f t="shared" si="23"/>
        <v>465</v>
      </c>
      <c r="J20" s="273">
        <f t="shared" si="24"/>
        <v>193</v>
      </c>
      <c r="K20" s="273">
        <f t="shared" si="25"/>
        <v>104</v>
      </c>
      <c r="L20" s="273">
        <f t="shared" si="26"/>
        <v>7</v>
      </c>
      <c r="M20" s="273">
        <f t="shared" si="27"/>
        <v>240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762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762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813</v>
      </c>
      <c r="AQ20" s="276" t="s">
        <v>813</v>
      </c>
      <c r="AR20" s="273">
        <v>762</v>
      </c>
      <c r="AS20" s="276" t="s">
        <v>813</v>
      </c>
      <c r="AT20" s="276" t="s">
        <v>813</v>
      </c>
      <c r="AU20" s="273">
        <v>0</v>
      </c>
      <c r="AV20" s="276" t="s">
        <v>813</v>
      </c>
      <c r="AW20" s="273">
        <v>0</v>
      </c>
      <c r="AX20" s="276" t="s">
        <v>813</v>
      </c>
      <c r="AY20" s="273">
        <v>0</v>
      </c>
      <c r="AZ20" s="276" t="s">
        <v>813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813</v>
      </c>
      <c r="BP20" s="276" t="s">
        <v>813</v>
      </c>
      <c r="BQ20" s="276" t="s">
        <v>813</v>
      </c>
      <c r="BR20" s="276" t="s">
        <v>813</v>
      </c>
      <c r="BS20" s="276" t="s">
        <v>813</v>
      </c>
      <c r="BT20" s="276" t="s">
        <v>813</v>
      </c>
      <c r="BU20" s="276" t="s">
        <v>813</v>
      </c>
      <c r="BV20" s="276" t="s">
        <v>813</v>
      </c>
      <c r="BW20" s="276" t="s">
        <v>813</v>
      </c>
      <c r="BX20" s="273">
        <v>0</v>
      </c>
      <c r="BY20" s="276" t="s">
        <v>813</v>
      </c>
      <c r="BZ20" s="273">
        <v>0</v>
      </c>
      <c r="CA20" s="273">
        <f t="shared" si="5"/>
        <v>0</v>
      </c>
      <c r="CB20" s="276" t="s">
        <v>813</v>
      </c>
      <c r="CC20" s="276" t="s">
        <v>813</v>
      </c>
      <c r="CD20" s="276" t="s">
        <v>813</v>
      </c>
      <c r="CE20" s="276" t="s">
        <v>813</v>
      </c>
      <c r="CF20" s="276" t="s">
        <v>813</v>
      </c>
      <c r="CG20" s="276" t="s">
        <v>813</v>
      </c>
      <c r="CH20" s="276" t="s">
        <v>813</v>
      </c>
      <c r="CI20" s="276" t="s">
        <v>813</v>
      </c>
      <c r="CJ20" s="276" t="s">
        <v>813</v>
      </c>
      <c r="CK20" s="276" t="s">
        <v>813</v>
      </c>
      <c r="CL20" s="276" t="s">
        <v>813</v>
      </c>
      <c r="CM20" s="276" t="s">
        <v>813</v>
      </c>
      <c r="CN20" s="273">
        <v>0</v>
      </c>
      <c r="CO20" s="276" t="s">
        <v>813</v>
      </c>
      <c r="CP20" s="276" t="s">
        <v>813</v>
      </c>
      <c r="CQ20" s="276" t="s">
        <v>813</v>
      </c>
      <c r="CR20" s="276" t="s">
        <v>813</v>
      </c>
      <c r="CS20" s="276" t="s">
        <v>813</v>
      </c>
      <c r="CT20" s="276" t="s">
        <v>813</v>
      </c>
      <c r="CU20" s="276" t="s">
        <v>813</v>
      </c>
      <c r="CV20" s="276" t="s">
        <v>813</v>
      </c>
      <c r="CW20" s="273">
        <v>0</v>
      </c>
      <c r="CX20" s="276" t="s">
        <v>813</v>
      </c>
      <c r="CY20" s="273">
        <v>0</v>
      </c>
      <c r="CZ20" s="273">
        <f t="shared" si="7"/>
        <v>0</v>
      </c>
      <c r="DA20" s="276" t="s">
        <v>813</v>
      </c>
      <c r="DB20" s="276" t="s">
        <v>813</v>
      </c>
      <c r="DC20" s="276" t="s">
        <v>813</v>
      </c>
      <c r="DD20" s="276" t="s">
        <v>813</v>
      </c>
      <c r="DE20" s="276" t="s">
        <v>813</v>
      </c>
      <c r="DF20" s="276" t="s">
        <v>813</v>
      </c>
      <c r="DG20" s="276" t="s">
        <v>813</v>
      </c>
      <c r="DH20" s="276" t="s">
        <v>813</v>
      </c>
      <c r="DI20" s="276" t="s">
        <v>813</v>
      </c>
      <c r="DJ20" s="276" t="s">
        <v>813</v>
      </c>
      <c r="DK20" s="276" t="s">
        <v>813</v>
      </c>
      <c r="DL20" s="276" t="s">
        <v>813</v>
      </c>
      <c r="DM20" s="276" t="s">
        <v>813</v>
      </c>
      <c r="DN20" s="273">
        <v>0</v>
      </c>
      <c r="DO20" s="276" t="s">
        <v>813</v>
      </c>
      <c r="DP20" s="276" t="s">
        <v>813</v>
      </c>
      <c r="DQ20" s="276" t="s">
        <v>813</v>
      </c>
      <c r="DR20" s="276" t="s">
        <v>813</v>
      </c>
      <c r="DS20" s="276" t="s">
        <v>813</v>
      </c>
      <c r="DT20" s="276" t="s">
        <v>813</v>
      </c>
      <c r="DU20" s="276" t="s">
        <v>813</v>
      </c>
      <c r="DV20" s="273">
        <v>0</v>
      </c>
      <c r="DW20" s="276" t="s">
        <v>813</v>
      </c>
      <c r="DX20" s="273">
        <v>0</v>
      </c>
      <c r="DY20" s="273">
        <f t="shared" si="9"/>
        <v>0</v>
      </c>
      <c r="DZ20" s="276" t="s">
        <v>813</v>
      </c>
      <c r="EA20" s="276" t="s">
        <v>813</v>
      </c>
      <c r="EB20" s="276" t="s">
        <v>813</v>
      </c>
      <c r="EC20" s="276" t="s">
        <v>813</v>
      </c>
      <c r="ED20" s="276" t="s">
        <v>813</v>
      </c>
      <c r="EE20" s="276" t="s">
        <v>813</v>
      </c>
      <c r="EF20" s="276" t="s">
        <v>813</v>
      </c>
      <c r="EG20" s="276" t="s">
        <v>813</v>
      </c>
      <c r="EH20" s="276" t="s">
        <v>813</v>
      </c>
      <c r="EI20" s="276" t="s">
        <v>813</v>
      </c>
      <c r="EJ20" s="276" t="s">
        <v>813</v>
      </c>
      <c r="EK20" s="276" t="s">
        <v>813</v>
      </c>
      <c r="EL20" s="273">
        <v>0</v>
      </c>
      <c r="EM20" s="276" t="s">
        <v>813</v>
      </c>
      <c r="EN20" s="276" t="s">
        <v>813</v>
      </c>
      <c r="EO20" s="276" t="s">
        <v>813</v>
      </c>
      <c r="EP20" s="273">
        <v>0</v>
      </c>
      <c r="EQ20" s="276" t="s">
        <v>813</v>
      </c>
      <c r="ER20" s="276" t="s">
        <v>813</v>
      </c>
      <c r="ES20" s="276" t="s">
        <v>813</v>
      </c>
      <c r="ET20" s="276" t="s">
        <v>813</v>
      </c>
      <c r="EU20" s="273">
        <v>0</v>
      </c>
      <c r="EV20" s="276" t="s">
        <v>813</v>
      </c>
      <c r="EW20" s="273">
        <v>0</v>
      </c>
      <c r="EX20" s="273">
        <f t="shared" si="11"/>
        <v>0</v>
      </c>
      <c r="EY20" s="273">
        <v>0</v>
      </c>
      <c r="EZ20" s="276" t="s">
        <v>813</v>
      </c>
      <c r="FA20" s="276" t="s">
        <v>813</v>
      </c>
      <c r="FB20" s="276" t="s">
        <v>813</v>
      </c>
      <c r="FC20" s="273">
        <v>0</v>
      </c>
      <c r="FD20" s="276" t="s">
        <v>813</v>
      </c>
      <c r="FE20" s="276" t="s">
        <v>813</v>
      </c>
      <c r="FF20" s="276" t="s">
        <v>813</v>
      </c>
      <c r="FG20" s="273">
        <v>0</v>
      </c>
      <c r="FH20" s="273">
        <v>0</v>
      </c>
      <c r="FI20" s="273">
        <v>0</v>
      </c>
      <c r="FJ20" s="276" t="s">
        <v>813</v>
      </c>
      <c r="FK20" s="276" t="s">
        <v>813</v>
      </c>
      <c r="FL20" s="276" t="s">
        <v>813</v>
      </c>
      <c r="FM20" s="276" t="s">
        <v>813</v>
      </c>
      <c r="FN20" s="273">
        <v>0</v>
      </c>
      <c r="FO20" s="273">
        <v>0</v>
      </c>
      <c r="FP20" s="276" t="s">
        <v>813</v>
      </c>
      <c r="FQ20" s="276" t="s">
        <v>813</v>
      </c>
      <c r="FR20" s="276" t="s">
        <v>813</v>
      </c>
      <c r="FS20" s="273">
        <v>0</v>
      </c>
      <c r="FT20" s="273">
        <v>0</v>
      </c>
      <c r="FU20" s="276" t="s">
        <v>813</v>
      </c>
      <c r="FV20" s="273">
        <v>0</v>
      </c>
      <c r="FW20" s="273">
        <f t="shared" si="14"/>
        <v>1646</v>
      </c>
      <c r="FX20" s="273">
        <v>553</v>
      </c>
      <c r="FY20" s="273">
        <v>4</v>
      </c>
      <c r="FZ20" s="273">
        <v>0</v>
      </c>
      <c r="GA20" s="273">
        <v>80</v>
      </c>
      <c r="GB20" s="273">
        <v>465</v>
      </c>
      <c r="GC20" s="273">
        <v>193</v>
      </c>
      <c r="GD20" s="273">
        <v>104</v>
      </c>
      <c r="GE20" s="273">
        <v>7</v>
      </c>
      <c r="GF20" s="273">
        <v>240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813</v>
      </c>
      <c r="GM20" s="276" t="s">
        <v>813</v>
      </c>
      <c r="GN20" s="276" t="s">
        <v>813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1136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419</v>
      </c>
      <c r="J21" s="273">
        <f t="shared" si="24"/>
        <v>351</v>
      </c>
      <c r="K21" s="273">
        <f t="shared" si="25"/>
        <v>97</v>
      </c>
      <c r="L21" s="273">
        <f t="shared" si="26"/>
        <v>0</v>
      </c>
      <c r="M21" s="273">
        <f t="shared" si="27"/>
        <v>233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27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9</v>
      </c>
      <c r="AC21" s="273">
        <f t="shared" si="1"/>
        <v>33</v>
      </c>
      <c r="AD21" s="273">
        <v>0</v>
      </c>
      <c r="AE21" s="273">
        <v>0</v>
      </c>
      <c r="AF21" s="273">
        <v>0</v>
      </c>
      <c r="AG21" s="273">
        <v>0</v>
      </c>
      <c r="AH21" s="273">
        <v>6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813</v>
      </c>
      <c r="AQ21" s="276" t="s">
        <v>813</v>
      </c>
      <c r="AR21" s="273">
        <v>27</v>
      </c>
      <c r="AS21" s="276" t="s">
        <v>813</v>
      </c>
      <c r="AT21" s="276" t="s">
        <v>813</v>
      </c>
      <c r="AU21" s="273">
        <v>0</v>
      </c>
      <c r="AV21" s="276" t="s">
        <v>813</v>
      </c>
      <c r="AW21" s="273">
        <v>0</v>
      </c>
      <c r="AX21" s="276" t="s">
        <v>813</v>
      </c>
      <c r="AY21" s="273">
        <v>0</v>
      </c>
      <c r="AZ21" s="276" t="s">
        <v>813</v>
      </c>
      <c r="BA21" s="273">
        <v>0</v>
      </c>
      <c r="BB21" s="273">
        <f t="shared" si="3"/>
        <v>18</v>
      </c>
      <c r="BC21" s="273">
        <v>0</v>
      </c>
      <c r="BD21" s="273">
        <v>0</v>
      </c>
      <c r="BE21" s="273">
        <v>0</v>
      </c>
      <c r="BF21" s="273">
        <v>0</v>
      </c>
      <c r="BG21" s="273">
        <v>18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813</v>
      </c>
      <c r="BP21" s="276" t="s">
        <v>813</v>
      </c>
      <c r="BQ21" s="276" t="s">
        <v>813</v>
      </c>
      <c r="BR21" s="276" t="s">
        <v>813</v>
      </c>
      <c r="BS21" s="276" t="s">
        <v>813</v>
      </c>
      <c r="BT21" s="276" t="s">
        <v>813</v>
      </c>
      <c r="BU21" s="276" t="s">
        <v>813</v>
      </c>
      <c r="BV21" s="276" t="s">
        <v>813</v>
      </c>
      <c r="BW21" s="276" t="s">
        <v>813</v>
      </c>
      <c r="BX21" s="273">
        <v>0</v>
      </c>
      <c r="BY21" s="276" t="s">
        <v>813</v>
      </c>
      <c r="BZ21" s="273">
        <v>0</v>
      </c>
      <c r="CA21" s="273">
        <f t="shared" si="5"/>
        <v>0</v>
      </c>
      <c r="CB21" s="276" t="s">
        <v>813</v>
      </c>
      <c r="CC21" s="276" t="s">
        <v>813</v>
      </c>
      <c r="CD21" s="276" t="s">
        <v>813</v>
      </c>
      <c r="CE21" s="276" t="s">
        <v>813</v>
      </c>
      <c r="CF21" s="276" t="s">
        <v>813</v>
      </c>
      <c r="CG21" s="276" t="s">
        <v>813</v>
      </c>
      <c r="CH21" s="276" t="s">
        <v>813</v>
      </c>
      <c r="CI21" s="276" t="s">
        <v>813</v>
      </c>
      <c r="CJ21" s="276" t="s">
        <v>813</v>
      </c>
      <c r="CK21" s="276" t="s">
        <v>813</v>
      </c>
      <c r="CL21" s="276" t="s">
        <v>813</v>
      </c>
      <c r="CM21" s="276" t="s">
        <v>813</v>
      </c>
      <c r="CN21" s="273">
        <v>0</v>
      </c>
      <c r="CO21" s="276" t="s">
        <v>813</v>
      </c>
      <c r="CP21" s="276" t="s">
        <v>813</v>
      </c>
      <c r="CQ21" s="276" t="s">
        <v>813</v>
      </c>
      <c r="CR21" s="276" t="s">
        <v>813</v>
      </c>
      <c r="CS21" s="276" t="s">
        <v>813</v>
      </c>
      <c r="CT21" s="276" t="s">
        <v>813</v>
      </c>
      <c r="CU21" s="276" t="s">
        <v>813</v>
      </c>
      <c r="CV21" s="276" t="s">
        <v>813</v>
      </c>
      <c r="CW21" s="273">
        <v>0</v>
      </c>
      <c r="CX21" s="276" t="s">
        <v>813</v>
      </c>
      <c r="CY21" s="273">
        <v>0</v>
      </c>
      <c r="CZ21" s="273">
        <f t="shared" si="7"/>
        <v>0</v>
      </c>
      <c r="DA21" s="276" t="s">
        <v>813</v>
      </c>
      <c r="DB21" s="276" t="s">
        <v>813</v>
      </c>
      <c r="DC21" s="276" t="s">
        <v>813</v>
      </c>
      <c r="DD21" s="276" t="s">
        <v>813</v>
      </c>
      <c r="DE21" s="276" t="s">
        <v>813</v>
      </c>
      <c r="DF21" s="276" t="s">
        <v>813</v>
      </c>
      <c r="DG21" s="276" t="s">
        <v>813</v>
      </c>
      <c r="DH21" s="276" t="s">
        <v>813</v>
      </c>
      <c r="DI21" s="276" t="s">
        <v>813</v>
      </c>
      <c r="DJ21" s="276" t="s">
        <v>813</v>
      </c>
      <c r="DK21" s="276" t="s">
        <v>813</v>
      </c>
      <c r="DL21" s="276" t="s">
        <v>813</v>
      </c>
      <c r="DM21" s="276" t="s">
        <v>813</v>
      </c>
      <c r="DN21" s="273">
        <v>0</v>
      </c>
      <c r="DO21" s="276" t="s">
        <v>813</v>
      </c>
      <c r="DP21" s="276" t="s">
        <v>813</v>
      </c>
      <c r="DQ21" s="276" t="s">
        <v>813</v>
      </c>
      <c r="DR21" s="276" t="s">
        <v>813</v>
      </c>
      <c r="DS21" s="276" t="s">
        <v>813</v>
      </c>
      <c r="DT21" s="276" t="s">
        <v>813</v>
      </c>
      <c r="DU21" s="276" t="s">
        <v>813</v>
      </c>
      <c r="DV21" s="273">
        <v>0</v>
      </c>
      <c r="DW21" s="276" t="s">
        <v>813</v>
      </c>
      <c r="DX21" s="273">
        <v>0</v>
      </c>
      <c r="DY21" s="273">
        <f t="shared" si="9"/>
        <v>0</v>
      </c>
      <c r="DZ21" s="276" t="s">
        <v>813</v>
      </c>
      <c r="EA21" s="276" t="s">
        <v>813</v>
      </c>
      <c r="EB21" s="276" t="s">
        <v>813</v>
      </c>
      <c r="EC21" s="276" t="s">
        <v>813</v>
      </c>
      <c r="ED21" s="276" t="s">
        <v>813</v>
      </c>
      <c r="EE21" s="276" t="s">
        <v>813</v>
      </c>
      <c r="EF21" s="276" t="s">
        <v>813</v>
      </c>
      <c r="EG21" s="276" t="s">
        <v>813</v>
      </c>
      <c r="EH21" s="276" t="s">
        <v>813</v>
      </c>
      <c r="EI21" s="276" t="s">
        <v>813</v>
      </c>
      <c r="EJ21" s="276" t="s">
        <v>813</v>
      </c>
      <c r="EK21" s="276" t="s">
        <v>813</v>
      </c>
      <c r="EL21" s="273">
        <v>0</v>
      </c>
      <c r="EM21" s="276" t="s">
        <v>813</v>
      </c>
      <c r="EN21" s="276" t="s">
        <v>813</v>
      </c>
      <c r="EO21" s="276" t="s">
        <v>813</v>
      </c>
      <c r="EP21" s="273">
        <v>0</v>
      </c>
      <c r="EQ21" s="276" t="s">
        <v>813</v>
      </c>
      <c r="ER21" s="276" t="s">
        <v>813</v>
      </c>
      <c r="ES21" s="276" t="s">
        <v>813</v>
      </c>
      <c r="ET21" s="276" t="s">
        <v>813</v>
      </c>
      <c r="EU21" s="273">
        <v>0</v>
      </c>
      <c r="EV21" s="276" t="s">
        <v>813</v>
      </c>
      <c r="EW21" s="273">
        <v>0</v>
      </c>
      <c r="EX21" s="273">
        <f t="shared" si="11"/>
        <v>0</v>
      </c>
      <c r="EY21" s="273">
        <v>0</v>
      </c>
      <c r="EZ21" s="276" t="s">
        <v>813</v>
      </c>
      <c r="FA21" s="276" t="s">
        <v>813</v>
      </c>
      <c r="FB21" s="276" t="s">
        <v>813</v>
      </c>
      <c r="FC21" s="273">
        <v>0</v>
      </c>
      <c r="FD21" s="276" t="s">
        <v>813</v>
      </c>
      <c r="FE21" s="276" t="s">
        <v>813</v>
      </c>
      <c r="FF21" s="276" t="s">
        <v>813</v>
      </c>
      <c r="FG21" s="273">
        <v>0</v>
      </c>
      <c r="FH21" s="273">
        <v>0</v>
      </c>
      <c r="FI21" s="273">
        <v>0</v>
      </c>
      <c r="FJ21" s="276" t="s">
        <v>813</v>
      </c>
      <c r="FK21" s="276" t="s">
        <v>813</v>
      </c>
      <c r="FL21" s="276" t="s">
        <v>813</v>
      </c>
      <c r="FM21" s="276" t="s">
        <v>813</v>
      </c>
      <c r="FN21" s="273">
        <v>0</v>
      </c>
      <c r="FO21" s="273">
        <v>0</v>
      </c>
      <c r="FP21" s="276" t="s">
        <v>813</v>
      </c>
      <c r="FQ21" s="276" t="s">
        <v>813</v>
      </c>
      <c r="FR21" s="276" t="s">
        <v>813</v>
      </c>
      <c r="FS21" s="273">
        <v>0</v>
      </c>
      <c r="FT21" s="273">
        <v>0</v>
      </c>
      <c r="FU21" s="276" t="s">
        <v>813</v>
      </c>
      <c r="FV21" s="273">
        <v>0</v>
      </c>
      <c r="FW21" s="273">
        <f t="shared" si="14"/>
        <v>1085</v>
      </c>
      <c r="FX21" s="273">
        <v>0</v>
      </c>
      <c r="FY21" s="273">
        <v>0</v>
      </c>
      <c r="FZ21" s="273">
        <v>0</v>
      </c>
      <c r="GA21" s="273">
        <v>0</v>
      </c>
      <c r="GB21" s="273">
        <v>395</v>
      </c>
      <c r="GC21" s="273">
        <v>351</v>
      </c>
      <c r="GD21" s="273">
        <v>97</v>
      </c>
      <c r="GE21" s="273">
        <v>0</v>
      </c>
      <c r="GF21" s="273">
        <v>233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813</v>
      </c>
      <c r="GM21" s="276" t="s">
        <v>813</v>
      </c>
      <c r="GN21" s="276" t="s">
        <v>813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9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160</v>
      </c>
      <c r="E22" s="273">
        <f t="shared" si="19"/>
        <v>1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21</v>
      </c>
      <c r="J22" s="273">
        <f t="shared" si="24"/>
        <v>0</v>
      </c>
      <c r="K22" s="273">
        <f t="shared" si="25"/>
        <v>0</v>
      </c>
      <c r="L22" s="273">
        <f t="shared" si="26"/>
        <v>0</v>
      </c>
      <c r="M22" s="273">
        <f t="shared" si="27"/>
        <v>33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104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1</v>
      </c>
      <c r="AC22" s="273">
        <f t="shared" si="1"/>
        <v>107</v>
      </c>
      <c r="AD22" s="273">
        <v>0</v>
      </c>
      <c r="AE22" s="273">
        <v>0</v>
      </c>
      <c r="AF22" s="273">
        <v>0</v>
      </c>
      <c r="AG22" s="273">
        <v>0</v>
      </c>
      <c r="AH22" s="273">
        <v>2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813</v>
      </c>
      <c r="AQ22" s="276" t="s">
        <v>813</v>
      </c>
      <c r="AR22" s="273">
        <v>0</v>
      </c>
      <c r="AS22" s="276" t="s">
        <v>813</v>
      </c>
      <c r="AT22" s="276" t="s">
        <v>813</v>
      </c>
      <c r="AU22" s="273">
        <v>104</v>
      </c>
      <c r="AV22" s="276" t="s">
        <v>813</v>
      </c>
      <c r="AW22" s="273">
        <v>0</v>
      </c>
      <c r="AX22" s="276" t="s">
        <v>813</v>
      </c>
      <c r="AY22" s="273">
        <v>0</v>
      </c>
      <c r="AZ22" s="276" t="s">
        <v>813</v>
      </c>
      <c r="BA22" s="273">
        <v>1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813</v>
      </c>
      <c r="BP22" s="276" t="s">
        <v>813</v>
      </c>
      <c r="BQ22" s="276" t="s">
        <v>813</v>
      </c>
      <c r="BR22" s="276" t="s">
        <v>813</v>
      </c>
      <c r="BS22" s="276" t="s">
        <v>813</v>
      </c>
      <c r="BT22" s="276" t="s">
        <v>813</v>
      </c>
      <c r="BU22" s="276" t="s">
        <v>813</v>
      </c>
      <c r="BV22" s="276" t="s">
        <v>813</v>
      </c>
      <c r="BW22" s="276" t="s">
        <v>813</v>
      </c>
      <c r="BX22" s="273">
        <v>0</v>
      </c>
      <c r="BY22" s="276" t="s">
        <v>813</v>
      </c>
      <c r="BZ22" s="273">
        <v>0</v>
      </c>
      <c r="CA22" s="273">
        <f t="shared" si="5"/>
        <v>0</v>
      </c>
      <c r="CB22" s="276" t="s">
        <v>813</v>
      </c>
      <c r="CC22" s="276" t="s">
        <v>813</v>
      </c>
      <c r="CD22" s="276" t="s">
        <v>813</v>
      </c>
      <c r="CE22" s="276" t="s">
        <v>813</v>
      </c>
      <c r="CF22" s="276" t="s">
        <v>813</v>
      </c>
      <c r="CG22" s="276" t="s">
        <v>813</v>
      </c>
      <c r="CH22" s="276" t="s">
        <v>813</v>
      </c>
      <c r="CI22" s="276" t="s">
        <v>813</v>
      </c>
      <c r="CJ22" s="276" t="s">
        <v>813</v>
      </c>
      <c r="CK22" s="276" t="s">
        <v>813</v>
      </c>
      <c r="CL22" s="276" t="s">
        <v>813</v>
      </c>
      <c r="CM22" s="276" t="s">
        <v>813</v>
      </c>
      <c r="CN22" s="273">
        <v>0</v>
      </c>
      <c r="CO22" s="276" t="s">
        <v>813</v>
      </c>
      <c r="CP22" s="276" t="s">
        <v>813</v>
      </c>
      <c r="CQ22" s="276" t="s">
        <v>813</v>
      </c>
      <c r="CR22" s="276" t="s">
        <v>813</v>
      </c>
      <c r="CS22" s="276" t="s">
        <v>813</v>
      </c>
      <c r="CT22" s="276" t="s">
        <v>813</v>
      </c>
      <c r="CU22" s="276" t="s">
        <v>813</v>
      </c>
      <c r="CV22" s="276" t="s">
        <v>813</v>
      </c>
      <c r="CW22" s="273">
        <v>0</v>
      </c>
      <c r="CX22" s="276" t="s">
        <v>813</v>
      </c>
      <c r="CY22" s="273">
        <v>0</v>
      </c>
      <c r="CZ22" s="273">
        <f t="shared" si="7"/>
        <v>0</v>
      </c>
      <c r="DA22" s="276" t="s">
        <v>813</v>
      </c>
      <c r="DB22" s="276" t="s">
        <v>813</v>
      </c>
      <c r="DC22" s="276" t="s">
        <v>813</v>
      </c>
      <c r="DD22" s="276" t="s">
        <v>813</v>
      </c>
      <c r="DE22" s="276" t="s">
        <v>813</v>
      </c>
      <c r="DF22" s="276" t="s">
        <v>813</v>
      </c>
      <c r="DG22" s="276" t="s">
        <v>813</v>
      </c>
      <c r="DH22" s="276" t="s">
        <v>813</v>
      </c>
      <c r="DI22" s="276" t="s">
        <v>813</v>
      </c>
      <c r="DJ22" s="276" t="s">
        <v>813</v>
      </c>
      <c r="DK22" s="276" t="s">
        <v>813</v>
      </c>
      <c r="DL22" s="276" t="s">
        <v>813</v>
      </c>
      <c r="DM22" s="276" t="s">
        <v>813</v>
      </c>
      <c r="DN22" s="273">
        <v>0</v>
      </c>
      <c r="DO22" s="276" t="s">
        <v>813</v>
      </c>
      <c r="DP22" s="276" t="s">
        <v>813</v>
      </c>
      <c r="DQ22" s="276" t="s">
        <v>813</v>
      </c>
      <c r="DR22" s="276" t="s">
        <v>813</v>
      </c>
      <c r="DS22" s="276" t="s">
        <v>813</v>
      </c>
      <c r="DT22" s="276" t="s">
        <v>813</v>
      </c>
      <c r="DU22" s="276" t="s">
        <v>813</v>
      </c>
      <c r="DV22" s="273">
        <v>0</v>
      </c>
      <c r="DW22" s="276" t="s">
        <v>813</v>
      </c>
      <c r="DX22" s="273">
        <v>0</v>
      </c>
      <c r="DY22" s="273">
        <f t="shared" si="9"/>
        <v>0</v>
      </c>
      <c r="DZ22" s="276" t="s">
        <v>813</v>
      </c>
      <c r="EA22" s="276" t="s">
        <v>813</v>
      </c>
      <c r="EB22" s="276" t="s">
        <v>813</v>
      </c>
      <c r="EC22" s="276" t="s">
        <v>813</v>
      </c>
      <c r="ED22" s="276" t="s">
        <v>813</v>
      </c>
      <c r="EE22" s="276" t="s">
        <v>813</v>
      </c>
      <c r="EF22" s="276" t="s">
        <v>813</v>
      </c>
      <c r="EG22" s="276" t="s">
        <v>813</v>
      </c>
      <c r="EH22" s="276" t="s">
        <v>813</v>
      </c>
      <c r="EI22" s="276" t="s">
        <v>813</v>
      </c>
      <c r="EJ22" s="276" t="s">
        <v>813</v>
      </c>
      <c r="EK22" s="276" t="s">
        <v>813</v>
      </c>
      <c r="EL22" s="273">
        <v>0</v>
      </c>
      <c r="EM22" s="276" t="s">
        <v>813</v>
      </c>
      <c r="EN22" s="276" t="s">
        <v>813</v>
      </c>
      <c r="EO22" s="276" t="s">
        <v>813</v>
      </c>
      <c r="EP22" s="273">
        <v>0</v>
      </c>
      <c r="EQ22" s="276" t="s">
        <v>813</v>
      </c>
      <c r="ER22" s="276" t="s">
        <v>813</v>
      </c>
      <c r="ES22" s="276" t="s">
        <v>813</v>
      </c>
      <c r="ET22" s="276" t="s">
        <v>813</v>
      </c>
      <c r="EU22" s="273">
        <v>0</v>
      </c>
      <c r="EV22" s="276" t="s">
        <v>813</v>
      </c>
      <c r="EW22" s="273">
        <v>0</v>
      </c>
      <c r="EX22" s="273">
        <f t="shared" si="11"/>
        <v>0</v>
      </c>
      <c r="EY22" s="273">
        <v>0</v>
      </c>
      <c r="EZ22" s="276" t="s">
        <v>813</v>
      </c>
      <c r="FA22" s="276" t="s">
        <v>813</v>
      </c>
      <c r="FB22" s="276" t="s">
        <v>813</v>
      </c>
      <c r="FC22" s="273">
        <v>0</v>
      </c>
      <c r="FD22" s="276" t="s">
        <v>813</v>
      </c>
      <c r="FE22" s="276" t="s">
        <v>813</v>
      </c>
      <c r="FF22" s="276" t="s">
        <v>813</v>
      </c>
      <c r="FG22" s="273">
        <v>0</v>
      </c>
      <c r="FH22" s="273">
        <v>0</v>
      </c>
      <c r="FI22" s="273">
        <v>0</v>
      </c>
      <c r="FJ22" s="276" t="s">
        <v>813</v>
      </c>
      <c r="FK22" s="276" t="s">
        <v>813</v>
      </c>
      <c r="FL22" s="276" t="s">
        <v>813</v>
      </c>
      <c r="FM22" s="276" t="s">
        <v>813</v>
      </c>
      <c r="FN22" s="273">
        <v>0</v>
      </c>
      <c r="FO22" s="273">
        <v>0</v>
      </c>
      <c r="FP22" s="276" t="s">
        <v>813</v>
      </c>
      <c r="FQ22" s="276" t="s">
        <v>813</v>
      </c>
      <c r="FR22" s="276" t="s">
        <v>813</v>
      </c>
      <c r="FS22" s="273">
        <v>0</v>
      </c>
      <c r="FT22" s="273">
        <v>0</v>
      </c>
      <c r="FU22" s="276" t="s">
        <v>813</v>
      </c>
      <c r="FV22" s="273">
        <v>0</v>
      </c>
      <c r="FW22" s="273">
        <f t="shared" si="14"/>
        <v>53</v>
      </c>
      <c r="FX22" s="273">
        <v>1</v>
      </c>
      <c r="FY22" s="273">
        <v>0</v>
      </c>
      <c r="FZ22" s="273">
        <v>0</v>
      </c>
      <c r="GA22" s="273">
        <v>0</v>
      </c>
      <c r="GB22" s="273">
        <v>19</v>
      </c>
      <c r="GC22" s="273">
        <v>0</v>
      </c>
      <c r="GD22" s="273">
        <v>0</v>
      </c>
      <c r="GE22" s="273">
        <v>0</v>
      </c>
      <c r="GF22" s="273">
        <v>33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813</v>
      </c>
      <c r="GM22" s="276" t="s">
        <v>813</v>
      </c>
      <c r="GN22" s="276" t="s">
        <v>813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708</v>
      </c>
      <c r="E23" s="273">
        <f t="shared" si="19"/>
        <v>2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73</v>
      </c>
      <c r="J23" s="273">
        <f t="shared" si="24"/>
        <v>0</v>
      </c>
      <c r="K23" s="273">
        <f t="shared" si="25"/>
        <v>0</v>
      </c>
      <c r="L23" s="273">
        <f t="shared" si="26"/>
        <v>0</v>
      </c>
      <c r="M23" s="273">
        <f t="shared" si="27"/>
        <v>182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451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459</v>
      </c>
      <c r="AD23" s="273">
        <v>0</v>
      </c>
      <c r="AE23" s="273">
        <v>0</v>
      </c>
      <c r="AF23" s="273">
        <v>0</v>
      </c>
      <c r="AG23" s="273">
        <v>0</v>
      </c>
      <c r="AH23" s="273">
        <v>8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813</v>
      </c>
      <c r="AQ23" s="276" t="s">
        <v>813</v>
      </c>
      <c r="AR23" s="273">
        <v>0</v>
      </c>
      <c r="AS23" s="276" t="s">
        <v>813</v>
      </c>
      <c r="AT23" s="276" t="s">
        <v>813</v>
      </c>
      <c r="AU23" s="273">
        <v>451</v>
      </c>
      <c r="AV23" s="276" t="s">
        <v>813</v>
      </c>
      <c r="AW23" s="273">
        <v>0</v>
      </c>
      <c r="AX23" s="276" t="s">
        <v>813</v>
      </c>
      <c r="AY23" s="273">
        <v>0</v>
      </c>
      <c r="AZ23" s="276" t="s">
        <v>813</v>
      </c>
      <c r="BA23" s="273">
        <v>0</v>
      </c>
      <c r="BB23" s="273">
        <f t="shared" si="3"/>
        <v>67</v>
      </c>
      <c r="BC23" s="273">
        <v>2</v>
      </c>
      <c r="BD23" s="273">
        <v>0</v>
      </c>
      <c r="BE23" s="273">
        <v>0</v>
      </c>
      <c r="BF23" s="273">
        <v>0</v>
      </c>
      <c r="BG23" s="273">
        <v>65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813</v>
      </c>
      <c r="BP23" s="276" t="s">
        <v>813</v>
      </c>
      <c r="BQ23" s="276" t="s">
        <v>813</v>
      </c>
      <c r="BR23" s="276" t="s">
        <v>813</v>
      </c>
      <c r="BS23" s="276" t="s">
        <v>813</v>
      </c>
      <c r="BT23" s="276" t="s">
        <v>813</v>
      </c>
      <c r="BU23" s="276" t="s">
        <v>813</v>
      </c>
      <c r="BV23" s="276" t="s">
        <v>813</v>
      </c>
      <c r="BW23" s="276" t="s">
        <v>813</v>
      </c>
      <c r="BX23" s="273">
        <v>0</v>
      </c>
      <c r="BY23" s="276" t="s">
        <v>813</v>
      </c>
      <c r="BZ23" s="273">
        <v>0</v>
      </c>
      <c r="CA23" s="273">
        <f t="shared" si="5"/>
        <v>0</v>
      </c>
      <c r="CB23" s="276" t="s">
        <v>813</v>
      </c>
      <c r="CC23" s="276" t="s">
        <v>813</v>
      </c>
      <c r="CD23" s="276" t="s">
        <v>813</v>
      </c>
      <c r="CE23" s="276" t="s">
        <v>813</v>
      </c>
      <c r="CF23" s="276" t="s">
        <v>813</v>
      </c>
      <c r="CG23" s="276" t="s">
        <v>813</v>
      </c>
      <c r="CH23" s="276" t="s">
        <v>813</v>
      </c>
      <c r="CI23" s="276" t="s">
        <v>813</v>
      </c>
      <c r="CJ23" s="276" t="s">
        <v>813</v>
      </c>
      <c r="CK23" s="276" t="s">
        <v>813</v>
      </c>
      <c r="CL23" s="276" t="s">
        <v>813</v>
      </c>
      <c r="CM23" s="276" t="s">
        <v>813</v>
      </c>
      <c r="CN23" s="273">
        <v>0</v>
      </c>
      <c r="CO23" s="276" t="s">
        <v>813</v>
      </c>
      <c r="CP23" s="276" t="s">
        <v>813</v>
      </c>
      <c r="CQ23" s="276" t="s">
        <v>813</v>
      </c>
      <c r="CR23" s="276" t="s">
        <v>813</v>
      </c>
      <c r="CS23" s="276" t="s">
        <v>813</v>
      </c>
      <c r="CT23" s="276" t="s">
        <v>813</v>
      </c>
      <c r="CU23" s="276" t="s">
        <v>813</v>
      </c>
      <c r="CV23" s="276" t="s">
        <v>813</v>
      </c>
      <c r="CW23" s="273">
        <v>0</v>
      </c>
      <c r="CX23" s="276" t="s">
        <v>813</v>
      </c>
      <c r="CY23" s="273">
        <v>0</v>
      </c>
      <c r="CZ23" s="273">
        <f t="shared" si="7"/>
        <v>0</v>
      </c>
      <c r="DA23" s="276" t="s">
        <v>813</v>
      </c>
      <c r="DB23" s="276" t="s">
        <v>813</v>
      </c>
      <c r="DC23" s="276" t="s">
        <v>813</v>
      </c>
      <c r="DD23" s="276" t="s">
        <v>813</v>
      </c>
      <c r="DE23" s="276" t="s">
        <v>813</v>
      </c>
      <c r="DF23" s="276" t="s">
        <v>813</v>
      </c>
      <c r="DG23" s="276" t="s">
        <v>813</v>
      </c>
      <c r="DH23" s="276" t="s">
        <v>813</v>
      </c>
      <c r="DI23" s="276" t="s">
        <v>813</v>
      </c>
      <c r="DJ23" s="276" t="s">
        <v>813</v>
      </c>
      <c r="DK23" s="276" t="s">
        <v>813</v>
      </c>
      <c r="DL23" s="276" t="s">
        <v>813</v>
      </c>
      <c r="DM23" s="276" t="s">
        <v>813</v>
      </c>
      <c r="DN23" s="273">
        <v>0</v>
      </c>
      <c r="DO23" s="276" t="s">
        <v>813</v>
      </c>
      <c r="DP23" s="276" t="s">
        <v>813</v>
      </c>
      <c r="DQ23" s="276" t="s">
        <v>813</v>
      </c>
      <c r="DR23" s="276" t="s">
        <v>813</v>
      </c>
      <c r="DS23" s="276" t="s">
        <v>813</v>
      </c>
      <c r="DT23" s="276" t="s">
        <v>813</v>
      </c>
      <c r="DU23" s="276" t="s">
        <v>813</v>
      </c>
      <c r="DV23" s="273">
        <v>0</v>
      </c>
      <c r="DW23" s="276" t="s">
        <v>813</v>
      </c>
      <c r="DX23" s="273">
        <v>0</v>
      </c>
      <c r="DY23" s="273">
        <f t="shared" si="9"/>
        <v>0</v>
      </c>
      <c r="DZ23" s="276" t="s">
        <v>813</v>
      </c>
      <c r="EA23" s="276" t="s">
        <v>813</v>
      </c>
      <c r="EB23" s="276" t="s">
        <v>813</v>
      </c>
      <c r="EC23" s="276" t="s">
        <v>813</v>
      </c>
      <c r="ED23" s="276" t="s">
        <v>813</v>
      </c>
      <c r="EE23" s="276" t="s">
        <v>813</v>
      </c>
      <c r="EF23" s="276" t="s">
        <v>813</v>
      </c>
      <c r="EG23" s="276" t="s">
        <v>813</v>
      </c>
      <c r="EH23" s="276" t="s">
        <v>813</v>
      </c>
      <c r="EI23" s="276" t="s">
        <v>813</v>
      </c>
      <c r="EJ23" s="276" t="s">
        <v>813</v>
      </c>
      <c r="EK23" s="276" t="s">
        <v>813</v>
      </c>
      <c r="EL23" s="273">
        <v>0</v>
      </c>
      <c r="EM23" s="276" t="s">
        <v>813</v>
      </c>
      <c r="EN23" s="276" t="s">
        <v>813</v>
      </c>
      <c r="EO23" s="276" t="s">
        <v>813</v>
      </c>
      <c r="EP23" s="273">
        <v>0</v>
      </c>
      <c r="EQ23" s="276" t="s">
        <v>813</v>
      </c>
      <c r="ER23" s="276" t="s">
        <v>813</v>
      </c>
      <c r="ES23" s="276" t="s">
        <v>813</v>
      </c>
      <c r="ET23" s="276" t="s">
        <v>813</v>
      </c>
      <c r="EU23" s="273">
        <v>0</v>
      </c>
      <c r="EV23" s="276" t="s">
        <v>813</v>
      </c>
      <c r="EW23" s="273">
        <v>0</v>
      </c>
      <c r="EX23" s="273">
        <f t="shared" si="11"/>
        <v>0</v>
      </c>
      <c r="EY23" s="273">
        <v>0</v>
      </c>
      <c r="EZ23" s="276" t="s">
        <v>813</v>
      </c>
      <c r="FA23" s="276" t="s">
        <v>813</v>
      </c>
      <c r="FB23" s="276" t="s">
        <v>813</v>
      </c>
      <c r="FC23" s="273">
        <v>0</v>
      </c>
      <c r="FD23" s="276" t="s">
        <v>813</v>
      </c>
      <c r="FE23" s="276" t="s">
        <v>813</v>
      </c>
      <c r="FF23" s="276" t="s">
        <v>813</v>
      </c>
      <c r="FG23" s="273">
        <v>0</v>
      </c>
      <c r="FH23" s="273">
        <v>0</v>
      </c>
      <c r="FI23" s="273">
        <v>0</v>
      </c>
      <c r="FJ23" s="276" t="s">
        <v>813</v>
      </c>
      <c r="FK23" s="276" t="s">
        <v>813</v>
      </c>
      <c r="FL23" s="276" t="s">
        <v>813</v>
      </c>
      <c r="FM23" s="276" t="s">
        <v>813</v>
      </c>
      <c r="FN23" s="273">
        <v>0</v>
      </c>
      <c r="FO23" s="273">
        <v>0</v>
      </c>
      <c r="FP23" s="276" t="s">
        <v>813</v>
      </c>
      <c r="FQ23" s="276" t="s">
        <v>813</v>
      </c>
      <c r="FR23" s="276" t="s">
        <v>813</v>
      </c>
      <c r="FS23" s="273">
        <v>0</v>
      </c>
      <c r="FT23" s="273">
        <v>0</v>
      </c>
      <c r="FU23" s="276" t="s">
        <v>813</v>
      </c>
      <c r="FV23" s="273">
        <v>0</v>
      </c>
      <c r="FW23" s="273">
        <f t="shared" si="14"/>
        <v>182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0</v>
      </c>
      <c r="GD23" s="273">
        <v>0</v>
      </c>
      <c r="GE23" s="273">
        <v>0</v>
      </c>
      <c r="GF23" s="273">
        <v>182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813</v>
      </c>
      <c r="GM23" s="276" t="s">
        <v>813</v>
      </c>
      <c r="GN23" s="276" t="s">
        <v>813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2020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376</v>
      </c>
      <c r="J24" s="273">
        <f t="shared" si="24"/>
        <v>0</v>
      </c>
      <c r="K24" s="273">
        <f t="shared" si="25"/>
        <v>0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1644</v>
      </c>
      <c r="AC24" s="273">
        <f t="shared" si="1"/>
        <v>1196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813</v>
      </c>
      <c r="AQ24" s="276" t="s">
        <v>813</v>
      </c>
      <c r="AR24" s="273">
        <v>0</v>
      </c>
      <c r="AS24" s="276" t="s">
        <v>813</v>
      </c>
      <c r="AT24" s="276" t="s">
        <v>813</v>
      </c>
      <c r="AU24" s="273">
        <v>0</v>
      </c>
      <c r="AV24" s="276" t="s">
        <v>813</v>
      </c>
      <c r="AW24" s="273">
        <v>0</v>
      </c>
      <c r="AX24" s="276" t="s">
        <v>813</v>
      </c>
      <c r="AY24" s="273">
        <v>0</v>
      </c>
      <c r="AZ24" s="276" t="s">
        <v>813</v>
      </c>
      <c r="BA24" s="273">
        <v>1196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813</v>
      </c>
      <c r="BP24" s="276" t="s">
        <v>813</v>
      </c>
      <c r="BQ24" s="276" t="s">
        <v>813</v>
      </c>
      <c r="BR24" s="276" t="s">
        <v>813</v>
      </c>
      <c r="BS24" s="276" t="s">
        <v>813</v>
      </c>
      <c r="BT24" s="276" t="s">
        <v>813</v>
      </c>
      <c r="BU24" s="276" t="s">
        <v>813</v>
      </c>
      <c r="BV24" s="276" t="s">
        <v>813</v>
      </c>
      <c r="BW24" s="276" t="s">
        <v>813</v>
      </c>
      <c r="BX24" s="273">
        <v>0</v>
      </c>
      <c r="BY24" s="276" t="s">
        <v>813</v>
      </c>
      <c r="BZ24" s="273">
        <v>0</v>
      </c>
      <c r="CA24" s="273">
        <f t="shared" si="5"/>
        <v>448</v>
      </c>
      <c r="CB24" s="276" t="s">
        <v>813</v>
      </c>
      <c r="CC24" s="276" t="s">
        <v>813</v>
      </c>
      <c r="CD24" s="276" t="s">
        <v>813</v>
      </c>
      <c r="CE24" s="276" t="s">
        <v>813</v>
      </c>
      <c r="CF24" s="276" t="s">
        <v>813</v>
      </c>
      <c r="CG24" s="276" t="s">
        <v>813</v>
      </c>
      <c r="CH24" s="276" t="s">
        <v>813</v>
      </c>
      <c r="CI24" s="276" t="s">
        <v>813</v>
      </c>
      <c r="CJ24" s="276" t="s">
        <v>813</v>
      </c>
      <c r="CK24" s="276" t="s">
        <v>813</v>
      </c>
      <c r="CL24" s="276" t="s">
        <v>813</v>
      </c>
      <c r="CM24" s="276" t="s">
        <v>813</v>
      </c>
      <c r="CN24" s="273">
        <v>0</v>
      </c>
      <c r="CO24" s="276" t="s">
        <v>813</v>
      </c>
      <c r="CP24" s="276" t="s">
        <v>813</v>
      </c>
      <c r="CQ24" s="276" t="s">
        <v>813</v>
      </c>
      <c r="CR24" s="276" t="s">
        <v>813</v>
      </c>
      <c r="CS24" s="276" t="s">
        <v>813</v>
      </c>
      <c r="CT24" s="276" t="s">
        <v>813</v>
      </c>
      <c r="CU24" s="276" t="s">
        <v>813</v>
      </c>
      <c r="CV24" s="276" t="s">
        <v>813</v>
      </c>
      <c r="CW24" s="273">
        <v>0</v>
      </c>
      <c r="CX24" s="276" t="s">
        <v>813</v>
      </c>
      <c r="CY24" s="273">
        <v>448</v>
      </c>
      <c r="CZ24" s="273">
        <f t="shared" si="7"/>
        <v>0</v>
      </c>
      <c r="DA24" s="276" t="s">
        <v>813</v>
      </c>
      <c r="DB24" s="276" t="s">
        <v>813</v>
      </c>
      <c r="DC24" s="276" t="s">
        <v>813</v>
      </c>
      <c r="DD24" s="276" t="s">
        <v>813</v>
      </c>
      <c r="DE24" s="276" t="s">
        <v>813</v>
      </c>
      <c r="DF24" s="276" t="s">
        <v>813</v>
      </c>
      <c r="DG24" s="276" t="s">
        <v>813</v>
      </c>
      <c r="DH24" s="276" t="s">
        <v>813</v>
      </c>
      <c r="DI24" s="276" t="s">
        <v>813</v>
      </c>
      <c r="DJ24" s="276" t="s">
        <v>813</v>
      </c>
      <c r="DK24" s="276" t="s">
        <v>813</v>
      </c>
      <c r="DL24" s="276" t="s">
        <v>813</v>
      </c>
      <c r="DM24" s="276" t="s">
        <v>813</v>
      </c>
      <c r="DN24" s="273">
        <v>0</v>
      </c>
      <c r="DO24" s="276" t="s">
        <v>813</v>
      </c>
      <c r="DP24" s="276" t="s">
        <v>813</v>
      </c>
      <c r="DQ24" s="276" t="s">
        <v>813</v>
      </c>
      <c r="DR24" s="276" t="s">
        <v>813</v>
      </c>
      <c r="DS24" s="276" t="s">
        <v>813</v>
      </c>
      <c r="DT24" s="276" t="s">
        <v>813</v>
      </c>
      <c r="DU24" s="276" t="s">
        <v>813</v>
      </c>
      <c r="DV24" s="273">
        <v>0</v>
      </c>
      <c r="DW24" s="276" t="s">
        <v>813</v>
      </c>
      <c r="DX24" s="273">
        <v>0</v>
      </c>
      <c r="DY24" s="273">
        <f t="shared" si="9"/>
        <v>0</v>
      </c>
      <c r="DZ24" s="276" t="s">
        <v>813</v>
      </c>
      <c r="EA24" s="276" t="s">
        <v>813</v>
      </c>
      <c r="EB24" s="276" t="s">
        <v>813</v>
      </c>
      <c r="EC24" s="276" t="s">
        <v>813</v>
      </c>
      <c r="ED24" s="276" t="s">
        <v>813</v>
      </c>
      <c r="EE24" s="276" t="s">
        <v>813</v>
      </c>
      <c r="EF24" s="276" t="s">
        <v>813</v>
      </c>
      <c r="EG24" s="276" t="s">
        <v>813</v>
      </c>
      <c r="EH24" s="276" t="s">
        <v>813</v>
      </c>
      <c r="EI24" s="276" t="s">
        <v>813</v>
      </c>
      <c r="EJ24" s="276" t="s">
        <v>813</v>
      </c>
      <c r="EK24" s="276" t="s">
        <v>813</v>
      </c>
      <c r="EL24" s="273">
        <v>0</v>
      </c>
      <c r="EM24" s="276" t="s">
        <v>813</v>
      </c>
      <c r="EN24" s="276" t="s">
        <v>813</v>
      </c>
      <c r="EO24" s="276" t="s">
        <v>813</v>
      </c>
      <c r="EP24" s="273">
        <v>0</v>
      </c>
      <c r="EQ24" s="276" t="s">
        <v>813</v>
      </c>
      <c r="ER24" s="276" t="s">
        <v>813</v>
      </c>
      <c r="ES24" s="276" t="s">
        <v>813</v>
      </c>
      <c r="ET24" s="276" t="s">
        <v>813</v>
      </c>
      <c r="EU24" s="273">
        <v>0</v>
      </c>
      <c r="EV24" s="276" t="s">
        <v>813</v>
      </c>
      <c r="EW24" s="273">
        <v>0</v>
      </c>
      <c r="EX24" s="273">
        <f t="shared" si="11"/>
        <v>0</v>
      </c>
      <c r="EY24" s="273">
        <v>0</v>
      </c>
      <c r="EZ24" s="276" t="s">
        <v>813</v>
      </c>
      <c r="FA24" s="276" t="s">
        <v>813</v>
      </c>
      <c r="FB24" s="276" t="s">
        <v>813</v>
      </c>
      <c r="FC24" s="273">
        <v>0</v>
      </c>
      <c r="FD24" s="276" t="s">
        <v>813</v>
      </c>
      <c r="FE24" s="276" t="s">
        <v>813</v>
      </c>
      <c r="FF24" s="276" t="s">
        <v>813</v>
      </c>
      <c r="FG24" s="273">
        <v>0</v>
      </c>
      <c r="FH24" s="273">
        <v>0</v>
      </c>
      <c r="FI24" s="273">
        <v>0</v>
      </c>
      <c r="FJ24" s="276" t="s">
        <v>813</v>
      </c>
      <c r="FK24" s="276" t="s">
        <v>813</v>
      </c>
      <c r="FL24" s="276" t="s">
        <v>813</v>
      </c>
      <c r="FM24" s="276" t="s">
        <v>813</v>
      </c>
      <c r="FN24" s="273">
        <v>0</v>
      </c>
      <c r="FO24" s="273">
        <v>0</v>
      </c>
      <c r="FP24" s="276" t="s">
        <v>813</v>
      </c>
      <c r="FQ24" s="276" t="s">
        <v>813</v>
      </c>
      <c r="FR24" s="276" t="s">
        <v>813</v>
      </c>
      <c r="FS24" s="273">
        <v>0</v>
      </c>
      <c r="FT24" s="273">
        <v>0</v>
      </c>
      <c r="FU24" s="276" t="s">
        <v>813</v>
      </c>
      <c r="FV24" s="273">
        <v>0</v>
      </c>
      <c r="FW24" s="273">
        <f t="shared" si="14"/>
        <v>376</v>
      </c>
      <c r="FX24" s="273">
        <v>0</v>
      </c>
      <c r="FY24" s="273">
        <v>0</v>
      </c>
      <c r="FZ24" s="273">
        <v>0</v>
      </c>
      <c r="GA24" s="273">
        <v>0</v>
      </c>
      <c r="GB24" s="273">
        <v>376</v>
      </c>
      <c r="GC24" s="273">
        <v>0</v>
      </c>
      <c r="GD24" s="273">
        <v>0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813</v>
      </c>
      <c r="GM24" s="276" t="s">
        <v>813</v>
      </c>
      <c r="GN24" s="276" t="s">
        <v>813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432</v>
      </c>
      <c r="E25" s="273">
        <f t="shared" si="19"/>
        <v>70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41</v>
      </c>
      <c r="J25" s="273">
        <f t="shared" si="24"/>
        <v>43</v>
      </c>
      <c r="K25" s="273">
        <f t="shared" si="25"/>
        <v>20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26</v>
      </c>
      <c r="Q25" s="273">
        <f t="shared" si="31"/>
        <v>0</v>
      </c>
      <c r="R25" s="273">
        <f t="shared" si="32"/>
        <v>0</v>
      </c>
      <c r="S25" s="273">
        <f t="shared" si="33"/>
        <v>168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52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12</v>
      </c>
      <c r="AC25" s="273">
        <f t="shared" si="1"/>
        <v>220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813</v>
      </c>
      <c r="AQ25" s="276" t="s">
        <v>813</v>
      </c>
      <c r="AR25" s="273">
        <v>168</v>
      </c>
      <c r="AS25" s="276" t="s">
        <v>813</v>
      </c>
      <c r="AT25" s="276" t="s">
        <v>813</v>
      </c>
      <c r="AU25" s="273">
        <v>0</v>
      </c>
      <c r="AV25" s="276" t="s">
        <v>813</v>
      </c>
      <c r="AW25" s="273">
        <v>52</v>
      </c>
      <c r="AX25" s="276" t="s">
        <v>813</v>
      </c>
      <c r="AY25" s="273">
        <v>0</v>
      </c>
      <c r="AZ25" s="276" t="s">
        <v>813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813</v>
      </c>
      <c r="BP25" s="276" t="s">
        <v>813</v>
      </c>
      <c r="BQ25" s="276" t="s">
        <v>813</v>
      </c>
      <c r="BR25" s="276" t="s">
        <v>813</v>
      </c>
      <c r="BS25" s="276" t="s">
        <v>813</v>
      </c>
      <c r="BT25" s="276" t="s">
        <v>813</v>
      </c>
      <c r="BU25" s="276" t="s">
        <v>813</v>
      </c>
      <c r="BV25" s="276" t="s">
        <v>813</v>
      </c>
      <c r="BW25" s="276" t="s">
        <v>813</v>
      </c>
      <c r="BX25" s="273">
        <v>0</v>
      </c>
      <c r="BY25" s="276" t="s">
        <v>813</v>
      </c>
      <c r="BZ25" s="273">
        <v>0</v>
      </c>
      <c r="CA25" s="273">
        <f t="shared" si="5"/>
        <v>0</v>
      </c>
      <c r="CB25" s="276" t="s">
        <v>813</v>
      </c>
      <c r="CC25" s="276" t="s">
        <v>813</v>
      </c>
      <c r="CD25" s="276" t="s">
        <v>813</v>
      </c>
      <c r="CE25" s="276" t="s">
        <v>813</v>
      </c>
      <c r="CF25" s="276" t="s">
        <v>813</v>
      </c>
      <c r="CG25" s="276" t="s">
        <v>813</v>
      </c>
      <c r="CH25" s="276" t="s">
        <v>813</v>
      </c>
      <c r="CI25" s="276" t="s">
        <v>813</v>
      </c>
      <c r="CJ25" s="276" t="s">
        <v>813</v>
      </c>
      <c r="CK25" s="276" t="s">
        <v>813</v>
      </c>
      <c r="CL25" s="276" t="s">
        <v>813</v>
      </c>
      <c r="CM25" s="276" t="s">
        <v>813</v>
      </c>
      <c r="CN25" s="273">
        <v>0</v>
      </c>
      <c r="CO25" s="276" t="s">
        <v>813</v>
      </c>
      <c r="CP25" s="276" t="s">
        <v>813</v>
      </c>
      <c r="CQ25" s="276" t="s">
        <v>813</v>
      </c>
      <c r="CR25" s="276" t="s">
        <v>813</v>
      </c>
      <c r="CS25" s="276" t="s">
        <v>813</v>
      </c>
      <c r="CT25" s="276" t="s">
        <v>813</v>
      </c>
      <c r="CU25" s="276" t="s">
        <v>813</v>
      </c>
      <c r="CV25" s="276" t="s">
        <v>813</v>
      </c>
      <c r="CW25" s="273">
        <v>0</v>
      </c>
      <c r="CX25" s="276" t="s">
        <v>813</v>
      </c>
      <c r="CY25" s="273">
        <v>0</v>
      </c>
      <c r="CZ25" s="273">
        <f t="shared" si="7"/>
        <v>0</v>
      </c>
      <c r="DA25" s="276" t="s">
        <v>813</v>
      </c>
      <c r="DB25" s="276" t="s">
        <v>813</v>
      </c>
      <c r="DC25" s="276" t="s">
        <v>813</v>
      </c>
      <c r="DD25" s="276" t="s">
        <v>813</v>
      </c>
      <c r="DE25" s="276" t="s">
        <v>813</v>
      </c>
      <c r="DF25" s="276" t="s">
        <v>813</v>
      </c>
      <c r="DG25" s="276" t="s">
        <v>813</v>
      </c>
      <c r="DH25" s="276" t="s">
        <v>813</v>
      </c>
      <c r="DI25" s="276" t="s">
        <v>813</v>
      </c>
      <c r="DJ25" s="276" t="s">
        <v>813</v>
      </c>
      <c r="DK25" s="276" t="s">
        <v>813</v>
      </c>
      <c r="DL25" s="276" t="s">
        <v>813</v>
      </c>
      <c r="DM25" s="276" t="s">
        <v>813</v>
      </c>
      <c r="DN25" s="273">
        <v>0</v>
      </c>
      <c r="DO25" s="276" t="s">
        <v>813</v>
      </c>
      <c r="DP25" s="276" t="s">
        <v>813</v>
      </c>
      <c r="DQ25" s="276" t="s">
        <v>813</v>
      </c>
      <c r="DR25" s="276" t="s">
        <v>813</v>
      </c>
      <c r="DS25" s="276" t="s">
        <v>813</v>
      </c>
      <c r="DT25" s="276" t="s">
        <v>813</v>
      </c>
      <c r="DU25" s="276" t="s">
        <v>813</v>
      </c>
      <c r="DV25" s="273">
        <v>0</v>
      </c>
      <c r="DW25" s="276" t="s">
        <v>813</v>
      </c>
      <c r="DX25" s="273">
        <v>0</v>
      </c>
      <c r="DY25" s="273">
        <f t="shared" si="9"/>
        <v>0</v>
      </c>
      <c r="DZ25" s="276" t="s">
        <v>813</v>
      </c>
      <c r="EA25" s="276" t="s">
        <v>813</v>
      </c>
      <c r="EB25" s="276" t="s">
        <v>813</v>
      </c>
      <c r="EC25" s="276" t="s">
        <v>813</v>
      </c>
      <c r="ED25" s="276" t="s">
        <v>813</v>
      </c>
      <c r="EE25" s="276" t="s">
        <v>813</v>
      </c>
      <c r="EF25" s="276" t="s">
        <v>813</v>
      </c>
      <c r="EG25" s="276" t="s">
        <v>813</v>
      </c>
      <c r="EH25" s="276" t="s">
        <v>813</v>
      </c>
      <c r="EI25" s="276" t="s">
        <v>813</v>
      </c>
      <c r="EJ25" s="276" t="s">
        <v>813</v>
      </c>
      <c r="EK25" s="276" t="s">
        <v>813</v>
      </c>
      <c r="EL25" s="273">
        <v>0</v>
      </c>
      <c r="EM25" s="276" t="s">
        <v>813</v>
      </c>
      <c r="EN25" s="276" t="s">
        <v>813</v>
      </c>
      <c r="EO25" s="276" t="s">
        <v>813</v>
      </c>
      <c r="EP25" s="273">
        <v>0</v>
      </c>
      <c r="EQ25" s="276" t="s">
        <v>813</v>
      </c>
      <c r="ER25" s="276" t="s">
        <v>813</v>
      </c>
      <c r="ES25" s="276" t="s">
        <v>813</v>
      </c>
      <c r="ET25" s="276" t="s">
        <v>813</v>
      </c>
      <c r="EU25" s="273">
        <v>0</v>
      </c>
      <c r="EV25" s="276" t="s">
        <v>813</v>
      </c>
      <c r="EW25" s="273">
        <v>0</v>
      </c>
      <c r="EX25" s="273">
        <f t="shared" si="11"/>
        <v>0</v>
      </c>
      <c r="EY25" s="273">
        <v>0</v>
      </c>
      <c r="EZ25" s="276" t="s">
        <v>813</v>
      </c>
      <c r="FA25" s="276" t="s">
        <v>813</v>
      </c>
      <c r="FB25" s="276" t="s">
        <v>813</v>
      </c>
      <c r="FC25" s="273">
        <v>0</v>
      </c>
      <c r="FD25" s="276" t="s">
        <v>813</v>
      </c>
      <c r="FE25" s="276" t="s">
        <v>813</v>
      </c>
      <c r="FF25" s="276" t="s">
        <v>813</v>
      </c>
      <c r="FG25" s="273">
        <v>0</v>
      </c>
      <c r="FH25" s="273">
        <v>0</v>
      </c>
      <c r="FI25" s="273">
        <v>0</v>
      </c>
      <c r="FJ25" s="276" t="s">
        <v>813</v>
      </c>
      <c r="FK25" s="276" t="s">
        <v>813</v>
      </c>
      <c r="FL25" s="276" t="s">
        <v>813</v>
      </c>
      <c r="FM25" s="276" t="s">
        <v>813</v>
      </c>
      <c r="FN25" s="273">
        <v>0</v>
      </c>
      <c r="FO25" s="273">
        <v>0</v>
      </c>
      <c r="FP25" s="276" t="s">
        <v>813</v>
      </c>
      <c r="FQ25" s="276" t="s">
        <v>813</v>
      </c>
      <c r="FR25" s="276" t="s">
        <v>813</v>
      </c>
      <c r="FS25" s="273">
        <v>0</v>
      </c>
      <c r="FT25" s="273">
        <v>0</v>
      </c>
      <c r="FU25" s="276" t="s">
        <v>813</v>
      </c>
      <c r="FV25" s="273">
        <v>0</v>
      </c>
      <c r="FW25" s="273">
        <f t="shared" si="14"/>
        <v>212</v>
      </c>
      <c r="FX25" s="273">
        <v>70</v>
      </c>
      <c r="FY25" s="273">
        <v>0</v>
      </c>
      <c r="FZ25" s="273">
        <v>0</v>
      </c>
      <c r="GA25" s="273">
        <v>0</v>
      </c>
      <c r="GB25" s="273">
        <v>41</v>
      </c>
      <c r="GC25" s="273">
        <v>43</v>
      </c>
      <c r="GD25" s="273">
        <v>20</v>
      </c>
      <c r="GE25" s="273">
        <v>0</v>
      </c>
      <c r="GF25" s="273">
        <v>0</v>
      </c>
      <c r="GG25" s="273">
        <v>0</v>
      </c>
      <c r="GH25" s="273">
        <v>0</v>
      </c>
      <c r="GI25" s="273">
        <v>26</v>
      </c>
      <c r="GJ25" s="273">
        <v>0</v>
      </c>
      <c r="GK25" s="273">
        <v>0</v>
      </c>
      <c r="GL25" s="276" t="s">
        <v>813</v>
      </c>
      <c r="GM25" s="276" t="s">
        <v>813</v>
      </c>
      <c r="GN25" s="276" t="s">
        <v>813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12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598</v>
      </c>
      <c r="E26" s="273">
        <f t="shared" si="19"/>
        <v>96</v>
      </c>
      <c r="F26" s="273">
        <f t="shared" si="20"/>
        <v>1</v>
      </c>
      <c r="G26" s="273">
        <f t="shared" si="21"/>
        <v>0</v>
      </c>
      <c r="H26" s="273">
        <f t="shared" si="22"/>
        <v>0</v>
      </c>
      <c r="I26" s="273">
        <f t="shared" si="23"/>
        <v>77</v>
      </c>
      <c r="J26" s="273">
        <f t="shared" si="24"/>
        <v>60</v>
      </c>
      <c r="K26" s="273">
        <f t="shared" si="25"/>
        <v>30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35</v>
      </c>
      <c r="Q26" s="273">
        <f t="shared" si="31"/>
        <v>0</v>
      </c>
      <c r="R26" s="273">
        <f t="shared" si="32"/>
        <v>0</v>
      </c>
      <c r="S26" s="273">
        <f t="shared" si="33"/>
        <v>220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66</v>
      </c>
      <c r="Y26" s="273">
        <f t="shared" si="39"/>
        <v>1</v>
      </c>
      <c r="Z26" s="273">
        <f t="shared" si="40"/>
        <v>0</v>
      </c>
      <c r="AA26" s="273">
        <f t="shared" si="41"/>
        <v>0</v>
      </c>
      <c r="AB26" s="273">
        <f t="shared" si="42"/>
        <v>12</v>
      </c>
      <c r="AC26" s="273">
        <f t="shared" si="1"/>
        <v>312</v>
      </c>
      <c r="AD26" s="273">
        <v>0</v>
      </c>
      <c r="AE26" s="273">
        <v>0</v>
      </c>
      <c r="AF26" s="273">
        <v>0</v>
      </c>
      <c r="AG26" s="273">
        <v>0</v>
      </c>
      <c r="AH26" s="273">
        <v>26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813</v>
      </c>
      <c r="AQ26" s="276" t="s">
        <v>813</v>
      </c>
      <c r="AR26" s="273">
        <v>220</v>
      </c>
      <c r="AS26" s="276" t="s">
        <v>813</v>
      </c>
      <c r="AT26" s="276" t="s">
        <v>813</v>
      </c>
      <c r="AU26" s="273">
        <v>0</v>
      </c>
      <c r="AV26" s="276" t="s">
        <v>813</v>
      </c>
      <c r="AW26" s="273">
        <v>66</v>
      </c>
      <c r="AX26" s="276" t="s">
        <v>813</v>
      </c>
      <c r="AY26" s="273">
        <v>0</v>
      </c>
      <c r="AZ26" s="276" t="s">
        <v>813</v>
      </c>
      <c r="BA26" s="273">
        <v>0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813</v>
      </c>
      <c r="BP26" s="276" t="s">
        <v>813</v>
      </c>
      <c r="BQ26" s="276" t="s">
        <v>813</v>
      </c>
      <c r="BR26" s="276" t="s">
        <v>813</v>
      </c>
      <c r="BS26" s="276" t="s">
        <v>813</v>
      </c>
      <c r="BT26" s="276" t="s">
        <v>813</v>
      </c>
      <c r="BU26" s="276" t="s">
        <v>813</v>
      </c>
      <c r="BV26" s="276" t="s">
        <v>813</v>
      </c>
      <c r="BW26" s="276" t="s">
        <v>813</v>
      </c>
      <c r="BX26" s="273">
        <v>0</v>
      </c>
      <c r="BY26" s="276" t="s">
        <v>813</v>
      </c>
      <c r="BZ26" s="273">
        <v>0</v>
      </c>
      <c r="CA26" s="273">
        <f t="shared" si="5"/>
        <v>0</v>
      </c>
      <c r="CB26" s="276" t="s">
        <v>813</v>
      </c>
      <c r="CC26" s="276" t="s">
        <v>813</v>
      </c>
      <c r="CD26" s="276" t="s">
        <v>813</v>
      </c>
      <c r="CE26" s="276" t="s">
        <v>813</v>
      </c>
      <c r="CF26" s="276" t="s">
        <v>813</v>
      </c>
      <c r="CG26" s="276" t="s">
        <v>813</v>
      </c>
      <c r="CH26" s="276" t="s">
        <v>813</v>
      </c>
      <c r="CI26" s="276" t="s">
        <v>813</v>
      </c>
      <c r="CJ26" s="276" t="s">
        <v>813</v>
      </c>
      <c r="CK26" s="276" t="s">
        <v>813</v>
      </c>
      <c r="CL26" s="276" t="s">
        <v>813</v>
      </c>
      <c r="CM26" s="276" t="s">
        <v>813</v>
      </c>
      <c r="CN26" s="273">
        <v>0</v>
      </c>
      <c r="CO26" s="276" t="s">
        <v>813</v>
      </c>
      <c r="CP26" s="276" t="s">
        <v>813</v>
      </c>
      <c r="CQ26" s="276" t="s">
        <v>813</v>
      </c>
      <c r="CR26" s="276" t="s">
        <v>813</v>
      </c>
      <c r="CS26" s="276" t="s">
        <v>813</v>
      </c>
      <c r="CT26" s="276" t="s">
        <v>813</v>
      </c>
      <c r="CU26" s="276" t="s">
        <v>813</v>
      </c>
      <c r="CV26" s="276" t="s">
        <v>813</v>
      </c>
      <c r="CW26" s="273">
        <v>0</v>
      </c>
      <c r="CX26" s="276" t="s">
        <v>813</v>
      </c>
      <c r="CY26" s="273">
        <v>0</v>
      </c>
      <c r="CZ26" s="273">
        <f t="shared" si="7"/>
        <v>0</v>
      </c>
      <c r="DA26" s="276" t="s">
        <v>813</v>
      </c>
      <c r="DB26" s="276" t="s">
        <v>813</v>
      </c>
      <c r="DC26" s="276" t="s">
        <v>813</v>
      </c>
      <c r="DD26" s="276" t="s">
        <v>813</v>
      </c>
      <c r="DE26" s="276" t="s">
        <v>813</v>
      </c>
      <c r="DF26" s="276" t="s">
        <v>813</v>
      </c>
      <c r="DG26" s="276" t="s">
        <v>813</v>
      </c>
      <c r="DH26" s="276" t="s">
        <v>813</v>
      </c>
      <c r="DI26" s="276" t="s">
        <v>813</v>
      </c>
      <c r="DJ26" s="276" t="s">
        <v>813</v>
      </c>
      <c r="DK26" s="276" t="s">
        <v>813</v>
      </c>
      <c r="DL26" s="276" t="s">
        <v>813</v>
      </c>
      <c r="DM26" s="276" t="s">
        <v>813</v>
      </c>
      <c r="DN26" s="273">
        <v>0</v>
      </c>
      <c r="DO26" s="276" t="s">
        <v>813</v>
      </c>
      <c r="DP26" s="276" t="s">
        <v>813</v>
      </c>
      <c r="DQ26" s="276" t="s">
        <v>813</v>
      </c>
      <c r="DR26" s="276" t="s">
        <v>813</v>
      </c>
      <c r="DS26" s="276" t="s">
        <v>813</v>
      </c>
      <c r="DT26" s="276" t="s">
        <v>813</v>
      </c>
      <c r="DU26" s="276" t="s">
        <v>813</v>
      </c>
      <c r="DV26" s="273">
        <v>0</v>
      </c>
      <c r="DW26" s="276" t="s">
        <v>813</v>
      </c>
      <c r="DX26" s="273">
        <v>0</v>
      </c>
      <c r="DY26" s="273">
        <f t="shared" si="9"/>
        <v>0</v>
      </c>
      <c r="DZ26" s="276" t="s">
        <v>813</v>
      </c>
      <c r="EA26" s="276" t="s">
        <v>813</v>
      </c>
      <c r="EB26" s="276" t="s">
        <v>813</v>
      </c>
      <c r="EC26" s="276" t="s">
        <v>813</v>
      </c>
      <c r="ED26" s="276" t="s">
        <v>813</v>
      </c>
      <c r="EE26" s="276" t="s">
        <v>813</v>
      </c>
      <c r="EF26" s="276" t="s">
        <v>813</v>
      </c>
      <c r="EG26" s="276" t="s">
        <v>813</v>
      </c>
      <c r="EH26" s="276" t="s">
        <v>813</v>
      </c>
      <c r="EI26" s="276" t="s">
        <v>813</v>
      </c>
      <c r="EJ26" s="276" t="s">
        <v>813</v>
      </c>
      <c r="EK26" s="276" t="s">
        <v>813</v>
      </c>
      <c r="EL26" s="273">
        <v>0</v>
      </c>
      <c r="EM26" s="276" t="s">
        <v>813</v>
      </c>
      <c r="EN26" s="276" t="s">
        <v>813</v>
      </c>
      <c r="EO26" s="276" t="s">
        <v>813</v>
      </c>
      <c r="EP26" s="273">
        <v>0</v>
      </c>
      <c r="EQ26" s="276" t="s">
        <v>813</v>
      </c>
      <c r="ER26" s="276" t="s">
        <v>813</v>
      </c>
      <c r="ES26" s="276" t="s">
        <v>813</v>
      </c>
      <c r="ET26" s="276" t="s">
        <v>813</v>
      </c>
      <c r="EU26" s="273">
        <v>0</v>
      </c>
      <c r="EV26" s="276" t="s">
        <v>813</v>
      </c>
      <c r="EW26" s="273">
        <v>0</v>
      </c>
      <c r="EX26" s="273">
        <f t="shared" si="11"/>
        <v>0</v>
      </c>
      <c r="EY26" s="273">
        <v>0</v>
      </c>
      <c r="EZ26" s="276" t="s">
        <v>813</v>
      </c>
      <c r="FA26" s="276" t="s">
        <v>813</v>
      </c>
      <c r="FB26" s="276" t="s">
        <v>813</v>
      </c>
      <c r="FC26" s="273">
        <v>0</v>
      </c>
      <c r="FD26" s="276" t="s">
        <v>813</v>
      </c>
      <c r="FE26" s="276" t="s">
        <v>813</v>
      </c>
      <c r="FF26" s="276" t="s">
        <v>813</v>
      </c>
      <c r="FG26" s="273">
        <v>0</v>
      </c>
      <c r="FH26" s="273">
        <v>0</v>
      </c>
      <c r="FI26" s="273">
        <v>0</v>
      </c>
      <c r="FJ26" s="276" t="s">
        <v>813</v>
      </c>
      <c r="FK26" s="276" t="s">
        <v>813</v>
      </c>
      <c r="FL26" s="276" t="s">
        <v>813</v>
      </c>
      <c r="FM26" s="276" t="s">
        <v>813</v>
      </c>
      <c r="FN26" s="273">
        <v>0</v>
      </c>
      <c r="FO26" s="273">
        <v>0</v>
      </c>
      <c r="FP26" s="276" t="s">
        <v>813</v>
      </c>
      <c r="FQ26" s="276" t="s">
        <v>813</v>
      </c>
      <c r="FR26" s="276" t="s">
        <v>813</v>
      </c>
      <c r="FS26" s="273">
        <v>0</v>
      </c>
      <c r="FT26" s="273">
        <v>0</v>
      </c>
      <c r="FU26" s="276" t="s">
        <v>813</v>
      </c>
      <c r="FV26" s="273">
        <v>0</v>
      </c>
      <c r="FW26" s="273">
        <f t="shared" si="14"/>
        <v>286</v>
      </c>
      <c r="FX26" s="273">
        <v>96</v>
      </c>
      <c r="FY26" s="273">
        <v>1</v>
      </c>
      <c r="FZ26" s="273">
        <v>0</v>
      </c>
      <c r="GA26" s="273">
        <v>0</v>
      </c>
      <c r="GB26" s="273">
        <v>51</v>
      </c>
      <c r="GC26" s="273">
        <v>60</v>
      </c>
      <c r="GD26" s="273">
        <v>30</v>
      </c>
      <c r="GE26" s="273">
        <v>0</v>
      </c>
      <c r="GF26" s="273">
        <v>0</v>
      </c>
      <c r="GG26" s="273">
        <v>0</v>
      </c>
      <c r="GH26" s="273">
        <v>0</v>
      </c>
      <c r="GI26" s="273">
        <v>35</v>
      </c>
      <c r="GJ26" s="273">
        <v>0</v>
      </c>
      <c r="GK26" s="273">
        <v>0</v>
      </c>
      <c r="GL26" s="276" t="s">
        <v>813</v>
      </c>
      <c r="GM26" s="276" t="s">
        <v>813</v>
      </c>
      <c r="GN26" s="276" t="s">
        <v>813</v>
      </c>
      <c r="GO26" s="273">
        <v>0</v>
      </c>
      <c r="GP26" s="273">
        <v>0</v>
      </c>
      <c r="GQ26" s="273">
        <v>0</v>
      </c>
      <c r="GR26" s="273">
        <v>1</v>
      </c>
      <c r="GS26" s="273">
        <v>0</v>
      </c>
      <c r="GT26" s="273">
        <v>0</v>
      </c>
      <c r="GU26" s="273">
        <v>12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558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67</v>
      </c>
      <c r="J27" s="273">
        <f t="shared" si="24"/>
        <v>74</v>
      </c>
      <c r="K27" s="273">
        <f t="shared" si="25"/>
        <v>25</v>
      </c>
      <c r="L27" s="273">
        <f t="shared" si="26"/>
        <v>0</v>
      </c>
      <c r="M27" s="273">
        <f t="shared" si="27"/>
        <v>59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76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224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33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813</v>
      </c>
      <c r="AQ27" s="276" t="s">
        <v>813</v>
      </c>
      <c r="AR27" s="273">
        <v>0</v>
      </c>
      <c r="AS27" s="276" t="s">
        <v>813</v>
      </c>
      <c r="AT27" s="276" t="s">
        <v>813</v>
      </c>
      <c r="AU27" s="273">
        <v>0</v>
      </c>
      <c r="AV27" s="276" t="s">
        <v>813</v>
      </c>
      <c r="AW27" s="273">
        <v>0</v>
      </c>
      <c r="AX27" s="276" t="s">
        <v>813</v>
      </c>
      <c r="AY27" s="273">
        <v>0</v>
      </c>
      <c r="AZ27" s="276" t="s">
        <v>813</v>
      </c>
      <c r="BA27" s="273">
        <v>0</v>
      </c>
      <c r="BB27" s="273">
        <f t="shared" si="3"/>
        <v>83</v>
      </c>
      <c r="BC27" s="273">
        <v>0</v>
      </c>
      <c r="BD27" s="273">
        <v>0</v>
      </c>
      <c r="BE27" s="273">
        <v>0</v>
      </c>
      <c r="BF27" s="273">
        <v>0</v>
      </c>
      <c r="BG27" s="273">
        <v>50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813</v>
      </c>
      <c r="BP27" s="276" t="s">
        <v>813</v>
      </c>
      <c r="BQ27" s="276" t="s">
        <v>813</v>
      </c>
      <c r="BR27" s="276" t="s">
        <v>813</v>
      </c>
      <c r="BS27" s="276" t="s">
        <v>813</v>
      </c>
      <c r="BT27" s="276" t="s">
        <v>813</v>
      </c>
      <c r="BU27" s="276" t="s">
        <v>813</v>
      </c>
      <c r="BV27" s="276" t="s">
        <v>813</v>
      </c>
      <c r="BW27" s="276" t="s">
        <v>813</v>
      </c>
      <c r="BX27" s="273">
        <v>0</v>
      </c>
      <c r="BY27" s="276" t="s">
        <v>813</v>
      </c>
      <c r="BZ27" s="273">
        <v>33</v>
      </c>
      <c r="CA27" s="273">
        <f t="shared" si="5"/>
        <v>76</v>
      </c>
      <c r="CB27" s="276" t="s">
        <v>813</v>
      </c>
      <c r="CC27" s="276" t="s">
        <v>813</v>
      </c>
      <c r="CD27" s="276" t="s">
        <v>813</v>
      </c>
      <c r="CE27" s="276" t="s">
        <v>813</v>
      </c>
      <c r="CF27" s="276" t="s">
        <v>813</v>
      </c>
      <c r="CG27" s="276" t="s">
        <v>813</v>
      </c>
      <c r="CH27" s="276" t="s">
        <v>813</v>
      </c>
      <c r="CI27" s="276" t="s">
        <v>813</v>
      </c>
      <c r="CJ27" s="276" t="s">
        <v>813</v>
      </c>
      <c r="CK27" s="276" t="s">
        <v>813</v>
      </c>
      <c r="CL27" s="276" t="s">
        <v>813</v>
      </c>
      <c r="CM27" s="276" t="s">
        <v>813</v>
      </c>
      <c r="CN27" s="273">
        <v>76</v>
      </c>
      <c r="CO27" s="276" t="s">
        <v>813</v>
      </c>
      <c r="CP27" s="276" t="s">
        <v>813</v>
      </c>
      <c r="CQ27" s="276" t="s">
        <v>813</v>
      </c>
      <c r="CR27" s="276" t="s">
        <v>813</v>
      </c>
      <c r="CS27" s="276" t="s">
        <v>813</v>
      </c>
      <c r="CT27" s="276" t="s">
        <v>813</v>
      </c>
      <c r="CU27" s="276" t="s">
        <v>813</v>
      </c>
      <c r="CV27" s="276" t="s">
        <v>813</v>
      </c>
      <c r="CW27" s="273">
        <v>0</v>
      </c>
      <c r="CX27" s="276" t="s">
        <v>813</v>
      </c>
      <c r="CY27" s="273">
        <v>0</v>
      </c>
      <c r="CZ27" s="273">
        <f t="shared" si="7"/>
        <v>0</v>
      </c>
      <c r="DA27" s="276" t="s">
        <v>813</v>
      </c>
      <c r="DB27" s="276" t="s">
        <v>813</v>
      </c>
      <c r="DC27" s="276" t="s">
        <v>813</v>
      </c>
      <c r="DD27" s="276" t="s">
        <v>813</v>
      </c>
      <c r="DE27" s="276" t="s">
        <v>813</v>
      </c>
      <c r="DF27" s="276" t="s">
        <v>813</v>
      </c>
      <c r="DG27" s="276" t="s">
        <v>813</v>
      </c>
      <c r="DH27" s="276" t="s">
        <v>813</v>
      </c>
      <c r="DI27" s="276" t="s">
        <v>813</v>
      </c>
      <c r="DJ27" s="276" t="s">
        <v>813</v>
      </c>
      <c r="DK27" s="276" t="s">
        <v>813</v>
      </c>
      <c r="DL27" s="276" t="s">
        <v>813</v>
      </c>
      <c r="DM27" s="276" t="s">
        <v>813</v>
      </c>
      <c r="DN27" s="273">
        <v>0</v>
      </c>
      <c r="DO27" s="276" t="s">
        <v>813</v>
      </c>
      <c r="DP27" s="276" t="s">
        <v>813</v>
      </c>
      <c r="DQ27" s="276" t="s">
        <v>813</v>
      </c>
      <c r="DR27" s="276" t="s">
        <v>813</v>
      </c>
      <c r="DS27" s="276" t="s">
        <v>813</v>
      </c>
      <c r="DT27" s="276" t="s">
        <v>813</v>
      </c>
      <c r="DU27" s="276" t="s">
        <v>813</v>
      </c>
      <c r="DV27" s="273">
        <v>0</v>
      </c>
      <c r="DW27" s="276" t="s">
        <v>813</v>
      </c>
      <c r="DX27" s="273">
        <v>0</v>
      </c>
      <c r="DY27" s="273">
        <f t="shared" si="9"/>
        <v>0</v>
      </c>
      <c r="DZ27" s="276" t="s">
        <v>813</v>
      </c>
      <c r="EA27" s="276" t="s">
        <v>813</v>
      </c>
      <c r="EB27" s="276" t="s">
        <v>813</v>
      </c>
      <c r="EC27" s="276" t="s">
        <v>813</v>
      </c>
      <c r="ED27" s="276" t="s">
        <v>813</v>
      </c>
      <c r="EE27" s="276" t="s">
        <v>813</v>
      </c>
      <c r="EF27" s="276" t="s">
        <v>813</v>
      </c>
      <c r="EG27" s="276" t="s">
        <v>813</v>
      </c>
      <c r="EH27" s="276" t="s">
        <v>813</v>
      </c>
      <c r="EI27" s="276" t="s">
        <v>813</v>
      </c>
      <c r="EJ27" s="276" t="s">
        <v>813</v>
      </c>
      <c r="EK27" s="276" t="s">
        <v>813</v>
      </c>
      <c r="EL27" s="273">
        <v>0</v>
      </c>
      <c r="EM27" s="276" t="s">
        <v>813</v>
      </c>
      <c r="EN27" s="276" t="s">
        <v>813</v>
      </c>
      <c r="EO27" s="276" t="s">
        <v>813</v>
      </c>
      <c r="EP27" s="273">
        <v>0</v>
      </c>
      <c r="EQ27" s="276" t="s">
        <v>813</v>
      </c>
      <c r="ER27" s="276" t="s">
        <v>813</v>
      </c>
      <c r="ES27" s="276" t="s">
        <v>813</v>
      </c>
      <c r="ET27" s="276" t="s">
        <v>813</v>
      </c>
      <c r="EU27" s="273">
        <v>0</v>
      </c>
      <c r="EV27" s="276" t="s">
        <v>813</v>
      </c>
      <c r="EW27" s="273">
        <v>0</v>
      </c>
      <c r="EX27" s="273">
        <f t="shared" si="11"/>
        <v>224</v>
      </c>
      <c r="EY27" s="273">
        <v>0</v>
      </c>
      <c r="EZ27" s="276" t="s">
        <v>813</v>
      </c>
      <c r="FA27" s="276" t="s">
        <v>813</v>
      </c>
      <c r="FB27" s="276" t="s">
        <v>813</v>
      </c>
      <c r="FC27" s="273">
        <v>0</v>
      </c>
      <c r="FD27" s="276" t="s">
        <v>813</v>
      </c>
      <c r="FE27" s="276" t="s">
        <v>813</v>
      </c>
      <c r="FF27" s="276" t="s">
        <v>813</v>
      </c>
      <c r="FG27" s="273">
        <v>0</v>
      </c>
      <c r="FH27" s="273">
        <v>0</v>
      </c>
      <c r="FI27" s="273">
        <v>0</v>
      </c>
      <c r="FJ27" s="276" t="s">
        <v>813</v>
      </c>
      <c r="FK27" s="276" t="s">
        <v>813</v>
      </c>
      <c r="FL27" s="276" t="s">
        <v>813</v>
      </c>
      <c r="FM27" s="276" t="s">
        <v>813</v>
      </c>
      <c r="FN27" s="273">
        <v>0</v>
      </c>
      <c r="FO27" s="273">
        <v>224</v>
      </c>
      <c r="FP27" s="276" t="s">
        <v>813</v>
      </c>
      <c r="FQ27" s="276" t="s">
        <v>813</v>
      </c>
      <c r="FR27" s="276" t="s">
        <v>813</v>
      </c>
      <c r="FS27" s="273">
        <v>0</v>
      </c>
      <c r="FT27" s="273">
        <v>0</v>
      </c>
      <c r="FU27" s="276" t="s">
        <v>813</v>
      </c>
      <c r="FV27" s="273">
        <v>0</v>
      </c>
      <c r="FW27" s="273">
        <f t="shared" si="14"/>
        <v>175</v>
      </c>
      <c r="FX27" s="273">
        <v>0</v>
      </c>
      <c r="FY27" s="273">
        <v>0</v>
      </c>
      <c r="FZ27" s="273">
        <v>0</v>
      </c>
      <c r="GA27" s="273">
        <v>0</v>
      </c>
      <c r="GB27" s="273">
        <v>17</v>
      </c>
      <c r="GC27" s="273">
        <v>74</v>
      </c>
      <c r="GD27" s="273">
        <v>25</v>
      </c>
      <c r="GE27" s="273">
        <v>0</v>
      </c>
      <c r="GF27" s="273">
        <v>59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813</v>
      </c>
      <c r="GM27" s="276" t="s">
        <v>813</v>
      </c>
      <c r="GN27" s="276" t="s">
        <v>813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1499</v>
      </c>
      <c r="E28" s="273">
        <f t="shared" si="19"/>
        <v>206</v>
      </c>
      <c r="F28" s="273">
        <f t="shared" si="20"/>
        <v>2</v>
      </c>
      <c r="G28" s="273">
        <f t="shared" si="21"/>
        <v>0</v>
      </c>
      <c r="H28" s="273">
        <f t="shared" si="22"/>
        <v>0</v>
      </c>
      <c r="I28" s="273">
        <f t="shared" si="23"/>
        <v>141</v>
      </c>
      <c r="J28" s="273">
        <f t="shared" si="24"/>
        <v>124</v>
      </c>
      <c r="K28" s="273">
        <f t="shared" si="25"/>
        <v>37</v>
      </c>
      <c r="L28" s="273">
        <f t="shared" si="26"/>
        <v>0</v>
      </c>
      <c r="M28" s="273">
        <f t="shared" si="27"/>
        <v>97</v>
      </c>
      <c r="N28" s="273">
        <f t="shared" si="28"/>
        <v>0</v>
      </c>
      <c r="O28" s="273">
        <f t="shared" si="29"/>
        <v>0</v>
      </c>
      <c r="P28" s="273">
        <f t="shared" si="30"/>
        <v>32</v>
      </c>
      <c r="Q28" s="273">
        <f t="shared" si="31"/>
        <v>0</v>
      </c>
      <c r="R28" s="273">
        <f t="shared" si="32"/>
        <v>0</v>
      </c>
      <c r="S28" s="273">
        <f t="shared" si="33"/>
        <v>772</v>
      </c>
      <c r="T28" s="273">
        <f t="shared" si="34"/>
        <v>0</v>
      </c>
      <c r="U28" s="273">
        <f t="shared" si="35"/>
        <v>0</v>
      </c>
      <c r="V28" s="273">
        <f t="shared" si="36"/>
        <v>87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1</v>
      </c>
      <c r="AC28" s="273">
        <f t="shared" si="1"/>
        <v>859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813</v>
      </c>
      <c r="AQ28" s="276" t="s">
        <v>813</v>
      </c>
      <c r="AR28" s="273">
        <v>772</v>
      </c>
      <c r="AS28" s="276" t="s">
        <v>813</v>
      </c>
      <c r="AT28" s="276" t="s">
        <v>813</v>
      </c>
      <c r="AU28" s="273">
        <v>87</v>
      </c>
      <c r="AV28" s="276" t="s">
        <v>813</v>
      </c>
      <c r="AW28" s="273">
        <v>0</v>
      </c>
      <c r="AX28" s="276" t="s">
        <v>813</v>
      </c>
      <c r="AY28" s="273">
        <v>0</v>
      </c>
      <c r="AZ28" s="276" t="s">
        <v>813</v>
      </c>
      <c r="BA28" s="273">
        <v>0</v>
      </c>
      <c r="BB28" s="273">
        <f t="shared" si="3"/>
        <v>141</v>
      </c>
      <c r="BC28" s="273">
        <v>0</v>
      </c>
      <c r="BD28" s="273">
        <v>0</v>
      </c>
      <c r="BE28" s="273">
        <v>0</v>
      </c>
      <c r="BF28" s="273">
        <v>0</v>
      </c>
      <c r="BG28" s="273">
        <v>141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813</v>
      </c>
      <c r="BP28" s="276" t="s">
        <v>813</v>
      </c>
      <c r="BQ28" s="276" t="s">
        <v>813</v>
      </c>
      <c r="BR28" s="276" t="s">
        <v>813</v>
      </c>
      <c r="BS28" s="276" t="s">
        <v>813</v>
      </c>
      <c r="BT28" s="276" t="s">
        <v>813</v>
      </c>
      <c r="BU28" s="276" t="s">
        <v>813</v>
      </c>
      <c r="BV28" s="276" t="s">
        <v>813</v>
      </c>
      <c r="BW28" s="276" t="s">
        <v>813</v>
      </c>
      <c r="BX28" s="273">
        <v>0</v>
      </c>
      <c r="BY28" s="276" t="s">
        <v>813</v>
      </c>
      <c r="BZ28" s="273">
        <v>0</v>
      </c>
      <c r="CA28" s="273">
        <f t="shared" si="5"/>
        <v>0</v>
      </c>
      <c r="CB28" s="276" t="s">
        <v>813</v>
      </c>
      <c r="CC28" s="276" t="s">
        <v>813</v>
      </c>
      <c r="CD28" s="276" t="s">
        <v>813</v>
      </c>
      <c r="CE28" s="276" t="s">
        <v>813</v>
      </c>
      <c r="CF28" s="276" t="s">
        <v>813</v>
      </c>
      <c r="CG28" s="276" t="s">
        <v>813</v>
      </c>
      <c r="CH28" s="276" t="s">
        <v>813</v>
      </c>
      <c r="CI28" s="276" t="s">
        <v>813</v>
      </c>
      <c r="CJ28" s="276" t="s">
        <v>813</v>
      </c>
      <c r="CK28" s="276" t="s">
        <v>813</v>
      </c>
      <c r="CL28" s="276" t="s">
        <v>813</v>
      </c>
      <c r="CM28" s="276" t="s">
        <v>813</v>
      </c>
      <c r="CN28" s="273">
        <v>0</v>
      </c>
      <c r="CO28" s="276" t="s">
        <v>813</v>
      </c>
      <c r="CP28" s="276" t="s">
        <v>813</v>
      </c>
      <c r="CQ28" s="276" t="s">
        <v>813</v>
      </c>
      <c r="CR28" s="276" t="s">
        <v>813</v>
      </c>
      <c r="CS28" s="276" t="s">
        <v>813</v>
      </c>
      <c r="CT28" s="276" t="s">
        <v>813</v>
      </c>
      <c r="CU28" s="276" t="s">
        <v>813</v>
      </c>
      <c r="CV28" s="276" t="s">
        <v>813</v>
      </c>
      <c r="CW28" s="273">
        <v>0</v>
      </c>
      <c r="CX28" s="276" t="s">
        <v>813</v>
      </c>
      <c r="CY28" s="273">
        <v>0</v>
      </c>
      <c r="CZ28" s="273">
        <f t="shared" si="7"/>
        <v>0</v>
      </c>
      <c r="DA28" s="276" t="s">
        <v>813</v>
      </c>
      <c r="DB28" s="276" t="s">
        <v>813</v>
      </c>
      <c r="DC28" s="276" t="s">
        <v>813</v>
      </c>
      <c r="DD28" s="276" t="s">
        <v>813</v>
      </c>
      <c r="DE28" s="276" t="s">
        <v>813</v>
      </c>
      <c r="DF28" s="276" t="s">
        <v>813</v>
      </c>
      <c r="DG28" s="276" t="s">
        <v>813</v>
      </c>
      <c r="DH28" s="276" t="s">
        <v>813</v>
      </c>
      <c r="DI28" s="276" t="s">
        <v>813</v>
      </c>
      <c r="DJ28" s="276" t="s">
        <v>813</v>
      </c>
      <c r="DK28" s="276" t="s">
        <v>813</v>
      </c>
      <c r="DL28" s="276" t="s">
        <v>813</v>
      </c>
      <c r="DM28" s="276" t="s">
        <v>813</v>
      </c>
      <c r="DN28" s="273">
        <v>0</v>
      </c>
      <c r="DO28" s="276" t="s">
        <v>813</v>
      </c>
      <c r="DP28" s="276" t="s">
        <v>813</v>
      </c>
      <c r="DQ28" s="276" t="s">
        <v>813</v>
      </c>
      <c r="DR28" s="276" t="s">
        <v>813</v>
      </c>
      <c r="DS28" s="276" t="s">
        <v>813</v>
      </c>
      <c r="DT28" s="276" t="s">
        <v>813</v>
      </c>
      <c r="DU28" s="276" t="s">
        <v>813</v>
      </c>
      <c r="DV28" s="273">
        <v>0</v>
      </c>
      <c r="DW28" s="276" t="s">
        <v>813</v>
      </c>
      <c r="DX28" s="273">
        <v>0</v>
      </c>
      <c r="DY28" s="273">
        <f t="shared" si="9"/>
        <v>0</v>
      </c>
      <c r="DZ28" s="276" t="s">
        <v>813</v>
      </c>
      <c r="EA28" s="276" t="s">
        <v>813</v>
      </c>
      <c r="EB28" s="276" t="s">
        <v>813</v>
      </c>
      <c r="EC28" s="276" t="s">
        <v>813</v>
      </c>
      <c r="ED28" s="276" t="s">
        <v>813</v>
      </c>
      <c r="EE28" s="276" t="s">
        <v>813</v>
      </c>
      <c r="EF28" s="276" t="s">
        <v>813</v>
      </c>
      <c r="EG28" s="276" t="s">
        <v>813</v>
      </c>
      <c r="EH28" s="276" t="s">
        <v>813</v>
      </c>
      <c r="EI28" s="276" t="s">
        <v>813</v>
      </c>
      <c r="EJ28" s="276" t="s">
        <v>813</v>
      </c>
      <c r="EK28" s="276" t="s">
        <v>813</v>
      </c>
      <c r="EL28" s="273">
        <v>0</v>
      </c>
      <c r="EM28" s="276" t="s">
        <v>813</v>
      </c>
      <c r="EN28" s="276" t="s">
        <v>813</v>
      </c>
      <c r="EO28" s="276" t="s">
        <v>813</v>
      </c>
      <c r="EP28" s="273">
        <v>0</v>
      </c>
      <c r="EQ28" s="276" t="s">
        <v>813</v>
      </c>
      <c r="ER28" s="276" t="s">
        <v>813</v>
      </c>
      <c r="ES28" s="276" t="s">
        <v>813</v>
      </c>
      <c r="ET28" s="276" t="s">
        <v>813</v>
      </c>
      <c r="EU28" s="273">
        <v>0</v>
      </c>
      <c r="EV28" s="276" t="s">
        <v>813</v>
      </c>
      <c r="EW28" s="273">
        <v>0</v>
      </c>
      <c r="EX28" s="273">
        <f t="shared" si="11"/>
        <v>0</v>
      </c>
      <c r="EY28" s="273">
        <v>0</v>
      </c>
      <c r="EZ28" s="276" t="s">
        <v>813</v>
      </c>
      <c r="FA28" s="276" t="s">
        <v>813</v>
      </c>
      <c r="FB28" s="276" t="s">
        <v>813</v>
      </c>
      <c r="FC28" s="273">
        <v>0</v>
      </c>
      <c r="FD28" s="276" t="s">
        <v>813</v>
      </c>
      <c r="FE28" s="276" t="s">
        <v>813</v>
      </c>
      <c r="FF28" s="276" t="s">
        <v>813</v>
      </c>
      <c r="FG28" s="273">
        <v>0</v>
      </c>
      <c r="FH28" s="273">
        <v>0</v>
      </c>
      <c r="FI28" s="273">
        <v>0</v>
      </c>
      <c r="FJ28" s="276" t="s">
        <v>813</v>
      </c>
      <c r="FK28" s="276" t="s">
        <v>813</v>
      </c>
      <c r="FL28" s="276" t="s">
        <v>813</v>
      </c>
      <c r="FM28" s="276" t="s">
        <v>813</v>
      </c>
      <c r="FN28" s="273">
        <v>0</v>
      </c>
      <c r="FO28" s="273">
        <v>0</v>
      </c>
      <c r="FP28" s="276" t="s">
        <v>813</v>
      </c>
      <c r="FQ28" s="276" t="s">
        <v>813</v>
      </c>
      <c r="FR28" s="276" t="s">
        <v>813</v>
      </c>
      <c r="FS28" s="273">
        <v>0</v>
      </c>
      <c r="FT28" s="273">
        <v>0</v>
      </c>
      <c r="FU28" s="276" t="s">
        <v>813</v>
      </c>
      <c r="FV28" s="273">
        <v>0</v>
      </c>
      <c r="FW28" s="273">
        <f t="shared" si="14"/>
        <v>499</v>
      </c>
      <c r="FX28" s="273">
        <v>206</v>
      </c>
      <c r="FY28" s="273">
        <v>2</v>
      </c>
      <c r="FZ28" s="273">
        <v>0</v>
      </c>
      <c r="GA28" s="273">
        <v>0</v>
      </c>
      <c r="GB28" s="273">
        <v>0</v>
      </c>
      <c r="GC28" s="273">
        <v>124</v>
      </c>
      <c r="GD28" s="273">
        <v>37</v>
      </c>
      <c r="GE28" s="273">
        <v>0</v>
      </c>
      <c r="GF28" s="273">
        <v>97</v>
      </c>
      <c r="GG28" s="273">
        <v>0</v>
      </c>
      <c r="GH28" s="273">
        <v>0</v>
      </c>
      <c r="GI28" s="273">
        <v>32</v>
      </c>
      <c r="GJ28" s="273">
        <v>0</v>
      </c>
      <c r="GK28" s="273">
        <v>0</v>
      </c>
      <c r="GL28" s="276" t="s">
        <v>813</v>
      </c>
      <c r="GM28" s="276" t="s">
        <v>813</v>
      </c>
      <c r="GN28" s="276" t="s">
        <v>813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1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188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40</v>
      </c>
      <c r="J29" s="273">
        <f t="shared" si="24"/>
        <v>45</v>
      </c>
      <c r="K29" s="273">
        <f t="shared" si="25"/>
        <v>25</v>
      </c>
      <c r="L29" s="273">
        <f t="shared" si="26"/>
        <v>0</v>
      </c>
      <c r="M29" s="273">
        <f t="shared" si="27"/>
        <v>58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20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813</v>
      </c>
      <c r="AQ29" s="276" t="s">
        <v>813</v>
      </c>
      <c r="AR29" s="273">
        <v>0</v>
      </c>
      <c r="AS29" s="276" t="s">
        <v>813</v>
      </c>
      <c r="AT29" s="276" t="s">
        <v>813</v>
      </c>
      <c r="AU29" s="273">
        <v>0</v>
      </c>
      <c r="AV29" s="276" t="s">
        <v>813</v>
      </c>
      <c r="AW29" s="273">
        <v>0</v>
      </c>
      <c r="AX29" s="276" t="s">
        <v>813</v>
      </c>
      <c r="AY29" s="273">
        <v>0</v>
      </c>
      <c r="AZ29" s="276" t="s">
        <v>813</v>
      </c>
      <c r="BA29" s="273">
        <v>0</v>
      </c>
      <c r="BB29" s="273">
        <f t="shared" si="3"/>
        <v>49</v>
      </c>
      <c r="BC29" s="273">
        <v>0</v>
      </c>
      <c r="BD29" s="273">
        <v>0</v>
      </c>
      <c r="BE29" s="273">
        <v>0</v>
      </c>
      <c r="BF29" s="273">
        <v>0</v>
      </c>
      <c r="BG29" s="273">
        <v>29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813</v>
      </c>
      <c r="BP29" s="276" t="s">
        <v>813</v>
      </c>
      <c r="BQ29" s="276" t="s">
        <v>813</v>
      </c>
      <c r="BR29" s="276" t="s">
        <v>813</v>
      </c>
      <c r="BS29" s="276" t="s">
        <v>813</v>
      </c>
      <c r="BT29" s="276" t="s">
        <v>813</v>
      </c>
      <c r="BU29" s="276" t="s">
        <v>813</v>
      </c>
      <c r="BV29" s="276" t="s">
        <v>813</v>
      </c>
      <c r="BW29" s="276" t="s">
        <v>813</v>
      </c>
      <c r="BX29" s="273">
        <v>0</v>
      </c>
      <c r="BY29" s="276" t="s">
        <v>813</v>
      </c>
      <c r="BZ29" s="273">
        <v>20</v>
      </c>
      <c r="CA29" s="273">
        <f t="shared" si="5"/>
        <v>0</v>
      </c>
      <c r="CB29" s="276" t="s">
        <v>813</v>
      </c>
      <c r="CC29" s="276" t="s">
        <v>813</v>
      </c>
      <c r="CD29" s="276" t="s">
        <v>813</v>
      </c>
      <c r="CE29" s="276" t="s">
        <v>813</v>
      </c>
      <c r="CF29" s="276" t="s">
        <v>813</v>
      </c>
      <c r="CG29" s="276" t="s">
        <v>813</v>
      </c>
      <c r="CH29" s="276" t="s">
        <v>813</v>
      </c>
      <c r="CI29" s="276" t="s">
        <v>813</v>
      </c>
      <c r="CJ29" s="276" t="s">
        <v>813</v>
      </c>
      <c r="CK29" s="276" t="s">
        <v>813</v>
      </c>
      <c r="CL29" s="276" t="s">
        <v>813</v>
      </c>
      <c r="CM29" s="276" t="s">
        <v>813</v>
      </c>
      <c r="CN29" s="273">
        <v>0</v>
      </c>
      <c r="CO29" s="276" t="s">
        <v>813</v>
      </c>
      <c r="CP29" s="276" t="s">
        <v>813</v>
      </c>
      <c r="CQ29" s="276" t="s">
        <v>813</v>
      </c>
      <c r="CR29" s="276" t="s">
        <v>813</v>
      </c>
      <c r="CS29" s="276" t="s">
        <v>813</v>
      </c>
      <c r="CT29" s="276" t="s">
        <v>813</v>
      </c>
      <c r="CU29" s="276" t="s">
        <v>813</v>
      </c>
      <c r="CV29" s="276" t="s">
        <v>813</v>
      </c>
      <c r="CW29" s="273">
        <v>0</v>
      </c>
      <c r="CX29" s="276" t="s">
        <v>813</v>
      </c>
      <c r="CY29" s="273">
        <v>0</v>
      </c>
      <c r="CZ29" s="273">
        <f t="shared" si="7"/>
        <v>0</v>
      </c>
      <c r="DA29" s="276" t="s">
        <v>813</v>
      </c>
      <c r="DB29" s="276" t="s">
        <v>813</v>
      </c>
      <c r="DC29" s="276" t="s">
        <v>813</v>
      </c>
      <c r="DD29" s="276" t="s">
        <v>813</v>
      </c>
      <c r="DE29" s="276" t="s">
        <v>813</v>
      </c>
      <c r="DF29" s="276" t="s">
        <v>813</v>
      </c>
      <c r="DG29" s="276" t="s">
        <v>813</v>
      </c>
      <c r="DH29" s="276" t="s">
        <v>813</v>
      </c>
      <c r="DI29" s="276" t="s">
        <v>813</v>
      </c>
      <c r="DJ29" s="276" t="s">
        <v>813</v>
      </c>
      <c r="DK29" s="276" t="s">
        <v>813</v>
      </c>
      <c r="DL29" s="276" t="s">
        <v>813</v>
      </c>
      <c r="DM29" s="276" t="s">
        <v>813</v>
      </c>
      <c r="DN29" s="273">
        <v>0</v>
      </c>
      <c r="DO29" s="276" t="s">
        <v>813</v>
      </c>
      <c r="DP29" s="276" t="s">
        <v>813</v>
      </c>
      <c r="DQ29" s="276" t="s">
        <v>813</v>
      </c>
      <c r="DR29" s="276" t="s">
        <v>813</v>
      </c>
      <c r="DS29" s="276" t="s">
        <v>813</v>
      </c>
      <c r="DT29" s="276" t="s">
        <v>813</v>
      </c>
      <c r="DU29" s="276" t="s">
        <v>813</v>
      </c>
      <c r="DV29" s="273">
        <v>0</v>
      </c>
      <c r="DW29" s="276" t="s">
        <v>813</v>
      </c>
      <c r="DX29" s="273">
        <v>0</v>
      </c>
      <c r="DY29" s="273">
        <f t="shared" si="9"/>
        <v>0</v>
      </c>
      <c r="DZ29" s="276" t="s">
        <v>813</v>
      </c>
      <c r="EA29" s="276" t="s">
        <v>813</v>
      </c>
      <c r="EB29" s="276" t="s">
        <v>813</v>
      </c>
      <c r="EC29" s="276" t="s">
        <v>813</v>
      </c>
      <c r="ED29" s="276" t="s">
        <v>813</v>
      </c>
      <c r="EE29" s="276" t="s">
        <v>813</v>
      </c>
      <c r="EF29" s="276" t="s">
        <v>813</v>
      </c>
      <c r="EG29" s="276" t="s">
        <v>813</v>
      </c>
      <c r="EH29" s="276" t="s">
        <v>813</v>
      </c>
      <c r="EI29" s="276" t="s">
        <v>813</v>
      </c>
      <c r="EJ29" s="276" t="s">
        <v>813</v>
      </c>
      <c r="EK29" s="276" t="s">
        <v>813</v>
      </c>
      <c r="EL29" s="273">
        <v>0</v>
      </c>
      <c r="EM29" s="276" t="s">
        <v>813</v>
      </c>
      <c r="EN29" s="276" t="s">
        <v>813</v>
      </c>
      <c r="EO29" s="276" t="s">
        <v>813</v>
      </c>
      <c r="EP29" s="273">
        <v>0</v>
      </c>
      <c r="EQ29" s="276" t="s">
        <v>813</v>
      </c>
      <c r="ER29" s="276" t="s">
        <v>813</v>
      </c>
      <c r="ES29" s="276" t="s">
        <v>813</v>
      </c>
      <c r="ET29" s="276" t="s">
        <v>813</v>
      </c>
      <c r="EU29" s="273">
        <v>0</v>
      </c>
      <c r="EV29" s="276" t="s">
        <v>813</v>
      </c>
      <c r="EW29" s="273">
        <v>0</v>
      </c>
      <c r="EX29" s="273">
        <f t="shared" si="11"/>
        <v>0</v>
      </c>
      <c r="EY29" s="273">
        <v>0</v>
      </c>
      <c r="EZ29" s="276" t="s">
        <v>813</v>
      </c>
      <c r="FA29" s="276" t="s">
        <v>813</v>
      </c>
      <c r="FB29" s="276" t="s">
        <v>813</v>
      </c>
      <c r="FC29" s="273">
        <v>0</v>
      </c>
      <c r="FD29" s="276" t="s">
        <v>813</v>
      </c>
      <c r="FE29" s="276" t="s">
        <v>813</v>
      </c>
      <c r="FF29" s="276" t="s">
        <v>813</v>
      </c>
      <c r="FG29" s="273">
        <v>0</v>
      </c>
      <c r="FH29" s="273">
        <v>0</v>
      </c>
      <c r="FI29" s="273">
        <v>0</v>
      </c>
      <c r="FJ29" s="276" t="s">
        <v>813</v>
      </c>
      <c r="FK29" s="276" t="s">
        <v>813</v>
      </c>
      <c r="FL29" s="276" t="s">
        <v>813</v>
      </c>
      <c r="FM29" s="276" t="s">
        <v>813</v>
      </c>
      <c r="FN29" s="273">
        <v>0</v>
      </c>
      <c r="FO29" s="273">
        <v>0</v>
      </c>
      <c r="FP29" s="276" t="s">
        <v>813</v>
      </c>
      <c r="FQ29" s="276" t="s">
        <v>813</v>
      </c>
      <c r="FR29" s="276" t="s">
        <v>813</v>
      </c>
      <c r="FS29" s="273">
        <v>0</v>
      </c>
      <c r="FT29" s="273">
        <v>0</v>
      </c>
      <c r="FU29" s="276" t="s">
        <v>813</v>
      </c>
      <c r="FV29" s="273">
        <v>0</v>
      </c>
      <c r="FW29" s="273">
        <f t="shared" si="14"/>
        <v>139</v>
      </c>
      <c r="FX29" s="273">
        <v>0</v>
      </c>
      <c r="FY29" s="273">
        <v>0</v>
      </c>
      <c r="FZ29" s="273">
        <v>0</v>
      </c>
      <c r="GA29" s="273">
        <v>0</v>
      </c>
      <c r="GB29" s="273">
        <v>11</v>
      </c>
      <c r="GC29" s="273">
        <v>45</v>
      </c>
      <c r="GD29" s="273">
        <v>25</v>
      </c>
      <c r="GE29" s="273">
        <v>0</v>
      </c>
      <c r="GF29" s="273">
        <v>58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813</v>
      </c>
      <c r="GM29" s="276" t="s">
        <v>813</v>
      </c>
      <c r="GN29" s="276" t="s">
        <v>813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581</v>
      </c>
      <c r="E30" s="273">
        <f t="shared" si="19"/>
        <v>0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74</v>
      </c>
      <c r="J30" s="273">
        <f t="shared" si="24"/>
        <v>64</v>
      </c>
      <c r="K30" s="273">
        <f t="shared" si="25"/>
        <v>36</v>
      </c>
      <c r="L30" s="273">
        <f t="shared" si="26"/>
        <v>0</v>
      </c>
      <c r="M30" s="273">
        <f t="shared" si="27"/>
        <v>66</v>
      </c>
      <c r="N30" s="273">
        <f t="shared" si="28"/>
        <v>1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340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0</v>
      </c>
      <c r="AC30" s="273">
        <f t="shared" si="1"/>
        <v>340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813</v>
      </c>
      <c r="AQ30" s="276" t="s">
        <v>813</v>
      </c>
      <c r="AR30" s="273">
        <v>340</v>
      </c>
      <c r="AS30" s="276" t="s">
        <v>813</v>
      </c>
      <c r="AT30" s="276" t="s">
        <v>813</v>
      </c>
      <c r="AU30" s="273">
        <v>0</v>
      </c>
      <c r="AV30" s="276" t="s">
        <v>813</v>
      </c>
      <c r="AW30" s="273">
        <v>0</v>
      </c>
      <c r="AX30" s="276" t="s">
        <v>813</v>
      </c>
      <c r="AY30" s="273">
        <v>0</v>
      </c>
      <c r="AZ30" s="276" t="s">
        <v>813</v>
      </c>
      <c r="BA30" s="273">
        <v>0</v>
      </c>
      <c r="BB30" s="273">
        <f t="shared" si="3"/>
        <v>74</v>
      </c>
      <c r="BC30" s="273">
        <v>0</v>
      </c>
      <c r="BD30" s="273">
        <v>0</v>
      </c>
      <c r="BE30" s="273">
        <v>0</v>
      </c>
      <c r="BF30" s="273">
        <v>0</v>
      </c>
      <c r="BG30" s="273">
        <v>74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813</v>
      </c>
      <c r="BP30" s="276" t="s">
        <v>813</v>
      </c>
      <c r="BQ30" s="276" t="s">
        <v>813</v>
      </c>
      <c r="BR30" s="276" t="s">
        <v>813</v>
      </c>
      <c r="BS30" s="276" t="s">
        <v>813</v>
      </c>
      <c r="BT30" s="276" t="s">
        <v>813</v>
      </c>
      <c r="BU30" s="276" t="s">
        <v>813</v>
      </c>
      <c r="BV30" s="276" t="s">
        <v>813</v>
      </c>
      <c r="BW30" s="276" t="s">
        <v>813</v>
      </c>
      <c r="BX30" s="273">
        <v>0</v>
      </c>
      <c r="BY30" s="276" t="s">
        <v>813</v>
      </c>
      <c r="BZ30" s="273">
        <v>0</v>
      </c>
      <c r="CA30" s="273">
        <f t="shared" si="5"/>
        <v>0</v>
      </c>
      <c r="CB30" s="276" t="s">
        <v>813</v>
      </c>
      <c r="CC30" s="276" t="s">
        <v>813</v>
      </c>
      <c r="CD30" s="276" t="s">
        <v>813</v>
      </c>
      <c r="CE30" s="276" t="s">
        <v>813</v>
      </c>
      <c r="CF30" s="276" t="s">
        <v>813</v>
      </c>
      <c r="CG30" s="276" t="s">
        <v>813</v>
      </c>
      <c r="CH30" s="276" t="s">
        <v>813</v>
      </c>
      <c r="CI30" s="276" t="s">
        <v>813</v>
      </c>
      <c r="CJ30" s="276" t="s">
        <v>813</v>
      </c>
      <c r="CK30" s="276" t="s">
        <v>813</v>
      </c>
      <c r="CL30" s="276" t="s">
        <v>813</v>
      </c>
      <c r="CM30" s="276" t="s">
        <v>813</v>
      </c>
      <c r="CN30" s="273">
        <v>0</v>
      </c>
      <c r="CO30" s="276" t="s">
        <v>813</v>
      </c>
      <c r="CP30" s="276" t="s">
        <v>813</v>
      </c>
      <c r="CQ30" s="276" t="s">
        <v>813</v>
      </c>
      <c r="CR30" s="276" t="s">
        <v>813</v>
      </c>
      <c r="CS30" s="276" t="s">
        <v>813</v>
      </c>
      <c r="CT30" s="276" t="s">
        <v>813</v>
      </c>
      <c r="CU30" s="276" t="s">
        <v>813</v>
      </c>
      <c r="CV30" s="276" t="s">
        <v>813</v>
      </c>
      <c r="CW30" s="273">
        <v>0</v>
      </c>
      <c r="CX30" s="276" t="s">
        <v>813</v>
      </c>
      <c r="CY30" s="273">
        <v>0</v>
      </c>
      <c r="CZ30" s="273">
        <f t="shared" si="7"/>
        <v>0</v>
      </c>
      <c r="DA30" s="276" t="s">
        <v>813</v>
      </c>
      <c r="DB30" s="276" t="s">
        <v>813</v>
      </c>
      <c r="DC30" s="276" t="s">
        <v>813</v>
      </c>
      <c r="DD30" s="276" t="s">
        <v>813</v>
      </c>
      <c r="DE30" s="276" t="s">
        <v>813</v>
      </c>
      <c r="DF30" s="276" t="s">
        <v>813</v>
      </c>
      <c r="DG30" s="276" t="s">
        <v>813</v>
      </c>
      <c r="DH30" s="276" t="s">
        <v>813</v>
      </c>
      <c r="DI30" s="276" t="s">
        <v>813</v>
      </c>
      <c r="DJ30" s="276" t="s">
        <v>813</v>
      </c>
      <c r="DK30" s="276" t="s">
        <v>813</v>
      </c>
      <c r="DL30" s="276" t="s">
        <v>813</v>
      </c>
      <c r="DM30" s="276" t="s">
        <v>813</v>
      </c>
      <c r="DN30" s="273">
        <v>0</v>
      </c>
      <c r="DO30" s="276" t="s">
        <v>813</v>
      </c>
      <c r="DP30" s="276" t="s">
        <v>813</v>
      </c>
      <c r="DQ30" s="276" t="s">
        <v>813</v>
      </c>
      <c r="DR30" s="276" t="s">
        <v>813</v>
      </c>
      <c r="DS30" s="276" t="s">
        <v>813</v>
      </c>
      <c r="DT30" s="276" t="s">
        <v>813</v>
      </c>
      <c r="DU30" s="276" t="s">
        <v>813</v>
      </c>
      <c r="DV30" s="273">
        <v>0</v>
      </c>
      <c r="DW30" s="276" t="s">
        <v>813</v>
      </c>
      <c r="DX30" s="273">
        <v>0</v>
      </c>
      <c r="DY30" s="273">
        <f t="shared" si="9"/>
        <v>0</v>
      </c>
      <c r="DZ30" s="276" t="s">
        <v>813</v>
      </c>
      <c r="EA30" s="276" t="s">
        <v>813</v>
      </c>
      <c r="EB30" s="276" t="s">
        <v>813</v>
      </c>
      <c r="EC30" s="276" t="s">
        <v>813</v>
      </c>
      <c r="ED30" s="276" t="s">
        <v>813</v>
      </c>
      <c r="EE30" s="276" t="s">
        <v>813</v>
      </c>
      <c r="EF30" s="276" t="s">
        <v>813</v>
      </c>
      <c r="EG30" s="276" t="s">
        <v>813</v>
      </c>
      <c r="EH30" s="276" t="s">
        <v>813</v>
      </c>
      <c r="EI30" s="276" t="s">
        <v>813</v>
      </c>
      <c r="EJ30" s="276" t="s">
        <v>813</v>
      </c>
      <c r="EK30" s="276" t="s">
        <v>813</v>
      </c>
      <c r="EL30" s="273">
        <v>0</v>
      </c>
      <c r="EM30" s="276" t="s">
        <v>813</v>
      </c>
      <c r="EN30" s="276" t="s">
        <v>813</v>
      </c>
      <c r="EO30" s="276" t="s">
        <v>813</v>
      </c>
      <c r="EP30" s="273">
        <v>0</v>
      </c>
      <c r="EQ30" s="276" t="s">
        <v>813</v>
      </c>
      <c r="ER30" s="276" t="s">
        <v>813</v>
      </c>
      <c r="ES30" s="276" t="s">
        <v>813</v>
      </c>
      <c r="ET30" s="276" t="s">
        <v>813</v>
      </c>
      <c r="EU30" s="273">
        <v>0</v>
      </c>
      <c r="EV30" s="276" t="s">
        <v>813</v>
      </c>
      <c r="EW30" s="273">
        <v>0</v>
      </c>
      <c r="EX30" s="273">
        <f t="shared" si="11"/>
        <v>0</v>
      </c>
      <c r="EY30" s="273">
        <v>0</v>
      </c>
      <c r="EZ30" s="276" t="s">
        <v>813</v>
      </c>
      <c r="FA30" s="276" t="s">
        <v>813</v>
      </c>
      <c r="FB30" s="276" t="s">
        <v>813</v>
      </c>
      <c r="FC30" s="273">
        <v>0</v>
      </c>
      <c r="FD30" s="276" t="s">
        <v>813</v>
      </c>
      <c r="FE30" s="276" t="s">
        <v>813</v>
      </c>
      <c r="FF30" s="276" t="s">
        <v>813</v>
      </c>
      <c r="FG30" s="273">
        <v>0</v>
      </c>
      <c r="FH30" s="273">
        <v>0</v>
      </c>
      <c r="FI30" s="273">
        <v>0</v>
      </c>
      <c r="FJ30" s="276" t="s">
        <v>813</v>
      </c>
      <c r="FK30" s="276" t="s">
        <v>813</v>
      </c>
      <c r="FL30" s="276" t="s">
        <v>813</v>
      </c>
      <c r="FM30" s="276" t="s">
        <v>813</v>
      </c>
      <c r="FN30" s="273">
        <v>0</v>
      </c>
      <c r="FO30" s="273">
        <v>0</v>
      </c>
      <c r="FP30" s="276" t="s">
        <v>813</v>
      </c>
      <c r="FQ30" s="276" t="s">
        <v>813</v>
      </c>
      <c r="FR30" s="276" t="s">
        <v>813</v>
      </c>
      <c r="FS30" s="273">
        <v>0</v>
      </c>
      <c r="FT30" s="273">
        <v>0</v>
      </c>
      <c r="FU30" s="276" t="s">
        <v>813</v>
      </c>
      <c r="FV30" s="273">
        <v>0</v>
      </c>
      <c r="FW30" s="273">
        <f t="shared" si="14"/>
        <v>167</v>
      </c>
      <c r="FX30" s="273">
        <v>0</v>
      </c>
      <c r="FY30" s="273">
        <v>0</v>
      </c>
      <c r="FZ30" s="273">
        <v>0</v>
      </c>
      <c r="GA30" s="273">
        <v>0</v>
      </c>
      <c r="GB30" s="273">
        <v>0</v>
      </c>
      <c r="GC30" s="273">
        <v>64</v>
      </c>
      <c r="GD30" s="273">
        <v>36</v>
      </c>
      <c r="GE30" s="273">
        <v>0</v>
      </c>
      <c r="GF30" s="273">
        <v>66</v>
      </c>
      <c r="GG30" s="273">
        <v>1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813</v>
      </c>
      <c r="GM30" s="276" t="s">
        <v>813</v>
      </c>
      <c r="GN30" s="276" t="s">
        <v>813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0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549</v>
      </c>
      <c r="E31" s="273">
        <f t="shared" si="19"/>
        <v>177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66</v>
      </c>
      <c r="J31" s="273">
        <f t="shared" si="24"/>
        <v>42</v>
      </c>
      <c r="K31" s="273">
        <f t="shared" si="25"/>
        <v>21</v>
      </c>
      <c r="L31" s="273">
        <f t="shared" si="26"/>
        <v>0</v>
      </c>
      <c r="M31" s="273">
        <f t="shared" si="27"/>
        <v>40</v>
      </c>
      <c r="N31" s="273">
        <f t="shared" si="28"/>
        <v>0</v>
      </c>
      <c r="O31" s="273">
        <f t="shared" si="29"/>
        <v>1</v>
      </c>
      <c r="P31" s="273">
        <f t="shared" si="30"/>
        <v>27</v>
      </c>
      <c r="Q31" s="273">
        <f t="shared" si="31"/>
        <v>0</v>
      </c>
      <c r="R31" s="273">
        <f t="shared" si="32"/>
        <v>0</v>
      </c>
      <c r="S31" s="273">
        <f t="shared" si="33"/>
        <v>175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175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813</v>
      </c>
      <c r="AQ31" s="276" t="s">
        <v>813</v>
      </c>
      <c r="AR31" s="273">
        <v>175</v>
      </c>
      <c r="AS31" s="276" t="s">
        <v>813</v>
      </c>
      <c r="AT31" s="276" t="s">
        <v>813</v>
      </c>
      <c r="AU31" s="273">
        <v>0</v>
      </c>
      <c r="AV31" s="276" t="s">
        <v>813</v>
      </c>
      <c r="AW31" s="273">
        <v>0</v>
      </c>
      <c r="AX31" s="276" t="s">
        <v>813</v>
      </c>
      <c r="AY31" s="273">
        <v>0</v>
      </c>
      <c r="AZ31" s="276" t="s">
        <v>813</v>
      </c>
      <c r="BA31" s="273">
        <v>0</v>
      </c>
      <c r="BB31" s="273">
        <f t="shared" si="3"/>
        <v>3</v>
      </c>
      <c r="BC31" s="273">
        <v>0</v>
      </c>
      <c r="BD31" s="273">
        <v>0</v>
      </c>
      <c r="BE31" s="273">
        <v>0</v>
      </c>
      <c r="BF31" s="273">
        <v>0</v>
      </c>
      <c r="BG31" s="273">
        <v>3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813</v>
      </c>
      <c r="BP31" s="276" t="s">
        <v>813</v>
      </c>
      <c r="BQ31" s="276" t="s">
        <v>813</v>
      </c>
      <c r="BR31" s="276" t="s">
        <v>813</v>
      </c>
      <c r="BS31" s="276" t="s">
        <v>813</v>
      </c>
      <c r="BT31" s="276" t="s">
        <v>813</v>
      </c>
      <c r="BU31" s="276" t="s">
        <v>813</v>
      </c>
      <c r="BV31" s="276" t="s">
        <v>813</v>
      </c>
      <c r="BW31" s="276" t="s">
        <v>813</v>
      </c>
      <c r="BX31" s="273">
        <v>0</v>
      </c>
      <c r="BY31" s="276" t="s">
        <v>813</v>
      </c>
      <c r="BZ31" s="273">
        <v>0</v>
      </c>
      <c r="CA31" s="273">
        <f t="shared" si="5"/>
        <v>0</v>
      </c>
      <c r="CB31" s="276" t="s">
        <v>813</v>
      </c>
      <c r="CC31" s="276" t="s">
        <v>813</v>
      </c>
      <c r="CD31" s="276" t="s">
        <v>813</v>
      </c>
      <c r="CE31" s="276" t="s">
        <v>813</v>
      </c>
      <c r="CF31" s="276" t="s">
        <v>813</v>
      </c>
      <c r="CG31" s="276" t="s">
        <v>813</v>
      </c>
      <c r="CH31" s="276" t="s">
        <v>813</v>
      </c>
      <c r="CI31" s="276" t="s">
        <v>813</v>
      </c>
      <c r="CJ31" s="276" t="s">
        <v>813</v>
      </c>
      <c r="CK31" s="276" t="s">
        <v>813</v>
      </c>
      <c r="CL31" s="276" t="s">
        <v>813</v>
      </c>
      <c r="CM31" s="276" t="s">
        <v>813</v>
      </c>
      <c r="CN31" s="273">
        <v>0</v>
      </c>
      <c r="CO31" s="276" t="s">
        <v>813</v>
      </c>
      <c r="CP31" s="276" t="s">
        <v>813</v>
      </c>
      <c r="CQ31" s="276" t="s">
        <v>813</v>
      </c>
      <c r="CR31" s="276" t="s">
        <v>813</v>
      </c>
      <c r="CS31" s="276" t="s">
        <v>813</v>
      </c>
      <c r="CT31" s="276" t="s">
        <v>813</v>
      </c>
      <c r="CU31" s="276" t="s">
        <v>813</v>
      </c>
      <c r="CV31" s="276" t="s">
        <v>813</v>
      </c>
      <c r="CW31" s="273">
        <v>0</v>
      </c>
      <c r="CX31" s="276" t="s">
        <v>813</v>
      </c>
      <c r="CY31" s="273">
        <v>0</v>
      </c>
      <c r="CZ31" s="273">
        <f t="shared" si="7"/>
        <v>0</v>
      </c>
      <c r="DA31" s="276" t="s">
        <v>813</v>
      </c>
      <c r="DB31" s="276" t="s">
        <v>813</v>
      </c>
      <c r="DC31" s="276" t="s">
        <v>813</v>
      </c>
      <c r="DD31" s="276" t="s">
        <v>813</v>
      </c>
      <c r="DE31" s="276" t="s">
        <v>813</v>
      </c>
      <c r="DF31" s="276" t="s">
        <v>813</v>
      </c>
      <c r="DG31" s="276" t="s">
        <v>813</v>
      </c>
      <c r="DH31" s="276" t="s">
        <v>813</v>
      </c>
      <c r="DI31" s="276" t="s">
        <v>813</v>
      </c>
      <c r="DJ31" s="276" t="s">
        <v>813</v>
      </c>
      <c r="DK31" s="276" t="s">
        <v>813</v>
      </c>
      <c r="DL31" s="276" t="s">
        <v>813</v>
      </c>
      <c r="DM31" s="276" t="s">
        <v>813</v>
      </c>
      <c r="DN31" s="273">
        <v>0</v>
      </c>
      <c r="DO31" s="276" t="s">
        <v>813</v>
      </c>
      <c r="DP31" s="276" t="s">
        <v>813</v>
      </c>
      <c r="DQ31" s="276" t="s">
        <v>813</v>
      </c>
      <c r="DR31" s="276" t="s">
        <v>813</v>
      </c>
      <c r="DS31" s="276" t="s">
        <v>813</v>
      </c>
      <c r="DT31" s="276" t="s">
        <v>813</v>
      </c>
      <c r="DU31" s="276" t="s">
        <v>813</v>
      </c>
      <c r="DV31" s="273">
        <v>0</v>
      </c>
      <c r="DW31" s="276" t="s">
        <v>813</v>
      </c>
      <c r="DX31" s="273">
        <v>0</v>
      </c>
      <c r="DY31" s="273">
        <f t="shared" si="9"/>
        <v>0</v>
      </c>
      <c r="DZ31" s="276" t="s">
        <v>813</v>
      </c>
      <c r="EA31" s="276" t="s">
        <v>813</v>
      </c>
      <c r="EB31" s="276" t="s">
        <v>813</v>
      </c>
      <c r="EC31" s="276" t="s">
        <v>813</v>
      </c>
      <c r="ED31" s="276" t="s">
        <v>813</v>
      </c>
      <c r="EE31" s="276" t="s">
        <v>813</v>
      </c>
      <c r="EF31" s="276" t="s">
        <v>813</v>
      </c>
      <c r="EG31" s="276" t="s">
        <v>813</v>
      </c>
      <c r="EH31" s="276" t="s">
        <v>813</v>
      </c>
      <c r="EI31" s="276" t="s">
        <v>813</v>
      </c>
      <c r="EJ31" s="276" t="s">
        <v>813</v>
      </c>
      <c r="EK31" s="276" t="s">
        <v>813</v>
      </c>
      <c r="EL31" s="273">
        <v>0</v>
      </c>
      <c r="EM31" s="276" t="s">
        <v>813</v>
      </c>
      <c r="EN31" s="276" t="s">
        <v>813</v>
      </c>
      <c r="EO31" s="276" t="s">
        <v>813</v>
      </c>
      <c r="EP31" s="273">
        <v>0</v>
      </c>
      <c r="EQ31" s="276" t="s">
        <v>813</v>
      </c>
      <c r="ER31" s="276" t="s">
        <v>813</v>
      </c>
      <c r="ES31" s="276" t="s">
        <v>813</v>
      </c>
      <c r="ET31" s="276" t="s">
        <v>813</v>
      </c>
      <c r="EU31" s="273">
        <v>0</v>
      </c>
      <c r="EV31" s="276" t="s">
        <v>813</v>
      </c>
      <c r="EW31" s="273">
        <v>0</v>
      </c>
      <c r="EX31" s="273">
        <f t="shared" si="11"/>
        <v>0</v>
      </c>
      <c r="EY31" s="273">
        <v>0</v>
      </c>
      <c r="EZ31" s="276" t="s">
        <v>813</v>
      </c>
      <c r="FA31" s="276" t="s">
        <v>813</v>
      </c>
      <c r="FB31" s="276" t="s">
        <v>813</v>
      </c>
      <c r="FC31" s="273">
        <v>0</v>
      </c>
      <c r="FD31" s="276" t="s">
        <v>813</v>
      </c>
      <c r="FE31" s="276" t="s">
        <v>813</v>
      </c>
      <c r="FF31" s="276" t="s">
        <v>813</v>
      </c>
      <c r="FG31" s="273">
        <v>0</v>
      </c>
      <c r="FH31" s="273">
        <v>0</v>
      </c>
      <c r="FI31" s="273">
        <v>0</v>
      </c>
      <c r="FJ31" s="276" t="s">
        <v>813</v>
      </c>
      <c r="FK31" s="276" t="s">
        <v>813</v>
      </c>
      <c r="FL31" s="276" t="s">
        <v>813</v>
      </c>
      <c r="FM31" s="276" t="s">
        <v>813</v>
      </c>
      <c r="FN31" s="273">
        <v>0</v>
      </c>
      <c r="FO31" s="273">
        <v>0</v>
      </c>
      <c r="FP31" s="276" t="s">
        <v>813</v>
      </c>
      <c r="FQ31" s="276" t="s">
        <v>813</v>
      </c>
      <c r="FR31" s="276" t="s">
        <v>813</v>
      </c>
      <c r="FS31" s="273">
        <v>0</v>
      </c>
      <c r="FT31" s="273">
        <v>0</v>
      </c>
      <c r="FU31" s="276" t="s">
        <v>813</v>
      </c>
      <c r="FV31" s="273">
        <v>0</v>
      </c>
      <c r="FW31" s="273">
        <f t="shared" si="14"/>
        <v>371</v>
      </c>
      <c r="FX31" s="273">
        <v>177</v>
      </c>
      <c r="FY31" s="273">
        <v>0</v>
      </c>
      <c r="FZ31" s="273">
        <v>0</v>
      </c>
      <c r="GA31" s="273">
        <v>0</v>
      </c>
      <c r="GB31" s="273">
        <v>63</v>
      </c>
      <c r="GC31" s="273">
        <v>42</v>
      </c>
      <c r="GD31" s="273">
        <v>21</v>
      </c>
      <c r="GE31" s="273">
        <v>0</v>
      </c>
      <c r="GF31" s="273">
        <v>40</v>
      </c>
      <c r="GG31" s="273">
        <v>0</v>
      </c>
      <c r="GH31" s="273">
        <v>1</v>
      </c>
      <c r="GI31" s="273">
        <v>27</v>
      </c>
      <c r="GJ31" s="273">
        <v>0</v>
      </c>
      <c r="GK31" s="273">
        <v>0</v>
      </c>
      <c r="GL31" s="276" t="s">
        <v>813</v>
      </c>
      <c r="GM31" s="276" t="s">
        <v>813</v>
      </c>
      <c r="GN31" s="276" t="s">
        <v>813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159</v>
      </c>
      <c r="E32" s="273">
        <f t="shared" si="19"/>
        <v>0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35</v>
      </c>
      <c r="J32" s="273">
        <f t="shared" si="24"/>
        <v>42</v>
      </c>
      <c r="K32" s="273">
        <f t="shared" si="25"/>
        <v>17</v>
      </c>
      <c r="L32" s="273">
        <f t="shared" si="26"/>
        <v>0</v>
      </c>
      <c r="M32" s="273">
        <f t="shared" si="27"/>
        <v>48</v>
      </c>
      <c r="N32" s="273">
        <f t="shared" si="28"/>
        <v>0</v>
      </c>
      <c r="O32" s="273">
        <f t="shared" si="29"/>
        <v>0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17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813</v>
      </c>
      <c r="AQ32" s="276" t="s">
        <v>813</v>
      </c>
      <c r="AR32" s="273">
        <v>0</v>
      </c>
      <c r="AS32" s="276" t="s">
        <v>813</v>
      </c>
      <c r="AT32" s="276" t="s">
        <v>813</v>
      </c>
      <c r="AU32" s="273">
        <v>0</v>
      </c>
      <c r="AV32" s="276" t="s">
        <v>813</v>
      </c>
      <c r="AW32" s="273">
        <v>0</v>
      </c>
      <c r="AX32" s="276" t="s">
        <v>813</v>
      </c>
      <c r="AY32" s="273">
        <v>0</v>
      </c>
      <c r="AZ32" s="276" t="s">
        <v>813</v>
      </c>
      <c r="BA32" s="273">
        <v>0</v>
      </c>
      <c r="BB32" s="273">
        <f t="shared" si="3"/>
        <v>43</v>
      </c>
      <c r="BC32" s="273">
        <v>0</v>
      </c>
      <c r="BD32" s="273">
        <v>0</v>
      </c>
      <c r="BE32" s="273">
        <v>0</v>
      </c>
      <c r="BF32" s="273">
        <v>0</v>
      </c>
      <c r="BG32" s="273">
        <v>26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813</v>
      </c>
      <c r="BP32" s="276" t="s">
        <v>813</v>
      </c>
      <c r="BQ32" s="276" t="s">
        <v>813</v>
      </c>
      <c r="BR32" s="276" t="s">
        <v>813</v>
      </c>
      <c r="BS32" s="276" t="s">
        <v>813</v>
      </c>
      <c r="BT32" s="276" t="s">
        <v>813</v>
      </c>
      <c r="BU32" s="276" t="s">
        <v>813</v>
      </c>
      <c r="BV32" s="276" t="s">
        <v>813</v>
      </c>
      <c r="BW32" s="276" t="s">
        <v>813</v>
      </c>
      <c r="BX32" s="273">
        <v>0</v>
      </c>
      <c r="BY32" s="276" t="s">
        <v>813</v>
      </c>
      <c r="BZ32" s="273">
        <v>17</v>
      </c>
      <c r="CA32" s="273">
        <f t="shared" si="5"/>
        <v>0</v>
      </c>
      <c r="CB32" s="276" t="s">
        <v>813</v>
      </c>
      <c r="CC32" s="276" t="s">
        <v>813</v>
      </c>
      <c r="CD32" s="276" t="s">
        <v>813</v>
      </c>
      <c r="CE32" s="276" t="s">
        <v>813</v>
      </c>
      <c r="CF32" s="276" t="s">
        <v>813</v>
      </c>
      <c r="CG32" s="276" t="s">
        <v>813</v>
      </c>
      <c r="CH32" s="276" t="s">
        <v>813</v>
      </c>
      <c r="CI32" s="276" t="s">
        <v>813</v>
      </c>
      <c r="CJ32" s="276" t="s">
        <v>813</v>
      </c>
      <c r="CK32" s="276" t="s">
        <v>813</v>
      </c>
      <c r="CL32" s="276" t="s">
        <v>813</v>
      </c>
      <c r="CM32" s="276" t="s">
        <v>813</v>
      </c>
      <c r="CN32" s="273">
        <v>0</v>
      </c>
      <c r="CO32" s="276" t="s">
        <v>813</v>
      </c>
      <c r="CP32" s="276" t="s">
        <v>813</v>
      </c>
      <c r="CQ32" s="276" t="s">
        <v>813</v>
      </c>
      <c r="CR32" s="276" t="s">
        <v>813</v>
      </c>
      <c r="CS32" s="276" t="s">
        <v>813</v>
      </c>
      <c r="CT32" s="276" t="s">
        <v>813</v>
      </c>
      <c r="CU32" s="276" t="s">
        <v>813</v>
      </c>
      <c r="CV32" s="276" t="s">
        <v>813</v>
      </c>
      <c r="CW32" s="273">
        <v>0</v>
      </c>
      <c r="CX32" s="276" t="s">
        <v>813</v>
      </c>
      <c r="CY32" s="273">
        <v>0</v>
      </c>
      <c r="CZ32" s="273">
        <f t="shared" si="7"/>
        <v>0</v>
      </c>
      <c r="DA32" s="276" t="s">
        <v>813</v>
      </c>
      <c r="DB32" s="276" t="s">
        <v>813</v>
      </c>
      <c r="DC32" s="276" t="s">
        <v>813</v>
      </c>
      <c r="DD32" s="276" t="s">
        <v>813</v>
      </c>
      <c r="DE32" s="276" t="s">
        <v>813</v>
      </c>
      <c r="DF32" s="276" t="s">
        <v>813</v>
      </c>
      <c r="DG32" s="276" t="s">
        <v>813</v>
      </c>
      <c r="DH32" s="276" t="s">
        <v>813</v>
      </c>
      <c r="DI32" s="276" t="s">
        <v>813</v>
      </c>
      <c r="DJ32" s="276" t="s">
        <v>813</v>
      </c>
      <c r="DK32" s="276" t="s">
        <v>813</v>
      </c>
      <c r="DL32" s="276" t="s">
        <v>813</v>
      </c>
      <c r="DM32" s="276" t="s">
        <v>813</v>
      </c>
      <c r="DN32" s="273">
        <v>0</v>
      </c>
      <c r="DO32" s="276" t="s">
        <v>813</v>
      </c>
      <c r="DP32" s="276" t="s">
        <v>813</v>
      </c>
      <c r="DQ32" s="276" t="s">
        <v>813</v>
      </c>
      <c r="DR32" s="276" t="s">
        <v>813</v>
      </c>
      <c r="DS32" s="276" t="s">
        <v>813</v>
      </c>
      <c r="DT32" s="276" t="s">
        <v>813</v>
      </c>
      <c r="DU32" s="276" t="s">
        <v>813</v>
      </c>
      <c r="DV32" s="273">
        <v>0</v>
      </c>
      <c r="DW32" s="276" t="s">
        <v>813</v>
      </c>
      <c r="DX32" s="273">
        <v>0</v>
      </c>
      <c r="DY32" s="273">
        <f t="shared" si="9"/>
        <v>0</v>
      </c>
      <c r="DZ32" s="276" t="s">
        <v>813</v>
      </c>
      <c r="EA32" s="276" t="s">
        <v>813</v>
      </c>
      <c r="EB32" s="276" t="s">
        <v>813</v>
      </c>
      <c r="EC32" s="276" t="s">
        <v>813</v>
      </c>
      <c r="ED32" s="276" t="s">
        <v>813</v>
      </c>
      <c r="EE32" s="276" t="s">
        <v>813</v>
      </c>
      <c r="EF32" s="276" t="s">
        <v>813</v>
      </c>
      <c r="EG32" s="276" t="s">
        <v>813</v>
      </c>
      <c r="EH32" s="276" t="s">
        <v>813</v>
      </c>
      <c r="EI32" s="276" t="s">
        <v>813</v>
      </c>
      <c r="EJ32" s="276" t="s">
        <v>813</v>
      </c>
      <c r="EK32" s="276" t="s">
        <v>813</v>
      </c>
      <c r="EL32" s="273">
        <v>0</v>
      </c>
      <c r="EM32" s="276" t="s">
        <v>813</v>
      </c>
      <c r="EN32" s="276" t="s">
        <v>813</v>
      </c>
      <c r="EO32" s="276" t="s">
        <v>813</v>
      </c>
      <c r="EP32" s="273">
        <v>0</v>
      </c>
      <c r="EQ32" s="276" t="s">
        <v>813</v>
      </c>
      <c r="ER32" s="276" t="s">
        <v>813</v>
      </c>
      <c r="ES32" s="276" t="s">
        <v>813</v>
      </c>
      <c r="ET32" s="276" t="s">
        <v>813</v>
      </c>
      <c r="EU32" s="273">
        <v>0</v>
      </c>
      <c r="EV32" s="276" t="s">
        <v>813</v>
      </c>
      <c r="EW32" s="273">
        <v>0</v>
      </c>
      <c r="EX32" s="273">
        <f t="shared" si="11"/>
        <v>0</v>
      </c>
      <c r="EY32" s="273">
        <v>0</v>
      </c>
      <c r="EZ32" s="276" t="s">
        <v>813</v>
      </c>
      <c r="FA32" s="276" t="s">
        <v>813</v>
      </c>
      <c r="FB32" s="276" t="s">
        <v>813</v>
      </c>
      <c r="FC32" s="273">
        <v>0</v>
      </c>
      <c r="FD32" s="276" t="s">
        <v>813</v>
      </c>
      <c r="FE32" s="276" t="s">
        <v>813</v>
      </c>
      <c r="FF32" s="276" t="s">
        <v>813</v>
      </c>
      <c r="FG32" s="273">
        <v>0</v>
      </c>
      <c r="FH32" s="273">
        <v>0</v>
      </c>
      <c r="FI32" s="273">
        <v>0</v>
      </c>
      <c r="FJ32" s="276" t="s">
        <v>813</v>
      </c>
      <c r="FK32" s="276" t="s">
        <v>813</v>
      </c>
      <c r="FL32" s="276" t="s">
        <v>813</v>
      </c>
      <c r="FM32" s="276" t="s">
        <v>813</v>
      </c>
      <c r="FN32" s="273">
        <v>0</v>
      </c>
      <c r="FO32" s="273">
        <v>0</v>
      </c>
      <c r="FP32" s="276" t="s">
        <v>813</v>
      </c>
      <c r="FQ32" s="276" t="s">
        <v>813</v>
      </c>
      <c r="FR32" s="276" t="s">
        <v>813</v>
      </c>
      <c r="FS32" s="273">
        <v>0</v>
      </c>
      <c r="FT32" s="273">
        <v>0</v>
      </c>
      <c r="FU32" s="276" t="s">
        <v>813</v>
      </c>
      <c r="FV32" s="273">
        <v>0</v>
      </c>
      <c r="FW32" s="273">
        <f t="shared" si="14"/>
        <v>116</v>
      </c>
      <c r="FX32" s="273">
        <v>0</v>
      </c>
      <c r="FY32" s="273">
        <v>0</v>
      </c>
      <c r="FZ32" s="273">
        <v>0</v>
      </c>
      <c r="GA32" s="273">
        <v>0</v>
      </c>
      <c r="GB32" s="273">
        <v>9</v>
      </c>
      <c r="GC32" s="273">
        <v>42</v>
      </c>
      <c r="GD32" s="273">
        <v>17</v>
      </c>
      <c r="GE32" s="273">
        <v>0</v>
      </c>
      <c r="GF32" s="273">
        <v>48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813</v>
      </c>
      <c r="GM32" s="276" t="s">
        <v>813</v>
      </c>
      <c r="GN32" s="276" t="s">
        <v>813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271</v>
      </c>
      <c r="E33" s="273">
        <f t="shared" si="19"/>
        <v>95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26</v>
      </c>
      <c r="J33" s="273">
        <f t="shared" si="24"/>
        <v>78</v>
      </c>
      <c r="K33" s="273">
        <f t="shared" si="25"/>
        <v>29</v>
      </c>
      <c r="L33" s="273">
        <f t="shared" si="26"/>
        <v>2</v>
      </c>
      <c r="M33" s="273">
        <f t="shared" si="27"/>
        <v>0</v>
      </c>
      <c r="N33" s="273">
        <f t="shared" si="28"/>
        <v>0</v>
      </c>
      <c r="O33" s="273">
        <f t="shared" si="29"/>
        <v>41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0</v>
      </c>
      <c r="AC33" s="273">
        <f t="shared" si="1"/>
        <v>271</v>
      </c>
      <c r="AD33" s="273">
        <v>95</v>
      </c>
      <c r="AE33" s="273">
        <v>0</v>
      </c>
      <c r="AF33" s="273">
        <v>0</v>
      </c>
      <c r="AG33" s="273">
        <v>0</v>
      </c>
      <c r="AH33" s="273">
        <v>26</v>
      </c>
      <c r="AI33" s="273">
        <v>78</v>
      </c>
      <c r="AJ33" s="273">
        <v>29</v>
      </c>
      <c r="AK33" s="273">
        <v>2</v>
      </c>
      <c r="AL33" s="273">
        <v>0</v>
      </c>
      <c r="AM33" s="273">
        <v>0</v>
      </c>
      <c r="AN33" s="273">
        <v>41</v>
      </c>
      <c r="AO33" s="273">
        <v>0</v>
      </c>
      <c r="AP33" s="276" t="s">
        <v>813</v>
      </c>
      <c r="AQ33" s="276" t="s">
        <v>813</v>
      </c>
      <c r="AR33" s="273">
        <v>0</v>
      </c>
      <c r="AS33" s="276" t="s">
        <v>813</v>
      </c>
      <c r="AT33" s="276" t="s">
        <v>813</v>
      </c>
      <c r="AU33" s="273">
        <v>0</v>
      </c>
      <c r="AV33" s="276" t="s">
        <v>813</v>
      </c>
      <c r="AW33" s="273">
        <v>0</v>
      </c>
      <c r="AX33" s="276" t="s">
        <v>813</v>
      </c>
      <c r="AY33" s="273">
        <v>0</v>
      </c>
      <c r="AZ33" s="276" t="s">
        <v>813</v>
      </c>
      <c r="BA33" s="273">
        <v>0</v>
      </c>
      <c r="BB33" s="273">
        <f t="shared" si="3"/>
        <v>0</v>
      </c>
      <c r="BC33" s="273">
        <v>0</v>
      </c>
      <c r="BD33" s="273">
        <v>0</v>
      </c>
      <c r="BE33" s="273">
        <v>0</v>
      </c>
      <c r="BF33" s="273"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813</v>
      </c>
      <c r="BP33" s="276" t="s">
        <v>813</v>
      </c>
      <c r="BQ33" s="276" t="s">
        <v>813</v>
      </c>
      <c r="BR33" s="276" t="s">
        <v>813</v>
      </c>
      <c r="BS33" s="276" t="s">
        <v>813</v>
      </c>
      <c r="BT33" s="276" t="s">
        <v>813</v>
      </c>
      <c r="BU33" s="276" t="s">
        <v>813</v>
      </c>
      <c r="BV33" s="276" t="s">
        <v>813</v>
      </c>
      <c r="BW33" s="276" t="s">
        <v>813</v>
      </c>
      <c r="BX33" s="273">
        <v>0</v>
      </c>
      <c r="BY33" s="276" t="s">
        <v>813</v>
      </c>
      <c r="BZ33" s="273">
        <v>0</v>
      </c>
      <c r="CA33" s="273">
        <f t="shared" si="5"/>
        <v>0</v>
      </c>
      <c r="CB33" s="276" t="s">
        <v>813</v>
      </c>
      <c r="CC33" s="276" t="s">
        <v>813</v>
      </c>
      <c r="CD33" s="276" t="s">
        <v>813</v>
      </c>
      <c r="CE33" s="276" t="s">
        <v>813</v>
      </c>
      <c r="CF33" s="276" t="s">
        <v>813</v>
      </c>
      <c r="CG33" s="276" t="s">
        <v>813</v>
      </c>
      <c r="CH33" s="276" t="s">
        <v>813</v>
      </c>
      <c r="CI33" s="276" t="s">
        <v>813</v>
      </c>
      <c r="CJ33" s="276" t="s">
        <v>813</v>
      </c>
      <c r="CK33" s="276" t="s">
        <v>813</v>
      </c>
      <c r="CL33" s="276" t="s">
        <v>813</v>
      </c>
      <c r="CM33" s="276" t="s">
        <v>813</v>
      </c>
      <c r="CN33" s="273">
        <v>0</v>
      </c>
      <c r="CO33" s="276" t="s">
        <v>813</v>
      </c>
      <c r="CP33" s="276" t="s">
        <v>813</v>
      </c>
      <c r="CQ33" s="276" t="s">
        <v>813</v>
      </c>
      <c r="CR33" s="276" t="s">
        <v>813</v>
      </c>
      <c r="CS33" s="276" t="s">
        <v>813</v>
      </c>
      <c r="CT33" s="276" t="s">
        <v>813</v>
      </c>
      <c r="CU33" s="276" t="s">
        <v>813</v>
      </c>
      <c r="CV33" s="276" t="s">
        <v>813</v>
      </c>
      <c r="CW33" s="273">
        <v>0</v>
      </c>
      <c r="CX33" s="276" t="s">
        <v>813</v>
      </c>
      <c r="CY33" s="273">
        <v>0</v>
      </c>
      <c r="CZ33" s="273">
        <f t="shared" si="7"/>
        <v>0</v>
      </c>
      <c r="DA33" s="276" t="s">
        <v>813</v>
      </c>
      <c r="DB33" s="276" t="s">
        <v>813</v>
      </c>
      <c r="DC33" s="276" t="s">
        <v>813</v>
      </c>
      <c r="DD33" s="276" t="s">
        <v>813</v>
      </c>
      <c r="DE33" s="276" t="s">
        <v>813</v>
      </c>
      <c r="DF33" s="276" t="s">
        <v>813</v>
      </c>
      <c r="DG33" s="276" t="s">
        <v>813</v>
      </c>
      <c r="DH33" s="276" t="s">
        <v>813</v>
      </c>
      <c r="DI33" s="276" t="s">
        <v>813</v>
      </c>
      <c r="DJ33" s="276" t="s">
        <v>813</v>
      </c>
      <c r="DK33" s="276" t="s">
        <v>813</v>
      </c>
      <c r="DL33" s="276" t="s">
        <v>813</v>
      </c>
      <c r="DM33" s="276" t="s">
        <v>813</v>
      </c>
      <c r="DN33" s="273">
        <v>0</v>
      </c>
      <c r="DO33" s="276" t="s">
        <v>813</v>
      </c>
      <c r="DP33" s="276" t="s">
        <v>813</v>
      </c>
      <c r="DQ33" s="276" t="s">
        <v>813</v>
      </c>
      <c r="DR33" s="276" t="s">
        <v>813</v>
      </c>
      <c r="DS33" s="276" t="s">
        <v>813</v>
      </c>
      <c r="DT33" s="276" t="s">
        <v>813</v>
      </c>
      <c r="DU33" s="276" t="s">
        <v>813</v>
      </c>
      <c r="DV33" s="273">
        <v>0</v>
      </c>
      <c r="DW33" s="276" t="s">
        <v>813</v>
      </c>
      <c r="DX33" s="273">
        <v>0</v>
      </c>
      <c r="DY33" s="273">
        <f t="shared" si="9"/>
        <v>0</v>
      </c>
      <c r="DZ33" s="276" t="s">
        <v>813</v>
      </c>
      <c r="EA33" s="276" t="s">
        <v>813</v>
      </c>
      <c r="EB33" s="276" t="s">
        <v>813</v>
      </c>
      <c r="EC33" s="276" t="s">
        <v>813</v>
      </c>
      <c r="ED33" s="276" t="s">
        <v>813</v>
      </c>
      <c r="EE33" s="276" t="s">
        <v>813</v>
      </c>
      <c r="EF33" s="276" t="s">
        <v>813</v>
      </c>
      <c r="EG33" s="276" t="s">
        <v>813</v>
      </c>
      <c r="EH33" s="276" t="s">
        <v>813</v>
      </c>
      <c r="EI33" s="276" t="s">
        <v>813</v>
      </c>
      <c r="EJ33" s="276" t="s">
        <v>813</v>
      </c>
      <c r="EK33" s="276" t="s">
        <v>813</v>
      </c>
      <c r="EL33" s="273">
        <v>0</v>
      </c>
      <c r="EM33" s="276" t="s">
        <v>813</v>
      </c>
      <c r="EN33" s="276" t="s">
        <v>813</v>
      </c>
      <c r="EO33" s="276" t="s">
        <v>813</v>
      </c>
      <c r="EP33" s="273">
        <v>0</v>
      </c>
      <c r="EQ33" s="276" t="s">
        <v>813</v>
      </c>
      <c r="ER33" s="276" t="s">
        <v>813</v>
      </c>
      <c r="ES33" s="276" t="s">
        <v>813</v>
      </c>
      <c r="ET33" s="276" t="s">
        <v>813</v>
      </c>
      <c r="EU33" s="273">
        <v>0</v>
      </c>
      <c r="EV33" s="276" t="s">
        <v>813</v>
      </c>
      <c r="EW33" s="273">
        <v>0</v>
      </c>
      <c r="EX33" s="273">
        <f t="shared" si="11"/>
        <v>0</v>
      </c>
      <c r="EY33" s="273">
        <v>0</v>
      </c>
      <c r="EZ33" s="276" t="s">
        <v>813</v>
      </c>
      <c r="FA33" s="276" t="s">
        <v>813</v>
      </c>
      <c r="FB33" s="276" t="s">
        <v>813</v>
      </c>
      <c r="FC33" s="273">
        <v>0</v>
      </c>
      <c r="FD33" s="276" t="s">
        <v>813</v>
      </c>
      <c r="FE33" s="276" t="s">
        <v>813</v>
      </c>
      <c r="FF33" s="276" t="s">
        <v>813</v>
      </c>
      <c r="FG33" s="273">
        <v>0</v>
      </c>
      <c r="FH33" s="273">
        <v>0</v>
      </c>
      <c r="FI33" s="273">
        <v>0</v>
      </c>
      <c r="FJ33" s="276" t="s">
        <v>813</v>
      </c>
      <c r="FK33" s="276" t="s">
        <v>813</v>
      </c>
      <c r="FL33" s="276" t="s">
        <v>813</v>
      </c>
      <c r="FM33" s="276" t="s">
        <v>813</v>
      </c>
      <c r="FN33" s="273">
        <v>0</v>
      </c>
      <c r="FO33" s="273">
        <v>0</v>
      </c>
      <c r="FP33" s="276" t="s">
        <v>813</v>
      </c>
      <c r="FQ33" s="276" t="s">
        <v>813</v>
      </c>
      <c r="FR33" s="276" t="s">
        <v>813</v>
      </c>
      <c r="FS33" s="273">
        <v>0</v>
      </c>
      <c r="FT33" s="273">
        <v>0</v>
      </c>
      <c r="FU33" s="276" t="s">
        <v>813</v>
      </c>
      <c r="FV33" s="273">
        <v>0</v>
      </c>
      <c r="FW33" s="273">
        <f t="shared" si="14"/>
        <v>0</v>
      </c>
      <c r="FX33" s="273">
        <v>0</v>
      </c>
      <c r="FY33" s="273">
        <v>0</v>
      </c>
      <c r="FZ33" s="273">
        <v>0</v>
      </c>
      <c r="GA33" s="273">
        <v>0</v>
      </c>
      <c r="GB33" s="273">
        <v>0</v>
      </c>
      <c r="GC33" s="273">
        <v>0</v>
      </c>
      <c r="GD33" s="273">
        <v>0</v>
      </c>
      <c r="GE33" s="273">
        <v>0</v>
      </c>
      <c r="GF33" s="273">
        <v>0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813</v>
      </c>
      <c r="GM33" s="276" t="s">
        <v>813</v>
      </c>
      <c r="GN33" s="276" t="s">
        <v>813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2953</v>
      </c>
      <c r="E34" s="273">
        <f t="shared" si="19"/>
        <v>0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45</v>
      </c>
      <c r="J34" s="273">
        <f t="shared" si="24"/>
        <v>56</v>
      </c>
      <c r="K34" s="273">
        <f t="shared" si="25"/>
        <v>38</v>
      </c>
      <c r="L34" s="273">
        <f t="shared" si="26"/>
        <v>2</v>
      </c>
      <c r="M34" s="273">
        <f t="shared" si="27"/>
        <v>0</v>
      </c>
      <c r="N34" s="273">
        <f t="shared" si="28"/>
        <v>0</v>
      </c>
      <c r="O34" s="273">
        <f t="shared" si="29"/>
        <v>0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2812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0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813</v>
      </c>
      <c r="AQ34" s="276" t="s">
        <v>813</v>
      </c>
      <c r="AR34" s="273">
        <v>0</v>
      </c>
      <c r="AS34" s="276" t="s">
        <v>813</v>
      </c>
      <c r="AT34" s="276" t="s">
        <v>813</v>
      </c>
      <c r="AU34" s="273">
        <v>0</v>
      </c>
      <c r="AV34" s="276" t="s">
        <v>813</v>
      </c>
      <c r="AW34" s="273">
        <v>0</v>
      </c>
      <c r="AX34" s="276" t="s">
        <v>813</v>
      </c>
      <c r="AY34" s="273">
        <v>0</v>
      </c>
      <c r="AZ34" s="276" t="s">
        <v>813</v>
      </c>
      <c r="BA34" s="273">
        <v>0</v>
      </c>
      <c r="BB34" s="273">
        <f t="shared" si="3"/>
        <v>0</v>
      </c>
      <c r="BC34" s="273">
        <v>0</v>
      </c>
      <c r="BD34" s="273">
        <v>0</v>
      </c>
      <c r="BE34" s="273">
        <v>0</v>
      </c>
      <c r="BF34" s="273"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813</v>
      </c>
      <c r="BP34" s="276" t="s">
        <v>813</v>
      </c>
      <c r="BQ34" s="276" t="s">
        <v>813</v>
      </c>
      <c r="BR34" s="276" t="s">
        <v>813</v>
      </c>
      <c r="BS34" s="276" t="s">
        <v>813</v>
      </c>
      <c r="BT34" s="276" t="s">
        <v>813</v>
      </c>
      <c r="BU34" s="276" t="s">
        <v>813</v>
      </c>
      <c r="BV34" s="276" t="s">
        <v>813</v>
      </c>
      <c r="BW34" s="276" t="s">
        <v>813</v>
      </c>
      <c r="BX34" s="273">
        <v>0</v>
      </c>
      <c r="BY34" s="276" t="s">
        <v>813</v>
      </c>
      <c r="BZ34" s="273">
        <v>0</v>
      </c>
      <c r="CA34" s="273">
        <f t="shared" si="5"/>
        <v>0</v>
      </c>
      <c r="CB34" s="276" t="s">
        <v>813</v>
      </c>
      <c r="CC34" s="276" t="s">
        <v>813</v>
      </c>
      <c r="CD34" s="276" t="s">
        <v>813</v>
      </c>
      <c r="CE34" s="276" t="s">
        <v>813</v>
      </c>
      <c r="CF34" s="276" t="s">
        <v>813</v>
      </c>
      <c r="CG34" s="276" t="s">
        <v>813</v>
      </c>
      <c r="CH34" s="276" t="s">
        <v>813</v>
      </c>
      <c r="CI34" s="276" t="s">
        <v>813</v>
      </c>
      <c r="CJ34" s="276" t="s">
        <v>813</v>
      </c>
      <c r="CK34" s="276" t="s">
        <v>813</v>
      </c>
      <c r="CL34" s="276" t="s">
        <v>813</v>
      </c>
      <c r="CM34" s="276" t="s">
        <v>813</v>
      </c>
      <c r="CN34" s="273">
        <v>0</v>
      </c>
      <c r="CO34" s="276" t="s">
        <v>813</v>
      </c>
      <c r="CP34" s="276" t="s">
        <v>813</v>
      </c>
      <c r="CQ34" s="276" t="s">
        <v>813</v>
      </c>
      <c r="CR34" s="276" t="s">
        <v>813</v>
      </c>
      <c r="CS34" s="276" t="s">
        <v>813</v>
      </c>
      <c r="CT34" s="276" t="s">
        <v>813</v>
      </c>
      <c r="CU34" s="276" t="s">
        <v>813</v>
      </c>
      <c r="CV34" s="276" t="s">
        <v>813</v>
      </c>
      <c r="CW34" s="273">
        <v>0</v>
      </c>
      <c r="CX34" s="276" t="s">
        <v>813</v>
      </c>
      <c r="CY34" s="273">
        <v>0</v>
      </c>
      <c r="CZ34" s="273">
        <f t="shared" si="7"/>
        <v>0</v>
      </c>
      <c r="DA34" s="276" t="s">
        <v>813</v>
      </c>
      <c r="DB34" s="276" t="s">
        <v>813</v>
      </c>
      <c r="DC34" s="276" t="s">
        <v>813</v>
      </c>
      <c r="DD34" s="276" t="s">
        <v>813</v>
      </c>
      <c r="DE34" s="276" t="s">
        <v>813</v>
      </c>
      <c r="DF34" s="276" t="s">
        <v>813</v>
      </c>
      <c r="DG34" s="276" t="s">
        <v>813</v>
      </c>
      <c r="DH34" s="276" t="s">
        <v>813</v>
      </c>
      <c r="DI34" s="276" t="s">
        <v>813</v>
      </c>
      <c r="DJ34" s="276" t="s">
        <v>813</v>
      </c>
      <c r="DK34" s="276" t="s">
        <v>813</v>
      </c>
      <c r="DL34" s="276" t="s">
        <v>813</v>
      </c>
      <c r="DM34" s="276" t="s">
        <v>813</v>
      </c>
      <c r="DN34" s="273">
        <v>0</v>
      </c>
      <c r="DO34" s="276" t="s">
        <v>813</v>
      </c>
      <c r="DP34" s="276" t="s">
        <v>813</v>
      </c>
      <c r="DQ34" s="276" t="s">
        <v>813</v>
      </c>
      <c r="DR34" s="276" t="s">
        <v>813</v>
      </c>
      <c r="DS34" s="276" t="s">
        <v>813</v>
      </c>
      <c r="DT34" s="276" t="s">
        <v>813</v>
      </c>
      <c r="DU34" s="276" t="s">
        <v>813</v>
      </c>
      <c r="DV34" s="273">
        <v>0</v>
      </c>
      <c r="DW34" s="276" t="s">
        <v>813</v>
      </c>
      <c r="DX34" s="273">
        <v>0</v>
      </c>
      <c r="DY34" s="273">
        <f t="shared" si="9"/>
        <v>0</v>
      </c>
      <c r="DZ34" s="276" t="s">
        <v>813</v>
      </c>
      <c r="EA34" s="276" t="s">
        <v>813</v>
      </c>
      <c r="EB34" s="276" t="s">
        <v>813</v>
      </c>
      <c r="EC34" s="276" t="s">
        <v>813</v>
      </c>
      <c r="ED34" s="276" t="s">
        <v>813</v>
      </c>
      <c r="EE34" s="276" t="s">
        <v>813</v>
      </c>
      <c r="EF34" s="276" t="s">
        <v>813</v>
      </c>
      <c r="EG34" s="276" t="s">
        <v>813</v>
      </c>
      <c r="EH34" s="276" t="s">
        <v>813</v>
      </c>
      <c r="EI34" s="276" t="s">
        <v>813</v>
      </c>
      <c r="EJ34" s="276" t="s">
        <v>813</v>
      </c>
      <c r="EK34" s="276" t="s">
        <v>813</v>
      </c>
      <c r="EL34" s="273">
        <v>0</v>
      </c>
      <c r="EM34" s="276" t="s">
        <v>813</v>
      </c>
      <c r="EN34" s="276" t="s">
        <v>813</v>
      </c>
      <c r="EO34" s="276" t="s">
        <v>813</v>
      </c>
      <c r="EP34" s="273">
        <v>0</v>
      </c>
      <c r="EQ34" s="276" t="s">
        <v>813</v>
      </c>
      <c r="ER34" s="276" t="s">
        <v>813</v>
      </c>
      <c r="ES34" s="276" t="s">
        <v>813</v>
      </c>
      <c r="ET34" s="276" t="s">
        <v>813</v>
      </c>
      <c r="EU34" s="273">
        <v>0</v>
      </c>
      <c r="EV34" s="276" t="s">
        <v>813</v>
      </c>
      <c r="EW34" s="273">
        <v>0</v>
      </c>
      <c r="EX34" s="273">
        <f t="shared" si="11"/>
        <v>2812</v>
      </c>
      <c r="EY34" s="273">
        <v>0</v>
      </c>
      <c r="EZ34" s="276" t="s">
        <v>813</v>
      </c>
      <c r="FA34" s="276" t="s">
        <v>813</v>
      </c>
      <c r="FB34" s="276" t="s">
        <v>813</v>
      </c>
      <c r="FC34" s="273">
        <v>0</v>
      </c>
      <c r="FD34" s="276" t="s">
        <v>813</v>
      </c>
      <c r="FE34" s="276" t="s">
        <v>813</v>
      </c>
      <c r="FF34" s="276" t="s">
        <v>813</v>
      </c>
      <c r="FG34" s="273">
        <v>0</v>
      </c>
      <c r="FH34" s="273">
        <v>0</v>
      </c>
      <c r="FI34" s="273">
        <v>0</v>
      </c>
      <c r="FJ34" s="276" t="s">
        <v>813</v>
      </c>
      <c r="FK34" s="276" t="s">
        <v>813</v>
      </c>
      <c r="FL34" s="276" t="s">
        <v>813</v>
      </c>
      <c r="FM34" s="276" t="s">
        <v>813</v>
      </c>
      <c r="FN34" s="273">
        <v>2812</v>
      </c>
      <c r="FO34" s="273">
        <v>0</v>
      </c>
      <c r="FP34" s="276" t="s">
        <v>813</v>
      </c>
      <c r="FQ34" s="276" t="s">
        <v>813</v>
      </c>
      <c r="FR34" s="276" t="s">
        <v>813</v>
      </c>
      <c r="FS34" s="273">
        <v>0</v>
      </c>
      <c r="FT34" s="273">
        <v>0</v>
      </c>
      <c r="FU34" s="276" t="s">
        <v>813</v>
      </c>
      <c r="FV34" s="273">
        <v>0</v>
      </c>
      <c r="FW34" s="273">
        <f t="shared" si="14"/>
        <v>141</v>
      </c>
      <c r="FX34" s="273">
        <v>0</v>
      </c>
      <c r="FY34" s="273">
        <v>0</v>
      </c>
      <c r="FZ34" s="273">
        <v>0</v>
      </c>
      <c r="GA34" s="273">
        <v>0</v>
      </c>
      <c r="GB34" s="273">
        <v>45</v>
      </c>
      <c r="GC34" s="273">
        <v>56</v>
      </c>
      <c r="GD34" s="273">
        <v>38</v>
      </c>
      <c r="GE34" s="273">
        <v>2</v>
      </c>
      <c r="GF34" s="273">
        <v>0</v>
      </c>
      <c r="GG34" s="273">
        <v>0</v>
      </c>
      <c r="GH34" s="273">
        <v>0</v>
      </c>
      <c r="GI34" s="273">
        <v>0</v>
      </c>
      <c r="GJ34" s="273">
        <v>0</v>
      </c>
      <c r="GK34" s="273">
        <v>0</v>
      </c>
      <c r="GL34" s="276" t="s">
        <v>813</v>
      </c>
      <c r="GM34" s="276" t="s">
        <v>813</v>
      </c>
      <c r="GN34" s="276" t="s">
        <v>813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469</v>
      </c>
      <c r="E35" s="273">
        <f t="shared" si="19"/>
        <v>152</v>
      </c>
      <c r="F35" s="273">
        <f t="shared" si="20"/>
        <v>2</v>
      </c>
      <c r="G35" s="273">
        <f t="shared" si="21"/>
        <v>0</v>
      </c>
      <c r="H35" s="273">
        <f t="shared" si="22"/>
        <v>98</v>
      </c>
      <c r="I35" s="273">
        <f t="shared" si="23"/>
        <v>48</v>
      </c>
      <c r="J35" s="273">
        <f t="shared" si="24"/>
        <v>44</v>
      </c>
      <c r="K35" s="273">
        <f t="shared" si="25"/>
        <v>26</v>
      </c>
      <c r="L35" s="273">
        <f t="shared" si="26"/>
        <v>0</v>
      </c>
      <c r="M35" s="273">
        <f t="shared" si="27"/>
        <v>21</v>
      </c>
      <c r="N35" s="273">
        <f t="shared" si="28"/>
        <v>1</v>
      </c>
      <c r="O35" s="273">
        <f t="shared" si="29"/>
        <v>0</v>
      </c>
      <c r="P35" s="273">
        <f t="shared" si="30"/>
        <v>21</v>
      </c>
      <c r="Q35" s="273">
        <f t="shared" si="31"/>
        <v>0</v>
      </c>
      <c r="R35" s="273">
        <f t="shared" si="32"/>
        <v>0</v>
      </c>
      <c r="S35" s="273">
        <f t="shared" si="33"/>
        <v>0</v>
      </c>
      <c r="T35" s="273">
        <f t="shared" si="34"/>
        <v>0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56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813</v>
      </c>
      <c r="AQ35" s="276" t="s">
        <v>813</v>
      </c>
      <c r="AR35" s="273">
        <v>0</v>
      </c>
      <c r="AS35" s="276" t="s">
        <v>813</v>
      </c>
      <c r="AT35" s="276" t="s">
        <v>813</v>
      </c>
      <c r="AU35" s="273">
        <v>0</v>
      </c>
      <c r="AV35" s="276" t="s">
        <v>813</v>
      </c>
      <c r="AW35" s="273">
        <v>0</v>
      </c>
      <c r="AX35" s="276" t="s">
        <v>813</v>
      </c>
      <c r="AY35" s="273">
        <v>0</v>
      </c>
      <c r="AZ35" s="276" t="s">
        <v>813</v>
      </c>
      <c r="BA35" s="273">
        <v>0</v>
      </c>
      <c r="BB35" s="273">
        <f t="shared" si="3"/>
        <v>0</v>
      </c>
      <c r="BC35" s="273">
        <v>0</v>
      </c>
      <c r="BD35" s="273">
        <v>0</v>
      </c>
      <c r="BE35" s="273">
        <v>0</v>
      </c>
      <c r="BF35" s="273"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813</v>
      </c>
      <c r="BP35" s="276" t="s">
        <v>813</v>
      </c>
      <c r="BQ35" s="276" t="s">
        <v>813</v>
      </c>
      <c r="BR35" s="276" t="s">
        <v>813</v>
      </c>
      <c r="BS35" s="276" t="s">
        <v>813</v>
      </c>
      <c r="BT35" s="276" t="s">
        <v>813</v>
      </c>
      <c r="BU35" s="276" t="s">
        <v>813</v>
      </c>
      <c r="BV35" s="276" t="s">
        <v>813</v>
      </c>
      <c r="BW35" s="276" t="s">
        <v>813</v>
      </c>
      <c r="BX35" s="273">
        <v>0</v>
      </c>
      <c r="BY35" s="276" t="s">
        <v>813</v>
      </c>
      <c r="BZ35" s="273">
        <v>0</v>
      </c>
      <c r="CA35" s="273">
        <f t="shared" si="5"/>
        <v>0</v>
      </c>
      <c r="CB35" s="276" t="s">
        <v>813</v>
      </c>
      <c r="CC35" s="276" t="s">
        <v>813</v>
      </c>
      <c r="CD35" s="276" t="s">
        <v>813</v>
      </c>
      <c r="CE35" s="276" t="s">
        <v>813</v>
      </c>
      <c r="CF35" s="276" t="s">
        <v>813</v>
      </c>
      <c r="CG35" s="276" t="s">
        <v>813</v>
      </c>
      <c r="CH35" s="276" t="s">
        <v>813</v>
      </c>
      <c r="CI35" s="276" t="s">
        <v>813</v>
      </c>
      <c r="CJ35" s="276" t="s">
        <v>813</v>
      </c>
      <c r="CK35" s="276" t="s">
        <v>813</v>
      </c>
      <c r="CL35" s="276" t="s">
        <v>813</v>
      </c>
      <c r="CM35" s="276" t="s">
        <v>813</v>
      </c>
      <c r="CN35" s="273">
        <v>0</v>
      </c>
      <c r="CO35" s="276" t="s">
        <v>813</v>
      </c>
      <c r="CP35" s="276" t="s">
        <v>813</v>
      </c>
      <c r="CQ35" s="276" t="s">
        <v>813</v>
      </c>
      <c r="CR35" s="276" t="s">
        <v>813</v>
      </c>
      <c r="CS35" s="276" t="s">
        <v>813</v>
      </c>
      <c r="CT35" s="276" t="s">
        <v>813</v>
      </c>
      <c r="CU35" s="276" t="s">
        <v>813</v>
      </c>
      <c r="CV35" s="276" t="s">
        <v>813</v>
      </c>
      <c r="CW35" s="273">
        <v>0</v>
      </c>
      <c r="CX35" s="276" t="s">
        <v>813</v>
      </c>
      <c r="CY35" s="273">
        <v>0</v>
      </c>
      <c r="CZ35" s="273">
        <f t="shared" si="7"/>
        <v>0</v>
      </c>
      <c r="DA35" s="276" t="s">
        <v>813</v>
      </c>
      <c r="DB35" s="276" t="s">
        <v>813</v>
      </c>
      <c r="DC35" s="276" t="s">
        <v>813</v>
      </c>
      <c r="DD35" s="276" t="s">
        <v>813</v>
      </c>
      <c r="DE35" s="276" t="s">
        <v>813</v>
      </c>
      <c r="DF35" s="276" t="s">
        <v>813</v>
      </c>
      <c r="DG35" s="276" t="s">
        <v>813</v>
      </c>
      <c r="DH35" s="276" t="s">
        <v>813</v>
      </c>
      <c r="DI35" s="276" t="s">
        <v>813</v>
      </c>
      <c r="DJ35" s="276" t="s">
        <v>813</v>
      </c>
      <c r="DK35" s="276" t="s">
        <v>813</v>
      </c>
      <c r="DL35" s="276" t="s">
        <v>813</v>
      </c>
      <c r="DM35" s="276" t="s">
        <v>813</v>
      </c>
      <c r="DN35" s="273">
        <v>0</v>
      </c>
      <c r="DO35" s="276" t="s">
        <v>813</v>
      </c>
      <c r="DP35" s="276" t="s">
        <v>813</v>
      </c>
      <c r="DQ35" s="276" t="s">
        <v>813</v>
      </c>
      <c r="DR35" s="276" t="s">
        <v>813</v>
      </c>
      <c r="DS35" s="276" t="s">
        <v>813</v>
      </c>
      <c r="DT35" s="276" t="s">
        <v>813</v>
      </c>
      <c r="DU35" s="276" t="s">
        <v>813</v>
      </c>
      <c r="DV35" s="273">
        <v>0</v>
      </c>
      <c r="DW35" s="276" t="s">
        <v>813</v>
      </c>
      <c r="DX35" s="273">
        <v>0</v>
      </c>
      <c r="DY35" s="273">
        <f t="shared" si="9"/>
        <v>0</v>
      </c>
      <c r="DZ35" s="276" t="s">
        <v>813</v>
      </c>
      <c r="EA35" s="276" t="s">
        <v>813</v>
      </c>
      <c r="EB35" s="276" t="s">
        <v>813</v>
      </c>
      <c r="EC35" s="276" t="s">
        <v>813</v>
      </c>
      <c r="ED35" s="276" t="s">
        <v>813</v>
      </c>
      <c r="EE35" s="276" t="s">
        <v>813</v>
      </c>
      <c r="EF35" s="276" t="s">
        <v>813</v>
      </c>
      <c r="EG35" s="276" t="s">
        <v>813</v>
      </c>
      <c r="EH35" s="276" t="s">
        <v>813</v>
      </c>
      <c r="EI35" s="276" t="s">
        <v>813</v>
      </c>
      <c r="EJ35" s="276" t="s">
        <v>813</v>
      </c>
      <c r="EK35" s="276" t="s">
        <v>813</v>
      </c>
      <c r="EL35" s="273">
        <v>0</v>
      </c>
      <c r="EM35" s="276" t="s">
        <v>813</v>
      </c>
      <c r="EN35" s="276" t="s">
        <v>813</v>
      </c>
      <c r="EO35" s="276" t="s">
        <v>813</v>
      </c>
      <c r="EP35" s="273">
        <v>0</v>
      </c>
      <c r="EQ35" s="276" t="s">
        <v>813</v>
      </c>
      <c r="ER35" s="276" t="s">
        <v>813</v>
      </c>
      <c r="ES35" s="276" t="s">
        <v>813</v>
      </c>
      <c r="ET35" s="276" t="s">
        <v>813</v>
      </c>
      <c r="EU35" s="273">
        <v>0</v>
      </c>
      <c r="EV35" s="276" t="s">
        <v>813</v>
      </c>
      <c r="EW35" s="273">
        <v>0</v>
      </c>
      <c r="EX35" s="273">
        <f t="shared" si="11"/>
        <v>0</v>
      </c>
      <c r="EY35" s="273">
        <v>0</v>
      </c>
      <c r="EZ35" s="276" t="s">
        <v>813</v>
      </c>
      <c r="FA35" s="276" t="s">
        <v>813</v>
      </c>
      <c r="FB35" s="276" t="s">
        <v>813</v>
      </c>
      <c r="FC35" s="273">
        <v>0</v>
      </c>
      <c r="FD35" s="276" t="s">
        <v>813</v>
      </c>
      <c r="FE35" s="276" t="s">
        <v>813</v>
      </c>
      <c r="FF35" s="276" t="s">
        <v>813</v>
      </c>
      <c r="FG35" s="273">
        <v>0</v>
      </c>
      <c r="FH35" s="273">
        <v>0</v>
      </c>
      <c r="FI35" s="273">
        <v>0</v>
      </c>
      <c r="FJ35" s="276" t="s">
        <v>813</v>
      </c>
      <c r="FK35" s="276" t="s">
        <v>813</v>
      </c>
      <c r="FL35" s="276" t="s">
        <v>813</v>
      </c>
      <c r="FM35" s="276" t="s">
        <v>813</v>
      </c>
      <c r="FN35" s="273">
        <v>0</v>
      </c>
      <c r="FO35" s="273">
        <v>0</v>
      </c>
      <c r="FP35" s="276" t="s">
        <v>813</v>
      </c>
      <c r="FQ35" s="276" t="s">
        <v>813</v>
      </c>
      <c r="FR35" s="276" t="s">
        <v>813</v>
      </c>
      <c r="FS35" s="273">
        <v>0</v>
      </c>
      <c r="FT35" s="273">
        <v>0</v>
      </c>
      <c r="FU35" s="276" t="s">
        <v>813</v>
      </c>
      <c r="FV35" s="273">
        <v>0</v>
      </c>
      <c r="FW35" s="273">
        <f t="shared" si="14"/>
        <v>469</v>
      </c>
      <c r="FX35" s="273">
        <v>152</v>
      </c>
      <c r="FY35" s="273">
        <v>2</v>
      </c>
      <c r="FZ35" s="273">
        <v>0</v>
      </c>
      <c r="GA35" s="273">
        <v>98</v>
      </c>
      <c r="GB35" s="273">
        <v>48</v>
      </c>
      <c r="GC35" s="273">
        <v>44</v>
      </c>
      <c r="GD35" s="273">
        <v>26</v>
      </c>
      <c r="GE35" s="273">
        <v>0</v>
      </c>
      <c r="GF35" s="273">
        <v>21</v>
      </c>
      <c r="GG35" s="273">
        <v>1</v>
      </c>
      <c r="GH35" s="273">
        <v>0</v>
      </c>
      <c r="GI35" s="273">
        <v>21</v>
      </c>
      <c r="GJ35" s="273">
        <v>0</v>
      </c>
      <c r="GK35" s="273">
        <v>0</v>
      </c>
      <c r="GL35" s="276" t="s">
        <v>813</v>
      </c>
      <c r="GM35" s="276" t="s">
        <v>813</v>
      </c>
      <c r="GN35" s="276" t="s">
        <v>813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56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910</v>
      </c>
      <c r="E36" s="273">
        <f t="shared" si="19"/>
        <v>309</v>
      </c>
      <c r="F36" s="273">
        <f t="shared" si="20"/>
        <v>3</v>
      </c>
      <c r="G36" s="273">
        <f t="shared" si="21"/>
        <v>0</v>
      </c>
      <c r="H36" s="273">
        <f t="shared" si="22"/>
        <v>0</v>
      </c>
      <c r="I36" s="273">
        <f t="shared" si="23"/>
        <v>117</v>
      </c>
      <c r="J36" s="273">
        <f t="shared" si="24"/>
        <v>47</v>
      </c>
      <c r="K36" s="273">
        <f t="shared" si="25"/>
        <v>30</v>
      </c>
      <c r="L36" s="273">
        <f t="shared" si="26"/>
        <v>0</v>
      </c>
      <c r="M36" s="273">
        <f t="shared" si="27"/>
        <v>0</v>
      </c>
      <c r="N36" s="273">
        <f t="shared" si="28"/>
        <v>0</v>
      </c>
      <c r="O36" s="273">
        <f t="shared" si="29"/>
        <v>0</v>
      </c>
      <c r="P36" s="273">
        <f t="shared" si="30"/>
        <v>51</v>
      </c>
      <c r="Q36" s="273">
        <f t="shared" si="31"/>
        <v>19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90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244</v>
      </c>
      <c r="AC36" s="273">
        <f t="shared" si="1"/>
        <v>90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813</v>
      </c>
      <c r="AQ36" s="276" t="s">
        <v>813</v>
      </c>
      <c r="AR36" s="273">
        <v>0</v>
      </c>
      <c r="AS36" s="276" t="s">
        <v>813</v>
      </c>
      <c r="AT36" s="276" t="s">
        <v>813</v>
      </c>
      <c r="AU36" s="273">
        <v>90</v>
      </c>
      <c r="AV36" s="276" t="s">
        <v>813</v>
      </c>
      <c r="AW36" s="273">
        <v>0</v>
      </c>
      <c r="AX36" s="276" t="s">
        <v>813</v>
      </c>
      <c r="AY36" s="273">
        <v>0</v>
      </c>
      <c r="AZ36" s="276" t="s">
        <v>813</v>
      </c>
      <c r="BA36" s="273">
        <v>0</v>
      </c>
      <c r="BB36" s="273">
        <f t="shared" si="3"/>
        <v>0</v>
      </c>
      <c r="BC36" s="273">
        <v>0</v>
      </c>
      <c r="BD36" s="273">
        <v>0</v>
      </c>
      <c r="BE36" s="273">
        <v>0</v>
      </c>
      <c r="BF36" s="273"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813</v>
      </c>
      <c r="BP36" s="276" t="s">
        <v>813</v>
      </c>
      <c r="BQ36" s="276" t="s">
        <v>813</v>
      </c>
      <c r="BR36" s="276" t="s">
        <v>813</v>
      </c>
      <c r="BS36" s="276" t="s">
        <v>813</v>
      </c>
      <c r="BT36" s="276" t="s">
        <v>813</v>
      </c>
      <c r="BU36" s="276" t="s">
        <v>813</v>
      </c>
      <c r="BV36" s="276" t="s">
        <v>813</v>
      </c>
      <c r="BW36" s="276" t="s">
        <v>813</v>
      </c>
      <c r="BX36" s="273">
        <v>0</v>
      </c>
      <c r="BY36" s="276" t="s">
        <v>813</v>
      </c>
      <c r="BZ36" s="273">
        <v>0</v>
      </c>
      <c r="CA36" s="273">
        <f t="shared" si="5"/>
        <v>19</v>
      </c>
      <c r="CB36" s="276" t="s">
        <v>813</v>
      </c>
      <c r="CC36" s="276" t="s">
        <v>813</v>
      </c>
      <c r="CD36" s="276" t="s">
        <v>813</v>
      </c>
      <c r="CE36" s="276" t="s">
        <v>813</v>
      </c>
      <c r="CF36" s="276" t="s">
        <v>813</v>
      </c>
      <c r="CG36" s="276" t="s">
        <v>813</v>
      </c>
      <c r="CH36" s="276" t="s">
        <v>813</v>
      </c>
      <c r="CI36" s="276" t="s">
        <v>813</v>
      </c>
      <c r="CJ36" s="276" t="s">
        <v>813</v>
      </c>
      <c r="CK36" s="276" t="s">
        <v>813</v>
      </c>
      <c r="CL36" s="276" t="s">
        <v>813</v>
      </c>
      <c r="CM36" s="276" t="s">
        <v>813</v>
      </c>
      <c r="CN36" s="273">
        <v>19</v>
      </c>
      <c r="CO36" s="276" t="s">
        <v>813</v>
      </c>
      <c r="CP36" s="276" t="s">
        <v>813</v>
      </c>
      <c r="CQ36" s="276" t="s">
        <v>813</v>
      </c>
      <c r="CR36" s="276" t="s">
        <v>813</v>
      </c>
      <c r="CS36" s="276" t="s">
        <v>813</v>
      </c>
      <c r="CT36" s="276" t="s">
        <v>813</v>
      </c>
      <c r="CU36" s="276" t="s">
        <v>813</v>
      </c>
      <c r="CV36" s="276" t="s">
        <v>813</v>
      </c>
      <c r="CW36" s="273">
        <v>0</v>
      </c>
      <c r="CX36" s="276" t="s">
        <v>813</v>
      </c>
      <c r="CY36" s="273">
        <v>0</v>
      </c>
      <c r="CZ36" s="273">
        <f t="shared" si="7"/>
        <v>0</v>
      </c>
      <c r="DA36" s="276" t="s">
        <v>813</v>
      </c>
      <c r="DB36" s="276" t="s">
        <v>813</v>
      </c>
      <c r="DC36" s="276" t="s">
        <v>813</v>
      </c>
      <c r="DD36" s="276" t="s">
        <v>813</v>
      </c>
      <c r="DE36" s="276" t="s">
        <v>813</v>
      </c>
      <c r="DF36" s="276" t="s">
        <v>813</v>
      </c>
      <c r="DG36" s="276" t="s">
        <v>813</v>
      </c>
      <c r="DH36" s="276" t="s">
        <v>813</v>
      </c>
      <c r="DI36" s="276" t="s">
        <v>813</v>
      </c>
      <c r="DJ36" s="276" t="s">
        <v>813</v>
      </c>
      <c r="DK36" s="276" t="s">
        <v>813</v>
      </c>
      <c r="DL36" s="276" t="s">
        <v>813</v>
      </c>
      <c r="DM36" s="276" t="s">
        <v>813</v>
      </c>
      <c r="DN36" s="273">
        <v>0</v>
      </c>
      <c r="DO36" s="276" t="s">
        <v>813</v>
      </c>
      <c r="DP36" s="276" t="s">
        <v>813</v>
      </c>
      <c r="DQ36" s="276" t="s">
        <v>813</v>
      </c>
      <c r="DR36" s="276" t="s">
        <v>813</v>
      </c>
      <c r="DS36" s="276" t="s">
        <v>813</v>
      </c>
      <c r="DT36" s="276" t="s">
        <v>813</v>
      </c>
      <c r="DU36" s="276" t="s">
        <v>813</v>
      </c>
      <c r="DV36" s="273">
        <v>0</v>
      </c>
      <c r="DW36" s="276" t="s">
        <v>813</v>
      </c>
      <c r="DX36" s="273">
        <v>0</v>
      </c>
      <c r="DY36" s="273">
        <f t="shared" si="9"/>
        <v>0</v>
      </c>
      <c r="DZ36" s="276" t="s">
        <v>813</v>
      </c>
      <c r="EA36" s="276" t="s">
        <v>813</v>
      </c>
      <c r="EB36" s="276" t="s">
        <v>813</v>
      </c>
      <c r="EC36" s="276" t="s">
        <v>813</v>
      </c>
      <c r="ED36" s="276" t="s">
        <v>813</v>
      </c>
      <c r="EE36" s="276" t="s">
        <v>813</v>
      </c>
      <c r="EF36" s="276" t="s">
        <v>813</v>
      </c>
      <c r="EG36" s="276" t="s">
        <v>813</v>
      </c>
      <c r="EH36" s="276" t="s">
        <v>813</v>
      </c>
      <c r="EI36" s="276" t="s">
        <v>813</v>
      </c>
      <c r="EJ36" s="276" t="s">
        <v>813</v>
      </c>
      <c r="EK36" s="276" t="s">
        <v>813</v>
      </c>
      <c r="EL36" s="273">
        <v>0</v>
      </c>
      <c r="EM36" s="276" t="s">
        <v>813</v>
      </c>
      <c r="EN36" s="276" t="s">
        <v>813</v>
      </c>
      <c r="EO36" s="276" t="s">
        <v>813</v>
      </c>
      <c r="EP36" s="273">
        <v>0</v>
      </c>
      <c r="EQ36" s="276" t="s">
        <v>813</v>
      </c>
      <c r="ER36" s="276" t="s">
        <v>813</v>
      </c>
      <c r="ES36" s="276" t="s">
        <v>813</v>
      </c>
      <c r="ET36" s="276" t="s">
        <v>813</v>
      </c>
      <c r="EU36" s="273">
        <v>0</v>
      </c>
      <c r="EV36" s="276" t="s">
        <v>813</v>
      </c>
      <c r="EW36" s="273">
        <v>0</v>
      </c>
      <c r="EX36" s="273">
        <f t="shared" si="11"/>
        <v>0</v>
      </c>
      <c r="EY36" s="273">
        <v>0</v>
      </c>
      <c r="EZ36" s="276" t="s">
        <v>813</v>
      </c>
      <c r="FA36" s="276" t="s">
        <v>813</v>
      </c>
      <c r="FB36" s="276" t="s">
        <v>813</v>
      </c>
      <c r="FC36" s="273">
        <v>0</v>
      </c>
      <c r="FD36" s="276" t="s">
        <v>813</v>
      </c>
      <c r="FE36" s="276" t="s">
        <v>813</v>
      </c>
      <c r="FF36" s="276" t="s">
        <v>813</v>
      </c>
      <c r="FG36" s="273">
        <v>0</v>
      </c>
      <c r="FH36" s="273">
        <v>0</v>
      </c>
      <c r="FI36" s="273">
        <v>0</v>
      </c>
      <c r="FJ36" s="276" t="s">
        <v>813</v>
      </c>
      <c r="FK36" s="276" t="s">
        <v>813</v>
      </c>
      <c r="FL36" s="276" t="s">
        <v>813</v>
      </c>
      <c r="FM36" s="276" t="s">
        <v>813</v>
      </c>
      <c r="FN36" s="273">
        <v>0</v>
      </c>
      <c r="FO36" s="273">
        <v>0</v>
      </c>
      <c r="FP36" s="276" t="s">
        <v>813</v>
      </c>
      <c r="FQ36" s="276" t="s">
        <v>813</v>
      </c>
      <c r="FR36" s="276" t="s">
        <v>813</v>
      </c>
      <c r="FS36" s="273">
        <v>0</v>
      </c>
      <c r="FT36" s="273">
        <v>0</v>
      </c>
      <c r="FU36" s="276" t="s">
        <v>813</v>
      </c>
      <c r="FV36" s="273">
        <v>0</v>
      </c>
      <c r="FW36" s="273">
        <f t="shared" si="14"/>
        <v>801</v>
      </c>
      <c r="FX36" s="273">
        <v>309</v>
      </c>
      <c r="FY36" s="273">
        <v>3</v>
      </c>
      <c r="FZ36" s="273">
        <v>0</v>
      </c>
      <c r="GA36" s="273">
        <v>0</v>
      </c>
      <c r="GB36" s="273">
        <v>117</v>
      </c>
      <c r="GC36" s="273">
        <v>47</v>
      </c>
      <c r="GD36" s="273">
        <v>30</v>
      </c>
      <c r="GE36" s="273">
        <v>0</v>
      </c>
      <c r="GF36" s="273">
        <v>0</v>
      </c>
      <c r="GG36" s="273">
        <v>0</v>
      </c>
      <c r="GH36" s="273">
        <v>0</v>
      </c>
      <c r="GI36" s="273">
        <v>51</v>
      </c>
      <c r="GJ36" s="273">
        <v>0</v>
      </c>
      <c r="GK36" s="273">
        <v>0</v>
      </c>
      <c r="GL36" s="276" t="s">
        <v>813</v>
      </c>
      <c r="GM36" s="276" t="s">
        <v>813</v>
      </c>
      <c r="GN36" s="276" t="s">
        <v>813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244</v>
      </c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36">
    <sortCondition ref="A8:A36"/>
    <sortCondition ref="B8:B36"/>
    <sortCondition ref="C8:C36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35" man="1"/>
    <brk id="53" min="1" max="35" man="1"/>
    <brk id="78" min="1" max="35" man="1"/>
    <brk id="103" min="1" max="35" man="1"/>
    <brk id="128" min="1" max="35" man="1"/>
    <brk id="153" min="1" max="35" man="1"/>
    <brk id="178" min="1" max="3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24000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24201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24202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24203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24204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24205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24207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24208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24209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24210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24211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24212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24214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24215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24216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24303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24324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24341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24343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24344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24441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24442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24443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24461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24470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24471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24472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24543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24561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24562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04DE5A-5B9E-4D9E-B39A-2C10D10C6BD2}"/>
</file>

<file path=customXml/itemProps2.xml><?xml version="1.0" encoding="utf-8"?>
<ds:datastoreItem xmlns:ds="http://schemas.openxmlformats.org/officeDocument/2006/customXml" ds:itemID="{A0525254-BBFB-43D2-831A-B920DC72F639}"/>
</file>

<file path=customXml/itemProps3.xml><?xml version="1.0" encoding="utf-8"?>
<ds:datastoreItem xmlns:ds="http://schemas.openxmlformats.org/officeDocument/2006/customXml" ds:itemID="{23DA7999-AD81-4D42-BA5D-1EC061A553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