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Entrystaff06\Desktop\環境省廃棄物実態調査集約結果（23愛知県）\"/>
    </mc:Choice>
  </mc:AlternateContent>
  <bookViews>
    <workbookView xWindow="-120" yWindow="-120" windowWidth="29040" windowHeight="15720"/>
  </bookViews>
  <sheets>
    <sheet name="水洗化人口等" sheetId="1" r:id="rId1"/>
    <sheet name="し尿処理状況" sheetId="2" r:id="rId2"/>
    <sheet name="し尿集計結果" sheetId="4" r:id="rId3"/>
  </sheets>
  <definedNames>
    <definedName name="_xlnm._FilterDatabase" localSheetId="0" hidden="1">水洗化人口等!$A$6:$AD$60</definedName>
    <definedName name="_xlnm.Print_Area" localSheetId="2">し尿集計結果!$A$1:$M$37</definedName>
    <definedName name="_xlnm.Print_Area" localSheetId="1">し尿処理状況!$2:$61</definedName>
    <definedName name="_xlnm.Print_Area" localSheetId="0">水洗化人口等!$2:$61</definedName>
    <definedName name="_xlnm.Print_Titles" localSheetId="1">し尿処理状況!$A:$B,し尿処理状況!$2:$6</definedName>
    <definedName name="_xlnm.Print_Titles" localSheetId="0">水洗化人口等!$A:$B,水洗化人口等!$2:$6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Z8" i="2" l="1"/>
  <c r="AZ9" i="2"/>
  <c r="AZ10" i="2"/>
  <c r="AZ11" i="2"/>
  <c r="AZ12" i="2"/>
  <c r="AZ13" i="2"/>
  <c r="AZ14" i="2"/>
  <c r="AZ15" i="2"/>
  <c r="AZ16" i="2"/>
  <c r="AZ17" i="2"/>
  <c r="AZ18" i="2"/>
  <c r="AZ19" i="2"/>
  <c r="AZ20" i="2"/>
  <c r="AZ21" i="2"/>
  <c r="AZ22" i="2"/>
  <c r="AZ23" i="2"/>
  <c r="AZ24" i="2"/>
  <c r="AZ25" i="2"/>
  <c r="AZ26" i="2"/>
  <c r="AZ27" i="2"/>
  <c r="AZ28" i="2"/>
  <c r="AZ29" i="2"/>
  <c r="AZ30" i="2"/>
  <c r="AZ31" i="2"/>
  <c r="AZ32" i="2"/>
  <c r="AZ33" i="2"/>
  <c r="AZ34" i="2"/>
  <c r="AZ35" i="2"/>
  <c r="AZ36" i="2"/>
  <c r="AZ37" i="2"/>
  <c r="AZ38" i="2"/>
  <c r="AZ39" i="2"/>
  <c r="AZ40" i="2"/>
  <c r="AZ41" i="2"/>
  <c r="AZ42" i="2"/>
  <c r="AZ43" i="2"/>
  <c r="AZ44" i="2"/>
  <c r="AZ45" i="2"/>
  <c r="AZ46" i="2"/>
  <c r="AZ47" i="2"/>
  <c r="AZ48" i="2"/>
  <c r="AZ49" i="2"/>
  <c r="AZ50" i="2"/>
  <c r="AZ51" i="2"/>
  <c r="AZ52" i="2"/>
  <c r="AZ53" i="2"/>
  <c r="AZ54" i="2"/>
  <c r="AZ55" i="2"/>
  <c r="AZ56" i="2"/>
  <c r="AZ57" i="2"/>
  <c r="AZ58" i="2"/>
  <c r="AZ59" i="2"/>
  <c r="AZ60" i="2"/>
  <c r="AZ61" i="2"/>
  <c r="AT8" i="2"/>
  <c r="AT9" i="2"/>
  <c r="AT10" i="2"/>
  <c r="AT11" i="2"/>
  <c r="AT12" i="2"/>
  <c r="AT13" i="2"/>
  <c r="AT14" i="2"/>
  <c r="AT15" i="2"/>
  <c r="AT16" i="2"/>
  <c r="AT17" i="2"/>
  <c r="AT18" i="2"/>
  <c r="AT19" i="2"/>
  <c r="AT20" i="2"/>
  <c r="AT21" i="2"/>
  <c r="AT22" i="2"/>
  <c r="AT23" i="2"/>
  <c r="AT24" i="2"/>
  <c r="AT25" i="2"/>
  <c r="AT26" i="2"/>
  <c r="AT27" i="2"/>
  <c r="AT28" i="2"/>
  <c r="AT29" i="2"/>
  <c r="AT30" i="2"/>
  <c r="AT31" i="2"/>
  <c r="AT32" i="2"/>
  <c r="AT33" i="2"/>
  <c r="AT34" i="2"/>
  <c r="AT35" i="2"/>
  <c r="AT36" i="2"/>
  <c r="AT37" i="2"/>
  <c r="AT38" i="2"/>
  <c r="AT39" i="2"/>
  <c r="AT40" i="2"/>
  <c r="AT41" i="2"/>
  <c r="AT42" i="2"/>
  <c r="AT43" i="2"/>
  <c r="AT44" i="2"/>
  <c r="AT45" i="2"/>
  <c r="AT46" i="2"/>
  <c r="AT47" i="2"/>
  <c r="AT48" i="2"/>
  <c r="AT49" i="2"/>
  <c r="AT50" i="2"/>
  <c r="AT51" i="2"/>
  <c r="AT52" i="2"/>
  <c r="AT53" i="2"/>
  <c r="AT54" i="2"/>
  <c r="AT55" i="2"/>
  <c r="AT56" i="2"/>
  <c r="AT57" i="2"/>
  <c r="AT58" i="2"/>
  <c r="AT59" i="2"/>
  <c r="AT60" i="2"/>
  <c r="AT61" i="2"/>
  <c r="AJ8" i="2"/>
  <c r="AJ9" i="2"/>
  <c r="AJ10" i="2"/>
  <c r="AJ11" i="2"/>
  <c r="AJ12" i="2"/>
  <c r="AJ13" i="2"/>
  <c r="AJ14" i="2"/>
  <c r="AJ15" i="2"/>
  <c r="AJ16" i="2"/>
  <c r="AJ17" i="2"/>
  <c r="AJ18" i="2"/>
  <c r="AJ19" i="2"/>
  <c r="AJ20" i="2"/>
  <c r="AJ21" i="2"/>
  <c r="AJ22" i="2"/>
  <c r="AJ23" i="2"/>
  <c r="AJ24" i="2"/>
  <c r="AJ25" i="2"/>
  <c r="AJ26" i="2"/>
  <c r="AJ27" i="2"/>
  <c r="AJ28" i="2"/>
  <c r="AJ29" i="2"/>
  <c r="AJ30" i="2"/>
  <c r="AJ31" i="2"/>
  <c r="AJ32" i="2"/>
  <c r="AJ33" i="2"/>
  <c r="AJ34" i="2"/>
  <c r="AJ35" i="2"/>
  <c r="AJ36" i="2"/>
  <c r="AJ37" i="2"/>
  <c r="AJ38" i="2"/>
  <c r="AJ39" i="2"/>
  <c r="AJ40" i="2"/>
  <c r="AJ41" i="2"/>
  <c r="AJ42" i="2"/>
  <c r="AJ43" i="2"/>
  <c r="AJ44" i="2"/>
  <c r="AJ45" i="2"/>
  <c r="AJ46" i="2"/>
  <c r="AJ47" i="2"/>
  <c r="AJ48" i="2"/>
  <c r="AJ49" i="2"/>
  <c r="AJ50" i="2"/>
  <c r="AJ51" i="2"/>
  <c r="AJ52" i="2"/>
  <c r="AJ53" i="2"/>
  <c r="AJ54" i="2"/>
  <c r="AJ55" i="2"/>
  <c r="AJ56" i="2"/>
  <c r="AJ57" i="2"/>
  <c r="AJ58" i="2"/>
  <c r="AJ59" i="2"/>
  <c r="AJ60" i="2"/>
  <c r="AJ61" i="2"/>
  <c r="AF8" i="2"/>
  <c r="AF9" i="2"/>
  <c r="AF10" i="2"/>
  <c r="AF11" i="2"/>
  <c r="AF12" i="2"/>
  <c r="AF13" i="2"/>
  <c r="AF14" i="2"/>
  <c r="AF15" i="2"/>
  <c r="AF16" i="2"/>
  <c r="AF17" i="2"/>
  <c r="AF18" i="2"/>
  <c r="AF19" i="2"/>
  <c r="AF20" i="2"/>
  <c r="AF21" i="2"/>
  <c r="AF22" i="2"/>
  <c r="AF23" i="2"/>
  <c r="AF24" i="2"/>
  <c r="AF25" i="2"/>
  <c r="AF26" i="2"/>
  <c r="AF27" i="2"/>
  <c r="AF28" i="2"/>
  <c r="AF29" i="2"/>
  <c r="AF30" i="2"/>
  <c r="AF31" i="2"/>
  <c r="AF32" i="2"/>
  <c r="AF33" i="2"/>
  <c r="AF34" i="2"/>
  <c r="AF35" i="2"/>
  <c r="AF36" i="2"/>
  <c r="AF37" i="2"/>
  <c r="AF38" i="2"/>
  <c r="AF39" i="2"/>
  <c r="AF40" i="2"/>
  <c r="AF41" i="2"/>
  <c r="AF42" i="2"/>
  <c r="AF43" i="2"/>
  <c r="AF44" i="2"/>
  <c r="AF45" i="2"/>
  <c r="AF46" i="2"/>
  <c r="AF47" i="2"/>
  <c r="AF48" i="2"/>
  <c r="AF49" i="2"/>
  <c r="AF50" i="2"/>
  <c r="AF51" i="2"/>
  <c r="AF52" i="2"/>
  <c r="AF53" i="2"/>
  <c r="AF54" i="2"/>
  <c r="AF55" i="2"/>
  <c r="AF56" i="2"/>
  <c r="AF57" i="2"/>
  <c r="AF58" i="2"/>
  <c r="AF59" i="2"/>
  <c r="AF60" i="2"/>
  <c r="AF61" i="2"/>
  <c r="AC8" i="2"/>
  <c r="AC9" i="2"/>
  <c r="AC10" i="2"/>
  <c r="AC11" i="2"/>
  <c r="AC12" i="2"/>
  <c r="AC13" i="2"/>
  <c r="AC14" i="2"/>
  <c r="AC15" i="2"/>
  <c r="AC16" i="2"/>
  <c r="AC17" i="2"/>
  <c r="AC18" i="2"/>
  <c r="AC19" i="2"/>
  <c r="AC20" i="2"/>
  <c r="AC21" i="2"/>
  <c r="AC22" i="2"/>
  <c r="AC23" i="2"/>
  <c r="AC24" i="2"/>
  <c r="AC25" i="2"/>
  <c r="AC26" i="2"/>
  <c r="AC27" i="2"/>
  <c r="AC28" i="2"/>
  <c r="AC29" i="2"/>
  <c r="AC30" i="2"/>
  <c r="AC31" i="2"/>
  <c r="AC32" i="2"/>
  <c r="AC33" i="2"/>
  <c r="AC34" i="2"/>
  <c r="AC35" i="2"/>
  <c r="AC36" i="2"/>
  <c r="AC37" i="2"/>
  <c r="AC38" i="2"/>
  <c r="AC39" i="2"/>
  <c r="AC40" i="2"/>
  <c r="AC41" i="2"/>
  <c r="AC42" i="2"/>
  <c r="AC43" i="2"/>
  <c r="AC44" i="2"/>
  <c r="AC45" i="2"/>
  <c r="AC46" i="2"/>
  <c r="AC47" i="2"/>
  <c r="AC48" i="2"/>
  <c r="AC49" i="2"/>
  <c r="AC50" i="2"/>
  <c r="AC51" i="2"/>
  <c r="AC52" i="2"/>
  <c r="AC53" i="2"/>
  <c r="AC54" i="2"/>
  <c r="AC55" i="2"/>
  <c r="AC56" i="2"/>
  <c r="AC57" i="2"/>
  <c r="AC58" i="2"/>
  <c r="AC59" i="2"/>
  <c r="AC60" i="2"/>
  <c r="AC61" i="2"/>
  <c r="V8" i="2"/>
  <c r="V9" i="2"/>
  <c r="V10" i="2"/>
  <c r="V11" i="2"/>
  <c r="V12" i="2"/>
  <c r="V13" i="2"/>
  <c r="V14" i="2"/>
  <c r="V15" i="2"/>
  <c r="V16" i="2"/>
  <c r="V17" i="2"/>
  <c r="V18" i="2"/>
  <c r="V19" i="2"/>
  <c r="V20" i="2"/>
  <c r="V21" i="2"/>
  <c r="V22" i="2"/>
  <c r="V23" i="2"/>
  <c r="V24" i="2"/>
  <c r="V25" i="2"/>
  <c r="V26" i="2"/>
  <c r="V27" i="2"/>
  <c r="V28" i="2"/>
  <c r="V29" i="2"/>
  <c r="V30" i="2"/>
  <c r="V31" i="2"/>
  <c r="V32" i="2"/>
  <c r="V33" i="2"/>
  <c r="V34" i="2"/>
  <c r="V35" i="2"/>
  <c r="V36" i="2"/>
  <c r="V37" i="2"/>
  <c r="V38" i="2"/>
  <c r="V39" i="2"/>
  <c r="V40" i="2"/>
  <c r="V41" i="2"/>
  <c r="V42" i="2"/>
  <c r="V43" i="2"/>
  <c r="V44" i="2"/>
  <c r="V45" i="2"/>
  <c r="V46" i="2"/>
  <c r="V47" i="2"/>
  <c r="V48" i="2"/>
  <c r="V49" i="2"/>
  <c r="V50" i="2"/>
  <c r="V51" i="2"/>
  <c r="V52" i="2"/>
  <c r="V53" i="2"/>
  <c r="V54" i="2"/>
  <c r="V55" i="2"/>
  <c r="V56" i="2"/>
  <c r="V57" i="2"/>
  <c r="V58" i="2"/>
  <c r="V59" i="2"/>
  <c r="V60" i="2"/>
  <c r="V61" i="2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O29" i="2"/>
  <c r="O30" i="2"/>
  <c r="O31" i="2"/>
  <c r="O32" i="2"/>
  <c r="O33" i="2"/>
  <c r="O34" i="2"/>
  <c r="O35" i="2"/>
  <c r="O36" i="2"/>
  <c r="O37" i="2"/>
  <c r="O38" i="2"/>
  <c r="O39" i="2"/>
  <c r="O40" i="2"/>
  <c r="O41" i="2"/>
  <c r="O42" i="2"/>
  <c r="O43" i="2"/>
  <c r="O44" i="2"/>
  <c r="O45" i="2"/>
  <c r="O46" i="2"/>
  <c r="O47" i="2"/>
  <c r="O48" i="2"/>
  <c r="O49" i="2"/>
  <c r="O50" i="2"/>
  <c r="O51" i="2"/>
  <c r="O52" i="2"/>
  <c r="O53" i="2"/>
  <c r="O54" i="2"/>
  <c r="O55" i="2"/>
  <c r="O56" i="2"/>
  <c r="O57" i="2"/>
  <c r="O58" i="2"/>
  <c r="O59" i="2"/>
  <c r="O60" i="2"/>
  <c r="O61" i="2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N44" i="2"/>
  <c r="N45" i="2"/>
  <c r="N46" i="2"/>
  <c r="N47" i="2"/>
  <c r="N48" i="2"/>
  <c r="N49" i="2"/>
  <c r="N50" i="2"/>
  <c r="N51" i="2"/>
  <c r="N52" i="2"/>
  <c r="N53" i="2"/>
  <c r="N54" i="2"/>
  <c r="N55" i="2"/>
  <c r="N56" i="2"/>
  <c r="N57" i="2"/>
  <c r="N58" i="2"/>
  <c r="N59" i="2"/>
  <c r="N60" i="2"/>
  <c r="N61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K48" i="2"/>
  <c r="K49" i="2"/>
  <c r="K50" i="2"/>
  <c r="K51" i="2"/>
  <c r="K52" i="2"/>
  <c r="K53" i="2"/>
  <c r="K54" i="2"/>
  <c r="K55" i="2"/>
  <c r="K56" i="2"/>
  <c r="K57" i="2"/>
  <c r="K58" i="2"/>
  <c r="K59" i="2"/>
  <c r="K60" i="2"/>
  <c r="K61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D8" i="1"/>
  <c r="T8" i="1" s="1"/>
  <c r="D9" i="1"/>
  <c r="T9" i="1" s="1"/>
  <c r="D10" i="1"/>
  <c r="T10" i="1" s="1"/>
  <c r="D11" i="1"/>
  <c r="T11" i="1" s="1"/>
  <c r="D12" i="1"/>
  <c r="F12" i="1" s="1"/>
  <c r="D13" i="1"/>
  <c r="T13" i="1" s="1"/>
  <c r="D14" i="1"/>
  <c r="T14" i="1" s="1"/>
  <c r="D15" i="1"/>
  <c r="J15" i="1" s="1"/>
  <c r="D16" i="1"/>
  <c r="T16" i="1" s="1"/>
  <c r="D17" i="1"/>
  <c r="T17" i="1" s="1"/>
  <c r="D18" i="1"/>
  <c r="L18" i="1" s="1"/>
  <c r="D19" i="1"/>
  <c r="T19" i="1" s="1"/>
  <c r="D20" i="1"/>
  <c r="T20" i="1" s="1"/>
  <c r="D21" i="1"/>
  <c r="T21" i="1" s="1"/>
  <c r="D22" i="1"/>
  <c r="T22" i="1" s="1"/>
  <c r="D23" i="1"/>
  <c r="T23" i="1" s="1"/>
  <c r="D24" i="1"/>
  <c r="J24" i="1" s="1"/>
  <c r="D25" i="1"/>
  <c r="T25" i="1" s="1"/>
  <c r="D26" i="1"/>
  <c r="T26" i="1" s="1"/>
  <c r="D27" i="1"/>
  <c r="J27" i="1" s="1"/>
  <c r="D28" i="1"/>
  <c r="T28" i="1" s="1"/>
  <c r="D29" i="1"/>
  <c r="T29" i="1" s="1"/>
  <c r="D30" i="1"/>
  <c r="T30" i="1" s="1"/>
  <c r="D31" i="1"/>
  <c r="T31" i="1" s="1"/>
  <c r="D32" i="1"/>
  <c r="T32" i="1" s="1"/>
  <c r="D33" i="1"/>
  <c r="T33" i="1" s="1"/>
  <c r="D34" i="1"/>
  <c r="T34" i="1" s="1"/>
  <c r="D35" i="1"/>
  <c r="T35" i="1" s="1"/>
  <c r="D36" i="1"/>
  <c r="N36" i="1" s="1"/>
  <c r="D37" i="1"/>
  <c r="T37" i="1" s="1"/>
  <c r="D38" i="1"/>
  <c r="T38" i="1" s="1"/>
  <c r="D39" i="1"/>
  <c r="J39" i="1" s="1"/>
  <c r="D40" i="1"/>
  <c r="T40" i="1" s="1"/>
  <c r="D41" i="1"/>
  <c r="T41" i="1" s="1"/>
  <c r="D42" i="1"/>
  <c r="F42" i="1" s="1"/>
  <c r="D43" i="1"/>
  <c r="T43" i="1" s="1"/>
  <c r="D44" i="1"/>
  <c r="T44" i="1" s="1"/>
  <c r="D45" i="1"/>
  <c r="L45" i="1" s="1"/>
  <c r="D46" i="1"/>
  <c r="T46" i="1" s="1"/>
  <c r="D47" i="1"/>
  <c r="T47" i="1" s="1"/>
  <c r="D48" i="1"/>
  <c r="L48" i="1" s="1"/>
  <c r="D49" i="1"/>
  <c r="T49" i="1" s="1"/>
  <c r="D50" i="1"/>
  <c r="T50" i="1" s="1"/>
  <c r="D51" i="1"/>
  <c r="T51" i="1" s="1"/>
  <c r="D52" i="1"/>
  <c r="F52" i="1" s="1"/>
  <c r="D53" i="1"/>
  <c r="T53" i="1" s="1"/>
  <c r="D54" i="1"/>
  <c r="J54" i="1" s="1"/>
  <c r="D55" i="1"/>
  <c r="T55" i="1" s="1"/>
  <c r="D56" i="1"/>
  <c r="T56" i="1" s="1"/>
  <c r="D57" i="1"/>
  <c r="N57" i="1" s="1"/>
  <c r="D58" i="1"/>
  <c r="T58" i="1" s="1"/>
  <c r="D59" i="1"/>
  <c r="T59" i="1" s="1"/>
  <c r="D60" i="1"/>
  <c r="T60" i="1" s="1"/>
  <c r="D61" i="1"/>
  <c r="T61" i="1" s="1"/>
  <c r="F36" i="1" l="1"/>
  <c r="J48" i="1"/>
  <c r="J18" i="1"/>
  <c r="L42" i="1"/>
  <c r="L12" i="1"/>
  <c r="N30" i="1"/>
  <c r="T48" i="1"/>
  <c r="T18" i="1"/>
  <c r="F58" i="1"/>
  <c r="F51" i="1"/>
  <c r="F39" i="1"/>
  <c r="F21" i="1"/>
  <c r="J21" i="1"/>
  <c r="N9" i="1"/>
  <c r="F56" i="1"/>
  <c r="F44" i="1"/>
  <c r="F38" i="1"/>
  <c r="F26" i="1"/>
  <c r="F20" i="1"/>
  <c r="F14" i="1"/>
  <c r="F8" i="1"/>
  <c r="J50" i="1"/>
  <c r="J44" i="1"/>
  <c r="J38" i="1"/>
  <c r="J26" i="1"/>
  <c r="L38" i="1"/>
  <c r="F61" i="1"/>
  <c r="F55" i="1"/>
  <c r="F49" i="1"/>
  <c r="F43" i="1"/>
  <c r="F37" i="1"/>
  <c r="F31" i="1"/>
  <c r="F25" i="1"/>
  <c r="F19" i="1"/>
  <c r="F13" i="1"/>
  <c r="J61" i="1"/>
  <c r="J55" i="1"/>
  <c r="J49" i="1"/>
  <c r="J43" i="1"/>
  <c r="J37" i="1"/>
  <c r="J31" i="1"/>
  <c r="J25" i="1"/>
  <c r="J19" i="1"/>
  <c r="J13" i="1"/>
  <c r="L61" i="1"/>
  <c r="L55" i="1"/>
  <c r="L49" i="1"/>
  <c r="L43" i="1"/>
  <c r="L37" i="1"/>
  <c r="L31" i="1"/>
  <c r="L25" i="1"/>
  <c r="L19" i="1"/>
  <c r="L13" i="1"/>
  <c r="N61" i="1"/>
  <c r="N55" i="1"/>
  <c r="N49" i="1"/>
  <c r="N43" i="1"/>
  <c r="N37" i="1"/>
  <c r="N31" i="1"/>
  <c r="N25" i="1"/>
  <c r="N19" i="1"/>
  <c r="N13" i="1"/>
  <c r="F30" i="1"/>
  <c r="J42" i="1"/>
  <c r="J12" i="1"/>
  <c r="L36" i="1"/>
  <c r="N54" i="1"/>
  <c r="N12" i="1"/>
  <c r="T54" i="1"/>
  <c r="T24" i="1"/>
  <c r="F59" i="1"/>
  <c r="F53" i="1"/>
  <c r="F47" i="1"/>
  <c r="F41" i="1"/>
  <c r="F35" i="1"/>
  <c r="F29" i="1"/>
  <c r="F23" i="1"/>
  <c r="F17" i="1"/>
  <c r="F11" i="1"/>
  <c r="J59" i="1"/>
  <c r="J53" i="1"/>
  <c r="J47" i="1"/>
  <c r="J41" i="1"/>
  <c r="J35" i="1"/>
  <c r="J29" i="1"/>
  <c r="J23" i="1"/>
  <c r="J17" i="1"/>
  <c r="J11" i="1"/>
  <c r="L59" i="1"/>
  <c r="L53" i="1"/>
  <c r="L47" i="1"/>
  <c r="L41" i="1"/>
  <c r="L35" i="1"/>
  <c r="L29" i="1"/>
  <c r="L23" i="1"/>
  <c r="L17" i="1"/>
  <c r="L11" i="1"/>
  <c r="N59" i="1"/>
  <c r="N53" i="1"/>
  <c r="N47" i="1"/>
  <c r="N41" i="1"/>
  <c r="N35" i="1"/>
  <c r="N29" i="1"/>
  <c r="N23" i="1"/>
  <c r="N17" i="1"/>
  <c r="N11" i="1"/>
  <c r="F54" i="1"/>
  <c r="F18" i="1"/>
  <c r="J36" i="1"/>
  <c r="L60" i="1"/>
  <c r="L30" i="1"/>
  <c r="N60" i="1"/>
  <c r="N42" i="1"/>
  <c r="N18" i="1"/>
  <c r="T42" i="1"/>
  <c r="T12" i="1"/>
  <c r="F46" i="1"/>
  <c r="F40" i="1"/>
  <c r="F34" i="1"/>
  <c r="F28" i="1"/>
  <c r="F22" i="1"/>
  <c r="F16" i="1"/>
  <c r="F10" i="1"/>
  <c r="J58" i="1"/>
  <c r="J52" i="1"/>
  <c r="J46" i="1"/>
  <c r="J40" i="1"/>
  <c r="J34" i="1"/>
  <c r="J28" i="1"/>
  <c r="J22" i="1"/>
  <c r="J16" i="1"/>
  <c r="J10" i="1"/>
  <c r="L58" i="1"/>
  <c r="L52" i="1"/>
  <c r="L46" i="1"/>
  <c r="L40" i="1"/>
  <c r="L34" i="1"/>
  <c r="L28" i="1"/>
  <c r="L22" i="1"/>
  <c r="L16" i="1"/>
  <c r="L10" i="1"/>
  <c r="N58" i="1"/>
  <c r="N52" i="1"/>
  <c r="N46" i="1"/>
  <c r="N40" i="1"/>
  <c r="N34" i="1"/>
  <c r="N28" i="1"/>
  <c r="N22" i="1"/>
  <c r="N16" i="1"/>
  <c r="N10" i="1"/>
  <c r="T52" i="1"/>
  <c r="F60" i="1"/>
  <c r="F24" i="1"/>
  <c r="J60" i="1"/>
  <c r="J30" i="1"/>
  <c r="L54" i="1"/>
  <c r="L24" i="1"/>
  <c r="N48" i="1"/>
  <c r="N24" i="1"/>
  <c r="T36" i="1"/>
  <c r="F57" i="1"/>
  <c r="F33" i="1"/>
  <c r="F9" i="1"/>
  <c r="J51" i="1"/>
  <c r="J33" i="1"/>
  <c r="J9" i="1"/>
  <c r="L57" i="1"/>
  <c r="L51" i="1"/>
  <c r="L39" i="1"/>
  <c r="L33" i="1"/>
  <c r="L27" i="1"/>
  <c r="L21" i="1"/>
  <c r="L15" i="1"/>
  <c r="L9" i="1"/>
  <c r="N51" i="1"/>
  <c r="N45" i="1"/>
  <c r="N39" i="1"/>
  <c r="N33" i="1"/>
  <c r="N27" i="1"/>
  <c r="N21" i="1"/>
  <c r="N15" i="1"/>
  <c r="T57" i="1"/>
  <c r="T45" i="1"/>
  <c r="T39" i="1"/>
  <c r="T27" i="1"/>
  <c r="T15" i="1"/>
  <c r="F48" i="1"/>
  <c r="F45" i="1"/>
  <c r="F27" i="1"/>
  <c r="F15" i="1"/>
  <c r="J57" i="1"/>
  <c r="J45" i="1"/>
  <c r="F50" i="1"/>
  <c r="F32" i="1"/>
  <c r="J56" i="1"/>
  <c r="J32" i="1"/>
  <c r="J20" i="1"/>
  <c r="J14" i="1"/>
  <c r="J8" i="1"/>
  <c r="L56" i="1"/>
  <c r="L50" i="1"/>
  <c r="L44" i="1"/>
  <c r="L32" i="1"/>
  <c r="L26" i="1"/>
  <c r="L20" i="1"/>
  <c r="L14" i="1"/>
  <c r="L8" i="1"/>
  <c r="N56" i="1"/>
  <c r="N50" i="1"/>
  <c r="N44" i="1"/>
  <c r="N38" i="1"/>
  <c r="N32" i="1"/>
  <c r="N26" i="1"/>
  <c r="N20" i="1"/>
  <c r="N14" i="1"/>
  <c r="N8" i="1"/>
  <c r="AF17" i="4"/>
  <c r="AF18" i="4"/>
  <c r="AF19" i="4"/>
  <c r="AF20" i="4"/>
  <c r="AF21" i="4"/>
  <c r="AF22" i="4"/>
  <c r="AF23" i="4"/>
  <c r="AF24" i="4"/>
  <c r="AF25" i="4"/>
  <c r="AF26" i="4"/>
  <c r="AF27" i="4"/>
  <c r="AF28" i="4"/>
  <c r="AF29" i="4"/>
  <c r="AF30" i="4"/>
  <c r="AF31" i="4"/>
  <c r="AF32" i="4"/>
  <c r="AF33" i="4"/>
  <c r="AF34" i="4"/>
  <c r="AF35" i="4"/>
  <c r="AF36" i="4"/>
  <c r="AF37" i="4"/>
  <c r="AF38" i="4"/>
  <c r="AF39" i="4"/>
  <c r="AF40" i="4"/>
  <c r="AF41" i="4"/>
  <c r="AF42" i="4"/>
  <c r="AF43" i="4"/>
  <c r="AF44" i="4"/>
  <c r="AF45" i="4"/>
  <c r="AF46" i="4"/>
  <c r="AF47" i="4"/>
  <c r="AF48" i="4"/>
  <c r="AF49" i="4"/>
  <c r="AF50" i="4"/>
  <c r="AF51" i="4"/>
  <c r="AF52" i="4"/>
  <c r="AF53" i="4"/>
  <c r="AF54" i="4"/>
  <c r="AF55" i="4"/>
  <c r="AF56" i="4"/>
  <c r="AF57" i="4"/>
  <c r="AF58" i="4"/>
  <c r="AF59" i="4"/>
  <c r="AF60" i="4"/>
  <c r="AF61" i="4"/>
  <c r="AF62" i="4"/>
  <c r="AF63" i="4"/>
  <c r="AF64" i="4"/>
  <c r="AF65" i="4"/>
  <c r="AF66" i="4"/>
  <c r="AF67" i="4"/>
  <c r="AF68" i="4"/>
  <c r="AF69" i="4"/>
  <c r="AF70" i="4"/>
  <c r="AF71" i="4"/>
  <c r="AF72" i="4"/>
  <c r="AF73" i="4"/>
  <c r="AF74" i="4"/>
  <c r="AF75" i="4"/>
  <c r="AF76" i="4"/>
  <c r="AF77" i="4"/>
  <c r="AF78" i="4"/>
  <c r="AF79" i="4"/>
  <c r="AF80" i="4"/>
  <c r="AF81" i="4"/>
  <c r="AF82" i="4"/>
  <c r="AF83" i="4"/>
  <c r="AF84" i="4"/>
  <c r="AF85" i="4"/>
  <c r="AF86" i="4"/>
  <c r="AF87" i="4"/>
  <c r="AF88" i="4"/>
  <c r="AF89" i="4"/>
  <c r="AF90" i="4"/>
  <c r="AF91" i="4"/>
  <c r="AF92" i="4"/>
  <c r="AF93" i="4"/>
  <c r="AF94" i="4"/>
  <c r="AF95" i="4"/>
  <c r="AF96" i="4"/>
  <c r="AF97" i="4"/>
  <c r="AF98" i="4"/>
  <c r="AF99" i="4"/>
  <c r="AF100" i="4"/>
  <c r="AF101" i="4"/>
  <c r="AF102" i="4"/>
  <c r="AF103" i="4"/>
  <c r="AF104" i="4"/>
  <c r="AF105" i="4"/>
  <c r="AF106" i="4"/>
  <c r="AF107" i="4"/>
  <c r="AF108" i="4"/>
  <c r="AF109" i="4"/>
  <c r="AF110" i="4"/>
  <c r="AF111" i="4"/>
  <c r="AF112" i="4"/>
  <c r="AF113" i="4"/>
  <c r="AF114" i="4"/>
  <c r="AF115" i="4"/>
  <c r="AF116" i="4"/>
  <c r="AF117" i="4"/>
  <c r="AF118" i="4"/>
  <c r="AF119" i="4"/>
  <c r="AF120" i="4"/>
  <c r="AF121" i="4"/>
  <c r="AF122" i="4"/>
  <c r="AF123" i="4"/>
  <c r="AF124" i="4"/>
  <c r="AF125" i="4"/>
  <c r="AF126" i="4"/>
  <c r="AF127" i="4"/>
  <c r="AF128" i="4"/>
  <c r="AF129" i="4"/>
  <c r="AF130" i="4"/>
  <c r="AF131" i="4"/>
  <c r="AF132" i="4"/>
  <c r="AF133" i="4"/>
  <c r="AF134" i="4"/>
  <c r="AF135" i="4"/>
  <c r="AF136" i="4"/>
  <c r="AF137" i="4"/>
  <c r="AF138" i="4"/>
  <c r="AF139" i="4"/>
  <c r="AF140" i="4"/>
  <c r="AF141" i="4"/>
  <c r="AF142" i="4"/>
  <c r="AF143" i="4"/>
  <c r="AF144" i="4"/>
  <c r="AF145" i="4"/>
  <c r="AF146" i="4"/>
  <c r="AF147" i="4"/>
  <c r="AF148" i="4"/>
  <c r="AF149" i="4"/>
  <c r="AF150" i="4"/>
  <c r="AF151" i="4"/>
  <c r="AF152" i="4"/>
  <c r="AF153" i="4"/>
  <c r="AF154" i="4"/>
  <c r="AF155" i="4"/>
  <c r="AF156" i="4"/>
  <c r="AF157" i="4"/>
  <c r="AF158" i="4"/>
  <c r="AF159" i="4"/>
  <c r="AF160" i="4"/>
  <c r="AF161" i="4"/>
  <c r="AF162" i="4"/>
  <c r="AF163" i="4"/>
  <c r="AF164" i="4"/>
  <c r="AF165" i="4"/>
  <c r="AF166" i="4"/>
  <c r="AF167" i="4"/>
  <c r="AF168" i="4"/>
  <c r="AF169" i="4"/>
  <c r="AF170" i="4"/>
  <c r="AF171" i="4"/>
  <c r="AF172" i="4"/>
  <c r="AF173" i="4"/>
  <c r="AF174" i="4"/>
  <c r="AF175" i="4"/>
  <c r="AF176" i="4"/>
  <c r="AF177" i="4"/>
  <c r="AF178" i="4"/>
  <c r="AF179" i="4"/>
  <c r="AF180" i="4"/>
  <c r="AF181" i="4"/>
  <c r="AF182" i="4"/>
  <c r="AF183" i="4"/>
  <c r="AF184" i="4"/>
  <c r="AF185" i="4"/>
  <c r="AF186" i="4"/>
  <c r="AF187" i="4"/>
  <c r="AF188" i="4"/>
  <c r="AF189" i="4"/>
  <c r="AF190" i="4"/>
  <c r="AF191" i="4"/>
  <c r="AF192" i="4"/>
  <c r="AF193" i="4"/>
  <c r="AF194" i="4"/>
  <c r="AF195" i="4"/>
  <c r="AF196" i="4"/>
  <c r="AF197" i="4"/>
  <c r="AF198" i="4"/>
  <c r="AF199" i="4"/>
  <c r="AF200" i="4"/>
  <c r="AF201" i="4"/>
  <c r="AF202" i="4"/>
  <c r="AF203" i="4"/>
  <c r="AF204" i="4"/>
  <c r="AF205" i="4"/>
  <c r="AF206" i="4"/>
  <c r="AF207" i="4"/>
  <c r="AF208" i="4"/>
  <c r="O7" i="1" l="1"/>
  <c r="R7" i="1" l="1"/>
  <c r="Q7" i="1"/>
  <c r="A7" i="2"/>
  <c r="AA2" i="4" l="1"/>
  <c r="AB2" i="4" s="1"/>
  <c r="AF9" i="4"/>
  <c r="AF10" i="4"/>
  <c r="AF11" i="4"/>
  <c r="AF12" i="4"/>
  <c r="AF13" i="4"/>
  <c r="AF14" i="4"/>
  <c r="AF15" i="4"/>
  <c r="AF16" i="4"/>
  <c r="AF8" i="4"/>
  <c r="AF7" i="4"/>
  <c r="BC7" i="2" l="1"/>
  <c r="BB7" i="2"/>
  <c r="BA7" i="2"/>
  <c r="AY7" i="2"/>
  <c r="AX7" i="2"/>
  <c r="AW7" i="2"/>
  <c r="AV7" i="2"/>
  <c r="AU7" i="2"/>
  <c r="AS7" i="2"/>
  <c r="AR7" i="2"/>
  <c r="AQ7" i="2"/>
  <c r="AP7" i="2"/>
  <c r="AO7" i="2"/>
  <c r="AN7" i="2"/>
  <c r="AM7" i="2"/>
  <c r="AL7" i="2"/>
  <c r="AK7" i="2"/>
  <c r="AI7" i="2"/>
  <c r="AH7" i="2"/>
  <c r="AG7" i="2"/>
  <c r="AE7" i="2"/>
  <c r="AD7" i="2"/>
  <c r="AB7" i="2"/>
  <c r="AA7" i="2"/>
  <c r="Z7" i="2"/>
  <c r="Y7" i="2"/>
  <c r="X7" i="2"/>
  <c r="W7" i="2"/>
  <c r="U7" i="2"/>
  <c r="T7" i="2"/>
  <c r="S7" i="2"/>
  <c r="R7" i="2"/>
  <c r="Q7" i="2"/>
  <c r="P7" i="2"/>
  <c r="M7" i="2"/>
  <c r="L7" i="2"/>
  <c r="J7" i="2"/>
  <c r="I7" i="2"/>
  <c r="G7" i="2"/>
  <c r="F7" i="2"/>
  <c r="AC7" i="1"/>
  <c r="AB7" i="1"/>
  <c r="AA7" i="1"/>
  <c r="Z7" i="1"/>
  <c r="Y7" i="1"/>
  <c r="X7" i="1"/>
  <c r="W7" i="1"/>
  <c r="V7" i="1"/>
  <c r="U7" i="1"/>
  <c r="S7" i="1"/>
  <c r="P7" i="1" s="1"/>
  <c r="M7" i="1"/>
  <c r="K7" i="1"/>
  <c r="H7" i="1"/>
  <c r="G7" i="1"/>
  <c r="B7" i="2"/>
  <c r="L2" i="4"/>
  <c r="M2" i="4" s="1"/>
  <c r="AF5" i="4"/>
  <c r="AF6" i="4"/>
  <c r="E7" i="1" l="1"/>
  <c r="AZ7" i="2"/>
  <c r="E7" i="2"/>
  <c r="I7" i="1"/>
  <c r="AC7" i="2"/>
  <c r="AF7" i="2"/>
  <c r="AT7" i="2"/>
  <c r="H7" i="2"/>
  <c r="O7" i="2"/>
  <c r="AD2" i="4"/>
  <c r="AG2" i="4"/>
  <c r="K7" i="2"/>
  <c r="V7" i="2"/>
  <c r="AJ7" i="2"/>
  <c r="N7" i="2" l="1"/>
  <c r="AD54" i="4"/>
  <c r="J32" i="4" s="1"/>
  <c r="AD46" i="4"/>
  <c r="I33" i="4" s="1"/>
  <c r="AD38" i="4"/>
  <c r="M7" i="4" s="1"/>
  <c r="AD30" i="4"/>
  <c r="I12" i="4" s="1"/>
  <c r="AD22" i="4"/>
  <c r="H20" i="4" s="1"/>
  <c r="AD21" i="4"/>
  <c r="H14" i="4" s="1"/>
  <c r="AD44" i="4"/>
  <c r="I31" i="4" s="1"/>
  <c r="AD36" i="4"/>
  <c r="L8" i="4" s="1"/>
  <c r="AD28" i="4"/>
  <c r="I10" i="4" s="1"/>
  <c r="AD50" i="4"/>
  <c r="J28" i="4" s="1"/>
  <c r="AD34" i="4"/>
  <c r="I22" i="4" s="1"/>
  <c r="AD24" i="4"/>
  <c r="H22" i="4" s="1"/>
  <c r="AD39" i="4"/>
  <c r="M8" i="4" s="1"/>
  <c r="AD53" i="4"/>
  <c r="J31" i="4" s="1"/>
  <c r="AD45" i="4"/>
  <c r="I32" i="4" s="1"/>
  <c r="AD37" i="4"/>
  <c r="L9" i="4" s="1"/>
  <c r="AD29" i="4"/>
  <c r="I11" i="4" s="1"/>
  <c r="AD52" i="4"/>
  <c r="J30" i="4" s="1"/>
  <c r="AD20" i="4"/>
  <c r="H12" i="4" s="1"/>
  <c r="AD42" i="4"/>
  <c r="I29" i="4" s="1"/>
  <c r="AD18" i="4"/>
  <c r="H10" i="4" s="1"/>
  <c r="AD32" i="4"/>
  <c r="I20" i="4" s="1"/>
  <c r="AD31" i="4"/>
  <c r="I14" i="4" s="1"/>
  <c r="AD51" i="4"/>
  <c r="J29" i="4" s="1"/>
  <c r="AD43" i="4"/>
  <c r="I30" i="4" s="1"/>
  <c r="AD35" i="4"/>
  <c r="L7" i="4" s="1"/>
  <c r="AD27" i="4"/>
  <c r="I9" i="4" s="1"/>
  <c r="AD19" i="4"/>
  <c r="H11" i="4" s="1"/>
  <c r="AD26" i="4"/>
  <c r="I8" i="4" s="1"/>
  <c r="AD40" i="4"/>
  <c r="M9" i="4" s="1"/>
  <c r="AD47" i="4"/>
  <c r="I34" i="4" s="1"/>
  <c r="AD48" i="4"/>
  <c r="I35" i="4" s="1"/>
  <c r="AD23" i="4"/>
  <c r="H21" i="4" s="1"/>
  <c r="AD49" i="4"/>
  <c r="I36" i="4" s="1"/>
  <c r="AD41" i="4"/>
  <c r="I28" i="4" s="1"/>
  <c r="AD33" i="4"/>
  <c r="I21" i="4" s="1"/>
  <c r="AD25" i="4"/>
  <c r="I7" i="4" s="1"/>
  <c r="AD17" i="4"/>
  <c r="H9" i="4" s="1"/>
  <c r="AD14" i="4"/>
  <c r="D16" i="4" s="1"/>
  <c r="AD13" i="4"/>
  <c r="AD12" i="4"/>
  <c r="D13" i="4" s="1"/>
  <c r="AD11" i="4"/>
  <c r="D12" i="4" s="1"/>
  <c r="AD16" i="4"/>
  <c r="H8" i="4" s="1"/>
  <c r="AD15" i="4"/>
  <c r="D7" i="1"/>
  <c r="F7" i="1" s="1"/>
  <c r="AD8" i="4"/>
  <c r="D8" i="4" s="1"/>
  <c r="AD7" i="4"/>
  <c r="D7" i="4" s="1"/>
  <c r="AD10" i="4"/>
  <c r="D11" i="4" s="1"/>
  <c r="AD9" i="4"/>
  <c r="D10" i="4" s="1"/>
  <c r="D7" i="2"/>
  <c r="H7" i="4" l="1"/>
  <c r="H13" i="4" s="1"/>
  <c r="H15" i="4" s="1"/>
  <c r="D9" i="4"/>
  <c r="D14" i="4"/>
  <c r="C18" i="4"/>
  <c r="J8" i="4"/>
  <c r="M15" i="4"/>
  <c r="N7" i="1"/>
  <c r="J7" i="1"/>
  <c r="T7" i="1"/>
  <c r="L7" i="1"/>
  <c r="J10" i="4"/>
  <c r="J9" i="4"/>
  <c r="J12" i="4"/>
  <c r="J14" i="4"/>
  <c r="J21" i="4"/>
  <c r="I23" i="4"/>
  <c r="J22" i="4"/>
  <c r="I37" i="4"/>
  <c r="H23" i="4"/>
  <c r="I13" i="4"/>
  <c r="I15" i="4" s="1"/>
  <c r="L15" i="4"/>
  <c r="J20" i="4"/>
  <c r="J11" i="4"/>
  <c r="J37" i="4"/>
  <c r="D15" i="4" l="1"/>
  <c r="D24" i="4" s="1"/>
  <c r="J7" i="4"/>
  <c r="J13" i="4" s="1"/>
  <c r="K9" i="4" s="1"/>
  <c r="D25" i="4"/>
  <c r="J23" i="4"/>
  <c r="D26" i="4"/>
  <c r="D23" i="4" l="1"/>
  <c r="D20" i="4"/>
  <c r="K11" i="4"/>
  <c r="K12" i="4"/>
  <c r="J15" i="4"/>
  <c r="K8" i="4"/>
  <c r="K10" i="4"/>
  <c r="K7" i="4"/>
  <c r="D22" i="4"/>
  <c r="D21" i="4"/>
</calcChain>
</file>

<file path=xl/sharedStrings.xml><?xml version="1.0" encoding="utf-8"?>
<sst xmlns="http://schemas.openxmlformats.org/spreadsheetml/2006/main" count="980" uniqueCount="370">
  <si>
    <t>ごみ焼却施設</t>
  </si>
  <si>
    <t>メタン化施設</t>
  </si>
  <si>
    <t>下水道処理施設</t>
  </si>
  <si>
    <t>農地還元等の再生利用</t>
  </si>
  <si>
    <t>直接埋立</t>
  </si>
  <si>
    <t>その他の搬出処理</t>
  </si>
  <si>
    <t>し尿処理施設の処理工程からの処理残渣の処理内訳</t>
  </si>
  <si>
    <t>沖縄県</t>
  </si>
  <si>
    <t>鹿児島県</t>
  </si>
  <si>
    <t>宮崎県</t>
  </si>
  <si>
    <t>大分県</t>
  </si>
  <si>
    <t>熊本県</t>
  </si>
  <si>
    <t>長崎県</t>
  </si>
  <si>
    <t>佐賀県</t>
  </si>
  <si>
    <t>福岡県</t>
  </si>
  <si>
    <t>高知県</t>
  </si>
  <si>
    <t>愛媛県</t>
  </si>
  <si>
    <t>香川県</t>
  </si>
  <si>
    <t>徳島県</t>
  </si>
  <si>
    <t>山口県</t>
  </si>
  <si>
    <t>広島県</t>
  </si>
  <si>
    <t>岡山県</t>
  </si>
  <si>
    <t>島根県</t>
  </si>
  <si>
    <t>鳥取県</t>
  </si>
  <si>
    <t>和歌山県</t>
  </si>
  <si>
    <t>奈良県</t>
  </si>
  <si>
    <t>兵庫県</t>
  </si>
  <si>
    <t>大阪府</t>
  </si>
  <si>
    <t>京都府</t>
  </si>
  <si>
    <t>滋賀県</t>
  </si>
  <si>
    <t>三重県</t>
  </si>
  <si>
    <t>愛知県</t>
  </si>
  <si>
    <t>静岡県</t>
  </si>
  <si>
    <t>岐阜県</t>
  </si>
  <si>
    <t>長野県</t>
  </si>
  <si>
    <t>山梨県</t>
  </si>
  <si>
    <t>福井県</t>
  </si>
  <si>
    <t>石川県</t>
  </si>
  <si>
    <t>富山県</t>
  </si>
  <si>
    <t>新潟県</t>
  </si>
  <si>
    <t>神奈川県</t>
  </si>
  <si>
    <t>東京都</t>
  </si>
  <si>
    <t>千葉県</t>
  </si>
  <si>
    <t>埼玉県</t>
  </si>
  <si>
    <t>群馬県</t>
  </si>
  <si>
    <t>栃木県</t>
  </si>
  <si>
    <t>茨城県</t>
  </si>
  <si>
    <t>福島県</t>
  </si>
  <si>
    <t>山形県</t>
  </si>
  <si>
    <t>秋田県</t>
  </si>
  <si>
    <t>宮城県</t>
  </si>
  <si>
    <t>岩手県</t>
  </si>
  <si>
    <t>青森県</t>
  </si>
  <si>
    <t>北海道</t>
  </si>
  <si>
    <t>合計</t>
  </si>
  <si>
    <t>外国人人口</t>
  </si>
  <si>
    <t>自家処理人口</t>
  </si>
  <si>
    <t>し尿処理施設</t>
  </si>
  <si>
    <t>ごみ堆肥化施設</t>
  </si>
  <si>
    <t>し尿処理施設内の焼却</t>
  </si>
  <si>
    <t>下水道投入</t>
  </si>
  <si>
    <t>農地還元</t>
  </si>
  <si>
    <t>その他</t>
  </si>
  <si>
    <t>入力→</t>
  </si>
  <si>
    <t>:市区町村コード(都道府県計は、01000～47000の何れか）</t>
  </si>
  <si>
    <t>処理量</t>
  </si>
  <si>
    <t>汲み取りし尿
（kl）</t>
  </si>
  <si>
    <t>浄化槽汚泥
（kl）</t>
  </si>
  <si>
    <t>合計
（kl）</t>
  </si>
  <si>
    <t>構成比</t>
  </si>
  <si>
    <t>処理残渣搬出量
（t)</t>
  </si>
  <si>
    <t>資源化量
（t)</t>
  </si>
  <si>
    <t>01</t>
  </si>
  <si>
    <t>非水洗化</t>
  </si>
  <si>
    <t>計画収集人口</t>
  </si>
  <si>
    <t>計画処理量</t>
  </si>
  <si>
    <t>水洗化人口等</t>
  </si>
  <si>
    <t>G</t>
  </si>
  <si>
    <t>02</t>
  </si>
  <si>
    <t>H</t>
  </si>
  <si>
    <t>03</t>
  </si>
  <si>
    <t>小計</t>
  </si>
  <si>
    <t>下水道人口</t>
  </si>
  <si>
    <t>K</t>
  </si>
  <si>
    <t>04</t>
  </si>
  <si>
    <t>水洗化</t>
  </si>
  <si>
    <t>─</t>
  </si>
  <si>
    <t>ｺﾐﾌﾟﾗ人口</t>
  </si>
  <si>
    <t>M</t>
  </si>
  <si>
    <t>05</t>
  </si>
  <si>
    <t>浄化槽人口</t>
  </si>
  <si>
    <t>06</t>
  </si>
  <si>
    <t>合併浄化槽</t>
  </si>
  <si>
    <t>P</t>
  </si>
  <si>
    <t>07</t>
  </si>
  <si>
    <t>R</t>
  </si>
  <si>
    <t>08</t>
  </si>
  <si>
    <t>総計</t>
  </si>
  <si>
    <t>自家処理量</t>
  </si>
  <si>
    <t>し尿処理状況</t>
  </si>
  <si>
    <t>09</t>
  </si>
  <si>
    <t>Q</t>
  </si>
  <si>
    <t>10</t>
  </si>
  <si>
    <t>浄化槽人口のうち合併処理浄化槽人口</t>
  </si>
  <si>
    <t>11</t>
  </si>
  <si>
    <t>人</t>
  </si>
  <si>
    <t>S</t>
  </si>
  <si>
    <t>12</t>
  </si>
  <si>
    <t>収集量</t>
  </si>
  <si>
    <t>T</t>
  </si>
  <si>
    <t>13</t>
  </si>
  <si>
    <t>水洗化率：</t>
  </si>
  <si>
    <t>直営</t>
  </si>
  <si>
    <t>U</t>
  </si>
  <si>
    <t>14</t>
  </si>
  <si>
    <t>非水洗化率：</t>
  </si>
  <si>
    <t>委託</t>
  </si>
  <si>
    <t>AD</t>
  </si>
  <si>
    <t>15</t>
  </si>
  <si>
    <t>下水道水洗化率：</t>
  </si>
  <si>
    <t>許可</t>
  </si>
  <si>
    <t>F</t>
  </si>
  <si>
    <t>16</t>
  </si>
  <si>
    <t>浄化槽水洗化率：</t>
  </si>
  <si>
    <t>I</t>
  </si>
  <si>
    <t>17</t>
  </si>
  <si>
    <t>うち合併処理：</t>
  </si>
  <si>
    <t>L</t>
  </si>
  <si>
    <t>18</t>
  </si>
  <si>
    <t>計画収集率：</t>
  </si>
  <si>
    <t>t/年</t>
  </si>
  <si>
    <t>W</t>
  </si>
  <si>
    <t>19</t>
  </si>
  <si>
    <t>自家処理率：</t>
  </si>
  <si>
    <t>処理量・処理向け搬出量</t>
  </si>
  <si>
    <t>残渣処分量(埋立)</t>
  </si>
  <si>
    <t>X</t>
  </si>
  <si>
    <t>20</t>
  </si>
  <si>
    <t>Y</t>
  </si>
  <si>
    <t>21</t>
  </si>
  <si>
    <t>Z</t>
  </si>
  <si>
    <t>22</t>
  </si>
  <si>
    <t>し尿処理施設内の堆肥化･メタン発酵等</t>
  </si>
  <si>
    <t>AA</t>
  </si>
  <si>
    <t>23</t>
  </si>
  <si>
    <t>AB</t>
  </si>
  <si>
    <t>24</t>
  </si>
  <si>
    <t>AE</t>
  </si>
  <si>
    <t>25</t>
  </si>
  <si>
    <t>26</t>
  </si>
  <si>
    <t>J</t>
  </si>
  <si>
    <t>27</t>
  </si>
  <si>
    <t>28</t>
  </si>
  <si>
    <t>AG</t>
  </si>
  <si>
    <t>29</t>
  </si>
  <si>
    <t>AH</t>
  </si>
  <si>
    <t>30</t>
  </si>
  <si>
    <t>AI</t>
  </si>
  <si>
    <t>31</t>
  </si>
  <si>
    <t>BA</t>
  </si>
  <si>
    <t>32</t>
  </si>
  <si>
    <t>BB</t>
  </si>
  <si>
    <t>33</t>
  </si>
  <si>
    <t>BC</t>
  </si>
  <si>
    <t>34</t>
  </si>
  <si>
    <t>AK</t>
  </si>
  <si>
    <t>35</t>
  </si>
  <si>
    <t>AL</t>
  </si>
  <si>
    <t>36</t>
  </si>
  <si>
    <t>AM</t>
  </si>
  <si>
    <t>37</t>
  </si>
  <si>
    <t>AN</t>
  </si>
  <si>
    <t>38</t>
  </si>
  <si>
    <t>AO</t>
  </si>
  <si>
    <t>39</t>
  </si>
  <si>
    <t>AP</t>
  </si>
  <si>
    <t>40</t>
  </si>
  <si>
    <t>AQ</t>
  </si>
  <si>
    <t>41</t>
  </si>
  <si>
    <t>AR</t>
  </si>
  <si>
    <t>42</t>
  </si>
  <si>
    <t>AS</t>
  </si>
  <si>
    <t>43</t>
  </si>
  <si>
    <t>AU</t>
  </si>
  <si>
    <t>44</t>
  </si>
  <si>
    <t>AV</t>
  </si>
  <si>
    <t>45</t>
  </si>
  <si>
    <t>AW</t>
  </si>
  <si>
    <t>46</t>
  </si>
  <si>
    <t>AX</t>
  </si>
  <si>
    <t>47</t>
  </si>
  <si>
    <t>AY</t>
  </si>
  <si>
    <t>都道府県名</t>
    <phoneticPr fontId="3"/>
  </si>
  <si>
    <t>地方公共団体コード</t>
    <phoneticPr fontId="3"/>
  </si>
  <si>
    <t>市区町村名</t>
    <phoneticPr fontId="3"/>
  </si>
  <si>
    <t>総人口 (非水洗化人口+水洗化人口)</t>
    <phoneticPr fontId="3"/>
  </si>
  <si>
    <t>くみ取りし尿の手数料</t>
    <phoneticPr fontId="3"/>
  </si>
  <si>
    <t>浄化槽汚泥の手数料</t>
    <phoneticPr fontId="3"/>
  </si>
  <si>
    <t>合計</t>
    <phoneticPr fontId="3"/>
  </si>
  <si>
    <t>非水洗化人口 (計画収集人口+自家処理人口)</t>
    <phoneticPr fontId="3"/>
  </si>
  <si>
    <t>自家処理人口</t>
    <phoneticPr fontId="3"/>
  </si>
  <si>
    <t>水洗化率(水洗化人口)</t>
    <phoneticPr fontId="3"/>
  </si>
  <si>
    <t>公共下水道人口</t>
    <phoneticPr fontId="3"/>
  </si>
  <si>
    <t>水洗化率(公共下水道)</t>
    <phoneticPr fontId="3"/>
  </si>
  <si>
    <t>水洗化率(コミュニティプラント)</t>
    <phoneticPr fontId="3"/>
  </si>
  <si>
    <t xml:space="preserve">浄化槽人口  </t>
    <phoneticPr fontId="3"/>
  </si>
  <si>
    <t>水洗化率(浄化槽人口)</t>
    <phoneticPr fontId="3"/>
  </si>
  <si>
    <t>従量制
・
回数制</t>
    <phoneticPr fontId="3"/>
  </si>
  <si>
    <t>無料</t>
    <phoneticPr fontId="3"/>
  </si>
  <si>
    <t>実施していない</t>
    <phoneticPr fontId="3"/>
  </si>
  <si>
    <t>合併処理浄化槽人口</t>
    <phoneticPr fontId="3"/>
  </si>
  <si>
    <t>（人）</t>
    <phoneticPr fontId="3"/>
  </si>
  <si>
    <t>（％）</t>
    <phoneticPr fontId="3"/>
  </si>
  <si>
    <t>し尿収集量 (直営+委託+許可)</t>
    <phoneticPr fontId="3"/>
  </si>
  <si>
    <t>し尿処理量 (し尿+浄化槽汚泥+自家処理量)</t>
    <phoneticPr fontId="3"/>
  </si>
  <si>
    <t>処理残渣搬出量(し尿処理施設+ごみ堆肥化施設+メタン化施設)</t>
    <phoneticPr fontId="3"/>
  </si>
  <si>
    <t>し尿処理施設からの処理量(し尿処理施設内の焼却+し尿処理施設内の堆肥化･メタン化発酵等+ごみ焼却施設+ごみ堆肥化施設+メタン化施設+下水道処理施設+農地還元等の再生利用+直接埋立+その他の搬出処理)</t>
    <phoneticPr fontId="3"/>
  </si>
  <si>
    <t>し尿処理施設･処理後の残渣(し尿処理施設内の焼却+し尿処理施設内の堆肥化･メタン化発酵等+ごみ焼却施設+ごみ堆肥化施設+メタン化施設)</t>
    <phoneticPr fontId="3"/>
  </si>
  <si>
    <t>資源化量(し尿処理施設+ごみ堆肥化施設+メタン化施設)</t>
    <phoneticPr fontId="3"/>
  </si>
  <si>
    <t>直営 (し尿+浄化槽汚泥)</t>
    <phoneticPr fontId="3"/>
  </si>
  <si>
    <t>委託 (し尿+浄化槽汚泥)</t>
    <phoneticPr fontId="3"/>
  </si>
  <si>
    <t>許可 (し尿+浄化槽汚泥)</t>
    <phoneticPr fontId="3"/>
  </si>
  <si>
    <t>し尿 (し尿処理施設+ごみ堆肥化施設+メタン化施設+下水道投入+農地還元+その他)</t>
    <phoneticPr fontId="3"/>
  </si>
  <si>
    <t>浄化槽汚泥 (し尿処理施設+ごみ堆肥化施設+メタン化施設+下水道投入+農地還元+その他)</t>
    <phoneticPr fontId="3"/>
  </si>
  <si>
    <t>自家処理量 (し尿+浄化槽汚泥)</t>
    <phoneticPr fontId="3"/>
  </si>
  <si>
    <t>し尿処理施設</t>
    <phoneticPr fontId="3"/>
  </si>
  <si>
    <t>ごみ堆肥化施設</t>
    <phoneticPr fontId="3"/>
  </si>
  <si>
    <t>メタン化施設</t>
    <phoneticPr fontId="3"/>
  </si>
  <si>
    <t>し尿処理施設内の焼却</t>
    <phoneticPr fontId="3"/>
  </si>
  <si>
    <t>し尿処理施設内の堆肥化･メタン化発酵等</t>
    <phoneticPr fontId="3"/>
  </si>
  <si>
    <t>ごみ焼却施設</t>
    <phoneticPr fontId="3"/>
  </si>
  <si>
    <t>下水道処理施設</t>
    <phoneticPr fontId="3"/>
  </si>
  <si>
    <t>農地還元等の再生利用</t>
    <phoneticPr fontId="3"/>
  </si>
  <si>
    <t>直接埋立</t>
    <phoneticPr fontId="3"/>
  </si>
  <si>
    <t>その他の搬出処理</t>
    <phoneticPr fontId="3"/>
  </si>
  <si>
    <t>し尿</t>
    <phoneticPr fontId="3"/>
  </si>
  <si>
    <t>浄化槽汚泥</t>
    <phoneticPr fontId="3"/>
  </si>
  <si>
    <t>下水道投入</t>
    <phoneticPr fontId="3"/>
  </si>
  <si>
    <t>農地還元</t>
    <phoneticPr fontId="3"/>
  </si>
  <si>
    <t>その他</t>
    <phoneticPr fontId="3"/>
  </si>
  <si>
    <t>（ｋｌ）</t>
    <phoneticPr fontId="3"/>
  </si>
  <si>
    <t>(t)</t>
    <phoneticPr fontId="3"/>
  </si>
  <si>
    <t>計画収集人口</t>
    <phoneticPr fontId="3"/>
  </si>
  <si>
    <t>定額制
（人頭制、世帯制）</t>
  </si>
  <si>
    <t>定額制
（人頭制、世帯制）</t>
    <phoneticPr fontId="3"/>
  </si>
  <si>
    <t>=COUNTA(水洗化人口等!B7:B250)+6</t>
    <phoneticPr fontId="3"/>
  </si>
  <si>
    <t>みなし（単独処理）浄化槽人口</t>
    <phoneticPr fontId="3"/>
  </si>
  <si>
    <t>その他浄化槽人口</t>
    <phoneticPr fontId="3"/>
  </si>
  <si>
    <t>非水洗化率</t>
    <phoneticPr fontId="3"/>
  </si>
  <si>
    <t>集落排水施設等人口</t>
    <phoneticPr fontId="3"/>
  </si>
  <si>
    <t>水洗化人口等</t>
    <phoneticPr fontId="3"/>
  </si>
  <si>
    <t>O</t>
    <phoneticPr fontId="3"/>
  </si>
  <si>
    <t>外国人人口</t>
    <rPh sb="0" eb="5">
      <t>ガイコクジンジンコウ</t>
    </rPh>
    <phoneticPr fontId="3"/>
  </si>
  <si>
    <t>U</t>
    <phoneticPr fontId="3"/>
  </si>
  <si>
    <t>水洗化人口 (公共下水道人口+コミュニティプラント人口+集落排水施設等人口+浄化槽人口)</t>
    <phoneticPr fontId="3"/>
  </si>
  <si>
    <t>コミュニティプラント人口</t>
    <phoneticPr fontId="3"/>
  </si>
  <si>
    <t>総人口のうち、外国人人口</t>
    <rPh sb="0" eb="3">
      <t>ソウジンコウ</t>
    </rPh>
    <phoneticPr fontId="3"/>
  </si>
  <si>
    <t>23000</t>
  </si>
  <si>
    <t>水洗化人口等（令和6年度実績）</t>
    <phoneticPr fontId="3"/>
  </si>
  <si>
    <t>し尿処理の状況（令和6年度実績）</t>
    <phoneticPr fontId="3"/>
  </si>
  <si>
    <t>23100</t>
  </si>
  <si>
    <t>名古屋市</t>
  </si>
  <si>
    <t/>
  </si>
  <si>
    <t>○</t>
  </si>
  <si>
    <t>23201</t>
  </si>
  <si>
    <t>豊橋市</t>
  </si>
  <si>
    <t>23202</t>
  </si>
  <si>
    <t>岡崎市</t>
  </si>
  <si>
    <t>23203</t>
  </si>
  <si>
    <t>一宮市</t>
  </si>
  <si>
    <t>23204</t>
  </si>
  <si>
    <t>瀬戸市</t>
  </si>
  <si>
    <t>23205</t>
  </si>
  <si>
    <t>半田市</t>
  </si>
  <si>
    <t>23206</t>
  </si>
  <si>
    <t>春日井市</t>
  </si>
  <si>
    <t>23207</t>
  </si>
  <si>
    <t>豊川市</t>
  </si>
  <si>
    <t>23208</t>
  </si>
  <si>
    <t>津島市</t>
  </si>
  <si>
    <t>23209</t>
  </si>
  <si>
    <t>碧南市</t>
  </si>
  <si>
    <t>23210</t>
  </si>
  <si>
    <t>刈谷市</t>
  </si>
  <si>
    <t>23211</t>
  </si>
  <si>
    <t>豊田市</t>
  </si>
  <si>
    <t>23212</t>
  </si>
  <si>
    <t>安城市</t>
  </si>
  <si>
    <t>23213</t>
  </si>
  <si>
    <t>西尾市</t>
  </si>
  <si>
    <t>23214</t>
  </si>
  <si>
    <t>蒲郡市</t>
  </si>
  <si>
    <t>23215</t>
  </si>
  <si>
    <t>犬山市</t>
  </si>
  <si>
    <t>23216</t>
  </si>
  <si>
    <t>常滑市</t>
  </si>
  <si>
    <t>23217</t>
  </si>
  <si>
    <t>江南市</t>
  </si>
  <si>
    <t>23219</t>
  </si>
  <si>
    <t>小牧市</t>
  </si>
  <si>
    <t>23220</t>
  </si>
  <si>
    <t>稲沢市</t>
  </si>
  <si>
    <t>23221</t>
  </si>
  <si>
    <t>新城市</t>
  </si>
  <si>
    <t>23222</t>
  </si>
  <si>
    <t>東海市</t>
  </si>
  <si>
    <t>23223</t>
  </si>
  <si>
    <t>大府市</t>
  </si>
  <si>
    <t>23224</t>
  </si>
  <si>
    <t>知多市</t>
  </si>
  <si>
    <t>23225</t>
  </si>
  <si>
    <t>知立市</t>
  </si>
  <si>
    <t>23226</t>
  </si>
  <si>
    <t>尾張旭市</t>
  </si>
  <si>
    <t>23227</t>
  </si>
  <si>
    <t>高浜市</t>
  </si>
  <si>
    <t>23228</t>
  </si>
  <si>
    <t>岩倉市</t>
  </si>
  <si>
    <t>23229</t>
  </si>
  <si>
    <t>豊明市</t>
  </si>
  <si>
    <t>23230</t>
  </si>
  <si>
    <t>日進市</t>
  </si>
  <si>
    <t>23231</t>
  </si>
  <si>
    <t>田原市</t>
  </si>
  <si>
    <t>23232</t>
  </si>
  <si>
    <t>愛西市</t>
  </si>
  <si>
    <t>23233</t>
  </si>
  <si>
    <t>清須市</t>
  </si>
  <si>
    <t>23234</t>
  </si>
  <si>
    <t>北名古屋市</t>
  </si>
  <si>
    <t>23235</t>
  </si>
  <si>
    <t>弥富市</t>
  </si>
  <si>
    <t>23236</t>
  </si>
  <si>
    <t>みよし市</t>
  </si>
  <si>
    <t>23237</t>
  </si>
  <si>
    <t>あま市</t>
  </si>
  <si>
    <t>23238</t>
  </si>
  <si>
    <t>長久手市</t>
  </si>
  <si>
    <t>23302</t>
  </si>
  <si>
    <t>東郷町</t>
  </si>
  <si>
    <t>23342</t>
  </si>
  <si>
    <t>豊山町</t>
  </si>
  <si>
    <t>23361</t>
  </si>
  <si>
    <t>大口町</t>
  </si>
  <si>
    <t>23362</t>
  </si>
  <si>
    <t>扶桑町</t>
  </si>
  <si>
    <t>23424</t>
  </si>
  <si>
    <t>大治町</t>
  </si>
  <si>
    <t>23425</t>
  </si>
  <si>
    <t>蟹江町</t>
  </si>
  <si>
    <t>23427</t>
  </si>
  <si>
    <t>飛島村</t>
  </si>
  <si>
    <t>23441</t>
  </si>
  <si>
    <t>阿久比町</t>
  </si>
  <si>
    <t>23442</t>
  </si>
  <si>
    <t>東浦町</t>
  </si>
  <si>
    <t>23445</t>
  </si>
  <si>
    <t>南知多町</t>
  </si>
  <si>
    <t>23446</t>
  </si>
  <si>
    <t>美浜町</t>
  </si>
  <si>
    <t>23447</t>
  </si>
  <si>
    <t>武豊町</t>
  </si>
  <si>
    <t>23501</t>
  </si>
  <si>
    <t>幸田町</t>
  </si>
  <si>
    <t>23561</t>
  </si>
  <si>
    <t>設楽町</t>
  </si>
  <si>
    <t>23562</t>
  </si>
  <si>
    <t>東栄町</t>
  </si>
  <si>
    <t>23563</t>
  </si>
  <si>
    <t>豊根村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</si>
</sst>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.0%"/>
    <numFmt numFmtId="177" formatCode="#,##0_);[Red]\(#,##0\)"/>
    <numFmt numFmtId="178" formatCode="#,##0.0"/>
  </numFmts>
  <fonts count="16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4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b/>
      <sz val="9"/>
      <name val="ＭＳ ゴシック"/>
      <family val="3"/>
      <charset val="128"/>
    </font>
    <font>
      <b/>
      <sz val="11"/>
      <color indexed="10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1"/>
      <name val="ＭＳ Ｐゴシック"/>
      <family val="3"/>
      <charset val="128"/>
    </font>
    <font>
      <b/>
      <sz val="12"/>
      <color rgb="FF0000FF"/>
      <name val="ＭＳ ゴシック"/>
      <family val="3"/>
      <charset val="128"/>
    </font>
    <font>
      <sz val="10"/>
      <color theme="0"/>
      <name val="ＭＳ ゴシック"/>
      <family val="3"/>
      <charset val="128"/>
    </font>
    <font>
      <sz val="9"/>
      <color theme="0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00B0F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9">
    <xf numFmtId="0" fontId="0" fillId="0" borderId="0">
      <alignment vertical="center"/>
    </xf>
    <xf numFmtId="9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6" fillId="0" borderId="0"/>
    <xf numFmtId="0" fontId="6" fillId="0" borderId="0"/>
    <xf numFmtId="0" fontId="7" fillId="0" borderId="0"/>
    <xf numFmtId="0" fontId="7" fillId="0" borderId="0"/>
    <xf numFmtId="0" fontId="7" fillId="0" borderId="0"/>
  </cellStyleXfs>
  <cellXfs count="185">
    <xf numFmtId="0" fontId="0" fillId="0" borderId="0" xfId="0">
      <alignment vertical="center"/>
    </xf>
    <xf numFmtId="0" fontId="8" fillId="0" borderId="0" xfId="6" applyFont="1" applyAlignment="1">
      <alignment horizontal="center" vertical="center"/>
    </xf>
    <xf numFmtId="0" fontId="8" fillId="0" borderId="0" xfId="6" applyFont="1" applyAlignment="1">
      <alignment vertical="center"/>
    </xf>
    <xf numFmtId="0" fontId="8" fillId="0" borderId="0" xfId="7" applyFont="1" applyAlignment="1">
      <alignment vertical="center"/>
    </xf>
    <xf numFmtId="0" fontId="8" fillId="0" borderId="1" xfId="7" applyFont="1" applyBorder="1" applyAlignment="1">
      <alignment horizontal="center" vertical="center"/>
    </xf>
    <xf numFmtId="0" fontId="8" fillId="0" borderId="1" xfId="7" applyFont="1" applyBorder="1" applyAlignment="1">
      <alignment vertical="center"/>
    </xf>
    <xf numFmtId="0" fontId="8" fillId="0" borderId="2" xfId="7" applyFont="1" applyBorder="1" applyAlignment="1">
      <alignment vertical="center"/>
    </xf>
    <xf numFmtId="0" fontId="8" fillId="0" borderId="3" xfId="7" applyFont="1" applyBorder="1" applyAlignment="1">
      <alignment vertical="center"/>
    </xf>
    <xf numFmtId="0" fontId="8" fillId="0" borderId="0" xfId="7" quotePrefix="1" applyFont="1" applyAlignment="1">
      <alignment horizontal="left" vertical="center"/>
    </xf>
    <xf numFmtId="176" fontId="8" fillId="0" borderId="0" xfId="1" applyNumberFormat="1" applyFont="1" applyFill="1" applyAlignment="1">
      <alignment vertical="center"/>
    </xf>
    <xf numFmtId="0" fontId="10" fillId="0" borderId="0" xfId="6" applyFont="1" applyAlignment="1">
      <alignment horizontal="right" vertical="center"/>
    </xf>
    <xf numFmtId="0" fontId="8" fillId="0" borderId="0" xfId="6" quotePrefix="1" applyFont="1" applyAlignment="1">
      <alignment horizontal="left" vertical="center"/>
    </xf>
    <xf numFmtId="0" fontId="11" fillId="0" borderId="0" xfId="8" applyFont="1" applyAlignment="1">
      <alignment vertical="center"/>
    </xf>
    <xf numFmtId="0" fontId="11" fillId="0" borderId="0" xfId="7" applyFont="1" applyAlignment="1">
      <alignment horizontal="left" vertical="center"/>
    </xf>
    <xf numFmtId="0" fontId="8" fillId="0" borderId="0" xfId="7" applyFont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177" fontId="8" fillId="0" borderId="4" xfId="2" applyNumberFormat="1" applyFont="1" applyFill="1" applyBorder="1" applyAlignment="1">
      <alignment vertical="center"/>
    </xf>
    <xf numFmtId="177" fontId="8" fillId="0" borderId="2" xfId="2" applyNumberFormat="1" applyFont="1" applyFill="1" applyBorder="1" applyAlignment="1">
      <alignment vertical="center"/>
    </xf>
    <xf numFmtId="176" fontId="8" fillId="0" borderId="2" xfId="1" applyNumberFormat="1" applyFont="1" applyFill="1" applyBorder="1" applyAlignment="1">
      <alignment vertical="center"/>
    </xf>
    <xf numFmtId="177" fontId="8" fillId="0" borderId="2" xfId="0" applyNumberFormat="1" applyFont="1" applyBorder="1">
      <alignment vertical="center"/>
    </xf>
    <xf numFmtId="177" fontId="8" fillId="0" borderId="5" xfId="0" applyNumberFormat="1" applyFont="1" applyBorder="1">
      <alignment vertical="center"/>
    </xf>
    <xf numFmtId="177" fontId="8" fillId="0" borderId="5" xfId="2" applyNumberFormat="1" applyFont="1" applyFill="1" applyBorder="1" applyAlignment="1">
      <alignment vertical="center"/>
    </xf>
    <xf numFmtId="177" fontId="8" fillId="0" borderId="5" xfId="7" applyNumberFormat="1" applyFont="1" applyBorder="1" applyAlignment="1">
      <alignment vertical="center"/>
    </xf>
    <xf numFmtId="177" fontId="8" fillId="0" borderId="2" xfId="7" applyNumberFormat="1" applyFont="1" applyBorder="1" applyAlignment="1">
      <alignment horizontal="right" vertical="center"/>
    </xf>
    <xf numFmtId="177" fontId="8" fillId="0" borderId="5" xfId="7" applyNumberFormat="1" applyFont="1" applyBorder="1" applyAlignment="1">
      <alignment horizontal="right" vertical="center"/>
    </xf>
    <xf numFmtId="177" fontId="8" fillId="0" borderId="6" xfId="7" applyNumberFormat="1" applyFont="1" applyBorder="1" applyAlignment="1">
      <alignment vertical="center"/>
    </xf>
    <xf numFmtId="0" fontId="8" fillId="0" borderId="2" xfId="7" applyFont="1" applyBorder="1" applyAlignment="1">
      <alignment horizontal="right" vertical="center"/>
    </xf>
    <xf numFmtId="177" fontId="8" fillId="0" borderId="7" xfId="2" applyNumberFormat="1" applyFont="1" applyFill="1" applyBorder="1" applyAlignment="1">
      <alignment vertical="center"/>
    </xf>
    <xf numFmtId="0" fontId="8" fillId="0" borderId="7" xfId="7" applyFont="1" applyBorder="1" applyAlignment="1">
      <alignment horizontal="right" vertical="center"/>
    </xf>
    <xf numFmtId="177" fontId="8" fillId="0" borderId="7" xfId="0" applyNumberFormat="1" applyFont="1" applyBorder="1">
      <alignment vertical="center"/>
    </xf>
    <xf numFmtId="177" fontId="8" fillId="0" borderId="6" xfId="0" applyNumberFormat="1" applyFont="1" applyBorder="1">
      <alignment vertical="center"/>
    </xf>
    <xf numFmtId="38" fontId="8" fillId="0" borderId="8" xfId="2" applyFont="1" applyFill="1" applyBorder="1" applyAlignment="1">
      <alignment vertical="center"/>
    </xf>
    <xf numFmtId="177" fontId="8" fillId="0" borderId="6" xfId="2" applyNumberFormat="1" applyFont="1" applyFill="1" applyBorder="1" applyAlignment="1">
      <alignment vertical="center"/>
    </xf>
    <xf numFmtId="2" fontId="8" fillId="0" borderId="0" xfId="7" applyNumberFormat="1" applyFont="1" applyAlignment="1">
      <alignment vertical="center"/>
    </xf>
    <xf numFmtId="0" fontId="8" fillId="0" borderId="0" xfId="7" applyFont="1" applyAlignment="1">
      <alignment horizontal="right"/>
    </xf>
    <xf numFmtId="0" fontId="8" fillId="0" borderId="1" xfId="7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8" fillId="0" borderId="0" xfId="7" applyFont="1" applyAlignment="1">
      <alignment horizontal="right" vertical="center"/>
    </xf>
    <xf numFmtId="0" fontId="8" fillId="0" borderId="0" xfId="7" quotePrefix="1" applyFont="1" applyAlignment="1">
      <alignment horizontal="right" vertical="center"/>
    </xf>
    <xf numFmtId="0" fontId="8" fillId="0" borderId="4" xfId="7" applyFont="1" applyBorder="1" applyAlignment="1">
      <alignment horizontal="center" vertical="center" wrapText="1"/>
    </xf>
    <xf numFmtId="49" fontId="8" fillId="0" borderId="0" xfId="6" applyNumberFormat="1" applyFont="1" applyAlignment="1">
      <alignment vertical="center"/>
    </xf>
    <xf numFmtId="0" fontId="2" fillId="0" borderId="0" xfId="0" applyFont="1">
      <alignment vertical="center"/>
    </xf>
    <xf numFmtId="0" fontId="8" fillId="0" borderId="0" xfId="6" applyFont="1" applyAlignment="1">
      <alignment vertical="center" textRotation="255"/>
    </xf>
    <xf numFmtId="0" fontId="9" fillId="0" borderId="0" xfId="0" applyFont="1" applyAlignment="1">
      <alignment horizontal="left" vertical="center" wrapText="1"/>
    </xf>
    <xf numFmtId="0" fontId="7" fillId="0" borderId="0" xfId="5" applyFont="1"/>
    <xf numFmtId="0" fontId="7" fillId="0" borderId="0" xfId="4" applyFont="1"/>
    <xf numFmtId="0" fontId="4" fillId="0" borderId="0" xfId="0" applyFont="1">
      <alignment vertical="center"/>
    </xf>
    <xf numFmtId="0" fontId="4" fillId="0" borderId="0" xfId="0" applyFont="1" applyAlignment="1">
      <alignment horizontal="left" vertical="center"/>
    </xf>
    <xf numFmtId="49" fontId="8" fillId="4" borderId="0" xfId="6" applyNumberFormat="1" applyFont="1" applyFill="1" applyAlignment="1">
      <alignment vertical="center"/>
    </xf>
    <xf numFmtId="0" fontId="8" fillId="4" borderId="0" xfId="6" applyFont="1" applyFill="1" applyAlignment="1">
      <alignment vertical="center"/>
    </xf>
    <xf numFmtId="0" fontId="9" fillId="2" borderId="9" xfId="4" applyFont="1" applyFill="1" applyBorder="1" applyAlignment="1">
      <alignment vertical="center"/>
    </xf>
    <xf numFmtId="0" fontId="5" fillId="2" borderId="10" xfId="4" applyFont="1" applyFill="1" applyBorder="1" applyAlignment="1">
      <alignment vertical="center"/>
    </xf>
    <xf numFmtId="0" fontId="9" fillId="2" borderId="11" xfId="3" applyFont="1" applyFill="1" applyBorder="1" applyAlignment="1">
      <alignment vertical="center" wrapText="1"/>
    </xf>
    <xf numFmtId="0" fontId="5" fillId="2" borderId="9" xfId="4" quotePrefix="1" applyFont="1" applyFill="1" applyBorder="1" applyAlignment="1">
      <alignment vertical="center"/>
    </xf>
    <xf numFmtId="0" fontId="5" fillId="2" borderId="12" xfId="4" applyFont="1" applyFill="1" applyBorder="1" applyAlignment="1">
      <alignment vertical="center"/>
    </xf>
    <xf numFmtId="0" fontId="5" fillId="2" borderId="3" xfId="4" applyFont="1" applyFill="1" applyBorder="1" applyAlignment="1">
      <alignment vertical="center"/>
    </xf>
    <xf numFmtId="0" fontId="5" fillId="2" borderId="12" xfId="3" applyFont="1" applyFill="1" applyBorder="1" applyAlignment="1">
      <alignment vertical="center" wrapText="1"/>
    </xf>
    <xf numFmtId="0" fontId="5" fillId="2" borderId="3" xfId="4" quotePrefix="1" applyFont="1" applyFill="1" applyBorder="1" applyAlignment="1">
      <alignment vertical="center" wrapText="1"/>
    </xf>
    <xf numFmtId="0" fontId="5" fillId="2" borderId="12" xfId="3" quotePrefix="1" applyFont="1" applyFill="1" applyBorder="1" applyAlignment="1">
      <alignment vertical="center" wrapText="1"/>
    </xf>
    <xf numFmtId="0" fontId="5" fillId="2" borderId="12" xfId="4" applyFont="1" applyFill="1" applyBorder="1" applyAlignment="1">
      <alignment vertical="center" wrapText="1"/>
    </xf>
    <xf numFmtId="0" fontId="9" fillId="2" borderId="12" xfId="3" applyFont="1" applyFill="1" applyBorder="1" applyAlignment="1">
      <alignment vertical="center" wrapText="1"/>
    </xf>
    <xf numFmtId="0" fontId="5" fillId="2" borderId="12" xfId="4" applyFont="1" applyFill="1" applyBorder="1" applyAlignment="1">
      <alignment horizontal="center" vertical="center"/>
    </xf>
    <xf numFmtId="0" fontId="5" fillId="2" borderId="12" xfId="4" applyFont="1" applyFill="1" applyBorder="1" applyAlignment="1">
      <alignment horizontal="center" vertical="center" wrapText="1"/>
    </xf>
    <xf numFmtId="0" fontId="5" fillId="2" borderId="12" xfId="3" applyFont="1" applyFill="1" applyBorder="1" applyAlignment="1">
      <alignment horizontal="center" vertical="center"/>
    </xf>
    <xf numFmtId="0" fontId="5" fillId="2" borderId="12" xfId="4" quotePrefix="1" applyFont="1" applyFill="1" applyBorder="1" applyAlignment="1">
      <alignment horizontal="center" vertical="center" wrapText="1"/>
    </xf>
    <xf numFmtId="0" fontId="7" fillId="0" borderId="0" xfId="0" applyFo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49" fontId="7" fillId="0" borderId="0" xfId="0" applyNumberFormat="1" applyFont="1">
      <alignment vertical="center"/>
    </xf>
    <xf numFmtId="3" fontId="7" fillId="0" borderId="0" xfId="0" applyNumberFormat="1" applyFont="1">
      <alignment vertical="center"/>
    </xf>
    <xf numFmtId="178" fontId="7" fillId="0" borderId="0" xfId="0" applyNumberFormat="1" applyFont="1" applyAlignment="1">
      <alignment horizontal="right" vertical="center"/>
    </xf>
    <xf numFmtId="0" fontId="9" fillId="2" borderId="9" xfId="5" quotePrefix="1" applyFont="1" applyFill="1" applyBorder="1" applyAlignment="1">
      <alignment horizontal="left" vertical="center"/>
    </xf>
    <xf numFmtId="0" fontId="5" fillId="2" borderId="10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5" fillId="2" borderId="10" xfId="5" applyFont="1" applyFill="1" applyBorder="1" applyAlignment="1">
      <alignment horizontal="left" vertical="center"/>
    </xf>
    <xf numFmtId="0" fontId="5" fillId="2" borderId="3" xfId="5" applyFont="1" applyFill="1" applyBorder="1" applyAlignment="1">
      <alignment horizontal="left" vertical="center"/>
    </xf>
    <xf numFmtId="0" fontId="5" fillId="2" borderId="12" xfId="0" applyFont="1" applyFill="1" applyBorder="1" applyAlignment="1">
      <alignment horizontal="left" vertical="center" wrapText="1"/>
    </xf>
    <xf numFmtId="0" fontId="5" fillId="2" borderId="12" xfId="5" applyFont="1" applyFill="1" applyBorder="1" applyAlignment="1">
      <alignment horizontal="left" vertical="center"/>
    </xf>
    <xf numFmtId="0" fontId="5" fillId="2" borderId="9" xfId="5" quotePrefix="1" applyFont="1" applyFill="1" applyBorder="1" applyAlignment="1">
      <alignment horizontal="left" vertical="center"/>
    </xf>
    <xf numFmtId="0" fontId="9" fillId="2" borderId="12" xfId="5" applyFont="1" applyFill="1" applyBorder="1" applyAlignment="1">
      <alignment horizontal="left" vertical="center" wrapText="1"/>
    </xf>
    <xf numFmtId="0" fontId="5" fillId="2" borderId="12" xfId="5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49" fontId="7" fillId="0" borderId="0" xfId="0" applyNumberFormat="1" applyFont="1" applyAlignment="1">
      <alignment horizontal="center"/>
    </xf>
    <xf numFmtId="0" fontId="5" fillId="0" borderId="0" xfId="0" applyFont="1" applyAlignment="1">
      <alignment horizontal="left" vertical="center"/>
    </xf>
    <xf numFmtId="0" fontId="7" fillId="0" borderId="2" xfId="0" applyFont="1" applyBorder="1">
      <alignment vertical="center"/>
    </xf>
    <xf numFmtId="49" fontId="7" fillId="0" borderId="2" xfId="0" applyNumberFormat="1" applyFont="1" applyBorder="1">
      <alignment vertical="center"/>
    </xf>
    <xf numFmtId="3" fontId="7" fillId="0" borderId="2" xfId="0" applyNumberFormat="1" applyFont="1" applyBorder="1">
      <alignment vertical="center"/>
    </xf>
    <xf numFmtId="178" fontId="7" fillId="0" borderId="2" xfId="0" applyNumberFormat="1" applyFont="1" applyBorder="1" applyAlignment="1">
      <alignment horizontal="right" vertical="center"/>
    </xf>
    <xf numFmtId="0" fontId="7" fillId="3" borderId="2" xfId="0" applyFont="1" applyFill="1" applyBorder="1">
      <alignment vertical="center"/>
    </xf>
    <xf numFmtId="49" fontId="7" fillId="3" borderId="2" xfId="0" applyNumberFormat="1" applyFont="1" applyFill="1" applyBorder="1">
      <alignment vertical="center"/>
    </xf>
    <xf numFmtId="3" fontId="7" fillId="3" borderId="2" xfId="2" applyNumberFormat="1" applyFont="1" applyFill="1" applyBorder="1" applyAlignment="1">
      <alignment vertical="center"/>
    </xf>
    <xf numFmtId="0" fontId="7" fillId="3" borderId="2" xfId="2" applyNumberFormat="1" applyFont="1" applyFill="1" applyBorder="1" applyAlignment="1">
      <alignment horizontal="left" vertical="center"/>
    </xf>
    <xf numFmtId="3" fontId="7" fillId="3" borderId="2" xfId="2" applyNumberFormat="1" applyFont="1" applyFill="1" applyBorder="1" applyAlignment="1">
      <alignment horizontal="right" vertical="center"/>
    </xf>
    <xf numFmtId="178" fontId="7" fillId="3" borderId="2" xfId="2" applyNumberFormat="1" applyFont="1" applyFill="1" applyBorder="1" applyAlignment="1">
      <alignment horizontal="right" vertical="center"/>
    </xf>
    <xf numFmtId="0" fontId="7" fillId="3" borderId="2" xfId="2" applyNumberFormat="1" applyFont="1" applyFill="1" applyBorder="1" applyAlignment="1">
      <alignment vertical="center"/>
    </xf>
    <xf numFmtId="49" fontId="7" fillId="0" borderId="2" xfId="0" applyNumberFormat="1" applyFont="1" applyBorder="1" applyAlignment="1"/>
    <xf numFmtId="0" fontId="7" fillId="3" borderId="2" xfId="0" applyFont="1" applyFill="1" applyBorder="1" applyAlignment="1">
      <alignment horizontal="left" vertical="center"/>
    </xf>
    <xf numFmtId="0" fontId="7" fillId="0" borderId="2" xfId="0" applyFont="1" applyBorder="1" applyAlignment="1">
      <alignment horizontal="left"/>
    </xf>
    <xf numFmtId="0" fontId="5" fillId="2" borderId="11" xfId="4" quotePrefix="1" applyFont="1" applyFill="1" applyBorder="1" applyAlignment="1">
      <alignment vertical="center" wrapText="1"/>
    </xf>
    <xf numFmtId="0" fontId="5" fillId="2" borderId="13" xfId="4" quotePrefix="1" applyFont="1" applyFill="1" applyBorder="1" applyAlignment="1">
      <alignment vertical="center" wrapText="1"/>
    </xf>
    <xf numFmtId="0" fontId="5" fillId="2" borderId="13" xfId="4" quotePrefix="1" applyFont="1" applyFill="1" applyBorder="1" applyAlignment="1">
      <alignment vertical="center"/>
    </xf>
    <xf numFmtId="0" fontId="8" fillId="0" borderId="0" xfId="7" quotePrefix="1" applyFont="1" applyAlignment="1">
      <alignment horizontal="center" vertical="center"/>
    </xf>
    <xf numFmtId="0" fontId="8" fillId="0" borderId="3" xfId="7" quotePrefix="1" applyFont="1" applyBorder="1" applyAlignment="1">
      <alignment horizontal="left" vertical="center"/>
    </xf>
    <xf numFmtId="0" fontId="8" fillId="0" borderId="29" xfId="7" applyFont="1" applyBorder="1" applyAlignment="1">
      <alignment horizontal="center" vertical="center"/>
    </xf>
    <xf numFmtId="49" fontId="13" fillId="0" borderId="8" xfId="6" applyNumberFormat="1" applyFont="1" applyBorder="1" applyAlignment="1">
      <alignment horizontal="center" vertical="center"/>
    </xf>
    <xf numFmtId="178" fontId="7" fillId="0" borderId="2" xfId="0" applyNumberFormat="1" applyFont="1" applyBorder="1">
      <alignment vertical="center"/>
    </xf>
    <xf numFmtId="178" fontId="7" fillId="0" borderId="0" xfId="0" applyNumberFormat="1" applyFont="1">
      <alignment vertical="center"/>
    </xf>
    <xf numFmtId="49" fontId="7" fillId="3" borderId="2" xfId="2" quotePrefix="1" applyNumberFormat="1" applyFont="1" applyFill="1" applyBorder="1" applyAlignment="1">
      <alignment horizontal="left" vertical="center"/>
    </xf>
    <xf numFmtId="0" fontId="5" fillId="2" borderId="11" xfId="4" applyFont="1" applyFill="1" applyBorder="1" applyAlignment="1">
      <alignment vertical="center" wrapText="1"/>
    </xf>
    <xf numFmtId="0" fontId="5" fillId="2" borderId="12" xfId="0" applyFont="1" applyFill="1" applyBorder="1" applyAlignment="1">
      <alignment vertical="center" wrapText="1"/>
    </xf>
    <xf numFmtId="0" fontId="5" fillId="2" borderId="11" xfId="0" applyFont="1" applyFill="1" applyBorder="1" applyAlignment="1">
      <alignment vertical="center" wrapText="1"/>
    </xf>
    <xf numFmtId="0" fontId="5" fillId="2" borderId="11" xfId="0" quotePrefix="1" applyFont="1" applyFill="1" applyBorder="1" applyAlignment="1">
      <alignment vertical="center" wrapText="1"/>
    </xf>
    <xf numFmtId="0" fontId="5" fillId="2" borderId="12" xfId="0" quotePrefix="1" applyFont="1" applyFill="1" applyBorder="1" applyAlignment="1">
      <alignment vertical="center" wrapText="1"/>
    </xf>
    <xf numFmtId="0" fontId="5" fillId="2" borderId="12" xfId="0" applyFont="1" applyFill="1" applyBorder="1">
      <alignment vertical="center"/>
    </xf>
    <xf numFmtId="0" fontId="5" fillId="2" borderId="11" xfId="4" quotePrefix="1" applyFont="1" applyFill="1" applyBorder="1" applyAlignment="1">
      <alignment vertical="center" wrapText="1"/>
    </xf>
    <xf numFmtId="0" fontId="5" fillId="2" borderId="12" xfId="4" quotePrefix="1" applyFont="1" applyFill="1" applyBorder="1" applyAlignment="1">
      <alignment vertical="center" wrapText="1"/>
    </xf>
    <xf numFmtId="0" fontId="5" fillId="2" borderId="9" xfId="4" applyFont="1" applyFill="1" applyBorder="1" applyAlignment="1">
      <alignment vertical="center"/>
    </xf>
    <xf numFmtId="0" fontId="5" fillId="2" borderId="13" xfId="4" applyFont="1" applyFill="1" applyBorder="1" applyAlignment="1">
      <alignment vertical="center"/>
    </xf>
    <xf numFmtId="0" fontId="5" fillId="2" borderId="14" xfId="4" applyFont="1" applyFill="1" applyBorder="1" applyAlignment="1">
      <alignment vertical="center"/>
    </xf>
    <xf numFmtId="0" fontId="5" fillId="2" borderId="15" xfId="4" applyFont="1" applyFill="1" applyBorder="1" applyAlignment="1">
      <alignment vertical="center"/>
    </xf>
    <xf numFmtId="0" fontId="5" fillId="2" borderId="16" xfId="4" applyFont="1" applyFill="1" applyBorder="1" applyAlignment="1">
      <alignment vertical="center"/>
    </xf>
    <xf numFmtId="0" fontId="5" fillId="2" borderId="17" xfId="4" applyFont="1" applyFill="1" applyBorder="1" applyAlignment="1">
      <alignment vertical="center"/>
    </xf>
    <xf numFmtId="0" fontId="5" fillId="2" borderId="12" xfId="4" applyFont="1" applyFill="1" applyBorder="1" applyAlignment="1">
      <alignment vertical="center" wrapText="1"/>
    </xf>
    <xf numFmtId="0" fontId="5" fillId="2" borderId="11" xfId="4" quotePrefix="1" applyFont="1" applyFill="1" applyBorder="1" applyAlignment="1">
      <alignment horizontal="left" vertical="center" wrapText="1"/>
    </xf>
    <xf numFmtId="0" fontId="5" fillId="2" borderId="12" xfId="4" quotePrefix="1" applyFont="1" applyFill="1" applyBorder="1" applyAlignment="1">
      <alignment horizontal="left" vertical="center" wrapText="1"/>
    </xf>
    <xf numFmtId="0" fontId="5" fillId="2" borderId="9" xfId="4" quotePrefix="1" applyFont="1" applyFill="1" applyBorder="1" applyAlignment="1">
      <alignment vertical="center"/>
    </xf>
    <xf numFmtId="0" fontId="5" fillId="2" borderId="9" xfId="4" quotePrefix="1" applyFont="1" applyFill="1" applyBorder="1" applyAlignment="1">
      <alignment vertical="center" wrapText="1"/>
    </xf>
    <xf numFmtId="0" fontId="9" fillId="2" borderId="9" xfId="0" applyFont="1" applyFill="1" applyBorder="1" applyAlignment="1">
      <alignment horizontal="left" vertical="center" wrapText="1"/>
    </xf>
    <xf numFmtId="0" fontId="5" fillId="2" borderId="13" xfId="0" applyFont="1" applyFill="1" applyBorder="1" applyAlignment="1">
      <alignment horizontal="left" vertical="center" wrapText="1"/>
    </xf>
    <xf numFmtId="0" fontId="5" fillId="2" borderId="14" xfId="0" applyFont="1" applyFill="1" applyBorder="1" applyAlignment="1">
      <alignment horizontal="left" vertical="center" wrapText="1"/>
    </xf>
    <xf numFmtId="0" fontId="5" fillId="2" borderId="9" xfId="5" quotePrefix="1" applyFont="1" applyFill="1" applyBorder="1" applyAlignment="1">
      <alignment horizontal="left" vertical="center" wrapText="1"/>
    </xf>
    <xf numFmtId="0" fontId="5" fillId="2" borderId="9" xfId="5" quotePrefix="1" applyFont="1" applyFill="1" applyBorder="1" applyAlignment="1">
      <alignment horizontal="left" vertical="center"/>
    </xf>
    <xf numFmtId="0" fontId="5" fillId="2" borderId="13" xfId="0" applyFont="1" applyFill="1" applyBorder="1" applyAlignment="1">
      <alignment horizontal="left" vertical="center"/>
    </xf>
    <xf numFmtId="0" fontId="5" fillId="2" borderId="14" xfId="0" applyFont="1" applyFill="1" applyBorder="1" applyAlignment="1">
      <alignment horizontal="left" vertical="center"/>
    </xf>
    <xf numFmtId="0" fontId="5" fillId="2" borderId="12" xfId="0" applyFont="1" applyFill="1" applyBorder="1" applyAlignment="1">
      <alignment horizontal="left" vertical="center"/>
    </xf>
    <xf numFmtId="0" fontId="5" fillId="2" borderId="11" xfId="0" applyFont="1" applyFill="1" applyBorder="1" applyAlignment="1">
      <alignment horizontal="left" vertical="center" wrapText="1"/>
    </xf>
    <xf numFmtId="0" fontId="5" fillId="2" borderId="12" xfId="0" applyFont="1" applyFill="1" applyBorder="1" applyAlignment="1">
      <alignment horizontal="left" vertical="center" wrapText="1"/>
    </xf>
    <xf numFmtId="0" fontId="9" fillId="2" borderId="11" xfId="0" applyFont="1" applyFill="1" applyBorder="1" applyAlignment="1">
      <alignment horizontal="left" vertical="center" wrapText="1"/>
    </xf>
    <xf numFmtId="0" fontId="5" fillId="2" borderId="11" xfId="5" applyFont="1" applyFill="1" applyBorder="1" applyAlignment="1">
      <alignment horizontal="left" vertical="center" wrapText="1"/>
    </xf>
    <xf numFmtId="0" fontId="5" fillId="2" borderId="11" xfId="0" quotePrefix="1" applyFont="1" applyFill="1" applyBorder="1" applyAlignment="1">
      <alignment horizontal="left" vertical="center" wrapText="1"/>
    </xf>
    <xf numFmtId="0" fontId="5" fillId="2" borderId="13" xfId="5" quotePrefix="1" applyFont="1" applyFill="1" applyBorder="1" applyAlignment="1">
      <alignment horizontal="left" vertical="center" wrapText="1"/>
    </xf>
    <xf numFmtId="0" fontId="5" fillId="2" borderId="14" xfId="5" quotePrefix="1" applyFont="1" applyFill="1" applyBorder="1" applyAlignment="1">
      <alignment horizontal="left" vertical="center" wrapText="1"/>
    </xf>
    <xf numFmtId="0" fontId="5" fillId="2" borderId="11" xfId="5" applyFont="1" applyFill="1" applyBorder="1" applyAlignment="1">
      <alignment vertical="center" wrapText="1"/>
    </xf>
    <xf numFmtId="0" fontId="5" fillId="2" borderId="12" xfId="5" applyFont="1" applyFill="1" applyBorder="1" applyAlignment="1">
      <alignment vertical="center" wrapText="1"/>
    </xf>
    <xf numFmtId="0" fontId="5" fillId="2" borderId="11" xfId="5" quotePrefix="1" applyFont="1" applyFill="1" applyBorder="1" applyAlignment="1">
      <alignment vertical="center" wrapText="1"/>
    </xf>
    <xf numFmtId="0" fontId="5" fillId="2" borderId="12" xfId="5" quotePrefix="1" applyFont="1" applyFill="1" applyBorder="1" applyAlignment="1">
      <alignment vertical="center" wrapText="1"/>
    </xf>
    <xf numFmtId="0" fontId="8" fillId="0" borderId="18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8" fillId="0" borderId="21" xfId="0" applyFont="1" applyBorder="1">
      <alignment vertical="center"/>
    </xf>
    <xf numFmtId="0" fontId="8" fillId="0" borderId="10" xfId="0" applyFont="1" applyBorder="1">
      <alignment vertical="center"/>
    </xf>
    <xf numFmtId="0" fontId="8" fillId="0" borderId="3" xfId="0" applyFont="1" applyBorder="1">
      <alignment vertical="center"/>
    </xf>
    <xf numFmtId="0" fontId="8" fillId="0" borderId="21" xfId="7" applyFont="1" applyBorder="1" applyAlignment="1">
      <alignment horizontal="center" vertical="center"/>
    </xf>
    <xf numFmtId="0" fontId="8" fillId="0" borderId="3" xfId="7" applyFont="1" applyBorder="1" applyAlignment="1">
      <alignment horizontal="center" vertical="center"/>
    </xf>
    <xf numFmtId="0" fontId="8" fillId="0" borderId="18" xfId="7" applyFont="1" applyBorder="1" applyAlignment="1">
      <alignment horizontal="center" vertical="center"/>
    </xf>
    <xf numFmtId="0" fontId="8" fillId="0" borderId="20" xfId="7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22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8" fillId="0" borderId="23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8" fillId="0" borderId="22" xfId="7" applyFont="1" applyBorder="1" applyAlignment="1">
      <alignment horizontal="center" vertical="center"/>
    </xf>
    <xf numFmtId="0" fontId="8" fillId="0" borderId="1" xfId="7" applyFont="1" applyBorder="1" applyAlignment="1">
      <alignment horizontal="center" vertical="center"/>
    </xf>
    <xf numFmtId="0" fontId="8" fillId="0" borderId="27" xfId="7" applyFont="1" applyBorder="1" applyAlignment="1">
      <alignment horizontal="center" vertical="center" textRotation="255" shrinkToFit="1"/>
    </xf>
    <xf numFmtId="0" fontId="8" fillId="0" borderId="28" xfId="7" applyFont="1" applyBorder="1" applyAlignment="1">
      <alignment horizontal="center" vertical="center" textRotation="255" shrinkToFit="1"/>
    </xf>
    <xf numFmtId="0" fontId="8" fillId="0" borderId="29" xfId="7" applyFont="1" applyBorder="1" applyAlignment="1">
      <alignment horizontal="center" vertical="center" textRotation="255" shrinkToFit="1"/>
    </xf>
    <xf numFmtId="0" fontId="8" fillId="0" borderId="24" xfId="7" applyFont="1" applyBorder="1" applyAlignment="1">
      <alignment horizontal="center" vertical="center" textRotation="255"/>
    </xf>
    <xf numFmtId="0" fontId="8" fillId="0" borderId="25" xfId="7" applyFont="1" applyBorder="1" applyAlignment="1">
      <alignment horizontal="center" vertical="center" textRotation="255"/>
    </xf>
    <xf numFmtId="0" fontId="8" fillId="0" borderId="24" xfId="7" quotePrefix="1" applyFont="1" applyBorder="1" applyAlignment="1">
      <alignment horizontal="center" vertical="center" textRotation="255"/>
    </xf>
    <xf numFmtId="0" fontId="8" fillId="0" borderId="25" xfId="7" quotePrefix="1" applyFont="1" applyBorder="1" applyAlignment="1">
      <alignment horizontal="center" vertical="center" textRotation="255"/>
    </xf>
    <xf numFmtId="0" fontId="8" fillId="0" borderId="26" xfId="7" quotePrefix="1" applyFont="1" applyBorder="1" applyAlignment="1">
      <alignment horizontal="center" vertical="center" textRotation="255"/>
    </xf>
    <xf numFmtId="0" fontId="8" fillId="0" borderId="30" xfId="7" applyFont="1" applyBorder="1" applyAlignment="1">
      <alignment horizontal="center" vertical="center"/>
    </xf>
    <xf numFmtId="0" fontId="8" fillId="0" borderId="31" xfId="7" applyFont="1" applyBorder="1" applyAlignment="1">
      <alignment horizontal="center" vertical="center"/>
    </xf>
    <xf numFmtId="0" fontId="8" fillId="0" borderId="32" xfId="7" quotePrefix="1" applyFont="1" applyBorder="1" applyAlignment="1">
      <alignment horizontal="center" vertical="center"/>
    </xf>
    <xf numFmtId="0" fontId="7" fillId="0" borderId="0" xfId="0" quotePrefix="1" applyNumberFormat="1" applyFont="1">
      <alignment vertical="center"/>
    </xf>
    <xf numFmtId="0" fontId="7" fillId="0" borderId="0" xfId="0" quotePrefix="1" applyNumberFormat="1" applyFont="1" applyAlignment="1">
      <alignment horizontal="center" vertical="center"/>
    </xf>
    <xf numFmtId="0" fontId="7" fillId="0" borderId="0" xfId="0" quotePrefix="1" applyNumberFormat="1" applyFont="1" applyAlignment="1">
      <alignment horizontal="left" vertical="center"/>
    </xf>
    <xf numFmtId="0" fontId="14" fillId="0" borderId="0" xfId="0" applyFont="1">
      <alignment vertical="center"/>
    </xf>
    <xf numFmtId="0" fontId="15" fillId="0" borderId="0" xfId="0" applyFont="1">
      <alignment vertical="center"/>
    </xf>
    <xf numFmtId="0" fontId="15" fillId="0" borderId="0" xfId="0" applyFont="1" applyAlignment="1">
      <alignment horizontal="center" vertical="center"/>
    </xf>
    <xf numFmtId="0" fontId="14" fillId="0" borderId="0" xfId="0" quotePrefix="1" applyFont="1">
      <alignment vertical="center"/>
    </xf>
  </cellXfs>
  <cellStyles count="9">
    <cellStyle name="パーセント" xfId="1" builtinId="5"/>
    <cellStyle name="桁区切り" xfId="2" builtinId="6"/>
    <cellStyle name="標準" xfId="0" builtinId="0"/>
    <cellStyle name="標準 2" xfId="3"/>
    <cellStyle name="標準_0625し尿市1" xfId="4"/>
    <cellStyle name="標準_0625し尿市2" xfId="5"/>
    <cellStyle name="標準_H12集計結果（ごみ処理状況）" xfId="6"/>
    <cellStyle name="標準_H12集計結果（し尿処理）" xfId="7"/>
    <cellStyle name="標準_H12集計結果（経費）" xfId="8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E207"/>
  <sheetViews>
    <sheetView tabSelected="1" zoomScaleNormal="100" workbookViewId="0"/>
  </sheetViews>
  <sheetFormatPr defaultRowHeight="13.5" customHeight="1"/>
  <cols>
    <col min="1" max="1" width="10.75" style="65" customWidth="1"/>
    <col min="2" max="2" width="8.75" style="68" customWidth="1"/>
    <col min="3" max="3" width="12.625" style="65" customWidth="1"/>
    <col min="4" max="5" width="11.75" style="69" customWidth="1"/>
    <col min="6" max="6" width="11.75" style="107" customWidth="1"/>
    <col min="7" max="9" width="11.75" style="69" customWidth="1"/>
    <col min="10" max="10" width="11.75" style="70" customWidth="1"/>
    <col min="11" max="11" width="11.75" style="69" customWidth="1"/>
    <col min="12" max="12" width="11.75" style="70" customWidth="1"/>
    <col min="13" max="13" width="11.75" style="69" customWidth="1"/>
    <col min="14" max="14" width="11.75" style="70" customWidth="1"/>
    <col min="15" max="19" width="11.75" style="69" customWidth="1"/>
    <col min="20" max="20" width="11.75" style="70" customWidth="1"/>
    <col min="21" max="21" width="12.25" style="69" customWidth="1"/>
    <col min="22" max="25" width="8.625" style="65" customWidth="1"/>
    <col min="26" max="29" width="9" style="65"/>
    <col min="30" max="31" width="9" style="181"/>
    <col min="32" max="16384" width="9" style="65"/>
  </cols>
  <sheetData>
    <row r="1" spans="1:31" ht="17.25">
      <c r="A1" s="46" t="s">
        <v>258</v>
      </c>
      <c r="B1" s="178"/>
      <c r="C1" s="178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65"/>
      <c r="V1" s="45"/>
      <c r="W1" s="45"/>
      <c r="X1" s="45"/>
      <c r="Y1" s="45"/>
    </row>
    <row r="2" spans="1:31" s="66" customFormat="1" ht="28.5" customHeight="1">
      <c r="A2" s="109" t="s">
        <v>192</v>
      </c>
      <c r="B2" s="111" t="s">
        <v>193</v>
      </c>
      <c r="C2" s="112" t="s">
        <v>194</v>
      </c>
      <c r="D2" s="50" t="s">
        <v>195</v>
      </c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2" t="s">
        <v>256</v>
      </c>
      <c r="V2" s="126" t="s">
        <v>196</v>
      </c>
      <c r="W2" s="118"/>
      <c r="X2" s="118"/>
      <c r="Y2" s="119"/>
      <c r="Z2" s="117" t="s">
        <v>197</v>
      </c>
      <c r="AA2" s="118"/>
      <c r="AB2" s="118"/>
      <c r="AC2" s="119"/>
      <c r="AD2" s="182"/>
      <c r="AE2" s="182"/>
    </row>
    <row r="3" spans="1:31" s="66" customFormat="1" ht="13.5" customHeight="1">
      <c r="A3" s="110"/>
      <c r="B3" s="110"/>
      <c r="C3" s="113"/>
      <c r="D3" s="54" t="s">
        <v>198</v>
      </c>
      <c r="E3" s="53" t="s">
        <v>199</v>
      </c>
      <c r="F3" s="101"/>
      <c r="G3" s="51"/>
      <c r="H3" s="55"/>
      <c r="I3" s="53" t="s">
        <v>254</v>
      </c>
      <c r="J3" s="51"/>
      <c r="K3" s="51"/>
      <c r="L3" s="51"/>
      <c r="M3" s="51"/>
      <c r="N3" s="51"/>
      <c r="O3" s="51"/>
      <c r="P3" s="51"/>
      <c r="Q3" s="51"/>
      <c r="R3" s="51"/>
      <c r="S3" s="51"/>
      <c r="T3" s="55"/>
      <c r="U3" s="56"/>
      <c r="V3" s="120"/>
      <c r="W3" s="121"/>
      <c r="X3" s="121"/>
      <c r="Y3" s="122"/>
      <c r="Z3" s="120"/>
      <c r="AA3" s="121"/>
      <c r="AB3" s="121"/>
      <c r="AC3" s="122"/>
      <c r="AD3" s="182"/>
      <c r="AE3" s="182"/>
    </row>
    <row r="4" spans="1:31" s="66" customFormat="1" ht="18.75" customHeight="1">
      <c r="A4" s="110"/>
      <c r="B4" s="110"/>
      <c r="C4" s="113"/>
      <c r="D4" s="54"/>
      <c r="E4" s="114" t="s">
        <v>198</v>
      </c>
      <c r="F4" s="115" t="s">
        <v>248</v>
      </c>
      <c r="G4" s="115" t="s">
        <v>242</v>
      </c>
      <c r="H4" s="115" t="s">
        <v>200</v>
      </c>
      <c r="I4" s="114" t="s">
        <v>198</v>
      </c>
      <c r="J4" s="115" t="s">
        <v>201</v>
      </c>
      <c r="K4" s="115" t="s">
        <v>202</v>
      </c>
      <c r="L4" s="115" t="s">
        <v>203</v>
      </c>
      <c r="M4" s="115" t="s">
        <v>255</v>
      </c>
      <c r="N4" s="115" t="s">
        <v>204</v>
      </c>
      <c r="O4" s="124" t="s">
        <v>249</v>
      </c>
      <c r="P4" s="127" t="s">
        <v>205</v>
      </c>
      <c r="Q4" s="100"/>
      <c r="R4" s="100"/>
      <c r="S4" s="57"/>
      <c r="T4" s="115" t="s">
        <v>206</v>
      </c>
      <c r="U4" s="58"/>
      <c r="V4" s="115" t="s">
        <v>207</v>
      </c>
      <c r="W4" s="115" t="s">
        <v>244</v>
      </c>
      <c r="X4" s="109" t="s">
        <v>208</v>
      </c>
      <c r="Y4" s="109" t="s">
        <v>209</v>
      </c>
      <c r="Z4" s="115" t="s">
        <v>207</v>
      </c>
      <c r="AA4" s="115" t="s">
        <v>243</v>
      </c>
      <c r="AB4" s="109" t="s">
        <v>208</v>
      </c>
      <c r="AC4" s="109" t="s">
        <v>209</v>
      </c>
      <c r="AD4" s="182"/>
      <c r="AE4" s="182"/>
    </row>
    <row r="5" spans="1:31" s="66" customFormat="1" ht="22.5" customHeight="1">
      <c r="A5" s="110"/>
      <c r="B5" s="110"/>
      <c r="C5" s="113"/>
      <c r="D5" s="54"/>
      <c r="E5" s="114"/>
      <c r="F5" s="116"/>
      <c r="G5" s="116"/>
      <c r="H5" s="116"/>
      <c r="I5" s="114"/>
      <c r="J5" s="116"/>
      <c r="K5" s="116"/>
      <c r="L5" s="116"/>
      <c r="M5" s="116"/>
      <c r="N5" s="116"/>
      <c r="O5" s="125"/>
      <c r="P5" s="116"/>
      <c r="Q5" s="99" t="s">
        <v>246</v>
      </c>
      <c r="R5" s="99" t="s">
        <v>210</v>
      </c>
      <c r="S5" s="59" t="s">
        <v>247</v>
      </c>
      <c r="T5" s="116"/>
      <c r="U5" s="60"/>
      <c r="V5" s="116"/>
      <c r="W5" s="116"/>
      <c r="X5" s="123"/>
      <c r="Y5" s="123"/>
      <c r="Z5" s="116"/>
      <c r="AA5" s="116"/>
      <c r="AB5" s="123"/>
      <c r="AC5" s="123"/>
      <c r="AD5" s="182"/>
      <c r="AE5" s="182"/>
    </row>
    <row r="6" spans="1:31" s="67" customFormat="1" ht="13.5" customHeight="1">
      <c r="A6" s="110"/>
      <c r="B6" s="110"/>
      <c r="C6" s="113"/>
      <c r="D6" s="61" t="s">
        <v>211</v>
      </c>
      <c r="E6" s="61" t="s">
        <v>211</v>
      </c>
      <c r="F6" s="62" t="s">
        <v>212</v>
      </c>
      <c r="G6" s="61" t="s">
        <v>211</v>
      </c>
      <c r="H6" s="61" t="s">
        <v>211</v>
      </c>
      <c r="I6" s="61" t="s">
        <v>211</v>
      </c>
      <c r="J6" s="62" t="s">
        <v>212</v>
      </c>
      <c r="K6" s="61" t="s">
        <v>211</v>
      </c>
      <c r="L6" s="62" t="s">
        <v>212</v>
      </c>
      <c r="M6" s="61" t="s">
        <v>211</v>
      </c>
      <c r="N6" s="62" t="s">
        <v>212</v>
      </c>
      <c r="O6" s="61" t="s">
        <v>211</v>
      </c>
      <c r="P6" s="61" t="s">
        <v>211</v>
      </c>
      <c r="Q6" s="61" t="s">
        <v>211</v>
      </c>
      <c r="R6" s="61" t="s">
        <v>211</v>
      </c>
      <c r="S6" s="61" t="s">
        <v>211</v>
      </c>
      <c r="T6" s="62" t="s">
        <v>212</v>
      </c>
      <c r="U6" s="63" t="s">
        <v>211</v>
      </c>
      <c r="V6" s="62"/>
      <c r="W6" s="62"/>
      <c r="X6" s="62"/>
      <c r="Y6" s="64"/>
      <c r="Z6" s="62"/>
      <c r="AA6" s="62"/>
      <c r="AB6" s="62"/>
      <c r="AC6" s="64"/>
      <c r="AD6" s="183"/>
      <c r="AE6" s="183"/>
    </row>
    <row r="7" spans="1:31" ht="13.5" customHeight="1">
      <c r="A7" s="92" t="s">
        <v>31</v>
      </c>
      <c r="B7" s="108" t="s">
        <v>257</v>
      </c>
      <c r="C7" s="92" t="s">
        <v>198</v>
      </c>
      <c r="D7" s="93">
        <f>+SUM(E7,+I7)</f>
        <v>7484209</v>
      </c>
      <c r="E7" s="93">
        <f>+SUM(G7+H7)</f>
        <v>77731</v>
      </c>
      <c r="F7" s="94">
        <f>IF(D7&gt;0,E7/D7*100,"-")</f>
        <v>1.0386000711631651</v>
      </c>
      <c r="G7" s="93">
        <f>SUM(G$8:G$207)</f>
        <v>77731</v>
      </c>
      <c r="H7" s="93">
        <f>SUM(H$8:H$207)</f>
        <v>0</v>
      </c>
      <c r="I7" s="93">
        <f>+SUM(K7,+M7,O7+P7)</f>
        <v>7406478</v>
      </c>
      <c r="J7" s="94">
        <f>IF(D7&gt;0,I7/D7*100,"-")</f>
        <v>98.96139992883684</v>
      </c>
      <c r="K7" s="93">
        <f>SUM(K$8:K$207)</f>
        <v>5833549</v>
      </c>
      <c r="L7" s="94">
        <f>IF(D7&gt;0,K7/D7*100,"-")</f>
        <v>77.944763434586079</v>
      </c>
      <c r="M7" s="93">
        <f>SUM(M$8:M$207)</f>
        <v>13827</v>
      </c>
      <c r="N7" s="94">
        <f>IF(D7&gt;0,M7/D7*100,"-")</f>
        <v>0.18474898282503871</v>
      </c>
      <c r="O7" s="91">
        <f>SUM(O$8:O$207)</f>
        <v>114567</v>
      </c>
      <c r="P7" s="93">
        <f>SUM(Q7:S7)</f>
        <v>1444535</v>
      </c>
      <c r="Q7" s="93">
        <f>SUM(Q$8:Q$207)</f>
        <v>595278</v>
      </c>
      <c r="R7" s="93">
        <f>SUM(R$8:R$207)</f>
        <v>829682</v>
      </c>
      <c r="S7" s="93">
        <f>SUM(S$8:S$207)</f>
        <v>19575</v>
      </c>
      <c r="T7" s="94">
        <f>IF(D7&gt;0,P7/D7*100,"-")</f>
        <v>19.301104498818781</v>
      </c>
      <c r="U7" s="93">
        <f>SUM(U$8:U$207)</f>
        <v>317833</v>
      </c>
      <c r="V7" s="95">
        <f t="shared" ref="V7:AC7" si="0">COUNTIF(V$8:V$207,"○")</f>
        <v>28</v>
      </c>
      <c r="W7" s="95">
        <f t="shared" si="0"/>
        <v>13</v>
      </c>
      <c r="X7" s="95">
        <f t="shared" si="0"/>
        <v>1</v>
      </c>
      <c r="Y7" s="95">
        <f t="shared" si="0"/>
        <v>12</v>
      </c>
      <c r="Z7" s="95">
        <f t="shared" si="0"/>
        <v>19</v>
      </c>
      <c r="AA7" s="95">
        <f t="shared" si="0"/>
        <v>0</v>
      </c>
      <c r="AB7" s="95">
        <f t="shared" si="0"/>
        <v>0</v>
      </c>
      <c r="AC7" s="95">
        <f t="shared" si="0"/>
        <v>35</v>
      </c>
    </row>
    <row r="8" spans="1:31" ht="13.5" customHeight="1">
      <c r="A8" s="85" t="s">
        <v>31</v>
      </c>
      <c r="B8" s="86" t="s">
        <v>260</v>
      </c>
      <c r="C8" s="85" t="s">
        <v>261</v>
      </c>
      <c r="D8" s="87">
        <f>+SUM(E8,+I8)</f>
        <v>2301283</v>
      </c>
      <c r="E8" s="87">
        <f>+SUM(G8+H8)</f>
        <v>2719</v>
      </c>
      <c r="F8" s="106">
        <f>IF(D8&gt;0,E8/D8*100,"-")</f>
        <v>0.11815148332473668</v>
      </c>
      <c r="G8" s="87">
        <v>2719</v>
      </c>
      <c r="H8" s="87">
        <v>0</v>
      </c>
      <c r="I8" s="87">
        <f>+SUM(K8,+M8,O8+P8)</f>
        <v>2298564</v>
      </c>
      <c r="J8" s="88">
        <f>IF(D8&gt;0,I8/D8*100,"-")</f>
        <v>99.881848516675262</v>
      </c>
      <c r="K8" s="87">
        <v>2284737</v>
      </c>
      <c r="L8" s="88">
        <f>IF(D8&gt;0,K8/D8*100,"-")</f>
        <v>99.281009767160327</v>
      </c>
      <c r="M8" s="87">
        <v>0</v>
      </c>
      <c r="N8" s="88">
        <f>IF(D8&gt;0,M8/D8*100,"-")</f>
        <v>0</v>
      </c>
      <c r="O8" s="87">
        <v>0</v>
      </c>
      <c r="P8" s="87">
        <f>SUM(Q8:S8)</f>
        <v>13827</v>
      </c>
      <c r="Q8" s="87">
        <v>8965</v>
      </c>
      <c r="R8" s="87">
        <v>4862</v>
      </c>
      <c r="S8" s="87">
        <v>0</v>
      </c>
      <c r="T8" s="88">
        <f>IF(D8&gt;0,P8/D8*100,"-")</f>
        <v>0.60083874951494443</v>
      </c>
      <c r="U8" s="87">
        <v>98359</v>
      </c>
      <c r="V8" s="85"/>
      <c r="W8" s="85"/>
      <c r="X8" s="85" t="s">
        <v>263</v>
      </c>
      <c r="Y8" s="85"/>
      <c r="Z8" s="85" t="s">
        <v>263</v>
      </c>
      <c r="AA8" s="85"/>
      <c r="AB8" s="85"/>
      <c r="AC8" s="85"/>
      <c r="AD8" s="184" t="s">
        <v>262</v>
      </c>
    </row>
    <row r="9" spans="1:31" ht="13.5" customHeight="1">
      <c r="A9" s="85" t="s">
        <v>31</v>
      </c>
      <c r="B9" s="86" t="s">
        <v>264</v>
      </c>
      <c r="C9" s="85" t="s">
        <v>265</v>
      </c>
      <c r="D9" s="87">
        <f>+SUM(E9,+I9)</f>
        <v>366456</v>
      </c>
      <c r="E9" s="87">
        <f>+SUM(G9+H9)</f>
        <v>1093</v>
      </c>
      <c r="F9" s="106">
        <f>IF(D9&gt;0,E9/D9*100,"-")</f>
        <v>0.29826227432488484</v>
      </c>
      <c r="G9" s="87">
        <v>1093</v>
      </c>
      <c r="H9" s="87">
        <v>0</v>
      </c>
      <c r="I9" s="87">
        <f>+SUM(K9,+M9,O9+P9)</f>
        <v>365363</v>
      </c>
      <c r="J9" s="88">
        <f>IF(D9&gt;0,I9/D9*100,"-")</f>
        <v>99.701737725675116</v>
      </c>
      <c r="K9" s="87">
        <v>276141</v>
      </c>
      <c r="L9" s="88">
        <f>IF(D9&gt;0,K9/D9*100,"-")</f>
        <v>75.354476390071383</v>
      </c>
      <c r="M9" s="87">
        <v>6111</v>
      </c>
      <c r="N9" s="88">
        <f>IF(D9&gt;0,M9/D9*100,"-")</f>
        <v>1.6675944724605409</v>
      </c>
      <c r="O9" s="87">
        <v>7749</v>
      </c>
      <c r="P9" s="87">
        <f>SUM(Q9:S9)</f>
        <v>75362</v>
      </c>
      <c r="Q9" s="87">
        <v>31433</v>
      </c>
      <c r="R9" s="87">
        <v>43929</v>
      </c>
      <c r="S9" s="87">
        <v>0</v>
      </c>
      <c r="T9" s="88">
        <f>IF(D9&gt;0,P9/D9*100,"-")</f>
        <v>20.565088305280852</v>
      </c>
      <c r="U9" s="87">
        <v>21319</v>
      </c>
      <c r="V9" s="85"/>
      <c r="W9" s="85"/>
      <c r="X9" s="85"/>
      <c r="Y9" s="85" t="s">
        <v>263</v>
      </c>
      <c r="Z9" s="85"/>
      <c r="AA9" s="85"/>
      <c r="AB9" s="85"/>
      <c r="AC9" s="85" t="s">
        <v>263</v>
      </c>
      <c r="AD9" s="184" t="s">
        <v>262</v>
      </c>
    </row>
    <row r="10" spans="1:31" ht="13.5" customHeight="1">
      <c r="A10" s="85" t="s">
        <v>31</v>
      </c>
      <c r="B10" s="86" t="s">
        <v>266</v>
      </c>
      <c r="C10" s="85" t="s">
        <v>267</v>
      </c>
      <c r="D10" s="87">
        <f>+SUM(E10,+I10)</f>
        <v>381638</v>
      </c>
      <c r="E10" s="87">
        <f>+SUM(G10+H10)</f>
        <v>1567</v>
      </c>
      <c r="F10" s="106">
        <f>IF(D10&gt;0,E10/D10*100,"-")</f>
        <v>0.41059852530408397</v>
      </c>
      <c r="G10" s="87">
        <v>1567</v>
      </c>
      <c r="H10" s="87">
        <v>0</v>
      </c>
      <c r="I10" s="87">
        <f>+SUM(K10,+M10,O10+P10)</f>
        <v>380071</v>
      </c>
      <c r="J10" s="88">
        <f>IF(D10&gt;0,I10/D10*100,"-")</f>
        <v>99.589401474695919</v>
      </c>
      <c r="K10" s="87">
        <v>331151</v>
      </c>
      <c r="L10" s="88">
        <f>IF(D10&gt;0,K10/D10*100,"-")</f>
        <v>86.770971444143413</v>
      </c>
      <c r="M10" s="87">
        <v>0</v>
      </c>
      <c r="N10" s="88">
        <f>IF(D10&gt;0,M10/D10*100,"-")</f>
        <v>0</v>
      </c>
      <c r="O10" s="87">
        <v>7042</v>
      </c>
      <c r="P10" s="87">
        <f>SUM(Q10:S10)</f>
        <v>41878</v>
      </c>
      <c r="Q10" s="87">
        <v>21712</v>
      </c>
      <c r="R10" s="87">
        <v>20166</v>
      </c>
      <c r="S10" s="87">
        <v>0</v>
      </c>
      <c r="T10" s="88">
        <f>IF(D10&gt;0,P10/D10*100,"-")</f>
        <v>10.973225936620567</v>
      </c>
      <c r="U10" s="87">
        <v>14602</v>
      </c>
      <c r="V10" s="85"/>
      <c r="W10" s="85"/>
      <c r="X10" s="85"/>
      <c r="Y10" s="85" t="s">
        <v>263</v>
      </c>
      <c r="Z10" s="85"/>
      <c r="AA10" s="85"/>
      <c r="AB10" s="85"/>
      <c r="AC10" s="85" t="s">
        <v>263</v>
      </c>
      <c r="AD10" s="184" t="s">
        <v>262</v>
      </c>
    </row>
    <row r="11" spans="1:31" ht="13.5" customHeight="1">
      <c r="A11" s="85" t="s">
        <v>31</v>
      </c>
      <c r="B11" s="86" t="s">
        <v>268</v>
      </c>
      <c r="C11" s="85" t="s">
        <v>269</v>
      </c>
      <c r="D11" s="87">
        <f>+SUM(E11,+I11)</f>
        <v>377234</v>
      </c>
      <c r="E11" s="87">
        <f>+SUM(G11+H11)</f>
        <v>13823</v>
      </c>
      <c r="F11" s="106">
        <f>IF(D11&gt;0,E11/D11*100,"-")</f>
        <v>3.6643038538413824</v>
      </c>
      <c r="G11" s="87">
        <v>13823</v>
      </c>
      <c r="H11" s="87">
        <v>0</v>
      </c>
      <c r="I11" s="87">
        <f>+SUM(K11,+M11,O11+P11)</f>
        <v>363411</v>
      </c>
      <c r="J11" s="88">
        <f>IF(D11&gt;0,I11/D11*100,"-")</f>
        <v>96.335696146158625</v>
      </c>
      <c r="K11" s="87">
        <v>201771</v>
      </c>
      <c r="L11" s="88">
        <f>IF(D11&gt;0,K11/D11*100,"-")</f>
        <v>53.486960348218879</v>
      </c>
      <c r="M11" s="87">
        <v>0</v>
      </c>
      <c r="N11" s="88">
        <f>IF(D11&gt;0,M11/D11*100,"-")</f>
        <v>0</v>
      </c>
      <c r="O11" s="87">
        <v>0</v>
      </c>
      <c r="P11" s="87">
        <f>SUM(Q11:S11)</f>
        <v>161640</v>
      </c>
      <c r="Q11" s="87">
        <v>80525</v>
      </c>
      <c r="R11" s="87">
        <v>81115</v>
      </c>
      <c r="S11" s="87">
        <v>0</v>
      </c>
      <c r="T11" s="88">
        <f>IF(D11&gt;0,P11/D11*100,"-")</f>
        <v>42.848735797939739</v>
      </c>
      <c r="U11" s="87">
        <v>8751</v>
      </c>
      <c r="V11" s="85" t="s">
        <v>263</v>
      </c>
      <c r="W11" s="85"/>
      <c r="X11" s="85"/>
      <c r="Y11" s="85"/>
      <c r="Z11" s="85" t="s">
        <v>263</v>
      </c>
      <c r="AA11" s="85"/>
      <c r="AB11" s="85"/>
      <c r="AC11" s="85"/>
      <c r="AD11" s="184" t="s">
        <v>262</v>
      </c>
    </row>
    <row r="12" spans="1:31" ht="13.5" customHeight="1">
      <c r="A12" s="85" t="s">
        <v>31</v>
      </c>
      <c r="B12" s="86" t="s">
        <v>270</v>
      </c>
      <c r="C12" s="85" t="s">
        <v>271</v>
      </c>
      <c r="D12" s="87">
        <f>+SUM(E12,+I12)</f>
        <v>126523</v>
      </c>
      <c r="E12" s="87">
        <f>+SUM(G12+H12)</f>
        <v>4940</v>
      </c>
      <c r="F12" s="106">
        <f>IF(D12&gt;0,E12/D12*100,"-")</f>
        <v>3.9044284438402506</v>
      </c>
      <c r="G12" s="87">
        <v>4940</v>
      </c>
      <c r="H12" s="87">
        <v>0</v>
      </c>
      <c r="I12" s="87">
        <f>+SUM(K12,+M12,O12+P12)</f>
        <v>121583</v>
      </c>
      <c r="J12" s="88">
        <f>IF(D12&gt;0,I12/D12*100,"-")</f>
        <v>96.095571556159754</v>
      </c>
      <c r="K12" s="87">
        <v>78358</v>
      </c>
      <c r="L12" s="88">
        <f>IF(D12&gt;0,K12/D12*100,"-")</f>
        <v>61.931822672557558</v>
      </c>
      <c r="M12" s="87">
        <v>0</v>
      </c>
      <c r="N12" s="88">
        <f>IF(D12&gt;0,M12/D12*100,"-")</f>
        <v>0</v>
      </c>
      <c r="O12" s="87">
        <v>0</v>
      </c>
      <c r="P12" s="87">
        <f>SUM(Q12:S12)</f>
        <v>43225</v>
      </c>
      <c r="Q12" s="87">
        <v>27591</v>
      </c>
      <c r="R12" s="87">
        <v>15634</v>
      </c>
      <c r="S12" s="87">
        <v>0</v>
      </c>
      <c r="T12" s="88">
        <f>IF(D12&gt;0,P12/D12*100,"-")</f>
        <v>34.163748883602189</v>
      </c>
      <c r="U12" s="87">
        <v>5161</v>
      </c>
      <c r="V12" s="85"/>
      <c r="W12" s="85" t="s">
        <v>263</v>
      </c>
      <c r="X12" s="85"/>
      <c r="Y12" s="85"/>
      <c r="Z12" s="85"/>
      <c r="AA12" s="85"/>
      <c r="AB12" s="85"/>
      <c r="AC12" s="85" t="s">
        <v>263</v>
      </c>
      <c r="AD12" s="184" t="s">
        <v>262</v>
      </c>
    </row>
    <row r="13" spans="1:31" ht="13.5" customHeight="1">
      <c r="A13" s="85" t="s">
        <v>31</v>
      </c>
      <c r="B13" s="86" t="s">
        <v>272</v>
      </c>
      <c r="C13" s="85" t="s">
        <v>273</v>
      </c>
      <c r="D13" s="87">
        <f>+SUM(E13,+I13)</f>
        <v>116391</v>
      </c>
      <c r="E13" s="87">
        <f>+SUM(G13+H13)</f>
        <v>1486</v>
      </c>
      <c r="F13" s="106">
        <f>IF(D13&gt;0,E13/D13*100,"-")</f>
        <v>1.2767310187213787</v>
      </c>
      <c r="G13" s="87">
        <v>1486</v>
      </c>
      <c r="H13" s="87">
        <v>0</v>
      </c>
      <c r="I13" s="87">
        <f>+SUM(K13,+M13,O13+P13)</f>
        <v>114905</v>
      </c>
      <c r="J13" s="88">
        <f>IF(D13&gt;0,I13/D13*100,"-")</f>
        <v>98.723268981278622</v>
      </c>
      <c r="K13" s="87">
        <v>93291</v>
      </c>
      <c r="L13" s="88">
        <f>IF(D13&gt;0,K13/D13*100,"-")</f>
        <v>80.153104621491352</v>
      </c>
      <c r="M13" s="87">
        <v>0</v>
      </c>
      <c r="N13" s="88">
        <f>IF(D13&gt;0,M13/D13*100,"-")</f>
        <v>0</v>
      </c>
      <c r="O13" s="87">
        <v>0</v>
      </c>
      <c r="P13" s="87">
        <f>SUM(Q13:S13)</f>
        <v>21614</v>
      </c>
      <c r="Q13" s="87">
        <v>16016</v>
      </c>
      <c r="R13" s="87">
        <v>5598</v>
      </c>
      <c r="S13" s="87">
        <v>0</v>
      </c>
      <c r="T13" s="88">
        <f>IF(D13&gt;0,P13/D13*100,"-")</f>
        <v>18.57016435978727</v>
      </c>
      <c r="U13" s="87">
        <v>4909</v>
      </c>
      <c r="V13" s="85" t="s">
        <v>263</v>
      </c>
      <c r="W13" s="85"/>
      <c r="X13" s="85"/>
      <c r="Y13" s="85"/>
      <c r="Z13" s="85"/>
      <c r="AA13" s="85"/>
      <c r="AB13" s="85"/>
      <c r="AC13" s="85" t="s">
        <v>263</v>
      </c>
      <c r="AD13" s="184" t="s">
        <v>262</v>
      </c>
    </row>
    <row r="14" spans="1:31" ht="13.5" customHeight="1">
      <c r="A14" s="85" t="s">
        <v>31</v>
      </c>
      <c r="B14" s="86" t="s">
        <v>274</v>
      </c>
      <c r="C14" s="85" t="s">
        <v>275</v>
      </c>
      <c r="D14" s="87">
        <f>+SUM(E14,+I14)</f>
        <v>306279</v>
      </c>
      <c r="E14" s="87">
        <f>+SUM(G14+H14)</f>
        <v>1952</v>
      </c>
      <c r="F14" s="106">
        <f>IF(D14&gt;0,E14/D14*100,"-")</f>
        <v>0.63732740409887711</v>
      </c>
      <c r="G14" s="87">
        <v>1952</v>
      </c>
      <c r="H14" s="87">
        <v>0</v>
      </c>
      <c r="I14" s="87">
        <f>+SUM(K14,+M14,O14+P14)</f>
        <v>304327</v>
      </c>
      <c r="J14" s="88">
        <f>IF(D14&gt;0,I14/D14*100,"-")</f>
        <v>99.362672595901131</v>
      </c>
      <c r="K14" s="87">
        <v>207264</v>
      </c>
      <c r="L14" s="88">
        <f>IF(D14&gt;0,K14/D14*100,"-")</f>
        <v>67.671632727023407</v>
      </c>
      <c r="M14" s="87">
        <v>0</v>
      </c>
      <c r="N14" s="88">
        <f>IF(D14&gt;0,M14/D14*100,"-")</f>
        <v>0</v>
      </c>
      <c r="O14" s="87">
        <v>0</v>
      </c>
      <c r="P14" s="87">
        <f>SUM(Q14:S14)</f>
        <v>97063</v>
      </c>
      <c r="Q14" s="87">
        <v>30508</v>
      </c>
      <c r="R14" s="87">
        <v>66555</v>
      </c>
      <c r="S14" s="87">
        <v>0</v>
      </c>
      <c r="T14" s="88">
        <f>IF(D14&gt;0,P14/D14*100,"-")</f>
        <v>31.691039868877724</v>
      </c>
      <c r="U14" s="87">
        <v>9378</v>
      </c>
      <c r="V14" s="85"/>
      <c r="W14" s="85" t="s">
        <v>263</v>
      </c>
      <c r="X14" s="85"/>
      <c r="Y14" s="85"/>
      <c r="Z14" s="85"/>
      <c r="AA14" s="85"/>
      <c r="AB14" s="85"/>
      <c r="AC14" s="85" t="s">
        <v>263</v>
      </c>
      <c r="AD14" s="184" t="s">
        <v>262</v>
      </c>
    </row>
    <row r="15" spans="1:31" ht="13.5" customHeight="1">
      <c r="A15" s="85" t="s">
        <v>31</v>
      </c>
      <c r="B15" s="86" t="s">
        <v>276</v>
      </c>
      <c r="C15" s="85" t="s">
        <v>277</v>
      </c>
      <c r="D15" s="87">
        <f>+SUM(E15,+I15)</f>
        <v>185931</v>
      </c>
      <c r="E15" s="87">
        <f>+SUM(G15+H15)</f>
        <v>1042</v>
      </c>
      <c r="F15" s="106">
        <f>IF(D15&gt;0,E15/D15*100,"-")</f>
        <v>0.56042295260069597</v>
      </c>
      <c r="G15" s="87">
        <v>1042</v>
      </c>
      <c r="H15" s="87">
        <v>0</v>
      </c>
      <c r="I15" s="87">
        <f>+SUM(K15,+M15,O15+P15)</f>
        <v>184889</v>
      </c>
      <c r="J15" s="88">
        <f>IF(D15&gt;0,I15/D15*100,"-")</f>
        <v>99.439577047399311</v>
      </c>
      <c r="K15" s="87">
        <v>154359</v>
      </c>
      <c r="L15" s="88">
        <f>IF(D15&gt;0,K15/D15*100,"-")</f>
        <v>83.019507236555498</v>
      </c>
      <c r="M15" s="87">
        <v>0</v>
      </c>
      <c r="N15" s="88">
        <f>IF(D15&gt;0,M15/D15*100,"-")</f>
        <v>0</v>
      </c>
      <c r="O15" s="87">
        <v>2640</v>
      </c>
      <c r="P15" s="87">
        <f>SUM(Q15:S15)</f>
        <v>27890</v>
      </c>
      <c r="Q15" s="87">
        <v>5950</v>
      </c>
      <c r="R15" s="87">
        <v>21940</v>
      </c>
      <c r="S15" s="87">
        <v>0</v>
      </c>
      <c r="T15" s="88">
        <f>IF(D15&gt;0,P15/D15*100,"-")</f>
        <v>15.000188241874673</v>
      </c>
      <c r="U15" s="87">
        <v>8497</v>
      </c>
      <c r="V15" s="85"/>
      <c r="W15" s="85"/>
      <c r="X15" s="85"/>
      <c r="Y15" s="85" t="s">
        <v>263</v>
      </c>
      <c r="Z15" s="85"/>
      <c r="AA15" s="85"/>
      <c r="AB15" s="85"/>
      <c r="AC15" s="85" t="s">
        <v>263</v>
      </c>
      <c r="AD15" s="184" t="s">
        <v>262</v>
      </c>
    </row>
    <row r="16" spans="1:31" ht="13.5" customHeight="1">
      <c r="A16" s="85" t="s">
        <v>31</v>
      </c>
      <c r="B16" s="86" t="s">
        <v>278</v>
      </c>
      <c r="C16" s="85" t="s">
        <v>279</v>
      </c>
      <c r="D16" s="87">
        <f>+SUM(E16,+I16)</f>
        <v>59565</v>
      </c>
      <c r="E16" s="87">
        <f>+SUM(G16+H16)</f>
        <v>2553</v>
      </c>
      <c r="F16" s="106">
        <f>IF(D16&gt;0,E16/D16*100,"-")</f>
        <v>4.2860740367665571</v>
      </c>
      <c r="G16" s="87">
        <v>2553</v>
      </c>
      <c r="H16" s="87">
        <v>0</v>
      </c>
      <c r="I16" s="87">
        <f>+SUM(K16,+M16,O16+P16)</f>
        <v>57012</v>
      </c>
      <c r="J16" s="88">
        <f>IF(D16&gt;0,I16/D16*100,"-")</f>
        <v>95.713925963233436</v>
      </c>
      <c r="K16" s="87">
        <v>18247</v>
      </c>
      <c r="L16" s="88">
        <f>IF(D16&gt;0,K16/D16*100,"-")</f>
        <v>30.633761437085539</v>
      </c>
      <c r="M16" s="87">
        <v>766</v>
      </c>
      <c r="N16" s="88">
        <f>IF(D16&gt;0,M16/D16*100,"-")</f>
        <v>1.2859900948543608</v>
      </c>
      <c r="O16" s="87">
        <v>0</v>
      </c>
      <c r="P16" s="87">
        <f>SUM(Q16:S16)</f>
        <v>37999</v>
      </c>
      <c r="Q16" s="87">
        <v>0</v>
      </c>
      <c r="R16" s="87">
        <v>20643</v>
      </c>
      <c r="S16" s="87">
        <v>17356</v>
      </c>
      <c r="T16" s="88">
        <f>IF(D16&gt;0,P16/D16*100,"-")</f>
        <v>63.794174431293548</v>
      </c>
      <c r="U16" s="87">
        <v>2505</v>
      </c>
      <c r="V16" s="85" t="s">
        <v>263</v>
      </c>
      <c r="W16" s="85"/>
      <c r="X16" s="85"/>
      <c r="Y16" s="85"/>
      <c r="Z16" s="85" t="s">
        <v>263</v>
      </c>
      <c r="AA16" s="85"/>
      <c r="AB16" s="85"/>
      <c r="AC16" s="85"/>
      <c r="AD16" s="184" t="s">
        <v>262</v>
      </c>
    </row>
    <row r="17" spans="1:30" ht="13.5" customHeight="1">
      <c r="A17" s="85" t="s">
        <v>31</v>
      </c>
      <c r="B17" s="86" t="s">
        <v>280</v>
      </c>
      <c r="C17" s="85" t="s">
        <v>281</v>
      </c>
      <c r="D17" s="87">
        <f>+SUM(E17,+I17)</f>
        <v>72266</v>
      </c>
      <c r="E17" s="87">
        <f>+SUM(G17+H17)</f>
        <v>801</v>
      </c>
      <c r="F17" s="106">
        <f>IF(D17&gt;0,E17/D17*100,"-")</f>
        <v>1.1084050590872609</v>
      </c>
      <c r="G17" s="87">
        <v>801</v>
      </c>
      <c r="H17" s="87">
        <v>0</v>
      </c>
      <c r="I17" s="87">
        <f>+SUM(K17,+M17,O17+P17)</f>
        <v>71465</v>
      </c>
      <c r="J17" s="88">
        <f>IF(D17&gt;0,I17/D17*100,"-")</f>
        <v>98.891594940912739</v>
      </c>
      <c r="K17" s="87">
        <v>53098</v>
      </c>
      <c r="L17" s="88">
        <f>IF(D17&gt;0,K17/D17*100,"-")</f>
        <v>73.475770071679619</v>
      </c>
      <c r="M17" s="87">
        <v>0</v>
      </c>
      <c r="N17" s="88">
        <f>IF(D17&gt;0,M17/D17*100,"-")</f>
        <v>0</v>
      </c>
      <c r="O17" s="87">
        <v>0</v>
      </c>
      <c r="P17" s="87">
        <f>SUM(Q17:S17)</f>
        <v>18367</v>
      </c>
      <c r="Q17" s="87">
        <v>11833</v>
      </c>
      <c r="R17" s="87">
        <v>6534</v>
      </c>
      <c r="S17" s="87">
        <v>0</v>
      </c>
      <c r="T17" s="88">
        <f>IF(D17&gt;0,P17/D17*100,"-")</f>
        <v>25.415824869233113</v>
      </c>
      <c r="U17" s="87">
        <v>6472</v>
      </c>
      <c r="V17" s="85"/>
      <c r="W17" s="85" t="s">
        <v>263</v>
      </c>
      <c r="X17" s="85"/>
      <c r="Y17" s="85"/>
      <c r="Z17" s="85"/>
      <c r="AA17" s="85"/>
      <c r="AB17" s="85"/>
      <c r="AC17" s="85" t="s">
        <v>263</v>
      </c>
      <c r="AD17" s="184" t="s">
        <v>262</v>
      </c>
    </row>
    <row r="18" spans="1:30" ht="13.5" customHeight="1">
      <c r="A18" s="85" t="s">
        <v>31</v>
      </c>
      <c r="B18" s="86" t="s">
        <v>282</v>
      </c>
      <c r="C18" s="85" t="s">
        <v>283</v>
      </c>
      <c r="D18" s="87">
        <f>+SUM(E18,+I18)</f>
        <v>153254</v>
      </c>
      <c r="E18" s="87">
        <f>+SUM(G18+H18)</f>
        <v>1315</v>
      </c>
      <c r="F18" s="106">
        <f>IF(D18&gt;0,E18/D18*100,"-")</f>
        <v>0.85805264462917774</v>
      </c>
      <c r="G18" s="87">
        <v>1315</v>
      </c>
      <c r="H18" s="87">
        <v>0</v>
      </c>
      <c r="I18" s="87">
        <f>+SUM(K18,+M18,O18+P18)</f>
        <v>151939</v>
      </c>
      <c r="J18" s="88">
        <f>IF(D18&gt;0,I18/D18*100,"-")</f>
        <v>99.141947355370817</v>
      </c>
      <c r="K18" s="87">
        <v>134947</v>
      </c>
      <c r="L18" s="88">
        <f>IF(D18&gt;0,K18/D18*100,"-")</f>
        <v>88.054471661424827</v>
      </c>
      <c r="M18" s="87">
        <v>0</v>
      </c>
      <c r="N18" s="88">
        <f>IF(D18&gt;0,M18/D18*100,"-")</f>
        <v>0</v>
      </c>
      <c r="O18" s="87">
        <v>0</v>
      </c>
      <c r="P18" s="87">
        <f>SUM(Q18:S18)</f>
        <v>16992</v>
      </c>
      <c r="Q18" s="87">
        <v>10140</v>
      </c>
      <c r="R18" s="87">
        <v>6852</v>
      </c>
      <c r="S18" s="87">
        <v>0</v>
      </c>
      <c r="T18" s="88">
        <f>IF(D18&gt;0,P18/D18*100,"-")</f>
        <v>11.087475693945999</v>
      </c>
      <c r="U18" s="87">
        <v>5903</v>
      </c>
      <c r="V18" s="85"/>
      <c r="W18" s="85" t="s">
        <v>263</v>
      </c>
      <c r="X18" s="85"/>
      <c r="Y18" s="85"/>
      <c r="Z18" s="85"/>
      <c r="AA18" s="85"/>
      <c r="AB18" s="85"/>
      <c r="AC18" s="85" t="s">
        <v>263</v>
      </c>
      <c r="AD18" s="184" t="s">
        <v>262</v>
      </c>
    </row>
    <row r="19" spans="1:30" ht="13.5" customHeight="1">
      <c r="A19" s="85" t="s">
        <v>31</v>
      </c>
      <c r="B19" s="86" t="s">
        <v>284</v>
      </c>
      <c r="C19" s="85" t="s">
        <v>285</v>
      </c>
      <c r="D19" s="87">
        <f>+SUM(E19,+I19)</f>
        <v>415286</v>
      </c>
      <c r="E19" s="87">
        <f>+SUM(G19+H19)</f>
        <v>2520</v>
      </c>
      <c r="F19" s="106">
        <f>IF(D19&gt;0,E19/D19*100,"-")</f>
        <v>0.60681072802839486</v>
      </c>
      <c r="G19" s="87">
        <v>2520</v>
      </c>
      <c r="H19" s="87">
        <v>0</v>
      </c>
      <c r="I19" s="87">
        <f>+SUM(K19,+M19,O19+P19)</f>
        <v>412766</v>
      </c>
      <c r="J19" s="88">
        <f>IF(D19&gt;0,I19/D19*100,"-")</f>
        <v>99.393189271971607</v>
      </c>
      <c r="K19" s="87">
        <v>339187</v>
      </c>
      <c r="L19" s="88">
        <f>IF(D19&gt;0,K19/D19*100,"-")</f>
        <v>81.675520003082212</v>
      </c>
      <c r="M19" s="87">
        <v>690</v>
      </c>
      <c r="N19" s="88">
        <f>IF(D19&gt;0,M19/D19*100,"-")</f>
        <v>0.16615055648396526</v>
      </c>
      <c r="O19" s="87">
        <v>7030</v>
      </c>
      <c r="P19" s="87">
        <f>SUM(Q19:S19)</f>
        <v>65859</v>
      </c>
      <c r="Q19" s="87">
        <v>15183</v>
      </c>
      <c r="R19" s="87">
        <v>49206</v>
      </c>
      <c r="S19" s="87">
        <v>1470</v>
      </c>
      <c r="T19" s="88">
        <f>IF(D19&gt;0,P19/D19*100,"-")</f>
        <v>15.858709419532563</v>
      </c>
      <c r="U19" s="87">
        <v>21630</v>
      </c>
      <c r="V19" s="85" t="s">
        <v>263</v>
      </c>
      <c r="W19" s="85"/>
      <c r="X19" s="85"/>
      <c r="Y19" s="85"/>
      <c r="Z19" s="85"/>
      <c r="AA19" s="85"/>
      <c r="AB19" s="85"/>
      <c r="AC19" s="85" t="s">
        <v>263</v>
      </c>
      <c r="AD19" s="184" t="s">
        <v>262</v>
      </c>
    </row>
    <row r="20" spans="1:30" ht="13.5" customHeight="1">
      <c r="A20" s="85" t="s">
        <v>31</v>
      </c>
      <c r="B20" s="86" t="s">
        <v>286</v>
      </c>
      <c r="C20" s="85" t="s">
        <v>287</v>
      </c>
      <c r="D20" s="87">
        <f>+SUM(E20,+I20)</f>
        <v>187867</v>
      </c>
      <c r="E20" s="87">
        <f>+SUM(G20+H20)</f>
        <v>1145</v>
      </c>
      <c r="F20" s="106">
        <f>IF(D20&gt;0,E20/D20*100,"-")</f>
        <v>0.60947372343200246</v>
      </c>
      <c r="G20" s="87">
        <v>1145</v>
      </c>
      <c r="H20" s="87">
        <v>0</v>
      </c>
      <c r="I20" s="87">
        <f>+SUM(K20,+M20,O20+P20)</f>
        <v>186722</v>
      </c>
      <c r="J20" s="88">
        <f>IF(D20&gt;0,I20/D20*100,"-")</f>
        <v>99.390526276567996</v>
      </c>
      <c r="K20" s="87">
        <v>146673</v>
      </c>
      <c r="L20" s="88">
        <f>IF(D20&gt;0,K20/D20*100,"-")</f>
        <v>78.072785534447249</v>
      </c>
      <c r="M20" s="87">
        <v>0</v>
      </c>
      <c r="N20" s="88">
        <f>IF(D20&gt;0,M20/D20*100,"-")</f>
        <v>0</v>
      </c>
      <c r="O20" s="87">
        <v>1880</v>
      </c>
      <c r="P20" s="87">
        <f>SUM(Q20:S20)</f>
        <v>38169</v>
      </c>
      <c r="Q20" s="87">
        <v>15585</v>
      </c>
      <c r="R20" s="87">
        <v>22584</v>
      </c>
      <c r="S20" s="87">
        <v>0</v>
      </c>
      <c r="T20" s="88">
        <f>IF(D20&gt;0,P20/D20*100,"-")</f>
        <v>20.317032794476944</v>
      </c>
      <c r="U20" s="87">
        <v>8516</v>
      </c>
      <c r="V20" s="85"/>
      <c r="W20" s="85" t="s">
        <v>263</v>
      </c>
      <c r="X20" s="85"/>
      <c r="Y20" s="85"/>
      <c r="Z20" s="85"/>
      <c r="AA20" s="85"/>
      <c r="AB20" s="85"/>
      <c r="AC20" s="85" t="s">
        <v>263</v>
      </c>
      <c r="AD20" s="184" t="s">
        <v>262</v>
      </c>
    </row>
    <row r="21" spans="1:30" ht="13.5" customHeight="1">
      <c r="A21" s="85" t="s">
        <v>31</v>
      </c>
      <c r="B21" s="86" t="s">
        <v>288</v>
      </c>
      <c r="C21" s="85" t="s">
        <v>289</v>
      </c>
      <c r="D21" s="87">
        <f>+SUM(E21,+I21)</f>
        <v>169636</v>
      </c>
      <c r="E21" s="87">
        <f>+SUM(G21+H21)</f>
        <v>3213</v>
      </c>
      <c r="F21" s="106">
        <f>IF(D21&gt;0,E21/D21*100,"-")</f>
        <v>1.8940555070857603</v>
      </c>
      <c r="G21" s="87">
        <v>3213</v>
      </c>
      <c r="H21" s="87">
        <v>0</v>
      </c>
      <c r="I21" s="87">
        <f>+SUM(K21,+M21,O21+P21)</f>
        <v>166423</v>
      </c>
      <c r="J21" s="88">
        <f>IF(D21&gt;0,I21/D21*100,"-")</f>
        <v>98.105944492914247</v>
      </c>
      <c r="K21" s="87">
        <v>123154</v>
      </c>
      <c r="L21" s="88">
        <f>IF(D21&gt;0,K21/D21*100,"-")</f>
        <v>72.59897663231861</v>
      </c>
      <c r="M21" s="87">
        <v>0</v>
      </c>
      <c r="N21" s="88">
        <f>IF(D21&gt;0,M21/D21*100,"-")</f>
        <v>0</v>
      </c>
      <c r="O21" s="87">
        <v>15560</v>
      </c>
      <c r="P21" s="87">
        <f>SUM(Q21:S21)</f>
        <v>27709</v>
      </c>
      <c r="Q21" s="87">
        <v>15193</v>
      </c>
      <c r="R21" s="87">
        <v>12516</v>
      </c>
      <c r="S21" s="87">
        <v>0</v>
      </c>
      <c r="T21" s="88">
        <f>IF(D21&gt;0,P21/D21*100,"-")</f>
        <v>16.334386568888679</v>
      </c>
      <c r="U21" s="87">
        <v>11877</v>
      </c>
      <c r="V21" s="85" t="s">
        <v>263</v>
      </c>
      <c r="W21" s="85"/>
      <c r="X21" s="85"/>
      <c r="Y21" s="85"/>
      <c r="Z21" s="85"/>
      <c r="AA21" s="85"/>
      <c r="AB21" s="85"/>
      <c r="AC21" s="85" t="s">
        <v>263</v>
      </c>
      <c r="AD21" s="184" t="s">
        <v>262</v>
      </c>
    </row>
    <row r="22" spans="1:30" ht="13.5" customHeight="1">
      <c r="A22" s="85" t="s">
        <v>31</v>
      </c>
      <c r="B22" s="86" t="s">
        <v>290</v>
      </c>
      <c r="C22" s="85" t="s">
        <v>291</v>
      </c>
      <c r="D22" s="87">
        <f>+SUM(E22,+I22)</f>
        <v>77659</v>
      </c>
      <c r="E22" s="87">
        <f>+SUM(G22+H22)</f>
        <v>3206</v>
      </c>
      <c r="F22" s="106">
        <f>IF(D22&gt;0,E22/D22*100,"-")</f>
        <v>4.1283045107456955</v>
      </c>
      <c r="G22" s="87">
        <v>3206</v>
      </c>
      <c r="H22" s="87">
        <v>0</v>
      </c>
      <c r="I22" s="87">
        <f>+SUM(K22,+M22,O22+P22)</f>
        <v>74453</v>
      </c>
      <c r="J22" s="88">
        <f>IF(D22&gt;0,I22/D22*100,"-")</f>
        <v>95.871695489254307</v>
      </c>
      <c r="K22" s="87">
        <v>50309</v>
      </c>
      <c r="L22" s="88">
        <f>IF(D22&gt;0,K22/D22*100,"-")</f>
        <v>64.781931263601138</v>
      </c>
      <c r="M22" s="87">
        <v>0</v>
      </c>
      <c r="N22" s="88">
        <f>IF(D22&gt;0,M22/D22*100,"-")</f>
        <v>0</v>
      </c>
      <c r="O22" s="87">
        <v>0</v>
      </c>
      <c r="P22" s="87">
        <f>SUM(Q22:S22)</f>
        <v>24144</v>
      </c>
      <c r="Q22" s="87">
        <v>11199</v>
      </c>
      <c r="R22" s="87">
        <v>12945</v>
      </c>
      <c r="S22" s="87">
        <v>0</v>
      </c>
      <c r="T22" s="88">
        <f>IF(D22&gt;0,P22/D22*100,"-")</f>
        <v>31.089764225653177</v>
      </c>
      <c r="U22" s="87">
        <v>3594</v>
      </c>
      <c r="V22" s="85" t="s">
        <v>263</v>
      </c>
      <c r="W22" s="85"/>
      <c r="X22" s="85"/>
      <c r="Y22" s="85"/>
      <c r="Z22" s="85" t="s">
        <v>263</v>
      </c>
      <c r="AA22" s="85"/>
      <c r="AB22" s="85"/>
      <c r="AC22" s="85"/>
      <c r="AD22" s="184" t="s">
        <v>262</v>
      </c>
    </row>
    <row r="23" spans="1:30" ht="13.5" customHeight="1">
      <c r="A23" s="85" t="s">
        <v>31</v>
      </c>
      <c r="B23" s="86" t="s">
        <v>292</v>
      </c>
      <c r="C23" s="85" t="s">
        <v>293</v>
      </c>
      <c r="D23" s="87">
        <f>+SUM(E23,+I23)</f>
        <v>71392</v>
      </c>
      <c r="E23" s="87">
        <f>+SUM(G23+H23)</f>
        <v>1188</v>
      </c>
      <c r="F23" s="106">
        <f>IF(D23&gt;0,E23/D23*100,"-")</f>
        <v>1.6640519946212462</v>
      </c>
      <c r="G23" s="87">
        <v>1188</v>
      </c>
      <c r="H23" s="87">
        <v>0</v>
      </c>
      <c r="I23" s="87">
        <f>+SUM(K23,+M23,O23+P23)</f>
        <v>70204</v>
      </c>
      <c r="J23" s="88">
        <f>IF(D23&gt;0,I23/D23*100,"-")</f>
        <v>98.335948005378754</v>
      </c>
      <c r="K23" s="87">
        <v>44496</v>
      </c>
      <c r="L23" s="88">
        <f>IF(D23&gt;0,K23/D23*100,"-")</f>
        <v>62.326311071268492</v>
      </c>
      <c r="M23" s="87">
        <v>0</v>
      </c>
      <c r="N23" s="88">
        <f>IF(D23&gt;0,M23/D23*100,"-")</f>
        <v>0</v>
      </c>
      <c r="O23" s="87">
        <v>256</v>
      </c>
      <c r="P23" s="87">
        <f>SUM(Q23:S23)</f>
        <v>25452</v>
      </c>
      <c r="Q23" s="87">
        <v>4438</v>
      </c>
      <c r="R23" s="87">
        <v>21014</v>
      </c>
      <c r="S23" s="87">
        <v>0</v>
      </c>
      <c r="T23" s="88">
        <f>IF(D23&gt;0,P23/D23*100,"-")</f>
        <v>35.651053339309726</v>
      </c>
      <c r="U23" s="87">
        <v>2776</v>
      </c>
      <c r="V23" s="85" t="s">
        <v>263</v>
      </c>
      <c r="W23" s="85"/>
      <c r="X23" s="85"/>
      <c r="Y23" s="85"/>
      <c r="Z23" s="85"/>
      <c r="AA23" s="85"/>
      <c r="AB23" s="85"/>
      <c r="AC23" s="85" t="s">
        <v>263</v>
      </c>
      <c r="AD23" s="184" t="s">
        <v>262</v>
      </c>
    </row>
    <row r="24" spans="1:30" ht="13.5" customHeight="1">
      <c r="A24" s="85" t="s">
        <v>31</v>
      </c>
      <c r="B24" s="86" t="s">
        <v>294</v>
      </c>
      <c r="C24" s="85" t="s">
        <v>295</v>
      </c>
      <c r="D24" s="87">
        <f>+SUM(E24,+I24)</f>
        <v>58699</v>
      </c>
      <c r="E24" s="87">
        <f>+SUM(G24+H24)</f>
        <v>2434</v>
      </c>
      <c r="F24" s="106">
        <f>IF(D24&gt;0,E24/D24*100,"-")</f>
        <v>4.1465783062743826</v>
      </c>
      <c r="G24" s="87">
        <v>2434</v>
      </c>
      <c r="H24" s="87">
        <v>0</v>
      </c>
      <c r="I24" s="87">
        <f>+SUM(K24,+M24,O24+P24)</f>
        <v>56265</v>
      </c>
      <c r="J24" s="88">
        <f>IF(D24&gt;0,I24/D24*100,"-")</f>
        <v>95.853421693725622</v>
      </c>
      <c r="K24" s="87">
        <v>24840</v>
      </c>
      <c r="L24" s="88">
        <f>IF(D24&gt;0,K24/D24*100,"-")</f>
        <v>42.317586330261165</v>
      </c>
      <c r="M24" s="87">
        <v>0</v>
      </c>
      <c r="N24" s="88">
        <f>IF(D24&gt;0,M24/D24*100,"-")</f>
        <v>0</v>
      </c>
      <c r="O24" s="87">
        <v>4890</v>
      </c>
      <c r="P24" s="87">
        <f>SUM(Q24:S24)</f>
        <v>26535</v>
      </c>
      <c r="Q24" s="87">
        <v>9461</v>
      </c>
      <c r="R24" s="87">
        <v>17074</v>
      </c>
      <c r="S24" s="87">
        <v>0</v>
      </c>
      <c r="T24" s="88">
        <f>IF(D24&gt;0,P24/D24*100,"-")</f>
        <v>45.205199407144924</v>
      </c>
      <c r="U24" s="87">
        <v>1925</v>
      </c>
      <c r="V24" s="85" t="s">
        <v>263</v>
      </c>
      <c r="W24" s="85"/>
      <c r="X24" s="85"/>
      <c r="Y24" s="85"/>
      <c r="Z24" s="85" t="s">
        <v>263</v>
      </c>
      <c r="AA24" s="85"/>
      <c r="AB24" s="85"/>
      <c r="AC24" s="85"/>
      <c r="AD24" s="184" t="s">
        <v>262</v>
      </c>
    </row>
    <row r="25" spans="1:30" ht="13.5" customHeight="1">
      <c r="A25" s="85" t="s">
        <v>31</v>
      </c>
      <c r="B25" s="86" t="s">
        <v>296</v>
      </c>
      <c r="C25" s="85" t="s">
        <v>297</v>
      </c>
      <c r="D25" s="87">
        <f>+SUM(E25,+I25)</f>
        <v>98255</v>
      </c>
      <c r="E25" s="87">
        <f>+SUM(G25+H25)</f>
        <v>976</v>
      </c>
      <c r="F25" s="106">
        <f>IF(D25&gt;0,E25/D25*100,"-")</f>
        <v>0.99333367258663685</v>
      </c>
      <c r="G25" s="87">
        <v>976</v>
      </c>
      <c r="H25" s="87">
        <v>0</v>
      </c>
      <c r="I25" s="87">
        <f>+SUM(K25,+M25,O25+P25)</f>
        <v>97279</v>
      </c>
      <c r="J25" s="88">
        <f>IF(D25&gt;0,I25/D25*100,"-")</f>
        <v>99.006666327413356</v>
      </c>
      <c r="K25" s="87">
        <v>32665</v>
      </c>
      <c r="L25" s="88">
        <f>IF(D25&gt;0,K25/D25*100,"-")</f>
        <v>33.245127474428784</v>
      </c>
      <c r="M25" s="87">
        <v>0</v>
      </c>
      <c r="N25" s="88">
        <f>IF(D25&gt;0,M25/D25*100,"-")</f>
        <v>0</v>
      </c>
      <c r="O25" s="87">
        <v>0</v>
      </c>
      <c r="P25" s="87">
        <f>SUM(Q25:S25)</f>
        <v>64614</v>
      </c>
      <c r="Q25" s="87">
        <v>18376</v>
      </c>
      <c r="R25" s="87">
        <v>46238</v>
      </c>
      <c r="S25" s="87">
        <v>0</v>
      </c>
      <c r="T25" s="88">
        <f>IF(D25&gt;0,P25/D25*100,"-")</f>
        <v>65.761538852984586</v>
      </c>
      <c r="U25" s="87">
        <v>2499</v>
      </c>
      <c r="V25" s="85" t="s">
        <v>263</v>
      </c>
      <c r="W25" s="85"/>
      <c r="X25" s="85"/>
      <c r="Y25" s="85"/>
      <c r="Z25" s="85" t="s">
        <v>263</v>
      </c>
      <c r="AA25" s="85"/>
      <c r="AB25" s="85"/>
      <c r="AC25" s="85"/>
      <c r="AD25" s="184" t="s">
        <v>262</v>
      </c>
    </row>
    <row r="26" spans="1:30" ht="13.5" customHeight="1">
      <c r="A26" s="85" t="s">
        <v>31</v>
      </c>
      <c r="B26" s="86" t="s">
        <v>298</v>
      </c>
      <c r="C26" s="85" t="s">
        <v>299</v>
      </c>
      <c r="D26" s="87">
        <f>+SUM(E26,+I26)</f>
        <v>148674</v>
      </c>
      <c r="E26" s="87">
        <f>+SUM(G26+H26)</f>
        <v>1330</v>
      </c>
      <c r="F26" s="106">
        <f>IF(D26&gt;0,E26/D26*100,"-")</f>
        <v>0.8945747070772293</v>
      </c>
      <c r="G26" s="87">
        <v>1330</v>
      </c>
      <c r="H26" s="87">
        <v>0</v>
      </c>
      <c r="I26" s="87">
        <f>+SUM(K26,+M26,O26+P26)</f>
        <v>147344</v>
      </c>
      <c r="J26" s="88">
        <f>IF(D26&gt;0,I26/D26*100,"-")</f>
        <v>99.10542529292276</v>
      </c>
      <c r="K26" s="87">
        <v>118968</v>
      </c>
      <c r="L26" s="88">
        <f>IF(D26&gt;0,K26/D26*100,"-")</f>
        <v>80.019371241777321</v>
      </c>
      <c r="M26" s="87">
        <v>0</v>
      </c>
      <c r="N26" s="88">
        <f>IF(D26&gt;0,M26/D26*100,"-")</f>
        <v>0</v>
      </c>
      <c r="O26" s="87">
        <v>1047</v>
      </c>
      <c r="P26" s="87">
        <f>SUM(Q26:S26)</f>
        <v>27329</v>
      </c>
      <c r="Q26" s="87">
        <v>18466</v>
      </c>
      <c r="R26" s="87">
        <v>8863</v>
      </c>
      <c r="S26" s="87">
        <v>0</v>
      </c>
      <c r="T26" s="88">
        <f>IF(D26&gt;0,P26/D26*100,"-")</f>
        <v>18.381828699032784</v>
      </c>
      <c r="U26" s="87">
        <v>11309</v>
      </c>
      <c r="V26" s="85" t="s">
        <v>263</v>
      </c>
      <c r="W26" s="85"/>
      <c r="X26" s="85"/>
      <c r="Y26" s="85"/>
      <c r="Z26" s="85" t="s">
        <v>263</v>
      </c>
      <c r="AA26" s="85"/>
      <c r="AB26" s="85"/>
      <c r="AC26" s="85"/>
      <c r="AD26" s="184" t="s">
        <v>262</v>
      </c>
    </row>
    <row r="27" spans="1:30" ht="13.5" customHeight="1">
      <c r="A27" s="85" t="s">
        <v>31</v>
      </c>
      <c r="B27" s="86" t="s">
        <v>300</v>
      </c>
      <c r="C27" s="85" t="s">
        <v>301</v>
      </c>
      <c r="D27" s="87">
        <f>+SUM(E27,+I27)</f>
        <v>133054</v>
      </c>
      <c r="E27" s="87">
        <f>+SUM(G27+H27)</f>
        <v>4240</v>
      </c>
      <c r="F27" s="106">
        <f>IF(D27&gt;0,E27/D27*100,"-")</f>
        <v>3.1866760864010102</v>
      </c>
      <c r="G27" s="87">
        <v>4240</v>
      </c>
      <c r="H27" s="87">
        <v>0</v>
      </c>
      <c r="I27" s="87">
        <f>+SUM(K27,+M27,O27+P27)</f>
        <v>128814</v>
      </c>
      <c r="J27" s="88">
        <f>IF(D27&gt;0,I27/D27*100,"-")</f>
        <v>96.813323913598992</v>
      </c>
      <c r="K27" s="87">
        <v>64766</v>
      </c>
      <c r="L27" s="88">
        <f>IF(D27&gt;0,K27/D27*100,"-")</f>
        <v>48.676477219775428</v>
      </c>
      <c r="M27" s="87">
        <v>496</v>
      </c>
      <c r="N27" s="88">
        <f>IF(D27&gt;0,M27/D27*100,"-")</f>
        <v>0.37278097614502381</v>
      </c>
      <c r="O27" s="87">
        <v>7178</v>
      </c>
      <c r="P27" s="87">
        <f>SUM(Q27:S27)</f>
        <v>56374</v>
      </c>
      <c r="Q27" s="87">
        <v>8255</v>
      </c>
      <c r="R27" s="87">
        <v>47500</v>
      </c>
      <c r="S27" s="87">
        <v>619</v>
      </c>
      <c r="T27" s="88">
        <f>IF(D27&gt;0,P27/D27*100,"-")</f>
        <v>42.369263607257203</v>
      </c>
      <c r="U27" s="87">
        <v>4056</v>
      </c>
      <c r="V27" s="85"/>
      <c r="W27" s="85"/>
      <c r="X27" s="85"/>
      <c r="Y27" s="85" t="s">
        <v>263</v>
      </c>
      <c r="Z27" s="85"/>
      <c r="AA27" s="85"/>
      <c r="AB27" s="85"/>
      <c r="AC27" s="85" t="s">
        <v>263</v>
      </c>
      <c r="AD27" s="184" t="s">
        <v>262</v>
      </c>
    </row>
    <row r="28" spans="1:30" ht="13.5" customHeight="1">
      <c r="A28" s="85" t="s">
        <v>31</v>
      </c>
      <c r="B28" s="86" t="s">
        <v>302</v>
      </c>
      <c r="C28" s="85" t="s">
        <v>303</v>
      </c>
      <c r="D28" s="87">
        <f>+SUM(E28,+I28)</f>
        <v>42539</v>
      </c>
      <c r="E28" s="87">
        <f>+SUM(G28+H28)</f>
        <v>1755</v>
      </c>
      <c r="F28" s="106">
        <f>IF(D28&gt;0,E28/D28*100,"-")</f>
        <v>4.1256258962363948</v>
      </c>
      <c r="G28" s="87">
        <v>1755</v>
      </c>
      <c r="H28" s="87">
        <v>0</v>
      </c>
      <c r="I28" s="87">
        <f>+SUM(K28,+M28,O28+P28)</f>
        <v>40784</v>
      </c>
      <c r="J28" s="88">
        <f>IF(D28&gt;0,I28/D28*100,"-")</f>
        <v>95.8743741037636</v>
      </c>
      <c r="K28" s="87">
        <v>15662</v>
      </c>
      <c r="L28" s="88">
        <f>IF(D28&gt;0,K28/D28*100,"-")</f>
        <v>36.81797879592844</v>
      </c>
      <c r="M28" s="87">
        <v>0</v>
      </c>
      <c r="N28" s="88">
        <f>IF(D28&gt;0,M28/D28*100,"-")</f>
        <v>0</v>
      </c>
      <c r="O28" s="87">
        <v>3792</v>
      </c>
      <c r="P28" s="87">
        <f>SUM(Q28:S28)</f>
        <v>21330</v>
      </c>
      <c r="Q28" s="87">
        <v>11263</v>
      </c>
      <c r="R28" s="87">
        <v>10067</v>
      </c>
      <c r="S28" s="87">
        <v>0</v>
      </c>
      <c r="T28" s="88">
        <f>IF(D28&gt;0,P28/D28*100,"-")</f>
        <v>50.142222431180791</v>
      </c>
      <c r="U28" s="87">
        <v>1296</v>
      </c>
      <c r="V28" s="85" t="s">
        <v>263</v>
      </c>
      <c r="W28" s="85"/>
      <c r="X28" s="85"/>
      <c r="Y28" s="85"/>
      <c r="Z28" s="85" t="s">
        <v>263</v>
      </c>
      <c r="AA28" s="85"/>
      <c r="AB28" s="85"/>
      <c r="AC28" s="85"/>
      <c r="AD28" s="184" t="s">
        <v>262</v>
      </c>
    </row>
    <row r="29" spans="1:30" ht="13.5" customHeight="1">
      <c r="A29" s="85" t="s">
        <v>31</v>
      </c>
      <c r="B29" s="86" t="s">
        <v>304</v>
      </c>
      <c r="C29" s="85" t="s">
        <v>305</v>
      </c>
      <c r="D29" s="87">
        <f>+SUM(E29,+I29)</f>
        <v>113230</v>
      </c>
      <c r="E29" s="87">
        <f>+SUM(G29+H29)</f>
        <v>621</v>
      </c>
      <c r="F29" s="106">
        <f>IF(D29&gt;0,E29/D29*100,"-")</f>
        <v>0.54844122582354493</v>
      </c>
      <c r="G29" s="87">
        <v>621</v>
      </c>
      <c r="H29" s="87">
        <v>0</v>
      </c>
      <c r="I29" s="87">
        <f>+SUM(K29,+M29,O29+P29)</f>
        <v>112609</v>
      </c>
      <c r="J29" s="88">
        <f>IF(D29&gt;0,I29/D29*100,"-")</f>
        <v>99.451558774176448</v>
      </c>
      <c r="K29" s="87">
        <v>98709</v>
      </c>
      <c r="L29" s="88">
        <f>IF(D29&gt;0,K29/D29*100,"-")</f>
        <v>87.175660160734793</v>
      </c>
      <c r="M29" s="87">
        <v>0</v>
      </c>
      <c r="N29" s="88">
        <f>IF(D29&gt;0,M29/D29*100,"-")</f>
        <v>0</v>
      </c>
      <c r="O29" s="87">
        <v>0</v>
      </c>
      <c r="P29" s="87">
        <f>SUM(Q29:S29)</f>
        <v>13900</v>
      </c>
      <c r="Q29" s="87">
        <v>4969</v>
      </c>
      <c r="R29" s="87">
        <v>8931</v>
      </c>
      <c r="S29" s="87">
        <v>0</v>
      </c>
      <c r="T29" s="88">
        <f>IF(D29&gt;0,P29/D29*100,"-")</f>
        <v>12.275898613441667</v>
      </c>
      <c r="U29" s="87">
        <v>2678</v>
      </c>
      <c r="V29" s="85"/>
      <c r="W29" s="85" t="s">
        <v>263</v>
      </c>
      <c r="X29" s="85"/>
      <c r="Y29" s="85"/>
      <c r="Z29" s="85"/>
      <c r="AA29" s="85"/>
      <c r="AB29" s="85"/>
      <c r="AC29" s="85" t="s">
        <v>263</v>
      </c>
      <c r="AD29" s="184" t="s">
        <v>262</v>
      </c>
    </row>
    <row r="30" spans="1:30" ht="13.5" customHeight="1">
      <c r="A30" s="85" t="s">
        <v>31</v>
      </c>
      <c r="B30" s="86" t="s">
        <v>306</v>
      </c>
      <c r="C30" s="85" t="s">
        <v>307</v>
      </c>
      <c r="D30" s="87">
        <f>+SUM(E30,+I30)</f>
        <v>93017</v>
      </c>
      <c r="E30" s="87">
        <f>+SUM(G30+H30)</f>
        <v>1781</v>
      </c>
      <c r="F30" s="106">
        <f>IF(D30&gt;0,E30/D30*100,"-")</f>
        <v>1.9147037638281172</v>
      </c>
      <c r="G30" s="87">
        <v>1781</v>
      </c>
      <c r="H30" s="87">
        <v>0</v>
      </c>
      <c r="I30" s="87">
        <f>+SUM(K30,+M30,O30+P30)</f>
        <v>91236</v>
      </c>
      <c r="J30" s="88">
        <f>IF(D30&gt;0,I30/D30*100,"-")</f>
        <v>98.085296236171885</v>
      </c>
      <c r="K30" s="87">
        <v>74102</v>
      </c>
      <c r="L30" s="88">
        <f>IF(D30&gt;0,K30/D30*100,"-")</f>
        <v>79.665007471752475</v>
      </c>
      <c r="M30" s="87">
        <v>0</v>
      </c>
      <c r="N30" s="88">
        <f>IF(D30&gt;0,M30/D30*100,"-")</f>
        <v>0</v>
      </c>
      <c r="O30" s="87">
        <v>0</v>
      </c>
      <c r="P30" s="87">
        <f>SUM(Q30:S30)</f>
        <v>17134</v>
      </c>
      <c r="Q30" s="87">
        <v>3219</v>
      </c>
      <c r="R30" s="87">
        <v>13915</v>
      </c>
      <c r="S30" s="87">
        <v>0</v>
      </c>
      <c r="T30" s="88">
        <f>IF(D30&gt;0,P30/D30*100,"-")</f>
        <v>18.420288764419407</v>
      </c>
      <c r="U30" s="87">
        <v>3564</v>
      </c>
      <c r="V30" s="85" t="s">
        <v>263</v>
      </c>
      <c r="W30" s="85"/>
      <c r="X30" s="85"/>
      <c r="Y30" s="85"/>
      <c r="Z30" s="85" t="s">
        <v>263</v>
      </c>
      <c r="AA30" s="85"/>
      <c r="AB30" s="85"/>
      <c r="AC30" s="85"/>
      <c r="AD30" s="184" t="s">
        <v>262</v>
      </c>
    </row>
    <row r="31" spans="1:30" ht="13.5" customHeight="1">
      <c r="A31" s="85" t="s">
        <v>31</v>
      </c>
      <c r="B31" s="86" t="s">
        <v>308</v>
      </c>
      <c r="C31" s="85" t="s">
        <v>309</v>
      </c>
      <c r="D31" s="87">
        <f>+SUM(E31,+I31)</f>
        <v>83195</v>
      </c>
      <c r="E31" s="87">
        <f>+SUM(G31+H31)</f>
        <v>256</v>
      </c>
      <c r="F31" s="106">
        <f>IF(D31&gt;0,E31/D31*100,"-")</f>
        <v>0.30771079992788031</v>
      </c>
      <c r="G31" s="87">
        <v>256</v>
      </c>
      <c r="H31" s="87">
        <v>0</v>
      </c>
      <c r="I31" s="87">
        <f>+SUM(K31,+M31,O31+P31)</f>
        <v>82939</v>
      </c>
      <c r="J31" s="88">
        <f>IF(D31&gt;0,I31/D31*100,"-")</f>
        <v>99.692289200072111</v>
      </c>
      <c r="K31" s="87">
        <v>79874</v>
      </c>
      <c r="L31" s="88">
        <f>IF(D31&gt;0,K31/D31*100,"-")</f>
        <v>96.008173568123084</v>
      </c>
      <c r="M31" s="87">
        <v>0</v>
      </c>
      <c r="N31" s="88">
        <f>IF(D31&gt;0,M31/D31*100,"-")</f>
        <v>0</v>
      </c>
      <c r="O31" s="87">
        <v>0</v>
      </c>
      <c r="P31" s="87">
        <f>SUM(Q31:S31)</f>
        <v>3065</v>
      </c>
      <c r="Q31" s="87">
        <v>1966</v>
      </c>
      <c r="R31" s="87">
        <v>1099</v>
      </c>
      <c r="S31" s="87">
        <v>0</v>
      </c>
      <c r="T31" s="88">
        <f>IF(D31&gt;0,P31/D31*100,"-")</f>
        <v>3.6841156319490351</v>
      </c>
      <c r="U31" s="87">
        <v>2419</v>
      </c>
      <c r="V31" s="85" t="s">
        <v>263</v>
      </c>
      <c r="W31" s="85"/>
      <c r="X31" s="85"/>
      <c r="Y31" s="85"/>
      <c r="Z31" s="85"/>
      <c r="AA31" s="85"/>
      <c r="AB31" s="85"/>
      <c r="AC31" s="85" t="s">
        <v>263</v>
      </c>
      <c r="AD31" s="184" t="s">
        <v>262</v>
      </c>
    </row>
    <row r="32" spans="1:30" ht="13.5" customHeight="1">
      <c r="A32" s="85" t="s">
        <v>31</v>
      </c>
      <c r="B32" s="86" t="s">
        <v>310</v>
      </c>
      <c r="C32" s="85" t="s">
        <v>311</v>
      </c>
      <c r="D32" s="87">
        <f>+SUM(E32,+I32)</f>
        <v>72563</v>
      </c>
      <c r="E32" s="87">
        <f>+SUM(G32+H32)</f>
        <v>1050</v>
      </c>
      <c r="F32" s="106">
        <f>IF(D32&gt;0,E32/D32*100,"-")</f>
        <v>1.447018452930557</v>
      </c>
      <c r="G32" s="87">
        <v>1050</v>
      </c>
      <c r="H32" s="87">
        <v>0</v>
      </c>
      <c r="I32" s="87">
        <f>+SUM(K32,+M32,O32+P32)</f>
        <v>71513</v>
      </c>
      <c r="J32" s="88">
        <f>IF(D32&gt;0,I32/D32*100,"-")</f>
        <v>98.552981547069436</v>
      </c>
      <c r="K32" s="87">
        <v>46248</v>
      </c>
      <c r="L32" s="88">
        <f>IF(D32&gt;0,K32/D32*100,"-")</f>
        <v>63.734961343935616</v>
      </c>
      <c r="M32" s="87">
        <v>0</v>
      </c>
      <c r="N32" s="88">
        <f>IF(D32&gt;0,M32/D32*100,"-")</f>
        <v>0</v>
      </c>
      <c r="O32" s="87">
        <v>0</v>
      </c>
      <c r="P32" s="87">
        <f>SUM(Q32:S32)</f>
        <v>25265</v>
      </c>
      <c r="Q32" s="87">
        <v>12652</v>
      </c>
      <c r="R32" s="87">
        <v>12613</v>
      </c>
      <c r="S32" s="87">
        <v>0</v>
      </c>
      <c r="T32" s="88">
        <f>IF(D32&gt;0,P32/D32*100,"-")</f>
        <v>34.818020203133827</v>
      </c>
      <c r="U32" s="87">
        <v>5567</v>
      </c>
      <c r="V32" s="85"/>
      <c r="W32" s="85" t="s">
        <v>263</v>
      </c>
      <c r="X32" s="85"/>
      <c r="Y32" s="85"/>
      <c r="Z32" s="85"/>
      <c r="AA32" s="85"/>
      <c r="AB32" s="85"/>
      <c r="AC32" s="85" t="s">
        <v>263</v>
      </c>
      <c r="AD32" s="184" t="s">
        <v>262</v>
      </c>
    </row>
    <row r="33" spans="1:30" ht="13.5" customHeight="1">
      <c r="A33" s="85" t="s">
        <v>31</v>
      </c>
      <c r="B33" s="86" t="s">
        <v>312</v>
      </c>
      <c r="C33" s="85" t="s">
        <v>313</v>
      </c>
      <c r="D33" s="87">
        <f>+SUM(E33,+I33)</f>
        <v>83758</v>
      </c>
      <c r="E33" s="87">
        <f>+SUM(G33+H33)</f>
        <v>433</v>
      </c>
      <c r="F33" s="106">
        <f>IF(D33&gt;0,E33/D33*100,"-")</f>
        <v>0.51696554358986602</v>
      </c>
      <c r="G33" s="87">
        <v>433</v>
      </c>
      <c r="H33" s="87">
        <v>0</v>
      </c>
      <c r="I33" s="87">
        <f>+SUM(K33,+M33,O33+P33)</f>
        <v>83325</v>
      </c>
      <c r="J33" s="88">
        <f>IF(D33&gt;0,I33/D33*100,"-")</f>
        <v>99.483034456410138</v>
      </c>
      <c r="K33" s="87">
        <v>69197</v>
      </c>
      <c r="L33" s="88">
        <f>IF(D33&gt;0,K33/D33*100,"-")</f>
        <v>82.615391962558803</v>
      </c>
      <c r="M33" s="87">
        <v>0</v>
      </c>
      <c r="N33" s="88">
        <f>IF(D33&gt;0,M33/D33*100,"-")</f>
        <v>0</v>
      </c>
      <c r="O33" s="87">
        <v>0</v>
      </c>
      <c r="P33" s="87">
        <f>SUM(Q33:S33)</f>
        <v>14128</v>
      </c>
      <c r="Q33" s="87">
        <v>2302</v>
      </c>
      <c r="R33" s="87">
        <v>11826</v>
      </c>
      <c r="S33" s="87">
        <v>0</v>
      </c>
      <c r="T33" s="88">
        <f>IF(D33&gt;0,P33/D33*100,"-")</f>
        <v>16.867642493851335</v>
      </c>
      <c r="U33" s="87">
        <v>1821</v>
      </c>
      <c r="V33" s="85" t="s">
        <v>263</v>
      </c>
      <c r="W33" s="85"/>
      <c r="X33" s="85"/>
      <c r="Y33" s="85"/>
      <c r="Z33" s="85"/>
      <c r="AA33" s="85"/>
      <c r="AB33" s="85"/>
      <c r="AC33" s="85" t="s">
        <v>263</v>
      </c>
      <c r="AD33" s="184" t="s">
        <v>262</v>
      </c>
    </row>
    <row r="34" spans="1:30" ht="13.5" customHeight="1">
      <c r="A34" s="85" t="s">
        <v>31</v>
      </c>
      <c r="B34" s="86" t="s">
        <v>314</v>
      </c>
      <c r="C34" s="85" t="s">
        <v>315</v>
      </c>
      <c r="D34" s="87">
        <f>+SUM(E34,+I34)</f>
        <v>49079</v>
      </c>
      <c r="E34" s="87">
        <f>+SUM(G34+H34)</f>
        <v>698</v>
      </c>
      <c r="F34" s="106">
        <f>IF(D34&gt;0,E34/D34*100,"-")</f>
        <v>1.4221968662768192</v>
      </c>
      <c r="G34" s="87">
        <v>698</v>
      </c>
      <c r="H34" s="87">
        <v>0</v>
      </c>
      <c r="I34" s="87">
        <f>+SUM(K34,+M34,O34+P34)</f>
        <v>48381</v>
      </c>
      <c r="J34" s="88">
        <f>IF(D34&gt;0,I34/D34*100,"-")</f>
        <v>98.577803133723179</v>
      </c>
      <c r="K34" s="87">
        <v>35839</v>
      </c>
      <c r="L34" s="88">
        <f>IF(D34&gt;0,K34/D34*100,"-")</f>
        <v>73.023085229935418</v>
      </c>
      <c r="M34" s="87">
        <v>0</v>
      </c>
      <c r="N34" s="88">
        <f>IF(D34&gt;0,M34/D34*100,"-")</f>
        <v>0</v>
      </c>
      <c r="O34" s="87">
        <v>0</v>
      </c>
      <c r="P34" s="87">
        <f>SUM(Q34:S34)</f>
        <v>12542</v>
      </c>
      <c r="Q34" s="87">
        <v>5344</v>
      </c>
      <c r="R34" s="87">
        <v>7198</v>
      </c>
      <c r="S34" s="87">
        <v>0</v>
      </c>
      <c r="T34" s="88">
        <f>IF(D34&gt;0,P34/D34*100,"-")</f>
        <v>25.554717903787772</v>
      </c>
      <c r="U34" s="87">
        <v>4584</v>
      </c>
      <c r="V34" s="85"/>
      <c r="W34" s="85"/>
      <c r="X34" s="85"/>
      <c r="Y34" s="85" t="s">
        <v>263</v>
      </c>
      <c r="Z34" s="85"/>
      <c r="AA34" s="85"/>
      <c r="AB34" s="85"/>
      <c r="AC34" s="85" t="s">
        <v>263</v>
      </c>
      <c r="AD34" s="184" t="s">
        <v>262</v>
      </c>
    </row>
    <row r="35" spans="1:30" ht="13.5" customHeight="1">
      <c r="A35" s="85" t="s">
        <v>31</v>
      </c>
      <c r="B35" s="86" t="s">
        <v>316</v>
      </c>
      <c r="C35" s="85" t="s">
        <v>317</v>
      </c>
      <c r="D35" s="87">
        <f>+SUM(E35,+I35)</f>
        <v>47686</v>
      </c>
      <c r="E35" s="87">
        <f>+SUM(G35+H35)</f>
        <v>688</v>
      </c>
      <c r="F35" s="106">
        <f>IF(D35&gt;0,E35/D35*100,"-")</f>
        <v>1.4427714633225686</v>
      </c>
      <c r="G35" s="87">
        <v>688</v>
      </c>
      <c r="H35" s="87">
        <v>0</v>
      </c>
      <c r="I35" s="87">
        <f>+SUM(K35,+M35,O35+P35)</f>
        <v>46998</v>
      </c>
      <c r="J35" s="88">
        <f>IF(D35&gt;0,I35/D35*100,"-")</f>
        <v>98.557228536677428</v>
      </c>
      <c r="K35" s="87">
        <v>31369</v>
      </c>
      <c r="L35" s="88">
        <f>IF(D35&gt;0,K35/D35*100,"-")</f>
        <v>65.782409931636124</v>
      </c>
      <c r="M35" s="87">
        <v>0</v>
      </c>
      <c r="N35" s="88">
        <f>IF(D35&gt;0,M35/D35*100,"-")</f>
        <v>0</v>
      </c>
      <c r="O35" s="87">
        <v>0</v>
      </c>
      <c r="P35" s="87">
        <f>SUM(Q35:S35)</f>
        <v>15629</v>
      </c>
      <c r="Q35" s="87">
        <v>7424</v>
      </c>
      <c r="R35" s="87">
        <v>8205</v>
      </c>
      <c r="S35" s="87">
        <v>0</v>
      </c>
      <c r="T35" s="88">
        <f>IF(D35&gt;0,P35/D35*100,"-")</f>
        <v>32.774818605041311</v>
      </c>
      <c r="U35" s="87">
        <v>3361</v>
      </c>
      <c r="V35" s="85" t="s">
        <v>263</v>
      </c>
      <c r="W35" s="85"/>
      <c r="X35" s="85"/>
      <c r="Y35" s="85"/>
      <c r="Z35" s="85" t="s">
        <v>263</v>
      </c>
      <c r="AA35" s="85"/>
      <c r="AB35" s="85"/>
      <c r="AC35" s="85"/>
      <c r="AD35" s="184" t="s">
        <v>262</v>
      </c>
    </row>
    <row r="36" spans="1:30" ht="13.5" customHeight="1">
      <c r="A36" s="85" t="s">
        <v>31</v>
      </c>
      <c r="B36" s="86" t="s">
        <v>318</v>
      </c>
      <c r="C36" s="85" t="s">
        <v>319</v>
      </c>
      <c r="D36" s="87">
        <f>+SUM(E36,+I36)</f>
        <v>67935</v>
      </c>
      <c r="E36" s="87">
        <f>+SUM(G36+H36)</f>
        <v>429</v>
      </c>
      <c r="F36" s="106">
        <f>IF(D36&gt;0,E36/D36*100,"-")</f>
        <v>0.63148597924486638</v>
      </c>
      <c r="G36" s="87">
        <v>429</v>
      </c>
      <c r="H36" s="87">
        <v>0</v>
      </c>
      <c r="I36" s="87">
        <f>+SUM(K36,+M36,O36+P36)</f>
        <v>67506</v>
      </c>
      <c r="J36" s="88">
        <f>IF(D36&gt;0,I36/D36*100,"-")</f>
        <v>99.368514020755143</v>
      </c>
      <c r="K36" s="87">
        <v>55214</v>
      </c>
      <c r="L36" s="88">
        <f>IF(D36&gt;0,K36/D36*100,"-")</f>
        <v>81.274747920806661</v>
      </c>
      <c r="M36" s="87">
        <v>0</v>
      </c>
      <c r="N36" s="88">
        <f>IF(D36&gt;0,M36/D36*100,"-")</f>
        <v>0</v>
      </c>
      <c r="O36" s="87">
        <v>0</v>
      </c>
      <c r="P36" s="87">
        <f>SUM(Q36:S36)</f>
        <v>12292</v>
      </c>
      <c r="Q36" s="87">
        <v>8605</v>
      </c>
      <c r="R36" s="87">
        <v>3687</v>
      </c>
      <c r="S36" s="87">
        <v>0</v>
      </c>
      <c r="T36" s="88">
        <f>IF(D36&gt;0,P36/D36*100,"-")</f>
        <v>18.093766099948478</v>
      </c>
      <c r="U36" s="87">
        <v>4223</v>
      </c>
      <c r="V36" s="85"/>
      <c r="W36" s="85" t="s">
        <v>263</v>
      </c>
      <c r="X36" s="85"/>
      <c r="Y36" s="85"/>
      <c r="Z36" s="85" t="s">
        <v>263</v>
      </c>
      <c r="AA36" s="85"/>
      <c r="AB36" s="85"/>
      <c r="AC36" s="85"/>
      <c r="AD36" s="184" t="s">
        <v>262</v>
      </c>
    </row>
    <row r="37" spans="1:30" ht="13.5" customHeight="1">
      <c r="A37" s="85" t="s">
        <v>31</v>
      </c>
      <c r="B37" s="86" t="s">
        <v>320</v>
      </c>
      <c r="C37" s="85" t="s">
        <v>321</v>
      </c>
      <c r="D37" s="87">
        <f>+SUM(E37,+I37)</f>
        <v>94140</v>
      </c>
      <c r="E37" s="87">
        <f>+SUM(G37+H37)</f>
        <v>446</v>
      </c>
      <c r="F37" s="106">
        <f>IF(D37&gt;0,E37/D37*100,"-")</f>
        <v>0.47376248141066496</v>
      </c>
      <c r="G37" s="87">
        <v>446</v>
      </c>
      <c r="H37" s="87">
        <v>0</v>
      </c>
      <c r="I37" s="87">
        <f>+SUM(K37,+M37,O37+P37)</f>
        <v>93694</v>
      </c>
      <c r="J37" s="88">
        <f>IF(D37&gt;0,I37/D37*100,"-")</f>
        <v>99.52623751858934</v>
      </c>
      <c r="K37" s="87">
        <v>74263</v>
      </c>
      <c r="L37" s="88">
        <f>IF(D37&gt;0,K37/D37*100,"-")</f>
        <v>78.885702145740382</v>
      </c>
      <c r="M37" s="87">
        <v>0</v>
      </c>
      <c r="N37" s="88">
        <f>IF(D37&gt;0,M37/D37*100,"-")</f>
        <v>0</v>
      </c>
      <c r="O37" s="87">
        <v>0</v>
      </c>
      <c r="P37" s="87">
        <f>SUM(Q37:S37)</f>
        <v>19431</v>
      </c>
      <c r="Q37" s="87">
        <v>9211</v>
      </c>
      <c r="R37" s="87">
        <v>10220</v>
      </c>
      <c r="S37" s="87">
        <v>0</v>
      </c>
      <c r="T37" s="88">
        <f>IF(D37&gt;0,P37/D37*100,"-")</f>
        <v>20.640535372848948</v>
      </c>
      <c r="U37" s="87">
        <v>2266</v>
      </c>
      <c r="V37" s="85"/>
      <c r="W37" s="85" t="s">
        <v>263</v>
      </c>
      <c r="X37" s="85"/>
      <c r="Y37" s="85"/>
      <c r="Z37" s="85"/>
      <c r="AA37" s="85"/>
      <c r="AB37" s="85"/>
      <c r="AC37" s="85" t="s">
        <v>263</v>
      </c>
      <c r="AD37" s="184" t="s">
        <v>262</v>
      </c>
    </row>
    <row r="38" spans="1:30" ht="13.5" customHeight="1">
      <c r="A38" s="85" t="s">
        <v>31</v>
      </c>
      <c r="B38" s="86" t="s">
        <v>322</v>
      </c>
      <c r="C38" s="85" t="s">
        <v>323</v>
      </c>
      <c r="D38" s="87">
        <f>+SUM(E38,+I38)</f>
        <v>58371</v>
      </c>
      <c r="E38" s="87">
        <f>+SUM(G38+H38)</f>
        <v>393</v>
      </c>
      <c r="F38" s="106">
        <f>IF(D38&gt;0,E38/D38*100,"-")</f>
        <v>0.67327953949735309</v>
      </c>
      <c r="G38" s="87">
        <v>393</v>
      </c>
      <c r="H38" s="87">
        <v>0</v>
      </c>
      <c r="I38" s="87">
        <f>+SUM(K38,+M38,O38+P38)</f>
        <v>57978</v>
      </c>
      <c r="J38" s="88">
        <f>IF(D38&gt;0,I38/D38*100,"-")</f>
        <v>99.326720460502642</v>
      </c>
      <c r="K38" s="87">
        <v>30296</v>
      </c>
      <c r="L38" s="88">
        <f>IF(D38&gt;0,K38/D38*100,"-")</f>
        <v>51.902485823439726</v>
      </c>
      <c r="M38" s="87">
        <v>258</v>
      </c>
      <c r="N38" s="88">
        <f>IF(D38&gt;0,M38/D38*100,"-")</f>
        <v>0.44200030837230819</v>
      </c>
      <c r="O38" s="87">
        <v>20329</v>
      </c>
      <c r="P38" s="87">
        <f>SUM(Q38:S38)</f>
        <v>7095</v>
      </c>
      <c r="Q38" s="87">
        <v>4007</v>
      </c>
      <c r="R38" s="87">
        <v>3088</v>
      </c>
      <c r="S38" s="87">
        <v>0</v>
      </c>
      <c r="T38" s="88">
        <f>IF(D38&gt;0,P38/D38*100,"-")</f>
        <v>12.155008480238475</v>
      </c>
      <c r="U38" s="87">
        <v>1970</v>
      </c>
      <c r="V38" s="85" t="s">
        <v>263</v>
      </c>
      <c r="W38" s="85"/>
      <c r="X38" s="85"/>
      <c r="Y38" s="85"/>
      <c r="Z38" s="85" t="s">
        <v>263</v>
      </c>
      <c r="AA38" s="85"/>
      <c r="AB38" s="85"/>
      <c r="AC38" s="85"/>
      <c r="AD38" s="184" t="s">
        <v>262</v>
      </c>
    </row>
    <row r="39" spans="1:30" ht="13.5" customHeight="1">
      <c r="A39" s="85" t="s">
        <v>31</v>
      </c>
      <c r="B39" s="86" t="s">
        <v>324</v>
      </c>
      <c r="C39" s="85" t="s">
        <v>325</v>
      </c>
      <c r="D39" s="87">
        <f>+SUM(E39,+I39)</f>
        <v>60594</v>
      </c>
      <c r="E39" s="87">
        <f>+SUM(G39+H39)</f>
        <v>1182</v>
      </c>
      <c r="F39" s="106">
        <f>IF(D39&gt;0,E39/D39*100,"-")</f>
        <v>1.9506881869492028</v>
      </c>
      <c r="G39" s="87">
        <v>1182</v>
      </c>
      <c r="H39" s="87">
        <v>0</v>
      </c>
      <c r="I39" s="87">
        <f>+SUM(K39,+M39,O39+P39)</f>
        <v>59412</v>
      </c>
      <c r="J39" s="88">
        <f>IF(D39&gt;0,I39/D39*100,"-")</f>
        <v>98.049311813050792</v>
      </c>
      <c r="K39" s="87">
        <v>14350</v>
      </c>
      <c r="L39" s="88">
        <f>IF(D39&gt;0,K39/D39*100,"-")</f>
        <v>23.682212760339308</v>
      </c>
      <c r="M39" s="87">
        <v>2991</v>
      </c>
      <c r="N39" s="88">
        <f>IF(D39&gt;0,M39/D39*100,"-")</f>
        <v>4.9361322903257747</v>
      </c>
      <c r="O39" s="87">
        <v>12507</v>
      </c>
      <c r="P39" s="87">
        <f>SUM(Q39:S39)</f>
        <v>29564</v>
      </c>
      <c r="Q39" s="87">
        <v>8272</v>
      </c>
      <c r="R39" s="87">
        <v>21292</v>
      </c>
      <c r="S39" s="87">
        <v>0</v>
      </c>
      <c r="T39" s="88">
        <f>IF(D39&gt;0,P39/D39*100,"-")</f>
        <v>48.790309271545034</v>
      </c>
      <c r="U39" s="87">
        <v>1521</v>
      </c>
      <c r="V39" s="85" t="s">
        <v>263</v>
      </c>
      <c r="W39" s="85"/>
      <c r="X39" s="85"/>
      <c r="Y39" s="85"/>
      <c r="Z39" s="85" t="s">
        <v>263</v>
      </c>
      <c r="AA39" s="85"/>
      <c r="AB39" s="85"/>
      <c r="AC39" s="85"/>
      <c r="AD39" s="184" t="s">
        <v>262</v>
      </c>
    </row>
    <row r="40" spans="1:30" ht="13.5" customHeight="1">
      <c r="A40" s="85" t="s">
        <v>31</v>
      </c>
      <c r="B40" s="86" t="s">
        <v>326</v>
      </c>
      <c r="C40" s="85" t="s">
        <v>327</v>
      </c>
      <c r="D40" s="87">
        <f>+SUM(E40,+I40)</f>
        <v>68781</v>
      </c>
      <c r="E40" s="87">
        <f>+SUM(G40+H40)</f>
        <v>2801</v>
      </c>
      <c r="F40" s="106">
        <f>IF(D40&gt;0,E40/D40*100,"-")</f>
        <v>4.0723455605472445</v>
      </c>
      <c r="G40" s="87">
        <v>2801</v>
      </c>
      <c r="H40" s="87">
        <v>0</v>
      </c>
      <c r="I40" s="87">
        <f>+SUM(K40,+M40,O40+P40)</f>
        <v>65980</v>
      </c>
      <c r="J40" s="88">
        <f>IF(D40&gt;0,I40/D40*100,"-")</f>
        <v>95.927654439452752</v>
      </c>
      <c r="K40" s="87">
        <v>16570</v>
      </c>
      <c r="L40" s="88">
        <f>IF(D40&gt;0,K40/D40*100,"-")</f>
        <v>24.090955351041714</v>
      </c>
      <c r="M40" s="87">
        <v>0</v>
      </c>
      <c r="N40" s="88">
        <f>IF(D40&gt;0,M40/D40*100,"-")</f>
        <v>0</v>
      </c>
      <c r="O40" s="87">
        <v>0</v>
      </c>
      <c r="P40" s="87">
        <f>SUM(Q40:S40)</f>
        <v>49410</v>
      </c>
      <c r="Q40" s="87">
        <v>20539</v>
      </c>
      <c r="R40" s="87">
        <v>28871</v>
      </c>
      <c r="S40" s="87">
        <v>0</v>
      </c>
      <c r="T40" s="88">
        <f>IF(D40&gt;0,P40/D40*100,"-")</f>
        <v>71.836699088411052</v>
      </c>
      <c r="U40" s="87">
        <v>2299</v>
      </c>
      <c r="V40" s="85" t="s">
        <v>263</v>
      </c>
      <c r="W40" s="85"/>
      <c r="X40" s="85"/>
      <c r="Y40" s="85"/>
      <c r="Z40" s="85"/>
      <c r="AA40" s="85"/>
      <c r="AB40" s="85"/>
      <c r="AC40" s="85" t="s">
        <v>263</v>
      </c>
      <c r="AD40" s="184" t="s">
        <v>262</v>
      </c>
    </row>
    <row r="41" spans="1:30" ht="13.5" customHeight="1">
      <c r="A41" s="85" t="s">
        <v>31</v>
      </c>
      <c r="B41" s="86" t="s">
        <v>328</v>
      </c>
      <c r="C41" s="85" t="s">
        <v>329</v>
      </c>
      <c r="D41" s="87">
        <f>+SUM(E41,+I41)</f>
        <v>85867</v>
      </c>
      <c r="E41" s="87">
        <f>+SUM(G41+H41)</f>
        <v>1003</v>
      </c>
      <c r="F41" s="106">
        <f>IF(D41&gt;0,E41/D41*100,"-")</f>
        <v>1.1680855276182935</v>
      </c>
      <c r="G41" s="87">
        <v>1003</v>
      </c>
      <c r="H41" s="87">
        <v>0</v>
      </c>
      <c r="I41" s="87">
        <f>+SUM(K41,+M41,O41+P41)</f>
        <v>84864</v>
      </c>
      <c r="J41" s="88">
        <f>IF(D41&gt;0,I41/D41*100,"-")</f>
        <v>98.831914472381712</v>
      </c>
      <c r="K41" s="87">
        <v>37173</v>
      </c>
      <c r="L41" s="88">
        <f>IF(D41&gt;0,K41/D41*100,"-")</f>
        <v>43.29136921052325</v>
      </c>
      <c r="M41" s="87">
        <v>0</v>
      </c>
      <c r="N41" s="88">
        <f>IF(D41&gt;0,M41/D41*100,"-")</f>
        <v>0</v>
      </c>
      <c r="O41" s="87">
        <v>0</v>
      </c>
      <c r="P41" s="87">
        <f>SUM(Q41:S41)</f>
        <v>47691</v>
      </c>
      <c r="Q41" s="87">
        <v>19357</v>
      </c>
      <c r="R41" s="87">
        <v>28334</v>
      </c>
      <c r="S41" s="87">
        <v>0</v>
      </c>
      <c r="T41" s="88">
        <f>IF(D41&gt;0,P41/D41*100,"-")</f>
        <v>55.540545261858455</v>
      </c>
      <c r="U41" s="87">
        <v>2478</v>
      </c>
      <c r="V41" s="85" t="s">
        <v>263</v>
      </c>
      <c r="W41" s="85"/>
      <c r="X41" s="85"/>
      <c r="Y41" s="85"/>
      <c r="Z41" s="85"/>
      <c r="AA41" s="85"/>
      <c r="AB41" s="85"/>
      <c r="AC41" s="85" t="s">
        <v>263</v>
      </c>
      <c r="AD41" s="184" t="s">
        <v>262</v>
      </c>
    </row>
    <row r="42" spans="1:30" ht="13.5" customHeight="1">
      <c r="A42" s="85" t="s">
        <v>31</v>
      </c>
      <c r="B42" s="86" t="s">
        <v>330</v>
      </c>
      <c r="C42" s="85" t="s">
        <v>331</v>
      </c>
      <c r="D42" s="87">
        <f>+SUM(E42,+I42)</f>
        <v>43544</v>
      </c>
      <c r="E42" s="87">
        <f>+SUM(G42+H42)</f>
        <v>1100</v>
      </c>
      <c r="F42" s="106">
        <f>IF(D42&gt;0,E42/D42*100,"-")</f>
        <v>2.5261804152121989</v>
      </c>
      <c r="G42" s="87">
        <v>1100</v>
      </c>
      <c r="H42" s="87">
        <v>0</v>
      </c>
      <c r="I42" s="87">
        <f>+SUM(K42,+M42,O42+P42)</f>
        <v>42444</v>
      </c>
      <c r="J42" s="88">
        <f>IF(D42&gt;0,I42/D42*100,"-")</f>
        <v>97.473819584787805</v>
      </c>
      <c r="K42" s="87">
        <v>11968</v>
      </c>
      <c r="L42" s="88">
        <f>IF(D42&gt;0,K42/D42*100,"-")</f>
        <v>27.484842917508729</v>
      </c>
      <c r="M42" s="87">
        <v>505</v>
      </c>
      <c r="N42" s="88">
        <f>IF(D42&gt;0,M42/D42*100,"-")</f>
        <v>1.1597464633474186</v>
      </c>
      <c r="O42" s="87">
        <v>5551</v>
      </c>
      <c r="P42" s="87">
        <f>SUM(Q42:S42)</f>
        <v>24420</v>
      </c>
      <c r="Q42" s="87">
        <v>13638</v>
      </c>
      <c r="R42" s="87">
        <v>10782</v>
      </c>
      <c r="S42" s="87">
        <v>0</v>
      </c>
      <c r="T42" s="88">
        <f>IF(D42&gt;0,P42/D42*100,"-")</f>
        <v>56.081205217710817</v>
      </c>
      <c r="U42" s="87">
        <v>2705</v>
      </c>
      <c r="V42" s="85"/>
      <c r="W42" s="85"/>
      <c r="X42" s="85"/>
      <c r="Y42" s="85" t="s">
        <v>263</v>
      </c>
      <c r="Z42" s="85"/>
      <c r="AA42" s="85"/>
      <c r="AB42" s="85"/>
      <c r="AC42" s="85" t="s">
        <v>263</v>
      </c>
      <c r="AD42" s="184" t="s">
        <v>262</v>
      </c>
    </row>
    <row r="43" spans="1:30" ht="13.5" customHeight="1">
      <c r="A43" s="85" t="s">
        <v>31</v>
      </c>
      <c r="B43" s="86" t="s">
        <v>332</v>
      </c>
      <c r="C43" s="85" t="s">
        <v>333</v>
      </c>
      <c r="D43" s="87">
        <f>+SUM(E43,+I43)</f>
        <v>61383</v>
      </c>
      <c r="E43" s="87">
        <f>+SUM(G43+H43)</f>
        <v>97</v>
      </c>
      <c r="F43" s="106">
        <f>IF(D43&gt;0,E43/D43*100,"-")</f>
        <v>0.15802420865712005</v>
      </c>
      <c r="G43" s="87">
        <v>97</v>
      </c>
      <c r="H43" s="87">
        <v>0</v>
      </c>
      <c r="I43" s="87">
        <f>+SUM(K43,+M43,O43+P43)</f>
        <v>61286</v>
      </c>
      <c r="J43" s="88">
        <f>IF(D43&gt;0,I43/D43*100,"-")</f>
        <v>99.84197579134289</v>
      </c>
      <c r="K43" s="87">
        <v>48455</v>
      </c>
      <c r="L43" s="88">
        <f>IF(D43&gt;0,K43/D43*100,"-")</f>
        <v>78.938794128667539</v>
      </c>
      <c r="M43" s="87">
        <v>1707</v>
      </c>
      <c r="N43" s="88">
        <f>IF(D43&gt;0,M43/D43*100,"-")</f>
        <v>2.7809002492546799</v>
      </c>
      <c r="O43" s="87">
        <v>6592</v>
      </c>
      <c r="P43" s="87">
        <f>SUM(Q43:S43)</f>
        <v>4532</v>
      </c>
      <c r="Q43" s="87">
        <v>4091</v>
      </c>
      <c r="R43" s="87">
        <v>441</v>
      </c>
      <c r="S43" s="87">
        <v>0</v>
      </c>
      <c r="T43" s="88">
        <f>IF(D43&gt;0,P43/D43*100,"-")</f>
        <v>7.3831516869491551</v>
      </c>
      <c r="U43" s="87">
        <v>2850</v>
      </c>
      <c r="V43" s="85"/>
      <c r="W43" s="85" t="s">
        <v>263</v>
      </c>
      <c r="X43" s="85"/>
      <c r="Y43" s="85"/>
      <c r="Z43" s="85"/>
      <c r="AA43" s="85"/>
      <c r="AB43" s="85"/>
      <c r="AC43" s="85" t="s">
        <v>263</v>
      </c>
      <c r="AD43" s="184" t="s">
        <v>262</v>
      </c>
    </row>
    <row r="44" spans="1:30" ht="13.5" customHeight="1">
      <c r="A44" s="85" t="s">
        <v>31</v>
      </c>
      <c r="B44" s="86" t="s">
        <v>334</v>
      </c>
      <c r="C44" s="85" t="s">
        <v>335</v>
      </c>
      <c r="D44" s="87">
        <f>+SUM(E44,+I44)</f>
        <v>88485</v>
      </c>
      <c r="E44" s="87">
        <f>+SUM(G44+H44)</f>
        <v>1698</v>
      </c>
      <c r="F44" s="106">
        <f>IF(D44&gt;0,E44/D44*100,"-")</f>
        <v>1.9189693168333615</v>
      </c>
      <c r="G44" s="87">
        <v>1698</v>
      </c>
      <c r="H44" s="87">
        <v>0</v>
      </c>
      <c r="I44" s="87">
        <f>+SUM(K44,+M44,O44+P44)</f>
        <v>86787</v>
      </c>
      <c r="J44" s="88">
        <f>IF(D44&gt;0,I44/D44*100,"-")</f>
        <v>98.081030683166631</v>
      </c>
      <c r="K44" s="87">
        <v>23417</v>
      </c>
      <c r="L44" s="88">
        <f>IF(D44&gt;0,K44/D44*100,"-")</f>
        <v>26.464372492512855</v>
      </c>
      <c r="M44" s="87">
        <v>0</v>
      </c>
      <c r="N44" s="88">
        <f>IF(D44&gt;0,M44/D44*100,"-")</f>
        <v>0</v>
      </c>
      <c r="O44" s="87">
        <v>0</v>
      </c>
      <c r="P44" s="87">
        <f>SUM(Q44:S44)</f>
        <v>63370</v>
      </c>
      <c r="Q44" s="87">
        <v>33316</v>
      </c>
      <c r="R44" s="87">
        <v>30054</v>
      </c>
      <c r="S44" s="87">
        <v>0</v>
      </c>
      <c r="T44" s="88">
        <f>IF(D44&gt;0,P44/D44*100,"-")</f>
        <v>71.61665819065378</v>
      </c>
      <c r="U44" s="87">
        <v>3142</v>
      </c>
      <c r="V44" s="85"/>
      <c r="W44" s="85"/>
      <c r="X44" s="85"/>
      <c r="Y44" s="85" t="s">
        <v>263</v>
      </c>
      <c r="Z44" s="85"/>
      <c r="AA44" s="85"/>
      <c r="AB44" s="85"/>
      <c r="AC44" s="85" t="s">
        <v>263</v>
      </c>
      <c r="AD44" s="184" t="s">
        <v>262</v>
      </c>
    </row>
    <row r="45" spans="1:30" ht="13.5" customHeight="1">
      <c r="A45" s="85" t="s">
        <v>31</v>
      </c>
      <c r="B45" s="86" t="s">
        <v>336</v>
      </c>
      <c r="C45" s="85" t="s">
        <v>337</v>
      </c>
      <c r="D45" s="87">
        <f>+SUM(E45,+I45)</f>
        <v>61393</v>
      </c>
      <c r="E45" s="87">
        <f>+SUM(G45+H45)</f>
        <v>132</v>
      </c>
      <c r="F45" s="106">
        <f>IF(D45&gt;0,E45/D45*100,"-")</f>
        <v>0.21500822569348296</v>
      </c>
      <c r="G45" s="87">
        <v>132</v>
      </c>
      <c r="H45" s="87">
        <v>0</v>
      </c>
      <c r="I45" s="87">
        <f>+SUM(K45,+M45,O45+P45)</f>
        <v>61261</v>
      </c>
      <c r="J45" s="88">
        <f>IF(D45&gt;0,I45/D45*100,"-")</f>
        <v>99.784991774306519</v>
      </c>
      <c r="K45" s="87">
        <v>52013</v>
      </c>
      <c r="L45" s="88">
        <f>IF(D45&gt;0,K45/D45*100,"-")</f>
        <v>84.721385174205537</v>
      </c>
      <c r="M45" s="87">
        <v>0</v>
      </c>
      <c r="N45" s="88">
        <f>IF(D45&gt;0,M45/D45*100,"-")</f>
        <v>0</v>
      </c>
      <c r="O45" s="87">
        <v>3322</v>
      </c>
      <c r="P45" s="87">
        <f>SUM(Q45:S45)</f>
        <v>5926</v>
      </c>
      <c r="Q45" s="87">
        <v>2384</v>
      </c>
      <c r="R45" s="87">
        <v>3542</v>
      </c>
      <c r="S45" s="87">
        <v>0</v>
      </c>
      <c r="T45" s="88">
        <f>IF(D45&gt;0,P45/D45*100,"-")</f>
        <v>9.6525662534816679</v>
      </c>
      <c r="U45" s="87">
        <v>1250</v>
      </c>
      <c r="V45" s="85"/>
      <c r="W45" s="85" t="s">
        <v>263</v>
      </c>
      <c r="X45" s="85"/>
      <c r="Y45" s="85"/>
      <c r="Z45" s="85"/>
      <c r="AA45" s="85"/>
      <c r="AB45" s="85"/>
      <c r="AC45" s="85" t="s">
        <v>263</v>
      </c>
      <c r="AD45" s="184" t="s">
        <v>262</v>
      </c>
    </row>
    <row r="46" spans="1:30" ht="13.5" customHeight="1">
      <c r="A46" s="85" t="s">
        <v>31</v>
      </c>
      <c r="B46" s="86" t="s">
        <v>338</v>
      </c>
      <c r="C46" s="85" t="s">
        <v>339</v>
      </c>
      <c r="D46" s="87">
        <f>+SUM(E46,+I46)</f>
        <v>44000</v>
      </c>
      <c r="E46" s="87">
        <f>+SUM(G46+H46)</f>
        <v>128</v>
      </c>
      <c r="F46" s="106">
        <f>IF(D46&gt;0,E46/D46*100,"-")</f>
        <v>0.29090909090909089</v>
      </c>
      <c r="G46" s="87">
        <v>128</v>
      </c>
      <c r="H46" s="87">
        <v>0</v>
      </c>
      <c r="I46" s="87">
        <f>+SUM(K46,+M46,O46+P46)</f>
        <v>43872</v>
      </c>
      <c r="J46" s="88">
        <f>IF(D46&gt;0,I46/D46*100,"-")</f>
        <v>99.709090909090918</v>
      </c>
      <c r="K46" s="87">
        <v>35133</v>
      </c>
      <c r="L46" s="88">
        <f>IF(D46&gt;0,K46/D46*100,"-")</f>
        <v>79.847727272727269</v>
      </c>
      <c r="M46" s="87">
        <v>0</v>
      </c>
      <c r="N46" s="88">
        <f>IF(D46&gt;0,M46/D46*100,"-")</f>
        <v>0</v>
      </c>
      <c r="O46" s="87">
        <v>0</v>
      </c>
      <c r="P46" s="87">
        <f>SUM(Q46:S46)</f>
        <v>8739</v>
      </c>
      <c r="Q46" s="87">
        <v>5506</v>
      </c>
      <c r="R46" s="87">
        <v>3233</v>
      </c>
      <c r="S46" s="87">
        <v>0</v>
      </c>
      <c r="T46" s="88">
        <f>IF(D46&gt;0,P46/D46*100,"-")</f>
        <v>19.861363636363635</v>
      </c>
      <c r="U46" s="87">
        <v>1677</v>
      </c>
      <c r="V46" s="85" t="s">
        <v>263</v>
      </c>
      <c r="W46" s="85"/>
      <c r="X46" s="85"/>
      <c r="Y46" s="85"/>
      <c r="Z46" s="85"/>
      <c r="AA46" s="85"/>
      <c r="AB46" s="85"/>
      <c r="AC46" s="85" t="s">
        <v>263</v>
      </c>
      <c r="AD46" s="184" t="s">
        <v>262</v>
      </c>
    </row>
    <row r="47" spans="1:30" ht="13.5" customHeight="1">
      <c r="A47" s="85" t="s">
        <v>31</v>
      </c>
      <c r="B47" s="86" t="s">
        <v>340</v>
      </c>
      <c r="C47" s="85" t="s">
        <v>341</v>
      </c>
      <c r="D47" s="87">
        <f>+SUM(E47,+I47)</f>
        <v>15953</v>
      </c>
      <c r="E47" s="87">
        <f>+SUM(G47+H47)</f>
        <v>17</v>
      </c>
      <c r="F47" s="106">
        <f>IF(D47&gt;0,E47/D47*100,"-")</f>
        <v>0.10656302889738609</v>
      </c>
      <c r="G47" s="87">
        <v>17</v>
      </c>
      <c r="H47" s="87">
        <v>0</v>
      </c>
      <c r="I47" s="87">
        <f>+SUM(K47,+M47,O47+P47)</f>
        <v>15936</v>
      </c>
      <c r="J47" s="88">
        <f>IF(D47&gt;0,I47/D47*100,"-")</f>
        <v>99.893436971102616</v>
      </c>
      <c r="K47" s="87">
        <v>12901</v>
      </c>
      <c r="L47" s="88">
        <f>IF(D47&gt;0,K47/D47*100,"-")</f>
        <v>80.868802106186919</v>
      </c>
      <c r="M47" s="87">
        <v>0</v>
      </c>
      <c r="N47" s="88">
        <f>IF(D47&gt;0,M47/D47*100,"-")</f>
        <v>0</v>
      </c>
      <c r="O47" s="87">
        <v>0</v>
      </c>
      <c r="P47" s="87">
        <f>SUM(Q47:S47)</f>
        <v>3035</v>
      </c>
      <c r="Q47" s="87">
        <v>884</v>
      </c>
      <c r="R47" s="87">
        <v>2151</v>
      </c>
      <c r="S47" s="87">
        <v>0</v>
      </c>
      <c r="T47" s="88">
        <f>IF(D47&gt;0,P47/D47*100,"-")</f>
        <v>19.02463486491569</v>
      </c>
      <c r="U47" s="87">
        <v>592</v>
      </c>
      <c r="V47" s="85" t="s">
        <v>263</v>
      </c>
      <c r="W47" s="85"/>
      <c r="X47" s="85"/>
      <c r="Y47" s="85"/>
      <c r="Z47" s="85" t="s">
        <v>263</v>
      </c>
      <c r="AA47" s="85"/>
      <c r="AB47" s="85"/>
      <c r="AC47" s="85"/>
      <c r="AD47" s="184" t="s">
        <v>262</v>
      </c>
    </row>
    <row r="48" spans="1:30" ht="13.5" customHeight="1">
      <c r="A48" s="85" t="s">
        <v>31</v>
      </c>
      <c r="B48" s="86" t="s">
        <v>342</v>
      </c>
      <c r="C48" s="85" t="s">
        <v>343</v>
      </c>
      <c r="D48" s="87">
        <f>+SUM(E48,+I48)</f>
        <v>24042</v>
      </c>
      <c r="E48" s="87">
        <f>+SUM(G48+H48)</f>
        <v>368</v>
      </c>
      <c r="F48" s="106">
        <f>IF(D48&gt;0,E48/D48*100,"-")</f>
        <v>1.5306546876299809</v>
      </c>
      <c r="G48" s="87">
        <v>368</v>
      </c>
      <c r="H48" s="87">
        <v>0</v>
      </c>
      <c r="I48" s="87">
        <f>+SUM(K48,+M48,O48+P48)</f>
        <v>23674</v>
      </c>
      <c r="J48" s="88">
        <f>IF(D48&gt;0,I48/D48*100,"-")</f>
        <v>98.46934531237001</v>
      </c>
      <c r="K48" s="87">
        <v>20010</v>
      </c>
      <c r="L48" s="88">
        <f>IF(D48&gt;0,K48/D48*100,"-")</f>
        <v>83.229348639880214</v>
      </c>
      <c r="M48" s="87">
        <v>0</v>
      </c>
      <c r="N48" s="88">
        <f>IF(D48&gt;0,M48/D48*100,"-")</f>
        <v>0</v>
      </c>
      <c r="O48" s="87">
        <v>0</v>
      </c>
      <c r="P48" s="87">
        <f>SUM(Q48:S48)</f>
        <v>3664</v>
      </c>
      <c r="Q48" s="87">
        <v>2171</v>
      </c>
      <c r="R48" s="87">
        <v>1493</v>
      </c>
      <c r="S48" s="87">
        <v>0</v>
      </c>
      <c r="T48" s="88">
        <f>IF(D48&gt;0,P48/D48*100,"-")</f>
        <v>15.239996672489809</v>
      </c>
      <c r="U48" s="87">
        <v>886</v>
      </c>
      <c r="V48" s="85" t="s">
        <v>263</v>
      </c>
      <c r="W48" s="85"/>
      <c r="X48" s="85"/>
      <c r="Y48" s="85"/>
      <c r="Z48" s="85"/>
      <c r="AA48" s="85"/>
      <c r="AB48" s="85"/>
      <c r="AC48" s="85" t="s">
        <v>263</v>
      </c>
      <c r="AD48" s="184" t="s">
        <v>262</v>
      </c>
    </row>
    <row r="49" spans="1:30" ht="13.5" customHeight="1">
      <c r="A49" s="85" t="s">
        <v>31</v>
      </c>
      <c r="B49" s="86" t="s">
        <v>344</v>
      </c>
      <c r="C49" s="85" t="s">
        <v>345</v>
      </c>
      <c r="D49" s="87">
        <f>+SUM(E49,+I49)</f>
        <v>34917</v>
      </c>
      <c r="E49" s="87">
        <f>+SUM(G49+H49)</f>
        <v>555</v>
      </c>
      <c r="F49" s="106">
        <f>IF(D49&gt;0,E49/D49*100,"-")</f>
        <v>1.5894836326144857</v>
      </c>
      <c r="G49" s="87">
        <v>555</v>
      </c>
      <c r="H49" s="87">
        <v>0</v>
      </c>
      <c r="I49" s="87">
        <f>+SUM(K49,+M49,O49+P49)</f>
        <v>34362</v>
      </c>
      <c r="J49" s="88">
        <f>IF(D49&gt;0,I49/D49*100,"-")</f>
        <v>98.410516367385512</v>
      </c>
      <c r="K49" s="87">
        <v>12995</v>
      </c>
      <c r="L49" s="88">
        <f>IF(D49&gt;0,K49/D49*100,"-")</f>
        <v>37.216828478964402</v>
      </c>
      <c r="M49" s="87">
        <v>0</v>
      </c>
      <c r="N49" s="88">
        <f>IF(D49&gt;0,M49/D49*100,"-")</f>
        <v>0</v>
      </c>
      <c r="O49" s="87">
        <v>0</v>
      </c>
      <c r="P49" s="87">
        <f>SUM(Q49:S49)</f>
        <v>21367</v>
      </c>
      <c r="Q49" s="87">
        <v>11015</v>
      </c>
      <c r="R49" s="87">
        <v>10352</v>
      </c>
      <c r="S49" s="87">
        <v>0</v>
      </c>
      <c r="T49" s="88">
        <f>IF(D49&gt;0,P49/D49*100,"-")</f>
        <v>61.19368788842111</v>
      </c>
      <c r="U49" s="87">
        <v>809</v>
      </c>
      <c r="V49" s="85"/>
      <c r="W49" s="85" t="s">
        <v>263</v>
      </c>
      <c r="X49" s="85"/>
      <c r="Y49" s="85"/>
      <c r="Z49" s="85"/>
      <c r="AA49" s="85"/>
      <c r="AB49" s="85"/>
      <c r="AC49" s="85" t="s">
        <v>263</v>
      </c>
      <c r="AD49" s="184" t="s">
        <v>262</v>
      </c>
    </row>
    <row r="50" spans="1:30" ht="13.5" customHeight="1">
      <c r="A50" s="85" t="s">
        <v>31</v>
      </c>
      <c r="B50" s="86" t="s">
        <v>346</v>
      </c>
      <c r="C50" s="85" t="s">
        <v>347</v>
      </c>
      <c r="D50" s="87">
        <f>+SUM(E50,+I50)</f>
        <v>33581</v>
      </c>
      <c r="E50" s="87">
        <f>+SUM(G50+H50)</f>
        <v>352</v>
      </c>
      <c r="F50" s="106">
        <f>IF(D50&gt;0,E50/D50*100,"-")</f>
        <v>1.0482117864268485</v>
      </c>
      <c r="G50" s="87">
        <v>352</v>
      </c>
      <c r="H50" s="87">
        <v>0</v>
      </c>
      <c r="I50" s="87">
        <f>+SUM(K50,+M50,O50+P50)</f>
        <v>33229</v>
      </c>
      <c r="J50" s="88">
        <f>IF(D50&gt;0,I50/D50*100,"-")</f>
        <v>98.951788213573153</v>
      </c>
      <c r="K50" s="87">
        <v>5420</v>
      </c>
      <c r="L50" s="88">
        <f>IF(D50&gt;0,K50/D50*100,"-")</f>
        <v>16.140079211458861</v>
      </c>
      <c r="M50" s="87">
        <v>0</v>
      </c>
      <c r="N50" s="88">
        <f>IF(D50&gt;0,M50/D50*100,"-")</f>
        <v>0</v>
      </c>
      <c r="O50" s="87">
        <v>0</v>
      </c>
      <c r="P50" s="87">
        <f>SUM(Q50:S50)</f>
        <v>27809</v>
      </c>
      <c r="Q50" s="87">
        <v>4679</v>
      </c>
      <c r="R50" s="87">
        <v>23130</v>
      </c>
      <c r="S50" s="87">
        <v>0</v>
      </c>
      <c r="T50" s="88">
        <f>IF(D50&gt;0,P50/D50*100,"-")</f>
        <v>82.811709002114284</v>
      </c>
      <c r="U50" s="87">
        <v>1193</v>
      </c>
      <c r="V50" s="85"/>
      <c r="W50" s="85"/>
      <c r="X50" s="85"/>
      <c r="Y50" s="85" t="s">
        <v>263</v>
      </c>
      <c r="Z50" s="85"/>
      <c r="AA50" s="85"/>
      <c r="AB50" s="85"/>
      <c r="AC50" s="85" t="s">
        <v>263</v>
      </c>
      <c r="AD50" s="184" t="s">
        <v>262</v>
      </c>
    </row>
    <row r="51" spans="1:30" ht="13.5" customHeight="1">
      <c r="A51" s="85" t="s">
        <v>31</v>
      </c>
      <c r="B51" s="86" t="s">
        <v>348</v>
      </c>
      <c r="C51" s="85" t="s">
        <v>349</v>
      </c>
      <c r="D51" s="87">
        <f>+SUM(E51,+I51)</f>
        <v>36841</v>
      </c>
      <c r="E51" s="87">
        <f>+SUM(G51+H51)</f>
        <v>604</v>
      </c>
      <c r="F51" s="106">
        <f>IF(D51&gt;0,E51/D51*100,"-")</f>
        <v>1.6394777557612441</v>
      </c>
      <c r="G51" s="87">
        <v>604</v>
      </c>
      <c r="H51" s="87">
        <v>0</v>
      </c>
      <c r="I51" s="87">
        <f>+SUM(K51,+M51,O51+P51)</f>
        <v>36237</v>
      </c>
      <c r="J51" s="88">
        <f>IF(D51&gt;0,I51/D51*100,"-")</f>
        <v>98.360522244238751</v>
      </c>
      <c r="K51" s="87">
        <v>26195</v>
      </c>
      <c r="L51" s="88">
        <f>IF(D51&gt;0,K51/D51*100,"-")</f>
        <v>71.102847371135425</v>
      </c>
      <c r="M51" s="87">
        <v>303</v>
      </c>
      <c r="N51" s="88">
        <f>IF(D51&gt;0,M51/D51*100,"-")</f>
        <v>0.82245324502592221</v>
      </c>
      <c r="O51" s="87">
        <v>0</v>
      </c>
      <c r="P51" s="87">
        <f>SUM(Q51:S51)</f>
        <v>9739</v>
      </c>
      <c r="Q51" s="87">
        <v>4900</v>
      </c>
      <c r="R51" s="87">
        <v>4839</v>
      </c>
      <c r="S51" s="87">
        <v>0</v>
      </c>
      <c r="T51" s="88">
        <f>IF(D51&gt;0,P51/D51*100,"-")</f>
        <v>26.435221628077414</v>
      </c>
      <c r="U51" s="87">
        <v>1995</v>
      </c>
      <c r="V51" s="85" t="s">
        <v>263</v>
      </c>
      <c r="W51" s="85"/>
      <c r="X51" s="85"/>
      <c r="Y51" s="85"/>
      <c r="Z51" s="85" t="s">
        <v>263</v>
      </c>
      <c r="AA51" s="85"/>
      <c r="AB51" s="85"/>
      <c r="AC51" s="85"/>
      <c r="AD51" s="184" t="s">
        <v>262</v>
      </c>
    </row>
    <row r="52" spans="1:30" ht="13.5" customHeight="1">
      <c r="A52" s="85" t="s">
        <v>31</v>
      </c>
      <c r="B52" s="86" t="s">
        <v>350</v>
      </c>
      <c r="C52" s="85" t="s">
        <v>351</v>
      </c>
      <c r="D52" s="87">
        <f>+SUM(E52,+I52)</f>
        <v>4699</v>
      </c>
      <c r="E52" s="87">
        <f>+SUM(G52+H52)</f>
        <v>89</v>
      </c>
      <c r="F52" s="106">
        <f>IF(D52&gt;0,E52/D52*100,"-")</f>
        <v>1.8940200042562245</v>
      </c>
      <c r="G52" s="87">
        <v>89</v>
      </c>
      <c r="H52" s="87">
        <v>0</v>
      </c>
      <c r="I52" s="87">
        <f>+SUM(K52,+M52,O52+P52)</f>
        <v>4610</v>
      </c>
      <c r="J52" s="88">
        <f>IF(D52&gt;0,I52/D52*100,"-")</f>
        <v>98.10597999574378</v>
      </c>
      <c r="K52" s="87">
        <v>0</v>
      </c>
      <c r="L52" s="88">
        <f>IF(D52&gt;0,K52/D52*100,"-")</f>
        <v>0</v>
      </c>
      <c r="M52" s="87">
        <v>0</v>
      </c>
      <c r="N52" s="88">
        <f>IF(D52&gt;0,M52/D52*100,"-")</f>
        <v>0</v>
      </c>
      <c r="O52" s="87">
        <v>3851</v>
      </c>
      <c r="P52" s="87">
        <f>SUM(Q52:S52)</f>
        <v>759</v>
      </c>
      <c r="Q52" s="87">
        <v>77</v>
      </c>
      <c r="R52" s="87">
        <v>682</v>
      </c>
      <c r="S52" s="87">
        <v>0</v>
      </c>
      <c r="T52" s="88">
        <f>IF(D52&gt;0,P52/D52*100,"-")</f>
        <v>16.15237284528623</v>
      </c>
      <c r="U52" s="87">
        <v>481</v>
      </c>
      <c r="V52" s="85"/>
      <c r="W52" s="85"/>
      <c r="X52" s="85"/>
      <c r="Y52" s="85" t="s">
        <v>263</v>
      </c>
      <c r="Z52" s="85"/>
      <c r="AA52" s="85"/>
      <c r="AB52" s="85"/>
      <c r="AC52" s="85" t="s">
        <v>263</v>
      </c>
      <c r="AD52" s="184" t="s">
        <v>262</v>
      </c>
    </row>
    <row r="53" spans="1:30" ht="13.5" customHeight="1">
      <c r="A53" s="85" t="s">
        <v>31</v>
      </c>
      <c r="B53" s="86" t="s">
        <v>352</v>
      </c>
      <c r="C53" s="85" t="s">
        <v>353</v>
      </c>
      <c r="D53" s="87">
        <f>+SUM(E53,+I53)</f>
        <v>28114</v>
      </c>
      <c r="E53" s="87">
        <f>+SUM(G53+H53)</f>
        <v>669</v>
      </c>
      <c r="F53" s="106">
        <f>IF(D53&gt;0,E53/D53*100,"-")</f>
        <v>2.3795973536316426</v>
      </c>
      <c r="G53" s="87">
        <v>669</v>
      </c>
      <c r="H53" s="87">
        <v>0</v>
      </c>
      <c r="I53" s="87">
        <f>+SUM(K53,+M53,O53+P53)</f>
        <v>27445</v>
      </c>
      <c r="J53" s="88">
        <f>IF(D53&gt;0,I53/D53*100,"-")</f>
        <v>97.620402646368348</v>
      </c>
      <c r="K53" s="87">
        <v>21246</v>
      </c>
      <c r="L53" s="88">
        <f>IF(D53&gt;0,K53/D53*100,"-")</f>
        <v>75.570889948068583</v>
      </c>
      <c r="M53" s="87">
        <v>0</v>
      </c>
      <c r="N53" s="88">
        <f>IF(D53&gt;0,M53/D53*100,"-")</f>
        <v>0</v>
      </c>
      <c r="O53" s="87">
        <v>0</v>
      </c>
      <c r="P53" s="87">
        <f>SUM(Q53:S53)</f>
        <v>6199</v>
      </c>
      <c r="Q53" s="87">
        <v>4277</v>
      </c>
      <c r="R53" s="87">
        <v>1922</v>
      </c>
      <c r="S53" s="87">
        <v>0</v>
      </c>
      <c r="T53" s="88">
        <f>IF(D53&gt;0,P53/D53*100,"-")</f>
        <v>22.049512698299782</v>
      </c>
      <c r="U53" s="87">
        <v>444</v>
      </c>
      <c r="V53" s="85" t="s">
        <v>263</v>
      </c>
      <c r="W53" s="85"/>
      <c r="X53" s="85"/>
      <c r="Y53" s="85"/>
      <c r="Z53" s="85" t="s">
        <v>263</v>
      </c>
      <c r="AA53" s="85"/>
      <c r="AB53" s="85"/>
      <c r="AC53" s="85"/>
      <c r="AD53" s="184" t="s">
        <v>262</v>
      </c>
    </row>
    <row r="54" spans="1:30" ht="13.5" customHeight="1">
      <c r="A54" s="85" t="s">
        <v>31</v>
      </c>
      <c r="B54" s="86" t="s">
        <v>354</v>
      </c>
      <c r="C54" s="85" t="s">
        <v>355</v>
      </c>
      <c r="D54" s="87">
        <f>+SUM(E54,+I54)</f>
        <v>49818</v>
      </c>
      <c r="E54" s="87">
        <f>+SUM(G54+H54)</f>
        <v>973</v>
      </c>
      <c r="F54" s="106">
        <f>IF(D54&gt;0,E54/D54*100,"-")</f>
        <v>1.9531093179172188</v>
      </c>
      <c r="G54" s="87">
        <v>973</v>
      </c>
      <c r="H54" s="87">
        <v>0</v>
      </c>
      <c r="I54" s="87">
        <f>+SUM(K54,+M54,O54+P54)</f>
        <v>48845</v>
      </c>
      <c r="J54" s="88">
        <f>IF(D54&gt;0,I54/D54*100,"-")</f>
        <v>98.046890682082775</v>
      </c>
      <c r="K54" s="87">
        <v>38192</v>
      </c>
      <c r="L54" s="88">
        <f>IF(D54&gt;0,K54/D54*100,"-")</f>
        <v>76.663053514793845</v>
      </c>
      <c r="M54" s="87">
        <v>0</v>
      </c>
      <c r="N54" s="88">
        <f>IF(D54&gt;0,M54/D54*100,"-")</f>
        <v>0</v>
      </c>
      <c r="O54" s="87">
        <v>0</v>
      </c>
      <c r="P54" s="87">
        <f>SUM(Q54:S54)</f>
        <v>10653</v>
      </c>
      <c r="Q54" s="87">
        <v>5688</v>
      </c>
      <c r="R54" s="87">
        <v>4965</v>
      </c>
      <c r="S54" s="87">
        <v>0</v>
      </c>
      <c r="T54" s="88">
        <f>IF(D54&gt;0,P54/D54*100,"-")</f>
        <v>21.383837167288931</v>
      </c>
      <c r="U54" s="87">
        <v>1768</v>
      </c>
      <c r="V54" s="85"/>
      <c r="W54" s="85" t="s">
        <v>263</v>
      </c>
      <c r="X54" s="85"/>
      <c r="Y54" s="85"/>
      <c r="Z54" s="85"/>
      <c r="AA54" s="85"/>
      <c r="AB54" s="85"/>
      <c r="AC54" s="85" t="s">
        <v>263</v>
      </c>
      <c r="AD54" s="184" t="s">
        <v>262</v>
      </c>
    </row>
    <row r="55" spans="1:30" ht="13.5" customHeight="1">
      <c r="A55" s="85" t="s">
        <v>31</v>
      </c>
      <c r="B55" s="86" t="s">
        <v>356</v>
      </c>
      <c r="C55" s="85" t="s">
        <v>357</v>
      </c>
      <c r="D55" s="87">
        <f>+SUM(E55,+I55)</f>
        <v>15455</v>
      </c>
      <c r="E55" s="87">
        <f>+SUM(G55+H55)</f>
        <v>1550</v>
      </c>
      <c r="F55" s="106">
        <f>IF(D55&gt;0,E55/D55*100,"-")</f>
        <v>10.029116790682627</v>
      </c>
      <c r="G55" s="87">
        <v>1550</v>
      </c>
      <c r="H55" s="87">
        <v>0</v>
      </c>
      <c r="I55" s="87">
        <f>+SUM(K55,+M55,O55+P55)</f>
        <v>13905</v>
      </c>
      <c r="J55" s="88">
        <f>IF(D55&gt;0,I55/D55*100,"-")</f>
        <v>89.970883209317378</v>
      </c>
      <c r="K55" s="87">
        <v>0</v>
      </c>
      <c r="L55" s="88">
        <f>IF(D55&gt;0,K55/D55*100,"-")</f>
        <v>0</v>
      </c>
      <c r="M55" s="87">
        <v>0</v>
      </c>
      <c r="N55" s="88">
        <f>IF(D55&gt;0,M55/D55*100,"-")</f>
        <v>0</v>
      </c>
      <c r="O55" s="87">
        <v>1597</v>
      </c>
      <c r="P55" s="87">
        <f>SUM(Q55:S55)</f>
        <v>12308</v>
      </c>
      <c r="Q55" s="87">
        <v>6701</v>
      </c>
      <c r="R55" s="87">
        <v>5607</v>
      </c>
      <c r="S55" s="87">
        <v>0</v>
      </c>
      <c r="T55" s="88">
        <f>IF(D55&gt;0,P55/D55*100,"-")</f>
        <v>79.63765771594953</v>
      </c>
      <c r="U55" s="87">
        <v>665</v>
      </c>
      <c r="V55" s="85" t="s">
        <v>263</v>
      </c>
      <c r="W55" s="85"/>
      <c r="X55" s="85"/>
      <c r="Y55" s="85"/>
      <c r="Z55" s="85" t="s">
        <v>263</v>
      </c>
      <c r="AA55" s="85"/>
      <c r="AB55" s="85"/>
      <c r="AC55" s="85"/>
      <c r="AD55" s="184" t="s">
        <v>262</v>
      </c>
    </row>
    <row r="56" spans="1:30" ht="13.5" customHeight="1">
      <c r="A56" s="85" t="s">
        <v>31</v>
      </c>
      <c r="B56" s="86" t="s">
        <v>358</v>
      </c>
      <c r="C56" s="85" t="s">
        <v>359</v>
      </c>
      <c r="D56" s="87">
        <f>+SUM(E56,+I56)</f>
        <v>20668</v>
      </c>
      <c r="E56" s="87">
        <f>+SUM(G56+H56)</f>
        <v>785</v>
      </c>
      <c r="F56" s="106">
        <f>IF(D56&gt;0,E56/D56*100,"-")</f>
        <v>3.7981420553512675</v>
      </c>
      <c r="G56" s="87">
        <v>785</v>
      </c>
      <c r="H56" s="87">
        <v>0</v>
      </c>
      <c r="I56" s="87">
        <f>+SUM(K56,+M56,O56+P56)</f>
        <v>19883</v>
      </c>
      <c r="J56" s="88">
        <f>IF(D56&gt;0,I56/D56*100,"-")</f>
        <v>96.201857944648722</v>
      </c>
      <c r="K56" s="87">
        <v>0</v>
      </c>
      <c r="L56" s="88">
        <f>IF(D56&gt;0,K56/D56*100,"-")</f>
        <v>0</v>
      </c>
      <c r="M56" s="87">
        <v>0</v>
      </c>
      <c r="N56" s="88">
        <f>IF(D56&gt;0,M56/D56*100,"-")</f>
        <v>0</v>
      </c>
      <c r="O56" s="87">
        <v>163</v>
      </c>
      <c r="P56" s="87">
        <f>SUM(Q56:S56)</f>
        <v>19720</v>
      </c>
      <c r="Q56" s="87">
        <v>6739</v>
      </c>
      <c r="R56" s="87">
        <v>12851</v>
      </c>
      <c r="S56" s="87">
        <v>130</v>
      </c>
      <c r="T56" s="88">
        <f>IF(D56&gt;0,P56/D56*100,"-")</f>
        <v>95.413199148442047</v>
      </c>
      <c r="U56" s="87">
        <v>525</v>
      </c>
      <c r="V56" s="85" t="s">
        <v>263</v>
      </c>
      <c r="W56" s="85"/>
      <c r="X56" s="85"/>
      <c r="Y56" s="85"/>
      <c r="Z56" s="85" t="s">
        <v>263</v>
      </c>
      <c r="AA56" s="85"/>
      <c r="AB56" s="85"/>
      <c r="AC56" s="85"/>
      <c r="AD56" s="184" t="s">
        <v>262</v>
      </c>
    </row>
    <row r="57" spans="1:30" ht="13.5" customHeight="1">
      <c r="A57" s="85" t="s">
        <v>31</v>
      </c>
      <c r="B57" s="86" t="s">
        <v>360</v>
      </c>
      <c r="C57" s="85" t="s">
        <v>361</v>
      </c>
      <c r="D57" s="87">
        <f>+SUM(E57,+I57)</f>
        <v>43408</v>
      </c>
      <c r="E57" s="87">
        <f>+SUM(G57+H57)</f>
        <v>609</v>
      </c>
      <c r="F57" s="106">
        <f>IF(D57&gt;0,E57/D57*100,"-")</f>
        <v>1.4029671949870992</v>
      </c>
      <c r="G57" s="87">
        <v>609</v>
      </c>
      <c r="H57" s="87">
        <v>0</v>
      </c>
      <c r="I57" s="87">
        <f>+SUM(K57,+M57,O57+P57)</f>
        <v>42799</v>
      </c>
      <c r="J57" s="88">
        <f>IF(D57&gt;0,I57/D57*100,"-")</f>
        <v>98.597032805012901</v>
      </c>
      <c r="K57" s="87">
        <v>31764</v>
      </c>
      <c r="L57" s="88">
        <f>IF(D57&gt;0,K57/D57*100,"-")</f>
        <v>73.17545152967196</v>
      </c>
      <c r="M57" s="87">
        <v>0</v>
      </c>
      <c r="N57" s="88">
        <f>IF(D57&gt;0,M57/D57*100,"-")</f>
        <v>0</v>
      </c>
      <c r="O57" s="87">
        <v>0</v>
      </c>
      <c r="P57" s="87">
        <f>SUM(Q57:S57)</f>
        <v>11035</v>
      </c>
      <c r="Q57" s="87">
        <v>7361</v>
      </c>
      <c r="R57" s="87">
        <v>3674</v>
      </c>
      <c r="S57" s="87">
        <v>0</v>
      </c>
      <c r="T57" s="88">
        <f>IF(D57&gt;0,P57/D57*100,"-")</f>
        <v>25.421581275340948</v>
      </c>
      <c r="U57" s="87">
        <v>1503</v>
      </c>
      <c r="V57" s="85" t="s">
        <v>263</v>
      </c>
      <c r="W57" s="85"/>
      <c r="X57" s="85"/>
      <c r="Y57" s="85"/>
      <c r="Z57" s="85"/>
      <c r="AA57" s="85"/>
      <c r="AB57" s="85"/>
      <c r="AC57" s="85" t="s">
        <v>263</v>
      </c>
      <c r="AD57" s="184" t="s">
        <v>262</v>
      </c>
    </row>
    <row r="58" spans="1:30" ht="13.5" customHeight="1">
      <c r="A58" s="85" t="s">
        <v>31</v>
      </c>
      <c r="B58" s="86" t="s">
        <v>362</v>
      </c>
      <c r="C58" s="85" t="s">
        <v>363</v>
      </c>
      <c r="D58" s="87">
        <f>+SUM(E58,+I58)</f>
        <v>42072</v>
      </c>
      <c r="E58" s="87">
        <f>+SUM(G58+H58)</f>
        <v>209</v>
      </c>
      <c r="F58" s="106">
        <f>IF(D58&gt;0,E58/D58*100,"-")</f>
        <v>0.4967674462825632</v>
      </c>
      <c r="G58" s="87">
        <v>209</v>
      </c>
      <c r="H58" s="87">
        <v>0</v>
      </c>
      <c r="I58" s="87">
        <f>+SUM(K58,+M58,O58+P58)</f>
        <v>41863</v>
      </c>
      <c r="J58" s="88">
        <f>IF(D58&gt;0,I58/D58*100,"-")</f>
        <v>99.503232553717439</v>
      </c>
      <c r="K58" s="87">
        <v>34728</v>
      </c>
      <c r="L58" s="88">
        <f>IF(D58&gt;0,K58/D58*100,"-")</f>
        <v>82.544209925841415</v>
      </c>
      <c r="M58" s="87">
        <v>0</v>
      </c>
      <c r="N58" s="88">
        <f>IF(D58&gt;0,M58/D58*100,"-")</f>
        <v>0</v>
      </c>
      <c r="O58" s="87">
        <v>0</v>
      </c>
      <c r="P58" s="87">
        <f>SUM(Q58:S58)</f>
        <v>7135</v>
      </c>
      <c r="Q58" s="87">
        <v>954</v>
      </c>
      <c r="R58" s="87">
        <v>6181</v>
      </c>
      <c r="S58" s="87">
        <v>0</v>
      </c>
      <c r="T58" s="88">
        <f>IF(D58&gt;0,P58/D58*100,"-")</f>
        <v>16.959022627876021</v>
      </c>
      <c r="U58" s="87">
        <v>1178</v>
      </c>
      <c r="V58" s="85" t="s">
        <v>263</v>
      </c>
      <c r="W58" s="85"/>
      <c r="X58" s="85"/>
      <c r="Y58" s="85"/>
      <c r="Z58" s="85" t="s">
        <v>263</v>
      </c>
      <c r="AA58" s="85"/>
      <c r="AB58" s="85"/>
      <c r="AC58" s="85"/>
      <c r="AD58" s="184" t="s">
        <v>262</v>
      </c>
    </row>
    <row r="59" spans="1:30" ht="13.5" customHeight="1">
      <c r="A59" s="85" t="s">
        <v>31</v>
      </c>
      <c r="B59" s="86" t="s">
        <v>364</v>
      </c>
      <c r="C59" s="85" t="s">
        <v>365</v>
      </c>
      <c r="D59" s="87">
        <f>+SUM(E59,+I59)</f>
        <v>4077</v>
      </c>
      <c r="E59" s="87">
        <f>+SUM(G59+H59)</f>
        <v>414</v>
      </c>
      <c r="F59" s="106">
        <f>IF(D59&gt;0,E59/D59*100,"-")</f>
        <v>10.154525386313466</v>
      </c>
      <c r="G59" s="87">
        <v>414</v>
      </c>
      <c r="H59" s="87">
        <v>0</v>
      </c>
      <c r="I59" s="87">
        <f>+SUM(K59,+M59,O59+P59)</f>
        <v>3663</v>
      </c>
      <c r="J59" s="88">
        <f>IF(D59&gt;0,I59/D59*100,"-")</f>
        <v>89.845474613686534</v>
      </c>
      <c r="K59" s="87">
        <v>470</v>
      </c>
      <c r="L59" s="88">
        <f>IF(D59&gt;0,K59/D59*100,"-")</f>
        <v>11.528084375766495</v>
      </c>
      <c r="M59" s="87">
        <v>0</v>
      </c>
      <c r="N59" s="88">
        <f>IF(D59&gt;0,M59/D59*100,"-")</f>
        <v>0</v>
      </c>
      <c r="O59" s="87">
        <v>1394</v>
      </c>
      <c r="P59" s="87">
        <f>SUM(Q59:S59)</f>
        <v>1799</v>
      </c>
      <c r="Q59" s="87">
        <v>320</v>
      </c>
      <c r="R59" s="87">
        <v>1479</v>
      </c>
      <c r="S59" s="87">
        <v>0</v>
      </c>
      <c r="T59" s="88">
        <f>IF(D59&gt;0,P59/D59*100,"-")</f>
        <v>44.125582536178563</v>
      </c>
      <c r="U59" s="87">
        <v>39</v>
      </c>
      <c r="V59" s="85"/>
      <c r="W59" s="85"/>
      <c r="X59" s="85"/>
      <c r="Y59" s="85" t="s">
        <v>263</v>
      </c>
      <c r="Z59" s="85"/>
      <c r="AA59" s="85"/>
      <c r="AB59" s="85"/>
      <c r="AC59" s="85" t="s">
        <v>263</v>
      </c>
      <c r="AD59" s="184" t="s">
        <v>262</v>
      </c>
    </row>
    <row r="60" spans="1:30" ht="13.5" customHeight="1">
      <c r="A60" s="85" t="s">
        <v>31</v>
      </c>
      <c r="B60" s="86" t="s">
        <v>366</v>
      </c>
      <c r="C60" s="85" t="s">
        <v>367</v>
      </c>
      <c r="D60" s="87">
        <f>+SUM(E60,+I60)</f>
        <v>2723</v>
      </c>
      <c r="E60" s="87">
        <f>+SUM(G60+H60)</f>
        <v>188</v>
      </c>
      <c r="F60" s="106">
        <f>IF(D60&gt;0,E60/D60*100,"-")</f>
        <v>6.9041498347410943</v>
      </c>
      <c r="G60" s="87">
        <v>188</v>
      </c>
      <c r="H60" s="87">
        <v>0</v>
      </c>
      <c r="I60" s="87">
        <f>+SUM(K60,+M60,O60+P60)</f>
        <v>2535</v>
      </c>
      <c r="J60" s="88">
        <f>IF(D60&gt;0,I60/D60*100,"-")</f>
        <v>93.095850165258909</v>
      </c>
      <c r="K60" s="87">
        <v>1354</v>
      </c>
      <c r="L60" s="88">
        <f>IF(D60&gt;0,K60/D60*100,"-")</f>
        <v>49.724568490635328</v>
      </c>
      <c r="M60" s="87">
        <v>0</v>
      </c>
      <c r="N60" s="88">
        <f>IF(D60&gt;0,M60/D60*100,"-")</f>
        <v>0</v>
      </c>
      <c r="O60" s="87">
        <v>197</v>
      </c>
      <c r="P60" s="87">
        <f>SUM(Q60:S60)</f>
        <v>984</v>
      </c>
      <c r="Q60" s="87">
        <v>520</v>
      </c>
      <c r="R60" s="87">
        <v>464</v>
      </c>
      <c r="S60" s="87">
        <v>0</v>
      </c>
      <c r="T60" s="88">
        <f>IF(D60&gt;0,P60/D60*100,"-")</f>
        <v>36.136614028644878</v>
      </c>
      <c r="U60" s="87">
        <v>27</v>
      </c>
      <c r="V60" s="85"/>
      <c r="W60" s="85"/>
      <c r="X60" s="85"/>
      <c r="Y60" s="85" t="s">
        <v>263</v>
      </c>
      <c r="Z60" s="85"/>
      <c r="AA60" s="85"/>
      <c r="AB60" s="85"/>
      <c r="AC60" s="85" t="s">
        <v>263</v>
      </c>
      <c r="AD60" s="184" t="s">
        <v>262</v>
      </c>
    </row>
    <row r="61" spans="1:30" ht="13.5" customHeight="1">
      <c r="A61" s="85" t="s">
        <v>31</v>
      </c>
      <c r="B61" s="86" t="s">
        <v>368</v>
      </c>
      <c r="C61" s="85" t="s">
        <v>369</v>
      </c>
      <c r="D61" s="87">
        <f>+SUM(E61,+I61)</f>
        <v>939</v>
      </c>
      <c r="E61" s="87">
        <f>+SUM(G61+H61)</f>
        <v>115</v>
      </c>
      <c r="F61" s="106">
        <f>IF(D61&gt;0,E61/D61*100,"-")</f>
        <v>12.247071352502664</v>
      </c>
      <c r="G61" s="87">
        <v>115</v>
      </c>
      <c r="H61" s="87">
        <v>0</v>
      </c>
      <c r="I61" s="87">
        <f>+SUM(K61,+M61,O61+P61)</f>
        <v>824</v>
      </c>
      <c r="J61" s="88">
        <f>IF(D61&gt;0,I61/D61*100,"-")</f>
        <v>87.752928647497342</v>
      </c>
      <c r="K61" s="87">
        <v>0</v>
      </c>
      <c r="L61" s="88">
        <f>IF(D61&gt;0,K61/D61*100,"-")</f>
        <v>0</v>
      </c>
      <c r="M61" s="87">
        <v>0</v>
      </c>
      <c r="N61" s="88">
        <f>IF(D61&gt;0,M61/D61*100,"-")</f>
        <v>0</v>
      </c>
      <c r="O61" s="87">
        <v>0</v>
      </c>
      <c r="P61" s="87">
        <f>SUM(Q61:S61)</f>
        <v>824</v>
      </c>
      <c r="Q61" s="87">
        <v>98</v>
      </c>
      <c r="R61" s="87">
        <v>726</v>
      </c>
      <c r="S61" s="87">
        <v>0</v>
      </c>
      <c r="T61" s="88">
        <f>IF(D61&gt;0,P61/D61*100,"-")</f>
        <v>87.752928647497342</v>
      </c>
      <c r="U61" s="87">
        <v>19</v>
      </c>
      <c r="V61" s="85"/>
      <c r="W61" s="85"/>
      <c r="X61" s="85"/>
      <c r="Y61" s="85" t="s">
        <v>263</v>
      </c>
      <c r="Z61" s="85"/>
      <c r="AA61" s="85"/>
      <c r="AB61" s="85"/>
      <c r="AC61" s="85" t="s">
        <v>263</v>
      </c>
      <c r="AD61" s="184" t="s">
        <v>262</v>
      </c>
    </row>
    <row r="62" spans="1:30" ht="13.5" customHeight="1">
      <c r="A62" s="85"/>
      <c r="B62" s="86"/>
      <c r="C62" s="85"/>
      <c r="D62" s="87"/>
      <c r="E62" s="87"/>
      <c r="F62" s="106"/>
      <c r="G62" s="87"/>
      <c r="H62" s="87"/>
      <c r="I62" s="87"/>
      <c r="J62" s="88"/>
      <c r="K62" s="87"/>
      <c r="L62" s="88"/>
      <c r="M62" s="87"/>
      <c r="N62" s="88"/>
      <c r="O62" s="87"/>
      <c r="P62" s="87"/>
      <c r="Q62" s="87"/>
      <c r="R62" s="87"/>
      <c r="S62" s="87"/>
      <c r="T62" s="88"/>
      <c r="U62" s="87"/>
      <c r="V62" s="85"/>
      <c r="W62" s="85"/>
      <c r="X62" s="85"/>
      <c r="Y62" s="85"/>
      <c r="Z62" s="85"/>
      <c r="AA62" s="85"/>
      <c r="AB62" s="85"/>
      <c r="AC62" s="85"/>
    </row>
    <row r="63" spans="1:30" ht="13.5" customHeight="1">
      <c r="A63" s="85"/>
      <c r="B63" s="86"/>
      <c r="C63" s="85"/>
      <c r="D63" s="87"/>
      <c r="E63" s="87"/>
      <c r="F63" s="106"/>
      <c r="G63" s="87"/>
      <c r="H63" s="87"/>
      <c r="I63" s="87"/>
      <c r="J63" s="88"/>
      <c r="K63" s="87"/>
      <c r="L63" s="88"/>
      <c r="M63" s="87"/>
      <c r="N63" s="88"/>
      <c r="O63" s="87"/>
      <c r="P63" s="87"/>
      <c r="Q63" s="87"/>
      <c r="R63" s="87"/>
      <c r="S63" s="87"/>
      <c r="T63" s="88"/>
      <c r="U63" s="87"/>
      <c r="V63" s="85"/>
      <c r="W63" s="85"/>
      <c r="X63" s="85"/>
      <c r="Y63" s="85"/>
      <c r="Z63" s="85"/>
      <c r="AA63" s="85"/>
      <c r="AB63" s="85"/>
      <c r="AC63" s="85"/>
    </row>
    <row r="64" spans="1:30" ht="13.5" customHeight="1">
      <c r="A64" s="85"/>
      <c r="B64" s="86"/>
      <c r="C64" s="85"/>
      <c r="D64" s="87"/>
      <c r="E64" s="87"/>
      <c r="F64" s="106"/>
      <c r="G64" s="87"/>
      <c r="H64" s="87"/>
      <c r="I64" s="87"/>
      <c r="J64" s="88"/>
      <c r="K64" s="87"/>
      <c r="L64" s="88"/>
      <c r="M64" s="87"/>
      <c r="N64" s="88"/>
      <c r="O64" s="87"/>
      <c r="P64" s="87"/>
      <c r="Q64" s="87"/>
      <c r="R64" s="87"/>
      <c r="S64" s="87"/>
      <c r="T64" s="88"/>
      <c r="U64" s="87"/>
      <c r="V64" s="85"/>
      <c r="W64" s="85"/>
      <c r="X64" s="85"/>
      <c r="Y64" s="85"/>
      <c r="Z64" s="85"/>
      <c r="AA64" s="85"/>
      <c r="AB64" s="85"/>
      <c r="AC64" s="85"/>
    </row>
    <row r="65" spans="1:29" ht="13.5" customHeight="1">
      <c r="A65" s="85"/>
      <c r="B65" s="86"/>
      <c r="C65" s="85"/>
      <c r="D65" s="87"/>
      <c r="E65" s="87"/>
      <c r="F65" s="106"/>
      <c r="G65" s="87"/>
      <c r="H65" s="87"/>
      <c r="I65" s="87"/>
      <c r="J65" s="88"/>
      <c r="K65" s="87"/>
      <c r="L65" s="88"/>
      <c r="M65" s="87"/>
      <c r="N65" s="88"/>
      <c r="O65" s="87"/>
      <c r="P65" s="87"/>
      <c r="Q65" s="87"/>
      <c r="R65" s="87"/>
      <c r="S65" s="87"/>
      <c r="T65" s="88"/>
      <c r="U65" s="87"/>
      <c r="V65" s="85"/>
      <c r="W65" s="85"/>
      <c r="X65" s="85"/>
      <c r="Y65" s="85"/>
      <c r="Z65" s="85"/>
      <c r="AA65" s="85"/>
      <c r="AB65" s="85"/>
      <c r="AC65" s="85"/>
    </row>
    <row r="66" spans="1:29" ht="13.5" customHeight="1">
      <c r="A66" s="85"/>
      <c r="B66" s="86"/>
      <c r="C66" s="85"/>
      <c r="D66" s="87"/>
      <c r="E66" s="87"/>
      <c r="F66" s="106"/>
      <c r="G66" s="87"/>
      <c r="H66" s="87"/>
      <c r="I66" s="87"/>
      <c r="J66" s="88"/>
      <c r="K66" s="87"/>
      <c r="L66" s="88"/>
      <c r="M66" s="87"/>
      <c r="N66" s="88"/>
      <c r="O66" s="87"/>
      <c r="P66" s="87"/>
      <c r="Q66" s="87"/>
      <c r="R66" s="87"/>
      <c r="S66" s="87"/>
      <c r="T66" s="88"/>
      <c r="U66" s="87"/>
      <c r="V66" s="85"/>
      <c r="W66" s="85"/>
      <c r="X66" s="85"/>
      <c r="Y66" s="85"/>
      <c r="Z66" s="85"/>
      <c r="AA66" s="85"/>
      <c r="AB66" s="85"/>
      <c r="AC66" s="85"/>
    </row>
    <row r="67" spans="1:29" ht="13.5" customHeight="1">
      <c r="A67" s="85"/>
      <c r="B67" s="86"/>
      <c r="C67" s="85"/>
      <c r="D67" s="87"/>
      <c r="E67" s="87"/>
      <c r="F67" s="106"/>
      <c r="G67" s="87"/>
      <c r="H67" s="87"/>
      <c r="I67" s="87"/>
      <c r="J67" s="88"/>
      <c r="K67" s="87"/>
      <c r="L67" s="88"/>
      <c r="M67" s="87"/>
      <c r="N67" s="88"/>
      <c r="O67" s="87"/>
      <c r="P67" s="87"/>
      <c r="Q67" s="87"/>
      <c r="R67" s="87"/>
      <c r="S67" s="87"/>
      <c r="T67" s="88"/>
      <c r="U67" s="87"/>
      <c r="V67" s="85"/>
      <c r="W67" s="85"/>
      <c r="X67" s="85"/>
      <c r="Y67" s="85"/>
      <c r="Z67" s="85"/>
      <c r="AA67" s="85"/>
      <c r="AB67" s="85"/>
      <c r="AC67" s="85"/>
    </row>
    <row r="68" spans="1:29" ht="13.5" customHeight="1">
      <c r="A68" s="85"/>
      <c r="B68" s="86"/>
      <c r="C68" s="85"/>
      <c r="D68" s="87"/>
      <c r="E68" s="87"/>
      <c r="F68" s="106"/>
      <c r="G68" s="87"/>
      <c r="H68" s="87"/>
      <c r="I68" s="87"/>
      <c r="J68" s="88"/>
      <c r="K68" s="87"/>
      <c r="L68" s="88"/>
      <c r="M68" s="87"/>
      <c r="N68" s="88"/>
      <c r="O68" s="87"/>
      <c r="P68" s="87"/>
      <c r="Q68" s="87"/>
      <c r="R68" s="87"/>
      <c r="S68" s="87"/>
      <c r="T68" s="88"/>
      <c r="U68" s="87"/>
      <c r="V68" s="85"/>
      <c r="W68" s="85"/>
      <c r="X68" s="85"/>
      <c r="Y68" s="85"/>
      <c r="Z68" s="85"/>
      <c r="AA68" s="85"/>
      <c r="AB68" s="85"/>
      <c r="AC68" s="85"/>
    </row>
    <row r="69" spans="1:29" ht="13.5" customHeight="1">
      <c r="A69" s="85"/>
      <c r="B69" s="86"/>
      <c r="C69" s="85"/>
      <c r="D69" s="87"/>
      <c r="E69" s="87"/>
      <c r="F69" s="106"/>
      <c r="G69" s="87"/>
      <c r="H69" s="87"/>
      <c r="I69" s="87"/>
      <c r="J69" s="88"/>
      <c r="K69" s="87"/>
      <c r="L69" s="88"/>
      <c r="M69" s="87"/>
      <c r="N69" s="88"/>
      <c r="O69" s="87"/>
      <c r="P69" s="87"/>
      <c r="Q69" s="87"/>
      <c r="R69" s="87"/>
      <c r="S69" s="87"/>
      <c r="T69" s="88"/>
      <c r="U69" s="87"/>
      <c r="V69" s="85"/>
      <c r="W69" s="85"/>
      <c r="X69" s="85"/>
      <c r="Y69" s="85"/>
      <c r="Z69" s="85"/>
      <c r="AA69" s="85"/>
      <c r="AB69" s="85"/>
      <c r="AC69" s="85"/>
    </row>
    <row r="70" spans="1:29" ht="13.5" customHeight="1">
      <c r="A70" s="85"/>
      <c r="B70" s="86"/>
      <c r="C70" s="85"/>
      <c r="D70" s="87"/>
      <c r="E70" s="87"/>
      <c r="F70" s="106"/>
      <c r="G70" s="87"/>
      <c r="H70" s="87"/>
      <c r="I70" s="87"/>
      <c r="J70" s="88"/>
      <c r="K70" s="87"/>
      <c r="L70" s="88"/>
      <c r="M70" s="87"/>
      <c r="N70" s="88"/>
      <c r="O70" s="87"/>
      <c r="P70" s="87"/>
      <c r="Q70" s="87"/>
      <c r="R70" s="87"/>
      <c r="S70" s="87"/>
      <c r="T70" s="88"/>
      <c r="U70" s="87"/>
      <c r="V70" s="85"/>
      <c r="W70" s="85"/>
      <c r="X70" s="85"/>
      <c r="Y70" s="85"/>
      <c r="Z70" s="85"/>
      <c r="AA70" s="85"/>
      <c r="AB70" s="85"/>
      <c r="AC70" s="85"/>
    </row>
    <row r="71" spans="1:29" ht="13.5" customHeight="1">
      <c r="A71" s="85"/>
      <c r="B71" s="86"/>
      <c r="C71" s="85"/>
      <c r="D71" s="87"/>
      <c r="E71" s="87"/>
      <c r="F71" s="106"/>
      <c r="G71" s="87"/>
      <c r="H71" s="87"/>
      <c r="I71" s="87"/>
      <c r="J71" s="88"/>
      <c r="K71" s="87"/>
      <c r="L71" s="88"/>
      <c r="M71" s="87"/>
      <c r="N71" s="88"/>
      <c r="O71" s="87"/>
      <c r="P71" s="87"/>
      <c r="Q71" s="87"/>
      <c r="R71" s="87"/>
      <c r="S71" s="87"/>
      <c r="T71" s="88"/>
      <c r="U71" s="87"/>
      <c r="V71" s="85"/>
      <c r="W71" s="85"/>
      <c r="X71" s="85"/>
      <c r="Y71" s="85"/>
      <c r="Z71" s="85"/>
      <c r="AA71" s="85"/>
      <c r="AB71" s="85"/>
      <c r="AC71" s="85"/>
    </row>
    <row r="72" spans="1:29" ht="13.5" customHeight="1">
      <c r="A72" s="85"/>
      <c r="B72" s="86"/>
      <c r="C72" s="85"/>
      <c r="D72" s="87"/>
      <c r="E72" s="87"/>
      <c r="F72" s="106"/>
      <c r="G72" s="87"/>
      <c r="H72" s="87"/>
      <c r="I72" s="87"/>
      <c r="J72" s="88"/>
      <c r="K72" s="87"/>
      <c r="L72" s="88"/>
      <c r="M72" s="87"/>
      <c r="N72" s="88"/>
      <c r="O72" s="87"/>
      <c r="P72" s="87"/>
      <c r="Q72" s="87"/>
      <c r="R72" s="87"/>
      <c r="S72" s="87"/>
      <c r="T72" s="88"/>
      <c r="U72" s="87"/>
      <c r="V72" s="85"/>
      <c r="W72" s="85"/>
      <c r="X72" s="85"/>
      <c r="Y72" s="85"/>
      <c r="Z72" s="85"/>
      <c r="AA72" s="85"/>
      <c r="AB72" s="85"/>
      <c r="AC72" s="85"/>
    </row>
    <row r="73" spans="1:29" ht="13.5" customHeight="1">
      <c r="A73" s="85"/>
      <c r="B73" s="86"/>
      <c r="C73" s="85"/>
      <c r="D73" s="87"/>
      <c r="E73" s="87"/>
      <c r="F73" s="106"/>
      <c r="G73" s="87"/>
      <c r="H73" s="87"/>
      <c r="I73" s="87"/>
      <c r="J73" s="88"/>
      <c r="K73" s="87"/>
      <c r="L73" s="88"/>
      <c r="M73" s="87"/>
      <c r="N73" s="88"/>
      <c r="O73" s="87"/>
      <c r="P73" s="87"/>
      <c r="Q73" s="87"/>
      <c r="R73" s="87"/>
      <c r="S73" s="87"/>
      <c r="T73" s="88"/>
      <c r="U73" s="87"/>
      <c r="V73" s="85"/>
      <c r="W73" s="85"/>
      <c r="X73" s="85"/>
      <c r="Y73" s="85"/>
      <c r="Z73" s="85"/>
      <c r="AA73" s="85"/>
      <c r="AB73" s="85"/>
      <c r="AC73" s="85"/>
    </row>
    <row r="74" spans="1:29" ht="13.5" customHeight="1">
      <c r="A74" s="85"/>
      <c r="B74" s="86"/>
      <c r="C74" s="85"/>
      <c r="D74" s="87"/>
      <c r="E74" s="87"/>
      <c r="F74" s="106"/>
      <c r="G74" s="87"/>
      <c r="H74" s="87"/>
      <c r="I74" s="87"/>
      <c r="J74" s="88"/>
      <c r="K74" s="87"/>
      <c r="L74" s="88"/>
      <c r="M74" s="87"/>
      <c r="N74" s="88"/>
      <c r="O74" s="87"/>
      <c r="P74" s="87"/>
      <c r="Q74" s="87"/>
      <c r="R74" s="87"/>
      <c r="S74" s="87"/>
      <c r="T74" s="88"/>
      <c r="U74" s="87"/>
      <c r="V74" s="85"/>
      <c r="W74" s="85"/>
      <c r="X74" s="85"/>
      <c r="Y74" s="85"/>
      <c r="Z74" s="85"/>
      <c r="AA74" s="85"/>
      <c r="AB74" s="85"/>
      <c r="AC74" s="85"/>
    </row>
    <row r="75" spans="1:29" ht="13.5" customHeight="1">
      <c r="A75" s="85"/>
      <c r="B75" s="86"/>
      <c r="C75" s="85"/>
      <c r="D75" s="87"/>
      <c r="E75" s="87"/>
      <c r="F75" s="106"/>
      <c r="G75" s="87"/>
      <c r="H75" s="87"/>
      <c r="I75" s="87"/>
      <c r="J75" s="88"/>
      <c r="K75" s="87"/>
      <c r="L75" s="88"/>
      <c r="M75" s="87"/>
      <c r="N75" s="88"/>
      <c r="O75" s="87"/>
      <c r="P75" s="87"/>
      <c r="Q75" s="87"/>
      <c r="R75" s="87"/>
      <c r="S75" s="87"/>
      <c r="T75" s="88"/>
      <c r="U75" s="87"/>
      <c r="V75" s="85"/>
      <c r="W75" s="85"/>
      <c r="X75" s="85"/>
      <c r="Y75" s="85"/>
      <c r="Z75" s="85"/>
      <c r="AA75" s="85"/>
      <c r="AB75" s="85"/>
      <c r="AC75" s="85"/>
    </row>
    <row r="76" spans="1:29" ht="13.5" customHeight="1">
      <c r="A76" s="85"/>
      <c r="B76" s="86"/>
      <c r="C76" s="85"/>
      <c r="D76" s="87"/>
      <c r="E76" s="87"/>
      <c r="F76" s="106"/>
      <c r="G76" s="87"/>
      <c r="H76" s="87"/>
      <c r="I76" s="87"/>
      <c r="J76" s="88"/>
      <c r="K76" s="87"/>
      <c r="L76" s="88"/>
      <c r="M76" s="87"/>
      <c r="N76" s="88"/>
      <c r="O76" s="87"/>
      <c r="P76" s="87"/>
      <c r="Q76" s="87"/>
      <c r="R76" s="87"/>
      <c r="S76" s="87"/>
      <c r="T76" s="88"/>
      <c r="U76" s="87"/>
      <c r="V76" s="85"/>
      <c r="W76" s="85"/>
      <c r="X76" s="85"/>
      <c r="Y76" s="85"/>
      <c r="Z76" s="85"/>
      <c r="AA76" s="85"/>
      <c r="AB76" s="85"/>
      <c r="AC76" s="85"/>
    </row>
    <row r="77" spans="1:29" ht="13.5" customHeight="1">
      <c r="A77" s="85"/>
      <c r="B77" s="86"/>
      <c r="C77" s="85"/>
      <c r="D77" s="87"/>
      <c r="E77" s="87"/>
      <c r="F77" s="106"/>
      <c r="G77" s="87"/>
      <c r="H77" s="87"/>
      <c r="I77" s="87"/>
      <c r="J77" s="88"/>
      <c r="K77" s="87"/>
      <c r="L77" s="88"/>
      <c r="M77" s="87"/>
      <c r="N77" s="88"/>
      <c r="O77" s="87"/>
      <c r="P77" s="87"/>
      <c r="Q77" s="87"/>
      <c r="R77" s="87"/>
      <c r="S77" s="87"/>
      <c r="T77" s="88"/>
      <c r="U77" s="87"/>
      <c r="V77" s="85"/>
      <c r="W77" s="85"/>
      <c r="X77" s="85"/>
      <c r="Y77" s="85"/>
      <c r="Z77" s="85"/>
      <c r="AA77" s="85"/>
      <c r="AB77" s="85"/>
      <c r="AC77" s="85"/>
    </row>
    <row r="78" spans="1:29" ht="13.5" customHeight="1">
      <c r="A78" s="85"/>
      <c r="B78" s="86"/>
      <c r="C78" s="85"/>
      <c r="D78" s="87"/>
      <c r="E78" s="87"/>
      <c r="F78" s="106"/>
      <c r="G78" s="87"/>
      <c r="H78" s="87"/>
      <c r="I78" s="87"/>
      <c r="J78" s="88"/>
      <c r="K78" s="87"/>
      <c r="L78" s="88"/>
      <c r="M78" s="87"/>
      <c r="N78" s="88"/>
      <c r="O78" s="87"/>
      <c r="P78" s="87"/>
      <c r="Q78" s="87"/>
      <c r="R78" s="87"/>
      <c r="S78" s="87"/>
      <c r="T78" s="88"/>
      <c r="U78" s="87"/>
      <c r="V78" s="85"/>
      <c r="W78" s="85"/>
      <c r="X78" s="85"/>
      <c r="Y78" s="85"/>
      <c r="Z78" s="85"/>
      <c r="AA78" s="85"/>
      <c r="AB78" s="85"/>
      <c r="AC78" s="85"/>
    </row>
    <row r="79" spans="1:29" ht="13.5" customHeight="1">
      <c r="A79" s="85"/>
      <c r="B79" s="86"/>
      <c r="C79" s="85"/>
      <c r="D79" s="87"/>
      <c r="E79" s="87"/>
      <c r="F79" s="106"/>
      <c r="G79" s="87"/>
      <c r="H79" s="87"/>
      <c r="I79" s="87"/>
      <c r="J79" s="88"/>
      <c r="K79" s="87"/>
      <c r="L79" s="88"/>
      <c r="M79" s="87"/>
      <c r="N79" s="88"/>
      <c r="O79" s="87"/>
      <c r="P79" s="87"/>
      <c r="Q79" s="87"/>
      <c r="R79" s="87"/>
      <c r="S79" s="87"/>
      <c r="T79" s="88"/>
      <c r="U79" s="87"/>
      <c r="V79" s="85"/>
      <c r="W79" s="85"/>
      <c r="X79" s="85"/>
      <c r="Y79" s="85"/>
      <c r="Z79" s="85"/>
      <c r="AA79" s="85"/>
      <c r="AB79" s="85"/>
      <c r="AC79" s="85"/>
    </row>
    <row r="80" spans="1:29" ht="13.5" customHeight="1">
      <c r="A80" s="85"/>
      <c r="B80" s="86"/>
      <c r="C80" s="85"/>
      <c r="D80" s="87"/>
      <c r="E80" s="87"/>
      <c r="F80" s="106"/>
      <c r="G80" s="87"/>
      <c r="H80" s="87"/>
      <c r="I80" s="87"/>
      <c r="J80" s="88"/>
      <c r="K80" s="87"/>
      <c r="L80" s="88"/>
      <c r="M80" s="87"/>
      <c r="N80" s="88"/>
      <c r="O80" s="87"/>
      <c r="P80" s="87"/>
      <c r="Q80" s="87"/>
      <c r="R80" s="87"/>
      <c r="S80" s="87"/>
      <c r="T80" s="88"/>
      <c r="U80" s="87"/>
      <c r="V80" s="85"/>
      <c r="W80" s="85"/>
      <c r="X80" s="85"/>
      <c r="Y80" s="85"/>
      <c r="Z80" s="85"/>
      <c r="AA80" s="85"/>
      <c r="AB80" s="85"/>
      <c r="AC80" s="85"/>
    </row>
    <row r="81" spans="1:29" ht="13.5" customHeight="1">
      <c r="A81" s="85"/>
      <c r="B81" s="86"/>
      <c r="C81" s="85"/>
      <c r="D81" s="87"/>
      <c r="E81" s="87"/>
      <c r="F81" s="106"/>
      <c r="G81" s="87"/>
      <c r="H81" s="87"/>
      <c r="I81" s="87"/>
      <c r="J81" s="88"/>
      <c r="K81" s="87"/>
      <c r="L81" s="88"/>
      <c r="M81" s="87"/>
      <c r="N81" s="88"/>
      <c r="O81" s="87"/>
      <c r="P81" s="87"/>
      <c r="Q81" s="87"/>
      <c r="R81" s="87"/>
      <c r="S81" s="87"/>
      <c r="T81" s="88"/>
      <c r="U81" s="87"/>
      <c r="V81" s="85"/>
      <c r="W81" s="85"/>
      <c r="X81" s="85"/>
      <c r="Y81" s="85"/>
      <c r="Z81" s="85"/>
      <c r="AA81" s="85"/>
      <c r="AB81" s="85"/>
      <c r="AC81" s="85"/>
    </row>
    <row r="82" spans="1:29" ht="13.5" customHeight="1">
      <c r="A82" s="85"/>
      <c r="B82" s="86"/>
      <c r="C82" s="85"/>
      <c r="D82" s="87"/>
      <c r="E82" s="87"/>
      <c r="F82" s="106"/>
      <c r="G82" s="87"/>
      <c r="H82" s="87"/>
      <c r="I82" s="87"/>
      <c r="J82" s="88"/>
      <c r="K82" s="87"/>
      <c r="L82" s="88"/>
      <c r="M82" s="87"/>
      <c r="N82" s="88"/>
      <c r="O82" s="87"/>
      <c r="P82" s="87"/>
      <c r="Q82" s="87"/>
      <c r="R82" s="87"/>
      <c r="S82" s="87"/>
      <c r="T82" s="88"/>
      <c r="U82" s="87"/>
      <c r="V82" s="85"/>
      <c r="W82" s="85"/>
      <c r="X82" s="85"/>
      <c r="Y82" s="85"/>
      <c r="Z82" s="85"/>
      <c r="AA82" s="85"/>
      <c r="AB82" s="85"/>
      <c r="AC82" s="85"/>
    </row>
    <row r="83" spans="1:29" ht="13.5" customHeight="1">
      <c r="A83" s="85"/>
      <c r="B83" s="86"/>
      <c r="C83" s="85"/>
      <c r="D83" s="87"/>
      <c r="E83" s="87"/>
      <c r="F83" s="106"/>
      <c r="G83" s="87"/>
      <c r="H83" s="87"/>
      <c r="I83" s="87"/>
      <c r="J83" s="88"/>
      <c r="K83" s="87"/>
      <c r="L83" s="88"/>
      <c r="M83" s="87"/>
      <c r="N83" s="88"/>
      <c r="O83" s="87"/>
      <c r="P83" s="87"/>
      <c r="Q83" s="87"/>
      <c r="R83" s="87"/>
      <c r="S83" s="87"/>
      <c r="T83" s="88"/>
      <c r="U83" s="87"/>
      <c r="V83" s="85"/>
      <c r="W83" s="85"/>
      <c r="X83" s="85"/>
      <c r="Y83" s="85"/>
      <c r="Z83" s="85"/>
      <c r="AA83" s="85"/>
      <c r="AB83" s="85"/>
      <c r="AC83" s="85"/>
    </row>
    <row r="84" spans="1:29" ht="13.5" customHeight="1">
      <c r="A84" s="85"/>
      <c r="B84" s="86"/>
      <c r="C84" s="85"/>
      <c r="D84" s="87"/>
      <c r="E84" s="87"/>
      <c r="F84" s="106"/>
      <c r="G84" s="87"/>
      <c r="H84" s="87"/>
      <c r="I84" s="87"/>
      <c r="J84" s="88"/>
      <c r="K84" s="87"/>
      <c r="L84" s="88"/>
      <c r="M84" s="87"/>
      <c r="N84" s="88"/>
      <c r="O84" s="87"/>
      <c r="P84" s="87"/>
      <c r="Q84" s="87"/>
      <c r="R84" s="87"/>
      <c r="S84" s="87"/>
      <c r="T84" s="88"/>
      <c r="U84" s="87"/>
      <c r="V84" s="85"/>
      <c r="W84" s="85"/>
      <c r="X84" s="85"/>
      <c r="Y84" s="85"/>
      <c r="Z84" s="85"/>
      <c r="AA84" s="85"/>
      <c r="AB84" s="85"/>
      <c r="AC84" s="85"/>
    </row>
    <row r="85" spans="1:29" ht="13.5" customHeight="1">
      <c r="A85" s="85"/>
      <c r="B85" s="86"/>
      <c r="C85" s="85"/>
      <c r="D85" s="87"/>
      <c r="E85" s="87"/>
      <c r="F85" s="106"/>
      <c r="G85" s="87"/>
      <c r="H85" s="87"/>
      <c r="I85" s="87"/>
      <c r="J85" s="88"/>
      <c r="K85" s="87"/>
      <c r="L85" s="88"/>
      <c r="M85" s="87"/>
      <c r="N85" s="88"/>
      <c r="O85" s="87"/>
      <c r="P85" s="87"/>
      <c r="Q85" s="87"/>
      <c r="R85" s="87"/>
      <c r="S85" s="87"/>
      <c r="T85" s="88"/>
      <c r="U85" s="87"/>
      <c r="V85" s="85"/>
      <c r="W85" s="85"/>
      <c r="X85" s="85"/>
      <c r="Y85" s="85"/>
      <c r="Z85" s="85"/>
      <c r="AA85" s="85"/>
      <c r="AB85" s="85"/>
      <c r="AC85" s="85"/>
    </row>
    <row r="86" spans="1:29" ht="13.5" customHeight="1">
      <c r="A86" s="85"/>
      <c r="B86" s="86"/>
      <c r="C86" s="85"/>
      <c r="D86" s="87"/>
      <c r="E86" s="87"/>
      <c r="F86" s="106"/>
      <c r="G86" s="87"/>
      <c r="H86" s="87"/>
      <c r="I86" s="87"/>
      <c r="J86" s="88"/>
      <c r="K86" s="87"/>
      <c r="L86" s="88"/>
      <c r="M86" s="87"/>
      <c r="N86" s="88"/>
      <c r="O86" s="87"/>
      <c r="P86" s="87"/>
      <c r="Q86" s="87"/>
      <c r="R86" s="87"/>
      <c r="S86" s="87"/>
      <c r="T86" s="88"/>
      <c r="U86" s="87"/>
      <c r="V86" s="85"/>
      <c r="W86" s="85"/>
      <c r="X86" s="85"/>
      <c r="Y86" s="85"/>
      <c r="Z86" s="85"/>
      <c r="AA86" s="85"/>
      <c r="AB86" s="85"/>
      <c r="AC86" s="85"/>
    </row>
    <row r="87" spans="1:29" ht="13.5" customHeight="1">
      <c r="A87" s="85"/>
      <c r="B87" s="86"/>
      <c r="C87" s="85"/>
      <c r="D87" s="87"/>
      <c r="E87" s="87"/>
      <c r="F87" s="106"/>
      <c r="G87" s="87"/>
      <c r="H87" s="87"/>
      <c r="I87" s="87"/>
      <c r="J87" s="88"/>
      <c r="K87" s="87"/>
      <c r="L87" s="88"/>
      <c r="M87" s="87"/>
      <c r="N87" s="88"/>
      <c r="O87" s="87"/>
      <c r="P87" s="87"/>
      <c r="Q87" s="87"/>
      <c r="R87" s="87"/>
      <c r="S87" s="87"/>
      <c r="T87" s="88"/>
      <c r="U87" s="87"/>
      <c r="V87" s="85"/>
      <c r="W87" s="85"/>
      <c r="X87" s="85"/>
      <c r="Y87" s="85"/>
      <c r="Z87" s="85"/>
      <c r="AA87" s="85"/>
      <c r="AB87" s="85"/>
      <c r="AC87" s="85"/>
    </row>
    <row r="88" spans="1:29" ht="13.5" customHeight="1">
      <c r="A88" s="85"/>
      <c r="B88" s="86"/>
      <c r="C88" s="85"/>
      <c r="D88" s="87"/>
      <c r="E88" s="87"/>
      <c r="F88" s="106"/>
      <c r="G88" s="87"/>
      <c r="H88" s="87"/>
      <c r="I88" s="87"/>
      <c r="J88" s="88"/>
      <c r="K88" s="87"/>
      <c r="L88" s="88"/>
      <c r="M88" s="87"/>
      <c r="N88" s="88"/>
      <c r="O88" s="87"/>
      <c r="P88" s="87"/>
      <c r="Q88" s="87"/>
      <c r="R88" s="87"/>
      <c r="S88" s="87"/>
      <c r="T88" s="88"/>
      <c r="U88" s="87"/>
      <c r="V88" s="85"/>
      <c r="W88" s="85"/>
      <c r="X88" s="85"/>
      <c r="Y88" s="85"/>
      <c r="Z88" s="85"/>
      <c r="AA88" s="85"/>
      <c r="AB88" s="85"/>
      <c r="AC88" s="85"/>
    </row>
    <row r="89" spans="1:29" ht="13.5" customHeight="1">
      <c r="A89" s="85"/>
      <c r="B89" s="86"/>
      <c r="C89" s="85"/>
      <c r="D89" s="87"/>
      <c r="E89" s="87"/>
      <c r="F89" s="106"/>
      <c r="G89" s="87"/>
      <c r="H89" s="87"/>
      <c r="I89" s="87"/>
      <c r="J89" s="88"/>
      <c r="K89" s="87"/>
      <c r="L89" s="88"/>
      <c r="M89" s="87"/>
      <c r="N89" s="88"/>
      <c r="O89" s="87"/>
      <c r="P89" s="87"/>
      <c r="Q89" s="87"/>
      <c r="R89" s="87"/>
      <c r="S89" s="87"/>
      <c r="T89" s="88"/>
      <c r="U89" s="87"/>
      <c r="V89" s="85"/>
      <c r="W89" s="85"/>
      <c r="X89" s="85"/>
      <c r="Y89" s="85"/>
      <c r="Z89" s="85"/>
      <c r="AA89" s="85"/>
      <c r="AB89" s="85"/>
      <c r="AC89" s="85"/>
    </row>
    <row r="90" spans="1:29" ht="13.5" customHeight="1">
      <c r="A90" s="85"/>
      <c r="B90" s="86"/>
      <c r="C90" s="85"/>
      <c r="D90" s="87"/>
      <c r="E90" s="87"/>
      <c r="F90" s="106"/>
      <c r="G90" s="87"/>
      <c r="H90" s="87"/>
      <c r="I90" s="87"/>
      <c r="J90" s="88"/>
      <c r="K90" s="87"/>
      <c r="L90" s="88"/>
      <c r="M90" s="87"/>
      <c r="N90" s="88"/>
      <c r="O90" s="87"/>
      <c r="P90" s="87"/>
      <c r="Q90" s="87"/>
      <c r="R90" s="87"/>
      <c r="S90" s="87"/>
      <c r="T90" s="88"/>
      <c r="U90" s="87"/>
      <c r="V90" s="85"/>
      <c r="W90" s="85"/>
      <c r="X90" s="85"/>
      <c r="Y90" s="85"/>
      <c r="Z90" s="85"/>
      <c r="AA90" s="85"/>
      <c r="AB90" s="85"/>
      <c r="AC90" s="85"/>
    </row>
    <row r="91" spans="1:29" ht="13.5" customHeight="1">
      <c r="A91" s="85"/>
      <c r="B91" s="86"/>
      <c r="C91" s="85"/>
      <c r="D91" s="87"/>
      <c r="E91" s="87"/>
      <c r="F91" s="106"/>
      <c r="G91" s="87"/>
      <c r="H91" s="87"/>
      <c r="I91" s="87"/>
      <c r="J91" s="88"/>
      <c r="K91" s="87"/>
      <c r="L91" s="88"/>
      <c r="M91" s="87"/>
      <c r="N91" s="88"/>
      <c r="O91" s="87"/>
      <c r="P91" s="87"/>
      <c r="Q91" s="87"/>
      <c r="R91" s="87"/>
      <c r="S91" s="87"/>
      <c r="T91" s="88"/>
      <c r="U91" s="87"/>
      <c r="V91" s="85"/>
      <c r="W91" s="85"/>
      <c r="X91" s="85"/>
      <c r="Y91" s="85"/>
      <c r="Z91" s="85"/>
      <c r="AA91" s="85"/>
      <c r="AB91" s="85"/>
      <c r="AC91" s="85"/>
    </row>
    <row r="92" spans="1:29" ht="13.5" customHeight="1">
      <c r="A92" s="85"/>
      <c r="B92" s="86"/>
      <c r="C92" s="85"/>
      <c r="D92" s="87"/>
      <c r="E92" s="87"/>
      <c r="F92" s="106"/>
      <c r="G92" s="87"/>
      <c r="H92" s="87"/>
      <c r="I92" s="87"/>
      <c r="J92" s="88"/>
      <c r="K92" s="87"/>
      <c r="L92" s="88"/>
      <c r="M92" s="87"/>
      <c r="N92" s="88"/>
      <c r="O92" s="87"/>
      <c r="P92" s="87"/>
      <c r="Q92" s="87"/>
      <c r="R92" s="87"/>
      <c r="S92" s="87"/>
      <c r="T92" s="88"/>
      <c r="U92" s="87"/>
      <c r="V92" s="85"/>
      <c r="W92" s="85"/>
      <c r="X92" s="85"/>
      <c r="Y92" s="85"/>
      <c r="Z92" s="85"/>
      <c r="AA92" s="85"/>
      <c r="AB92" s="85"/>
      <c r="AC92" s="85"/>
    </row>
    <row r="93" spans="1:29" ht="13.5" customHeight="1">
      <c r="A93" s="85"/>
      <c r="B93" s="86"/>
      <c r="C93" s="85"/>
      <c r="D93" s="87"/>
      <c r="E93" s="87"/>
      <c r="F93" s="106"/>
      <c r="G93" s="87"/>
      <c r="H93" s="87"/>
      <c r="I93" s="87"/>
      <c r="J93" s="88"/>
      <c r="K93" s="87"/>
      <c r="L93" s="88"/>
      <c r="M93" s="87"/>
      <c r="N93" s="88"/>
      <c r="O93" s="87"/>
      <c r="P93" s="87"/>
      <c r="Q93" s="87"/>
      <c r="R93" s="87"/>
      <c r="S93" s="87"/>
      <c r="T93" s="88"/>
      <c r="U93" s="87"/>
      <c r="V93" s="85"/>
      <c r="W93" s="85"/>
      <c r="X93" s="85"/>
      <c r="Y93" s="85"/>
      <c r="Z93" s="85"/>
      <c r="AA93" s="85"/>
      <c r="AB93" s="85"/>
      <c r="AC93" s="85"/>
    </row>
    <row r="94" spans="1:29" ht="13.5" customHeight="1">
      <c r="A94" s="85"/>
      <c r="B94" s="86"/>
      <c r="C94" s="85"/>
      <c r="D94" s="87"/>
      <c r="E94" s="87"/>
      <c r="F94" s="106"/>
      <c r="G94" s="87"/>
      <c r="H94" s="87"/>
      <c r="I94" s="87"/>
      <c r="J94" s="88"/>
      <c r="K94" s="87"/>
      <c r="L94" s="88"/>
      <c r="M94" s="87"/>
      <c r="N94" s="88"/>
      <c r="O94" s="87"/>
      <c r="P94" s="87"/>
      <c r="Q94" s="87"/>
      <c r="R94" s="87"/>
      <c r="S94" s="87"/>
      <c r="T94" s="88"/>
      <c r="U94" s="87"/>
      <c r="V94" s="85"/>
      <c r="W94" s="85"/>
      <c r="X94" s="85"/>
      <c r="Y94" s="85"/>
      <c r="Z94" s="85"/>
      <c r="AA94" s="85"/>
      <c r="AB94" s="85"/>
      <c r="AC94" s="85"/>
    </row>
    <row r="95" spans="1:29" ht="13.5" customHeight="1">
      <c r="A95" s="85"/>
      <c r="B95" s="86"/>
      <c r="C95" s="85"/>
      <c r="D95" s="87"/>
      <c r="E95" s="87"/>
      <c r="F95" s="106"/>
      <c r="G95" s="87"/>
      <c r="H95" s="87"/>
      <c r="I95" s="87"/>
      <c r="J95" s="88"/>
      <c r="K95" s="87"/>
      <c r="L95" s="88"/>
      <c r="M95" s="87"/>
      <c r="N95" s="88"/>
      <c r="O95" s="87"/>
      <c r="P95" s="87"/>
      <c r="Q95" s="87"/>
      <c r="R95" s="87"/>
      <c r="S95" s="87"/>
      <c r="T95" s="88"/>
      <c r="U95" s="87"/>
      <c r="V95" s="85"/>
      <c r="W95" s="85"/>
      <c r="X95" s="85"/>
      <c r="Y95" s="85"/>
      <c r="Z95" s="85"/>
      <c r="AA95" s="85"/>
      <c r="AB95" s="85"/>
      <c r="AC95" s="85"/>
    </row>
    <row r="96" spans="1:29" ht="13.5" customHeight="1">
      <c r="A96" s="85"/>
      <c r="B96" s="86"/>
      <c r="C96" s="85"/>
      <c r="D96" s="87"/>
      <c r="E96" s="87"/>
      <c r="F96" s="106"/>
      <c r="G96" s="87"/>
      <c r="H96" s="87"/>
      <c r="I96" s="87"/>
      <c r="J96" s="88"/>
      <c r="K96" s="87"/>
      <c r="L96" s="88"/>
      <c r="M96" s="87"/>
      <c r="N96" s="88"/>
      <c r="O96" s="87"/>
      <c r="P96" s="87"/>
      <c r="Q96" s="87"/>
      <c r="R96" s="87"/>
      <c r="S96" s="87"/>
      <c r="T96" s="88"/>
      <c r="U96" s="87"/>
      <c r="V96" s="85"/>
      <c r="W96" s="85"/>
      <c r="X96" s="85"/>
      <c r="Y96" s="85"/>
      <c r="Z96" s="85"/>
      <c r="AA96" s="85"/>
      <c r="AB96" s="85"/>
      <c r="AC96" s="85"/>
    </row>
    <row r="97" spans="1:29" ht="13.5" customHeight="1">
      <c r="A97" s="85"/>
      <c r="B97" s="86"/>
      <c r="C97" s="85"/>
      <c r="D97" s="87"/>
      <c r="E97" s="87"/>
      <c r="F97" s="106"/>
      <c r="G97" s="87"/>
      <c r="H97" s="87"/>
      <c r="I97" s="87"/>
      <c r="J97" s="88"/>
      <c r="K97" s="87"/>
      <c r="L97" s="88"/>
      <c r="M97" s="87"/>
      <c r="N97" s="88"/>
      <c r="O97" s="87"/>
      <c r="P97" s="87"/>
      <c r="Q97" s="87"/>
      <c r="R97" s="87"/>
      <c r="S97" s="87"/>
      <c r="T97" s="88"/>
      <c r="U97" s="87"/>
      <c r="V97" s="85"/>
      <c r="W97" s="85"/>
      <c r="X97" s="85"/>
      <c r="Y97" s="85"/>
      <c r="Z97" s="85"/>
      <c r="AA97" s="85"/>
      <c r="AB97" s="85"/>
      <c r="AC97" s="85"/>
    </row>
    <row r="98" spans="1:29" ht="13.5" customHeight="1">
      <c r="A98" s="85"/>
      <c r="B98" s="86"/>
      <c r="C98" s="85"/>
      <c r="D98" s="87"/>
      <c r="E98" s="87"/>
      <c r="F98" s="106"/>
      <c r="G98" s="87"/>
      <c r="H98" s="87"/>
      <c r="I98" s="87"/>
      <c r="J98" s="88"/>
      <c r="K98" s="87"/>
      <c r="L98" s="88"/>
      <c r="M98" s="87"/>
      <c r="N98" s="88"/>
      <c r="O98" s="87"/>
      <c r="P98" s="87"/>
      <c r="Q98" s="87"/>
      <c r="R98" s="87"/>
      <c r="S98" s="87"/>
      <c r="T98" s="88"/>
      <c r="U98" s="87"/>
      <c r="V98" s="85"/>
      <c r="W98" s="85"/>
      <c r="X98" s="85"/>
      <c r="Y98" s="85"/>
      <c r="Z98" s="85"/>
      <c r="AA98" s="85"/>
      <c r="AB98" s="85"/>
      <c r="AC98" s="85"/>
    </row>
    <row r="99" spans="1:29" ht="13.5" customHeight="1">
      <c r="A99" s="85"/>
      <c r="B99" s="86"/>
      <c r="C99" s="85"/>
      <c r="D99" s="87"/>
      <c r="E99" s="87"/>
      <c r="F99" s="106"/>
      <c r="G99" s="87"/>
      <c r="H99" s="87"/>
      <c r="I99" s="87"/>
      <c r="J99" s="88"/>
      <c r="K99" s="87"/>
      <c r="L99" s="88"/>
      <c r="M99" s="87"/>
      <c r="N99" s="88"/>
      <c r="O99" s="87"/>
      <c r="P99" s="87"/>
      <c r="Q99" s="87"/>
      <c r="R99" s="87"/>
      <c r="S99" s="87"/>
      <c r="T99" s="88"/>
      <c r="U99" s="87"/>
      <c r="V99" s="85"/>
      <c r="W99" s="85"/>
      <c r="X99" s="85"/>
      <c r="Y99" s="85"/>
      <c r="Z99" s="85"/>
      <c r="AA99" s="85"/>
      <c r="AB99" s="85"/>
      <c r="AC99" s="85"/>
    </row>
    <row r="100" spans="1:29" ht="13.5" customHeight="1">
      <c r="A100" s="85"/>
      <c r="B100" s="86"/>
      <c r="C100" s="85"/>
      <c r="D100" s="87"/>
      <c r="E100" s="87"/>
      <c r="F100" s="106"/>
      <c r="G100" s="87"/>
      <c r="H100" s="87"/>
      <c r="I100" s="87"/>
      <c r="J100" s="88"/>
      <c r="K100" s="87"/>
      <c r="L100" s="88"/>
      <c r="M100" s="87"/>
      <c r="N100" s="88"/>
      <c r="O100" s="87"/>
      <c r="P100" s="87"/>
      <c r="Q100" s="87"/>
      <c r="R100" s="87"/>
      <c r="S100" s="87"/>
      <c r="T100" s="88"/>
      <c r="U100" s="87"/>
      <c r="V100" s="85"/>
      <c r="W100" s="85"/>
      <c r="X100" s="85"/>
      <c r="Y100" s="85"/>
      <c r="Z100" s="85"/>
      <c r="AA100" s="85"/>
      <c r="AB100" s="85"/>
      <c r="AC100" s="85"/>
    </row>
    <row r="101" spans="1:29" ht="13.5" customHeight="1">
      <c r="A101" s="85"/>
      <c r="B101" s="86"/>
      <c r="C101" s="85"/>
      <c r="D101" s="87"/>
      <c r="E101" s="87"/>
      <c r="F101" s="106"/>
      <c r="G101" s="87"/>
      <c r="H101" s="87"/>
      <c r="I101" s="87"/>
      <c r="J101" s="88"/>
      <c r="K101" s="87"/>
      <c r="L101" s="88"/>
      <c r="M101" s="87"/>
      <c r="N101" s="88"/>
      <c r="O101" s="87"/>
      <c r="P101" s="87"/>
      <c r="Q101" s="87"/>
      <c r="R101" s="87"/>
      <c r="S101" s="87"/>
      <c r="T101" s="88"/>
      <c r="U101" s="87"/>
      <c r="V101" s="85"/>
      <c r="W101" s="85"/>
      <c r="X101" s="85"/>
      <c r="Y101" s="85"/>
      <c r="Z101" s="85"/>
      <c r="AA101" s="85"/>
      <c r="AB101" s="85"/>
      <c r="AC101" s="85"/>
    </row>
    <row r="102" spans="1:29" ht="13.5" customHeight="1">
      <c r="A102" s="85"/>
      <c r="B102" s="86"/>
      <c r="C102" s="85"/>
      <c r="D102" s="87"/>
      <c r="E102" s="87"/>
      <c r="F102" s="106"/>
      <c r="G102" s="87"/>
      <c r="H102" s="87"/>
      <c r="I102" s="87"/>
      <c r="J102" s="88"/>
      <c r="K102" s="87"/>
      <c r="L102" s="88"/>
      <c r="M102" s="87"/>
      <c r="N102" s="88"/>
      <c r="O102" s="87"/>
      <c r="P102" s="87"/>
      <c r="Q102" s="87"/>
      <c r="R102" s="87"/>
      <c r="S102" s="87"/>
      <c r="T102" s="88"/>
      <c r="U102" s="87"/>
      <c r="V102" s="85"/>
      <c r="W102" s="85"/>
      <c r="X102" s="85"/>
      <c r="Y102" s="85"/>
      <c r="Z102" s="85"/>
      <c r="AA102" s="85"/>
      <c r="AB102" s="85"/>
      <c r="AC102" s="85"/>
    </row>
    <row r="103" spans="1:29" ht="13.5" customHeight="1">
      <c r="A103" s="85"/>
      <c r="B103" s="86"/>
      <c r="C103" s="85"/>
      <c r="D103" s="87"/>
      <c r="E103" s="87"/>
      <c r="F103" s="106"/>
      <c r="G103" s="87"/>
      <c r="H103" s="87"/>
      <c r="I103" s="87"/>
      <c r="J103" s="88"/>
      <c r="K103" s="87"/>
      <c r="L103" s="88"/>
      <c r="M103" s="87"/>
      <c r="N103" s="88"/>
      <c r="O103" s="87"/>
      <c r="P103" s="87"/>
      <c r="Q103" s="87"/>
      <c r="R103" s="87"/>
      <c r="S103" s="87"/>
      <c r="T103" s="88"/>
      <c r="U103" s="87"/>
      <c r="V103" s="85"/>
      <c r="W103" s="85"/>
      <c r="X103" s="85"/>
      <c r="Y103" s="85"/>
      <c r="Z103" s="85"/>
      <c r="AA103" s="85"/>
      <c r="AB103" s="85"/>
      <c r="AC103" s="85"/>
    </row>
    <row r="104" spans="1:29" ht="13.5" customHeight="1">
      <c r="A104" s="85"/>
      <c r="B104" s="86"/>
      <c r="C104" s="85"/>
      <c r="D104" s="87"/>
      <c r="E104" s="87"/>
      <c r="F104" s="106"/>
      <c r="G104" s="87"/>
      <c r="H104" s="87"/>
      <c r="I104" s="87"/>
      <c r="J104" s="88"/>
      <c r="K104" s="87"/>
      <c r="L104" s="88"/>
      <c r="M104" s="87"/>
      <c r="N104" s="88"/>
      <c r="O104" s="87"/>
      <c r="P104" s="87"/>
      <c r="Q104" s="87"/>
      <c r="R104" s="87"/>
      <c r="S104" s="87"/>
      <c r="T104" s="88"/>
      <c r="U104" s="87"/>
      <c r="V104" s="85"/>
      <c r="W104" s="85"/>
      <c r="X104" s="85"/>
      <c r="Y104" s="85"/>
      <c r="Z104" s="85"/>
      <c r="AA104" s="85"/>
      <c r="AB104" s="85"/>
      <c r="AC104" s="85"/>
    </row>
    <row r="105" spans="1:29" ht="13.5" customHeight="1">
      <c r="A105" s="85"/>
      <c r="B105" s="86"/>
      <c r="C105" s="85"/>
      <c r="D105" s="87"/>
      <c r="E105" s="87"/>
      <c r="F105" s="106"/>
      <c r="G105" s="87"/>
      <c r="H105" s="87"/>
      <c r="I105" s="87"/>
      <c r="J105" s="88"/>
      <c r="K105" s="87"/>
      <c r="L105" s="88"/>
      <c r="M105" s="87"/>
      <c r="N105" s="88"/>
      <c r="O105" s="87"/>
      <c r="P105" s="87"/>
      <c r="Q105" s="87"/>
      <c r="R105" s="87"/>
      <c r="S105" s="87"/>
      <c r="T105" s="88"/>
      <c r="U105" s="87"/>
      <c r="V105" s="85"/>
      <c r="W105" s="85"/>
      <c r="X105" s="85"/>
      <c r="Y105" s="85"/>
      <c r="Z105" s="85"/>
      <c r="AA105" s="85"/>
      <c r="AB105" s="85"/>
      <c r="AC105" s="85"/>
    </row>
    <row r="106" spans="1:29" ht="13.5" customHeight="1">
      <c r="A106" s="85"/>
      <c r="B106" s="86"/>
      <c r="C106" s="85"/>
      <c r="D106" s="87"/>
      <c r="E106" s="87"/>
      <c r="F106" s="106"/>
      <c r="G106" s="87"/>
      <c r="H106" s="87"/>
      <c r="I106" s="87"/>
      <c r="J106" s="88"/>
      <c r="K106" s="87"/>
      <c r="L106" s="88"/>
      <c r="M106" s="87"/>
      <c r="N106" s="88"/>
      <c r="O106" s="87"/>
      <c r="P106" s="87"/>
      <c r="Q106" s="87"/>
      <c r="R106" s="87"/>
      <c r="S106" s="87"/>
      <c r="T106" s="88"/>
      <c r="U106" s="87"/>
      <c r="V106" s="85"/>
      <c r="W106" s="85"/>
      <c r="X106" s="85"/>
      <c r="Y106" s="85"/>
      <c r="Z106" s="85"/>
      <c r="AA106" s="85"/>
      <c r="AB106" s="85"/>
      <c r="AC106" s="85"/>
    </row>
    <row r="107" spans="1:29" ht="13.5" customHeight="1">
      <c r="A107" s="85"/>
      <c r="B107" s="86"/>
      <c r="C107" s="85"/>
      <c r="D107" s="87"/>
      <c r="E107" s="87"/>
      <c r="F107" s="106"/>
      <c r="G107" s="87"/>
      <c r="H107" s="87"/>
      <c r="I107" s="87"/>
      <c r="J107" s="88"/>
      <c r="K107" s="87"/>
      <c r="L107" s="88"/>
      <c r="M107" s="87"/>
      <c r="N107" s="88"/>
      <c r="O107" s="87"/>
      <c r="P107" s="87"/>
      <c r="Q107" s="87"/>
      <c r="R107" s="87"/>
      <c r="S107" s="87"/>
      <c r="T107" s="88"/>
      <c r="U107" s="87"/>
      <c r="V107" s="85"/>
      <c r="W107" s="85"/>
      <c r="X107" s="85"/>
      <c r="Y107" s="85"/>
      <c r="Z107" s="85"/>
      <c r="AA107" s="85"/>
      <c r="AB107" s="85"/>
      <c r="AC107" s="85"/>
    </row>
    <row r="108" spans="1:29" ht="13.5" customHeight="1">
      <c r="A108" s="85"/>
      <c r="B108" s="86"/>
      <c r="C108" s="85"/>
      <c r="D108" s="87"/>
      <c r="E108" s="87"/>
      <c r="F108" s="106"/>
      <c r="G108" s="87"/>
      <c r="H108" s="87"/>
      <c r="I108" s="87"/>
      <c r="J108" s="88"/>
      <c r="K108" s="87"/>
      <c r="L108" s="88"/>
      <c r="M108" s="87"/>
      <c r="N108" s="88"/>
      <c r="O108" s="87"/>
      <c r="P108" s="87"/>
      <c r="Q108" s="87"/>
      <c r="R108" s="87"/>
      <c r="S108" s="87"/>
      <c r="T108" s="88"/>
      <c r="U108" s="87"/>
      <c r="V108" s="85"/>
      <c r="W108" s="85"/>
      <c r="X108" s="85"/>
      <c r="Y108" s="85"/>
      <c r="Z108" s="85"/>
      <c r="AA108" s="85"/>
      <c r="AB108" s="85"/>
      <c r="AC108" s="85"/>
    </row>
    <row r="109" spans="1:29" ht="13.5" customHeight="1">
      <c r="A109" s="85"/>
      <c r="B109" s="86"/>
      <c r="C109" s="85"/>
      <c r="D109" s="87"/>
      <c r="E109" s="87"/>
      <c r="F109" s="106"/>
      <c r="G109" s="87"/>
      <c r="H109" s="87"/>
      <c r="I109" s="87"/>
      <c r="J109" s="88"/>
      <c r="K109" s="87"/>
      <c r="L109" s="88"/>
      <c r="M109" s="87"/>
      <c r="N109" s="88"/>
      <c r="O109" s="87"/>
      <c r="P109" s="87"/>
      <c r="Q109" s="87"/>
      <c r="R109" s="87"/>
      <c r="S109" s="87"/>
      <c r="T109" s="88"/>
      <c r="U109" s="87"/>
      <c r="V109" s="85"/>
      <c r="W109" s="85"/>
      <c r="X109" s="85"/>
      <c r="Y109" s="85"/>
      <c r="Z109" s="85"/>
      <c r="AA109" s="85"/>
      <c r="AB109" s="85"/>
      <c r="AC109" s="85"/>
    </row>
    <row r="110" spans="1:29" ht="13.5" customHeight="1">
      <c r="A110" s="85"/>
      <c r="B110" s="86"/>
      <c r="C110" s="85"/>
      <c r="D110" s="87"/>
      <c r="E110" s="87"/>
      <c r="F110" s="106"/>
      <c r="G110" s="87"/>
      <c r="H110" s="87"/>
      <c r="I110" s="87"/>
      <c r="J110" s="88"/>
      <c r="K110" s="87"/>
      <c r="L110" s="88"/>
      <c r="M110" s="87"/>
      <c r="N110" s="88"/>
      <c r="O110" s="87"/>
      <c r="P110" s="87"/>
      <c r="Q110" s="87"/>
      <c r="R110" s="87"/>
      <c r="S110" s="87"/>
      <c r="T110" s="88"/>
      <c r="U110" s="87"/>
      <c r="V110" s="85"/>
      <c r="W110" s="85"/>
      <c r="X110" s="85"/>
      <c r="Y110" s="85"/>
      <c r="Z110" s="85"/>
      <c r="AA110" s="85"/>
      <c r="AB110" s="85"/>
      <c r="AC110" s="85"/>
    </row>
    <row r="111" spans="1:29" ht="13.5" customHeight="1">
      <c r="A111" s="85"/>
      <c r="B111" s="86"/>
      <c r="C111" s="85"/>
      <c r="D111" s="87"/>
      <c r="E111" s="87"/>
      <c r="F111" s="106"/>
      <c r="G111" s="87"/>
      <c r="H111" s="87"/>
      <c r="I111" s="87"/>
      <c r="J111" s="88"/>
      <c r="K111" s="87"/>
      <c r="L111" s="88"/>
      <c r="M111" s="87"/>
      <c r="N111" s="88"/>
      <c r="O111" s="87"/>
      <c r="P111" s="87"/>
      <c r="Q111" s="87"/>
      <c r="R111" s="87"/>
      <c r="S111" s="87"/>
      <c r="T111" s="88"/>
      <c r="U111" s="87"/>
      <c r="V111" s="85"/>
      <c r="W111" s="85"/>
      <c r="X111" s="85"/>
      <c r="Y111" s="85"/>
      <c r="Z111" s="85"/>
      <c r="AA111" s="85"/>
      <c r="AB111" s="85"/>
      <c r="AC111" s="85"/>
    </row>
    <row r="112" spans="1:29" ht="13.5" customHeight="1">
      <c r="A112" s="85"/>
      <c r="B112" s="86"/>
      <c r="C112" s="85"/>
      <c r="D112" s="87"/>
      <c r="E112" s="87"/>
      <c r="F112" s="106"/>
      <c r="G112" s="87"/>
      <c r="H112" s="87"/>
      <c r="I112" s="87"/>
      <c r="J112" s="88"/>
      <c r="K112" s="87"/>
      <c r="L112" s="88"/>
      <c r="M112" s="87"/>
      <c r="N112" s="88"/>
      <c r="O112" s="87"/>
      <c r="P112" s="87"/>
      <c r="Q112" s="87"/>
      <c r="R112" s="87"/>
      <c r="S112" s="87"/>
      <c r="T112" s="88"/>
      <c r="U112" s="87"/>
      <c r="V112" s="85"/>
      <c r="W112" s="85"/>
      <c r="X112" s="85"/>
      <c r="Y112" s="85"/>
      <c r="Z112" s="85"/>
      <c r="AA112" s="85"/>
      <c r="AB112" s="85"/>
      <c r="AC112" s="85"/>
    </row>
    <row r="113" spans="1:29" ht="13.5" customHeight="1">
      <c r="A113" s="85"/>
      <c r="B113" s="86"/>
      <c r="C113" s="85"/>
      <c r="D113" s="87"/>
      <c r="E113" s="87"/>
      <c r="F113" s="106"/>
      <c r="G113" s="87"/>
      <c r="H113" s="87"/>
      <c r="I113" s="87"/>
      <c r="J113" s="88"/>
      <c r="K113" s="87"/>
      <c r="L113" s="88"/>
      <c r="M113" s="87"/>
      <c r="N113" s="88"/>
      <c r="O113" s="87"/>
      <c r="P113" s="87"/>
      <c r="Q113" s="87"/>
      <c r="R113" s="87"/>
      <c r="S113" s="87"/>
      <c r="T113" s="88"/>
      <c r="U113" s="87"/>
      <c r="V113" s="85"/>
      <c r="W113" s="85"/>
      <c r="X113" s="85"/>
      <c r="Y113" s="85"/>
      <c r="Z113" s="85"/>
      <c r="AA113" s="85"/>
      <c r="AB113" s="85"/>
      <c r="AC113" s="85"/>
    </row>
    <row r="114" spans="1:29" ht="13.5" customHeight="1">
      <c r="A114" s="85"/>
      <c r="B114" s="86"/>
      <c r="C114" s="85"/>
      <c r="D114" s="87"/>
      <c r="E114" s="87"/>
      <c r="F114" s="106"/>
      <c r="G114" s="87"/>
      <c r="H114" s="87"/>
      <c r="I114" s="87"/>
      <c r="J114" s="88"/>
      <c r="K114" s="87"/>
      <c r="L114" s="88"/>
      <c r="M114" s="87"/>
      <c r="N114" s="88"/>
      <c r="O114" s="87"/>
      <c r="P114" s="87"/>
      <c r="Q114" s="87"/>
      <c r="R114" s="87"/>
      <c r="S114" s="87"/>
      <c r="T114" s="88"/>
      <c r="U114" s="87"/>
      <c r="V114" s="85"/>
      <c r="W114" s="85"/>
      <c r="X114" s="85"/>
      <c r="Y114" s="85"/>
      <c r="Z114" s="85"/>
      <c r="AA114" s="85"/>
      <c r="AB114" s="85"/>
      <c r="AC114" s="85"/>
    </row>
    <row r="115" spans="1:29" ht="13.5" customHeight="1">
      <c r="A115" s="85"/>
      <c r="B115" s="86"/>
      <c r="C115" s="85"/>
      <c r="D115" s="87"/>
      <c r="E115" s="87"/>
      <c r="F115" s="106"/>
      <c r="G115" s="87"/>
      <c r="H115" s="87"/>
      <c r="I115" s="87"/>
      <c r="J115" s="88"/>
      <c r="K115" s="87"/>
      <c r="L115" s="88"/>
      <c r="M115" s="87"/>
      <c r="N115" s="88"/>
      <c r="O115" s="87"/>
      <c r="P115" s="87"/>
      <c r="Q115" s="87"/>
      <c r="R115" s="87"/>
      <c r="S115" s="87"/>
      <c r="T115" s="88"/>
      <c r="U115" s="87"/>
      <c r="V115" s="85"/>
      <c r="W115" s="85"/>
      <c r="X115" s="85"/>
      <c r="Y115" s="85"/>
      <c r="Z115" s="85"/>
      <c r="AA115" s="85"/>
      <c r="AB115" s="85"/>
      <c r="AC115" s="85"/>
    </row>
    <row r="116" spans="1:29" ht="13.5" customHeight="1">
      <c r="A116" s="85"/>
      <c r="B116" s="86"/>
      <c r="C116" s="85"/>
      <c r="D116" s="87"/>
      <c r="E116" s="87"/>
      <c r="F116" s="106"/>
      <c r="G116" s="87"/>
      <c r="H116" s="87"/>
      <c r="I116" s="87"/>
      <c r="J116" s="88"/>
      <c r="K116" s="87"/>
      <c r="L116" s="88"/>
      <c r="M116" s="87"/>
      <c r="N116" s="88"/>
      <c r="O116" s="87"/>
      <c r="P116" s="87"/>
      <c r="Q116" s="87"/>
      <c r="R116" s="87"/>
      <c r="S116" s="87"/>
      <c r="T116" s="88"/>
      <c r="U116" s="87"/>
      <c r="V116" s="85"/>
      <c r="W116" s="85"/>
      <c r="X116" s="85"/>
      <c r="Y116" s="85"/>
      <c r="Z116" s="85"/>
      <c r="AA116" s="85"/>
      <c r="AB116" s="85"/>
      <c r="AC116" s="85"/>
    </row>
    <row r="117" spans="1:29" ht="13.5" customHeight="1">
      <c r="A117" s="85"/>
      <c r="B117" s="86"/>
      <c r="C117" s="85"/>
      <c r="D117" s="87"/>
      <c r="E117" s="87"/>
      <c r="F117" s="106"/>
      <c r="G117" s="87"/>
      <c r="H117" s="87"/>
      <c r="I117" s="87"/>
      <c r="J117" s="88"/>
      <c r="K117" s="87"/>
      <c r="L117" s="88"/>
      <c r="M117" s="87"/>
      <c r="N117" s="88"/>
      <c r="O117" s="87"/>
      <c r="P117" s="87"/>
      <c r="Q117" s="87"/>
      <c r="R117" s="87"/>
      <c r="S117" s="87"/>
      <c r="T117" s="88"/>
      <c r="U117" s="87"/>
      <c r="V117" s="85"/>
      <c r="W117" s="85"/>
      <c r="X117" s="85"/>
      <c r="Y117" s="85"/>
      <c r="Z117" s="85"/>
      <c r="AA117" s="85"/>
      <c r="AB117" s="85"/>
      <c r="AC117" s="85"/>
    </row>
    <row r="118" spans="1:29" ht="13.5" customHeight="1">
      <c r="A118" s="85"/>
      <c r="B118" s="86"/>
      <c r="C118" s="85"/>
      <c r="D118" s="87"/>
      <c r="E118" s="87"/>
      <c r="F118" s="106"/>
      <c r="G118" s="87"/>
      <c r="H118" s="87"/>
      <c r="I118" s="87"/>
      <c r="J118" s="88"/>
      <c r="K118" s="87"/>
      <c r="L118" s="88"/>
      <c r="M118" s="87"/>
      <c r="N118" s="88"/>
      <c r="O118" s="87"/>
      <c r="P118" s="87"/>
      <c r="Q118" s="87"/>
      <c r="R118" s="87"/>
      <c r="S118" s="87"/>
      <c r="T118" s="88"/>
      <c r="U118" s="87"/>
      <c r="V118" s="85"/>
      <c r="W118" s="85"/>
      <c r="X118" s="85"/>
      <c r="Y118" s="85"/>
      <c r="Z118" s="85"/>
      <c r="AA118" s="85"/>
      <c r="AB118" s="85"/>
      <c r="AC118" s="85"/>
    </row>
    <row r="119" spans="1:29" ht="13.5" customHeight="1">
      <c r="A119" s="85"/>
      <c r="B119" s="86"/>
      <c r="C119" s="85"/>
      <c r="D119" s="87"/>
      <c r="E119" s="87"/>
      <c r="F119" s="106"/>
      <c r="G119" s="87"/>
      <c r="H119" s="87"/>
      <c r="I119" s="87"/>
      <c r="J119" s="88"/>
      <c r="K119" s="87"/>
      <c r="L119" s="88"/>
      <c r="M119" s="87"/>
      <c r="N119" s="88"/>
      <c r="O119" s="87"/>
      <c r="P119" s="87"/>
      <c r="Q119" s="87"/>
      <c r="R119" s="87"/>
      <c r="S119" s="87"/>
      <c r="T119" s="88"/>
      <c r="U119" s="87"/>
      <c r="V119" s="85"/>
      <c r="W119" s="85"/>
      <c r="X119" s="85"/>
      <c r="Y119" s="85"/>
      <c r="Z119" s="85"/>
      <c r="AA119" s="85"/>
      <c r="AB119" s="85"/>
      <c r="AC119" s="85"/>
    </row>
    <row r="120" spans="1:29" ht="13.5" customHeight="1">
      <c r="A120" s="85"/>
      <c r="B120" s="86"/>
      <c r="C120" s="85"/>
      <c r="D120" s="87"/>
      <c r="E120" s="87"/>
      <c r="F120" s="106"/>
      <c r="G120" s="87"/>
      <c r="H120" s="87"/>
      <c r="I120" s="87"/>
      <c r="J120" s="88"/>
      <c r="K120" s="87"/>
      <c r="L120" s="88"/>
      <c r="M120" s="87"/>
      <c r="N120" s="88"/>
      <c r="O120" s="87"/>
      <c r="P120" s="87"/>
      <c r="Q120" s="87"/>
      <c r="R120" s="87"/>
      <c r="S120" s="87"/>
      <c r="T120" s="88"/>
      <c r="U120" s="87"/>
      <c r="V120" s="85"/>
      <c r="W120" s="85"/>
      <c r="X120" s="85"/>
      <c r="Y120" s="85"/>
      <c r="Z120" s="85"/>
      <c r="AA120" s="85"/>
      <c r="AB120" s="85"/>
      <c r="AC120" s="85"/>
    </row>
    <row r="121" spans="1:29" ht="13.5" customHeight="1">
      <c r="A121" s="85"/>
      <c r="B121" s="86"/>
      <c r="C121" s="85"/>
      <c r="D121" s="87"/>
      <c r="E121" s="87"/>
      <c r="F121" s="106"/>
      <c r="G121" s="87"/>
      <c r="H121" s="87"/>
      <c r="I121" s="87"/>
      <c r="J121" s="88"/>
      <c r="K121" s="87"/>
      <c r="L121" s="88"/>
      <c r="M121" s="87"/>
      <c r="N121" s="88"/>
      <c r="O121" s="87"/>
      <c r="P121" s="87"/>
      <c r="Q121" s="87"/>
      <c r="R121" s="87"/>
      <c r="S121" s="87"/>
      <c r="T121" s="88"/>
      <c r="U121" s="87"/>
      <c r="V121" s="85"/>
      <c r="W121" s="85"/>
      <c r="X121" s="85"/>
      <c r="Y121" s="85"/>
      <c r="Z121" s="85"/>
      <c r="AA121" s="85"/>
      <c r="AB121" s="85"/>
      <c r="AC121" s="85"/>
    </row>
    <row r="122" spans="1:29" ht="13.5" customHeight="1">
      <c r="A122" s="85"/>
      <c r="B122" s="86"/>
      <c r="C122" s="85"/>
      <c r="D122" s="87"/>
      <c r="E122" s="87"/>
      <c r="F122" s="106"/>
      <c r="G122" s="87"/>
      <c r="H122" s="87"/>
      <c r="I122" s="87"/>
      <c r="J122" s="88"/>
      <c r="K122" s="87"/>
      <c r="L122" s="88"/>
      <c r="M122" s="87"/>
      <c r="N122" s="88"/>
      <c r="O122" s="87"/>
      <c r="P122" s="87"/>
      <c r="Q122" s="87"/>
      <c r="R122" s="87"/>
      <c r="S122" s="87"/>
      <c r="T122" s="88"/>
      <c r="U122" s="87"/>
      <c r="V122" s="85"/>
      <c r="W122" s="85"/>
      <c r="X122" s="85"/>
      <c r="Y122" s="85"/>
      <c r="Z122" s="85"/>
      <c r="AA122" s="85"/>
      <c r="AB122" s="85"/>
      <c r="AC122" s="85"/>
    </row>
    <row r="123" spans="1:29" ht="13.5" customHeight="1">
      <c r="A123" s="85"/>
      <c r="B123" s="86"/>
      <c r="C123" s="85"/>
      <c r="D123" s="87"/>
      <c r="E123" s="87"/>
      <c r="F123" s="106"/>
      <c r="G123" s="87"/>
      <c r="H123" s="87"/>
      <c r="I123" s="87"/>
      <c r="J123" s="88"/>
      <c r="K123" s="87"/>
      <c r="L123" s="88"/>
      <c r="M123" s="87"/>
      <c r="N123" s="88"/>
      <c r="O123" s="87"/>
      <c r="P123" s="87"/>
      <c r="Q123" s="87"/>
      <c r="R123" s="87"/>
      <c r="S123" s="87"/>
      <c r="T123" s="88"/>
      <c r="U123" s="87"/>
      <c r="V123" s="85"/>
      <c r="W123" s="85"/>
      <c r="X123" s="85"/>
      <c r="Y123" s="85"/>
      <c r="Z123" s="85"/>
      <c r="AA123" s="85"/>
      <c r="AB123" s="85"/>
      <c r="AC123" s="85"/>
    </row>
    <row r="124" spans="1:29" ht="13.5" customHeight="1">
      <c r="A124" s="85"/>
      <c r="B124" s="86"/>
      <c r="C124" s="85"/>
      <c r="D124" s="87"/>
      <c r="E124" s="87"/>
      <c r="F124" s="106"/>
      <c r="G124" s="87"/>
      <c r="H124" s="87"/>
      <c r="I124" s="87"/>
      <c r="J124" s="88"/>
      <c r="K124" s="87"/>
      <c r="L124" s="88"/>
      <c r="M124" s="87"/>
      <c r="N124" s="88"/>
      <c r="O124" s="87"/>
      <c r="P124" s="87"/>
      <c r="Q124" s="87"/>
      <c r="R124" s="87"/>
      <c r="S124" s="87"/>
      <c r="T124" s="88"/>
      <c r="U124" s="87"/>
      <c r="V124" s="85"/>
      <c r="W124" s="85"/>
      <c r="X124" s="85"/>
      <c r="Y124" s="85"/>
      <c r="Z124" s="85"/>
      <c r="AA124" s="85"/>
      <c r="AB124" s="85"/>
      <c r="AC124" s="85"/>
    </row>
    <row r="125" spans="1:29" ht="13.5" customHeight="1">
      <c r="A125" s="85"/>
      <c r="B125" s="86"/>
      <c r="C125" s="85"/>
      <c r="D125" s="87"/>
      <c r="E125" s="87"/>
      <c r="F125" s="106"/>
      <c r="G125" s="87"/>
      <c r="H125" s="87"/>
      <c r="I125" s="87"/>
      <c r="J125" s="88"/>
      <c r="K125" s="87"/>
      <c r="L125" s="88"/>
      <c r="M125" s="87"/>
      <c r="N125" s="88"/>
      <c r="O125" s="87"/>
      <c r="P125" s="87"/>
      <c r="Q125" s="87"/>
      <c r="R125" s="87"/>
      <c r="S125" s="87"/>
      <c r="T125" s="88"/>
      <c r="U125" s="87"/>
      <c r="V125" s="85"/>
      <c r="W125" s="85"/>
      <c r="X125" s="85"/>
      <c r="Y125" s="85"/>
      <c r="Z125" s="85"/>
      <c r="AA125" s="85"/>
      <c r="AB125" s="85"/>
      <c r="AC125" s="85"/>
    </row>
    <row r="126" spans="1:29" ht="13.5" customHeight="1">
      <c r="A126" s="85"/>
      <c r="B126" s="86"/>
      <c r="C126" s="85"/>
      <c r="D126" s="87"/>
      <c r="E126" s="87"/>
      <c r="F126" s="106"/>
      <c r="G126" s="87"/>
      <c r="H126" s="87"/>
      <c r="I126" s="87"/>
      <c r="J126" s="88"/>
      <c r="K126" s="87"/>
      <c r="L126" s="88"/>
      <c r="M126" s="87"/>
      <c r="N126" s="88"/>
      <c r="O126" s="87"/>
      <c r="P126" s="87"/>
      <c r="Q126" s="87"/>
      <c r="R126" s="87"/>
      <c r="S126" s="87"/>
      <c r="T126" s="88"/>
      <c r="U126" s="87"/>
      <c r="V126" s="85"/>
      <c r="W126" s="85"/>
      <c r="X126" s="85"/>
      <c r="Y126" s="85"/>
      <c r="Z126" s="85"/>
      <c r="AA126" s="85"/>
      <c r="AB126" s="85"/>
      <c r="AC126" s="85"/>
    </row>
    <row r="127" spans="1:29" ht="13.5" customHeight="1">
      <c r="A127" s="85"/>
      <c r="B127" s="86"/>
      <c r="C127" s="85"/>
      <c r="D127" s="87"/>
      <c r="E127" s="87"/>
      <c r="F127" s="106"/>
      <c r="G127" s="87"/>
      <c r="H127" s="87"/>
      <c r="I127" s="87"/>
      <c r="J127" s="88"/>
      <c r="K127" s="87"/>
      <c r="L127" s="88"/>
      <c r="M127" s="87"/>
      <c r="N127" s="88"/>
      <c r="O127" s="87"/>
      <c r="P127" s="87"/>
      <c r="Q127" s="87"/>
      <c r="R127" s="87"/>
      <c r="S127" s="87"/>
      <c r="T127" s="88"/>
      <c r="U127" s="87"/>
      <c r="V127" s="85"/>
      <c r="W127" s="85"/>
      <c r="X127" s="85"/>
      <c r="Y127" s="85"/>
      <c r="Z127" s="85"/>
      <c r="AA127" s="85"/>
      <c r="AB127" s="85"/>
      <c r="AC127" s="85"/>
    </row>
    <row r="128" spans="1:29" ht="13.5" customHeight="1">
      <c r="A128" s="85"/>
      <c r="B128" s="86"/>
      <c r="C128" s="85"/>
      <c r="D128" s="87"/>
      <c r="E128" s="87"/>
      <c r="F128" s="106"/>
      <c r="G128" s="87"/>
      <c r="H128" s="87"/>
      <c r="I128" s="87"/>
      <c r="J128" s="88"/>
      <c r="K128" s="87"/>
      <c r="L128" s="88"/>
      <c r="M128" s="87"/>
      <c r="N128" s="88"/>
      <c r="O128" s="87"/>
      <c r="P128" s="87"/>
      <c r="Q128" s="87"/>
      <c r="R128" s="87"/>
      <c r="S128" s="87"/>
      <c r="T128" s="88"/>
      <c r="U128" s="87"/>
      <c r="V128" s="85"/>
      <c r="W128" s="85"/>
      <c r="X128" s="85"/>
      <c r="Y128" s="85"/>
      <c r="Z128" s="85"/>
      <c r="AA128" s="85"/>
      <c r="AB128" s="85"/>
      <c r="AC128" s="85"/>
    </row>
    <row r="129" spans="1:29" ht="13.5" customHeight="1">
      <c r="A129" s="85"/>
      <c r="B129" s="86"/>
      <c r="C129" s="85"/>
      <c r="D129" s="87"/>
      <c r="E129" s="87"/>
      <c r="F129" s="106"/>
      <c r="G129" s="87"/>
      <c r="H129" s="87"/>
      <c r="I129" s="87"/>
      <c r="J129" s="88"/>
      <c r="K129" s="87"/>
      <c r="L129" s="88"/>
      <c r="M129" s="87"/>
      <c r="N129" s="88"/>
      <c r="O129" s="87"/>
      <c r="P129" s="87"/>
      <c r="Q129" s="87"/>
      <c r="R129" s="87"/>
      <c r="S129" s="87"/>
      <c r="T129" s="88"/>
      <c r="U129" s="87"/>
      <c r="V129" s="85"/>
      <c r="W129" s="85"/>
      <c r="X129" s="85"/>
      <c r="Y129" s="85"/>
      <c r="Z129" s="85"/>
      <c r="AA129" s="85"/>
      <c r="AB129" s="85"/>
      <c r="AC129" s="85"/>
    </row>
    <row r="130" spans="1:29" ht="13.5" customHeight="1">
      <c r="A130" s="85"/>
      <c r="B130" s="86"/>
      <c r="C130" s="85"/>
      <c r="D130" s="87"/>
      <c r="E130" s="87"/>
      <c r="F130" s="106"/>
      <c r="G130" s="87"/>
      <c r="H130" s="87"/>
      <c r="I130" s="87"/>
      <c r="J130" s="88"/>
      <c r="K130" s="87"/>
      <c r="L130" s="88"/>
      <c r="M130" s="87"/>
      <c r="N130" s="88"/>
      <c r="O130" s="87"/>
      <c r="P130" s="87"/>
      <c r="Q130" s="87"/>
      <c r="R130" s="87"/>
      <c r="S130" s="87"/>
      <c r="T130" s="88"/>
      <c r="U130" s="87"/>
      <c r="V130" s="85"/>
      <c r="W130" s="85"/>
      <c r="X130" s="85"/>
      <c r="Y130" s="85"/>
      <c r="Z130" s="85"/>
      <c r="AA130" s="85"/>
      <c r="AB130" s="85"/>
      <c r="AC130" s="85"/>
    </row>
    <row r="131" spans="1:29" ht="13.5" customHeight="1">
      <c r="A131" s="85"/>
      <c r="B131" s="86"/>
      <c r="C131" s="85"/>
      <c r="D131" s="87"/>
      <c r="E131" s="87"/>
      <c r="F131" s="106"/>
      <c r="G131" s="87"/>
      <c r="H131" s="87"/>
      <c r="I131" s="87"/>
      <c r="J131" s="88"/>
      <c r="K131" s="87"/>
      <c r="L131" s="88"/>
      <c r="M131" s="87"/>
      <c r="N131" s="88"/>
      <c r="O131" s="87"/>
      <c r="P131" s="87"/>
      <c r="Q131" s="87"/>
      <c r="R131" s="87"/>
      <c r="S131" s="87"/>
      <c r="T131" s="88"/>
      <c r="U131" s="87"/>
      <c r="V131" s="85"/>
      <c r="W131" s="85"/>
      <c r="X131" s="85"/>
      <c r="Y131" s="85"/>
      <c r="Z131" s="85"/>
      <c r="AA131" s="85"/>
      <c r="AB131" s="85"/>
      <c r="AC131" s="85"/>
    </row>
    <row r="132" spans="1:29" ht="13.5" customHeight="1">
      <c r="A132" s="85"/>
      <c r="B132" s="86"/>
      <c r="C132" s="85"/>
      <c r="D132" s="87"/>
      <c r="E132" s="87"/>
      <c r="F132" s="106"/>
      <c r="G132" s="87"/>
      <c r="H132" s="87"/>
      <c r="I132" s="87"/>
      <c r="J132" s="88"/>
      <c r="K132" s="87"/>
      <c r="L132" s="88"/>
      <c r="M132" s="87"/>
      <c r="N132" s="88"/>
      <c r="O132" s="87"/>
      <c r="P132" s="87"/>
      <c r="Q132" s="87"/>
      <c r="R132" s="87"/>
      <c r="S132" s="87"/>
      <c r="T132" s="88"/>
      <c r="U132" s="87"/>
      <c r="V132" s="85"/>
      <c r="W132" s="85"/>
      <c r="X132" s="85"/>
      <c r="Y132" s="85"/>
      <c r="Z132" s="85"/>
      <c r="AA132" s="85"/>
      <c r="AB132" s="85"/>
      <c r="AC132" s="85"/>
    </row>
    <row r="133" spans="1:29" ht="13.5" customHeight="1">
      <c r="A133" s="85"/>
      <c r="B133" s="86"/>
      <c r="C133" s="85"/>
      <c r="D133" s="87"/>
      <c r="E133" s="87"/>
      <c r="F133" s="106"/>
      <c r="G133" s="87"/>
      <c r="H133" s="87"/>
      <c r="I133" s="87"/>
      <c r="J133" s="88"/>
      <c r="K133" s="87"/>
      <c r="L133" s="88"/>
      <c r="M133" s="87"/>
      <c r="N133" s="88"/>
      <c r="O133" s="87"/>
      <c r="P133" s="87"/>
      <c r="Q133" s="87"/>
      <c r="R133" s="87"/>
      <c r="S133" s="87"/>
      <c r="T133" s="88"/>
      <c r="U133" s="87"/>
      <c r="V133" s="85"/>
      <c r="W133" s="85"/>
      <c r="X133" s="85"/>
      <c r="Y133" s="85"/>
      <c r="Z133" s="85"/>
      <c r="AA133" s="85"/>
      <c r="AB133" s="85"/>
      <c r="AC133" s="85"/>
    </row>
    <row r="134" spans="1:29" ht="13.5" customHeight="1">
      <c r="A134" s="85"/>
      <c r="B134" s="86"/>
      <c r="C134" s="85"/>
      <c r="D134" s="87"/>
      <c r="E134" s="87"/>
      <c r="F134" s="106"/>
      <c r="G134" s="87"/>
      <c r="H134" s="87"/>
      <c r="I134" s="87"/>
      <c r="J134" s="88"/>
      <c r="K134" s="87"/>
      <c r="L134" s="88"/>
      <c r="M134" s="87"/>
      <c r="N134" s="88"/>
      <c r="O134" s="87"/>
      <c r="P134" s="87"/>
      <c r="Q134" s="87"/>
      <c r="R134" s="87"/>
      <c r="S134" s="87"/>
      <c r="T134" s="88"/>
      <c r="U134" s="87"/>
      <c r="V134" s="85"/>
      <c r="W134" s="85"/>
      <c r="X134" s="85"/>
      <c r="Y134" s="85"/>
      <c r="Z134" s="85"/>
      <c r="AA134" s="85"/>
      <c r="AB134" s="85"/>
      <c r="AC134" s="85"/>
    </row>
    <row r="135" spans="1:29" ht="13.5" customHeight="1">
      <c r="A135" s="85"/>
      <c r="B135" s="86"/>
      <c r="C135" s="85"/>
      <c r="D135" s="87"/>
      <c r="E135" s="87"/>
      <c r="F135" s="106"/>
      <c r="G135" s="87"/>
      <c r="H135" s="87"/>
      <c r="I135" s="87"/>
      <c r="J135" s="88"/>
      <c r="K135" s="87"/>
      <c r="L135" s="88"/>
      <c r="M135" s="87"/>
      <c r="N135" s="88"/>
      <c r="O135" s="87"/>
      <c r="P135" s="87"/>
      <c r="Q135" s="87"/>
      <c r="R135" s="87"/>
      <c r="S135" s="87"/>
      <c r="T135" s="88"/>
      <c r="U135" s="87"/>
      <c r="V135" s="85"/>
      <c r="W135" s="85"/>
      <c r="X135" s="85"/>
      <c r="Y135" s="85"/>
      <c r="Z135" s="85"/>
      <c r="AA135" s="85"/>
      <c r="AB135" s="85"/>
      <c r="AC135" s="85"/>
    </row>
    <row r="136" spans="1:29" ht="13.5" customHeight="1">
      <c r="A136" s="85"/>
      <c r="B136" s="86"/>
      <c r="C136" s="85"/>
      <c r="D136" s="87"/>
      <c r="E136" s="87"/>
      <c r="F136" s="106"/>
      <c r="G136" s="87"/>
      <c r="H136" s="87"/>
      <c r="I136" s="87"/>
      <c r="J136" s="88"/>
      <c r="K136" s="87"/>
      <c r="L136" s="88"/>
      <c r="M136" s="87"/>
      <c r="N136" s="88"/>
      <c r="O136" s="87"/>
      <c r="P136" s="87"/>
      <c r="Q136" s="87"/>
      <c r="R136" s="87"/>
      <c r="S136" s="87"/>
      <c r="T136" s="88"/>
      <c r="U136" s="87"/>
      <c r="V136" s="85"/>
      <c r="W136" s="85"/>
      <c r="X136" s="85"/>
      <c r="Y136" s="85"/>
      <c r="Z136" s="85"/>
      <c r="AA136" s="85"/>
      <c r="AB136" s="85"/>
      <c r="AC136" s="85"/>
    </row>
    <row r="137" spans="1:29" ht="13.5" customHeight="1">
      <c r="A137" s="85"/>
      <c r="B137" s="86"/>
      <c r="C137" s="85"/>
      <c r="D137" s="87"/>
      <c r="E137" s="87"/>
      <c r="F137" s="106"/>
      <c r="G137" s="87"/>
      <c r="H137" s="87"/>
      <c r="I137" s="87"/>
      <c r="J137" s="88"/>
      <c r="K137" s="87"/>
      <c r="L137" s="88"/>
      <c r="M137" s="87"/>
      <c r="N137" s="88"/>
      <c r="O137" s="87"/>
      <c r="P137" s="87"/>
      <c r="Q137" s="87"/>
      <c r="R137" s="87"/>
      <c r="S137" s="87"/>
      <c r="T137" s="88"/>
      <c r="U137" s="87"/>
      <c r="V137" s="85"/>
      <c r="W137" s="85"/>
      <c r="X137" s="85"/>
      <c r="Y137" s="85"/>
      <c r="Z137" s="85"/>
      <c r="AA137" s="85"/>
      <c r="AB137" s="85"/>
      <c r="AC137" s="85"/>
    </row>
    <row r="138" spans="1:29" ht="13.5" customHeight="1">
      <c r="A138" s="85"/>
      <c r="B138" s="86"/>
      <c r="C138" s="85"/>
      <c r="D138" s="87"/>
      <c r="E138" s="87"/>
      <c r="F138" s="106"/>
      <c r="G138" s="87"/>
      <c r="H138" s="87"/>
      <c r="I138" s="87"/>
      <c r="J138" s="88"/>
      <c r="K138" s="87"/>
      <c r="L138" s="88"/>
      <c r="M138" s="87"/>
      <c r="N138" s="88"/>
      <c r="O138" s="87"/>
      <c r="P138" s="87"/>
      <c r="Q138" s="87"/>
      <c r="R138" s="87"/>
      <c r="S138" s="87"/>
      <c r="T138" s="88"/>
      <c r="U138" s="87"/>
      <c r="V138" s="85"/>
      <c r="W138" s="85"/>
      <c r="X138" s="85"/>
      <c r="Y138" s="85"/>
      <c r="Z138" s="85"/>
      <c r="AA138" s="85"/>
      <c r="AB138" s="85"/>
      <c r="AC138" s="85"/>
    </row>
    <row r="139" spans="1:29" ht="13.5" customHeight="1">
      <c r="A139" s="85"/>
      <c r="B139" s="86"/>
      <c r="C139" s="85"/>
      <c r="D139" s="87"/>
      <c r="E139" s="87"/>
      <c r="F139" s="106"/>
      <c r="G139" s="87"/>
      <c r="H139" s="87"/>
      <c r="I139" s="87"/>
      <c r="J139" s="88"/>
      <c r="K139" s="87"/>
      <c r="L139" s="88"/>
      <c r="M139" s="87"/>
      <c r="N139" s="88"/>
      <c r="O139" s="87"/>
      <c r="P139" s="87"/>
      <c r="Q139" s="87"/>
      <c r="R139" s="87"/>
      <c r="S139" s="87"/>
      <c r="T139" s="88"/>
      <c r="U139" s="87"/>
      <c r="V139" s="85"/>
      <c r="W139" s="85"/>
      <c r="X139" s="85"/>
      <c r="Y139" s="85"/>
      <c r="Z139" s="85"/>
      <c r="AA139" s="85"/>
      <c r="AB139" s="85"/>
      <c r="AC139" s="85"/>
    </row>
    <row r="140" spans="1:29" ht="13.5" customHeight="1">
      <c r="A140" s="85"/>
      <c r="B140" s="86"/>
      <c r="C140" s="85"/>
      <c r="D140" s="87"/>
      <c r="E140" s="87"/>
      <c r="F140" s="106"/>
      <c r="G140" s="87"/>
      <c r="H140" s="87"/>
      <c r="I140" s="87"/>
      <c r="J140" s="88"/>
      <c r="K140" s="87"/>
      <c r="L140" s="88"/>
      <c r="M140" s="87"/>
      <c r="N140" s="88"/>
      <c r="O140" s="87"/>
      <c r="P140" s="87"/>
      <c r="Q140" s="87"/>
      <c r="R140" s="87"/>
      <c r="S140" s="87"/>
      <c r="T140" s="88"/>
      <c r="U140" s="87"/>
      <c r="V140" s="85"/>
      <c r="W140" s="85"/>
      <c r="X140" s="85"/>
      <c r="Y140" s="85"/>
      <c r="Z140" s="85"/>
      <c r="AA140" s="85"/>
      <c r="AB140" s="85"/>
      <c r="AC140" s="85"/>
    </row>
    <row r="141" spans="1:29" ht="13.5" customHeight="1">
      <c r="A141" s="85"/>
      <c r="B141" s="86"/>
      <c r="C141" s="85"/>
      <c r="D141" s="87"/>
      <c r="E141" s="87"/>
      <c r="F141" s="106"/>
      <c r="G141" s="87"/>
      <c r="H141" s="87"/>
      <c r="I141" s="87"/>
      <c r="J141" s="88"/>
      <c r="K141" s="87"/>
      <c r="L141" s="88"/>
      <c r="M141" s="87"/>
      <c r="N141" s="88"/>
      <c r="O141" s="87"/>
      <c r="P141" s="87"/>
      <c r="Q141" s="87"/>
      <c r="R141" s="87"/>
      <c r="S141" s="87"/>
      <c r="T141" s="88"/>
      <c r="U141" s="87"/>
      <c r="V141" s="85"/>
      <c r="W141" s="85"/>
      <c r="X141" s="85"/>
      <c r="Y141" s="85"/>
      <c r="Z141" s="85"/>
      <c r="AA141" s="85"/>
      <c r="AB141" s="85"/>
      <c r="AC141" s="85"/>
    </row>
    <row r="142" spans="1:29" ht="13.5" customHeight="1">
      <c r="A142" s="85"/>
      <c r="B142" s="86"/>
      <c r="C142" s="85"/>
      <c r="D142" s="87"/>
      <c r="E142" s="87"/>
      <c r="F142" s="106"/>
      <c r="G142" s="87"/>
      <c r="H142" s="87"/>
      <c r="I142" s="87"/>
      <c r="J142" s="88"/>
      <c r="K142" s="87"/>
      <c r="L142" s="88"/>
      <c r="M142" s="87"/>
      <c r="N142" s="88"/>
      <c r="O142" s="87"/>
      <c r="P142" s="87"/>
      <c r="Q142" s="87"/>
      <c r="R142" s="87"/>
      <c r="S142" s="87"/>
      <c r="T142" s="88"/>
      <c r="U142" s="87"/>
      <c r="V142" s="85"/>
      <c r="W142" s="85"/>
      <c r="X142" s="85"/>
      <c r="Y142" s="85"/>
      <c r="Z142" s="85"/>
      <c r="AA142" s="85"/>
      <c r="AB142" s="85"/>
      <c r="AC142" s="85"/>
    </row>
    <row r="143" spans="1:29" ht="13.5" customHeight="1">
      <c r="A143" s="85"/>
      <c r="B143" s="86"/>
      <c r="C143" s="85"/>
      <c r="D143" s="87"/>
      <c r="E143" s="87"/>
      <c r="F143" s="106"/>
      <c r="G143" s="87"/>
      <c r="H143" s="87"/>
      <c r="I143" s="87"/>
      <c r="J143" s="88"/>
      <c r="K143" s="87"/>
      <c r="L143" s="88"/>
      <c r="M143" s="87"/>
      <c r="N143" s="88"/>
      <c r="O143" s="87"/>
      <c r="P143" s="87"/>
      <c r="Q143" s="87"/>
      <c r="R143" s="87"/>
      <c r="S143" s="87"/>
      <c r="T143" s="88"/>
      <c r="U143" s="87"/>
      <c r="V143" s="85"/>
      <c r="W143" s="85"/>
      <c r="X143" s="85"/>
      <c r="Y143" s="85"/>
      <c r="Z143" s="85"/>
      <c r="AA143" s="85"/>
      <c r="AB143" s="85"/>
      <c r="AC143" s="85"/>
    </row>
    <row r="144" spans="1:29" ht="13.5" customHeight="1">
      <c r="A144" s="85"/>
      <c r="B144" s="86"/>
      <c r="C144" s="85"/>
      <c r="D144" s="87"/>
      <c r="E144" s="87"/>
      <c r="F144" s="106"/>
      <c r="G144" s="87"/>
      <c r="H144" s="87"/>
      <c r="I144" s="87"/>
      <c r="J144" s="88"/>
      <c r="K144" s="87"/>
      <c r="L144" s="88"/>
      <c r="M144" s="87"/>
      <c r="N144" s="88"/>
      <c r="O144" s="87"/>
      <c r="P144" s="87"/>
      <c r="Q144" s="87"/>
      <c r="R144" s="87"/>
      <c r="S144" s="87"/>
      <c r="T144" s="88"/>
      <c r="U144" s="87"/>
      <c r="V144" s="85"/>
      <c r="W144" s="85"/>
      <c r="X144" s="85"/>
      <c r="Y144" s="85"/>
      <c r="Z144" s="85"/>
      <c r="AA144" s="85"/>
      <c r="AB144" s="85"/>
      <c r="AC144" s="85"/>
    </row>
    <row r="145" spans="1:29" ht="13.5" customHeight="1">
      <c r="A145" s="85"/>
      <c r="B145" s="86"/>
      <c r="C145" s="85"/>
      <c r="D145" s="87"/>
      <c r="E145" s="87"/>
      <c r="F145" s="106"/>
      <c r="G145" s="87"/>
      <c r="H145" s="87"/>
      <c r="I145" s="87"/>
      <c r="J145" s="88"/>
      <c r="K145" s="87"/>
      <c r="L145" s="88"/>
      <c r="M145" s="87"/>
      <c r="N145" s="88"/>
      <c r="O145" s="87"/>
      <c r="P145" s="87"/>
      <c r="Q145" s="87"/>
      <c r="R145" s="87"/>
      <c r="S145" s="87"/>
      <c r="T145" s="88"/>
      <c r="U145" s="87"/>
      <c r="V145" s="85"/>
      <c r="W145" s="85"/>
      <c r="X145" s="85"/>
      <c r="Y145" s="85"/>
      <c r="Z145" s="85"/>
      <c r="AA145" s="85"/>
      <c r="AB145" s="85"/>
      <c r="AC145" s="85"/>
    </row>
    <row r="146" spans="1:29" ht="13.5" customHeight="1">
      <c r="A146" s="85"/>
      <c r="B146" s="86"/>
      <c r="C146" s="85"/>
      <c r="D146" s="87"/>
      <c r="E146" s="87"/>
      <c r="F146" s="106"/>
      <c r="G146" s="87"/>
      <c r="H146" s="87"/>
      <c r="I146" s="87"/>
      <c r="J146" s="88"/>
      <c r="K146" s="87"/>
      <c r="L146" s="88"/>
      <c r="M146" s="87"/>
      <c r="N146" s="88"/>
      <c r="O146" s="87"/>
      <c r="P146" s="87"/>
      <c r="Q146" s="87"/>
      <c r="R146" s="87"/>
      <c r="S146" s="87"/>
      <c r="T146" s="88"/>
      <c r="U146" s="87"/>
      <c r="V146" s="85"/>
      <c r="W146" s="85"/>
      <c r="X146" s="85"/>
      <c r="Y146" s="85"/>
      <c r="Z146" s="85"/>
      <c r="AA146" s="85"/>
      <c r="AB146" s="85"/>
      <c r="AC146" s="85"/>
    </row>
    <row r="147" spans="1:29" ht="13.5" customHeight="1">
      <c r="A147" s="85"/>
      <c r="B147" s="86"/>
      <c r="C147" s="85"/>
      <c r="D147" s="87"/>
      <c r="E147" s="87"/>
      <c r="F147" s="106"/>
      <c r="G147" s="87"/>
      <c r="H147" s="87"/>
      <c r="I147" s="87"/>
      <c r="J147" s="88"/>
      <c r="K147" s="87"/>
      <c r="L147" s="88"/>
      <c r="M147" s="87"/>
      <c r="N147" s="88"/>
      <c r="O147" s="87"/>
      <c r="P147" s="87"/>
      <c r="Q147" s="87"/>
      <c r="R147" s="87"/>
      <c r="S147" s="87"/>
      <c r="T147" s="88"/>
      <c r="U147" s="87"/>
      <c r="V147" s="85"/>
      <c r="W147" s="85"/>
      <c r="X147" s="85"/>
      <c r="Y147" s="85"/>
      <c r="Z147" s="85"/>
      <c r="AA147" s="85"/>
      <c r="AB147" s="85"/>
      <c r="AC147" s="85"/>
    </row>
    <row r="148" spans="1:29" ht="13.5" customHeight="1">
      <c r="A148" s="85"/>
      <c r="B148" s="86"/>
      <c r="C148" s="85"/>
      <c r="D148" s="87"/>
      <c r="E148" s="87"/>
      <c r="F148" s="106"/>
      <c r="G148" s="87"/>
      <c r="H148" s="87"/>
      <c r="I148" s="87"/>
      <c r="J148" s="88"/>
      <c r="K148" s="87"/>
      <c r="L148" s="88"/>
      <c r="M148" s="87"/>
      <c r="N148" s="88"/>
      <c r="O148" s="87"/>
      <c r="P148" s="87"/>
      <c r="Q148" s="87"/>
      <c r="R148" s="87"/>
      <c r="S148" s="87"/>
      <c r="T148" s="88"/>
      <c r="U148" s="87"/>
      <c r="V148" s="85"/>
      <c r="W148" s="85"/>
      <c r="X148" s="85"/>
      <c r="Y148" s="85"/>
      <c r="Z148" s="85"/>
      <c r="AA148" s="85"/>
      <c r="AB148" s="85"/>
      <c r="AC148" s="85"/>
    </row>
    <row r="149" spans="1:29" ht="13.5" customHeight="1">
      <c r="A149" s="85"/>
      <c r="B149" s="86"/>
      <c r="C149" s="85"/>
      <c r="D149" s="87"/>
      <c r="E149" s="87"/>
      <c r="F149" s="106"/>
      <c r="G149" s="87"/>
      <c r="H149" s="87"/>
      <c r="I149" s="87"/>
      <c r="J149" s="88"/>
      <c r="K149" s="87"/>
      <c r="L149" s="88"/>
      <c r="M149" s="87"/>
      <c r="N149" s="88"/>
      <c r="O149" s="87"/>
      <c r="P149" s="87"/>
      <c r="Q149" s="87"/>
      <c r="R149" s="87"/>
      <c r="S149" s="87"/>
      <c r="T149" s="88"/>
      <c r="U149" s="87"/>
      <c r="V149" s="85"/>
      <c r="W149" s="85"/>
      <c r="X149" s="85"/>
      <c r="Y149" s="85"/>
      <c r="Z149" s="85"/>
      <c r="AA149" s="85"/>
      <c r="AB149" s="85"/>
      <c r="AC149" s="85"/>
    </row>
    <row r="150" spans="1:29" ht="13.5" customHeight="1">
      <c r="A150" s="85"/>
      <c r="B150" s="86"/>
      <c r="C150" s="85"/>
      <c r="D150" s="87"/>
      <c r="E150" s="87"/>
      <c r="F150" s="106"/>
      <c r="G150" s="87"/>
      <c r="H150" s="87"/>
      <c r="I150" s="87"/>
      <c r="J150" s="88"/>
      <c r="K150" s="87"/>
      <c r="L150" s="88"/>
      <c r="M150" s="87"/>
      <c r="N150" s="88"/>
      <c r="O150" s="87"/>
      <c r="P150" s="87"/>
      <c r="Q150" s="87"/>
      <c r="R150" s="87"/>
      <c r="S150" s="87"/>
      <c r="T150" s="88"/>
      <c r="U150" s="87"/>
      <c r="V150" s="85"/>
      <c r="W150" s="85"/>
      <c r="X150" s="85"/>
      <c r="Y150" s="85"/>
      <c r="Z150" s="85"/>
      <c r="AA150" s="85"/>
      <c r="AB150" s="85"/>
      <c r="AC150" s="85"/>
    </row>
    <row r="151" spans="1:29" ht="13.5" customHeight="1">
      <c r="A151" s="85"/>
      <c r="B151" s="86"/>
      <c r="C151" s="85"/>
      <c r="D151" s="87"/>
      <c r="E151" s="87"/>
      <c r="F151" s="106"/>
      <c r="G151" s="87"/>
      <c r="H151" s="87"/>
      <c r="I151" s="87"/>
      <c r="J151" s="88"/>
      <c r="K151" s="87"/>
      <c r="L151" s="88"/>
      <c r="M151" s="87"/>
      <c r="N151" s="88"/>
      <c r="O151" s="87"/>
      <c r="P151" s="87"/>
      <c r="Q151" s="87"/>
      <c r="R151" s="87"/>
      <c r="S151" s="87"/>
      <c r="T151" s="88"/>
      <c r="U151" s="87"/>
      <c r="V151" s="85"/>
      <c r="W151" s="85"/>
      <c r="X151" s="85"/>
      <c r="Y151" s="85"/>
      <c r="Z151" s="85"/>
      <c r="AA151" s="85"/>
      <c r="AB151" s="85"/>
      <c r="AC151" s="85"/>
    </row>
    <row r="152" spans="1:29" ht="13.5" customHeight="1">
      <c r="A152" s="85"/>
      <c r="B152" s="86"/>
      <c r="C152" s="85"/>
      <c r="D152" s="87"/>
      <c r="E152" s="87"/>
      <c r="F152" s="106"/>
      <c r="G152" s="87"/>
      <c r="H152" s="87"/>
      <c r="I152" s="87"/>
      <c r="J152" s="88"/>
      <c r="K152" s="87"/>
      <c r="L152" s="88"/>
      <c r="M152" s="87"/>
      <c r="N152" s="88"/>
      <c r="O152" s="87"/>
      <c r="P152" s="87"/>
      <c r="Q152" s="87"/>
      <c r="R152" s="87"/>
      <c r="S152" s="87"/>
      <c r="T152" s="88"/>
      <c r="U152" s="87"/>
      <c r="V152" s="85"/>
      <c r="W152" s="85"/>
      <c r="X152" s="85"/>
      <c r="Y152" s="85"/>
      <c r="Z152" s="85"/>
      <c r="AA152" s="85"/>
      <c r="AB152" s="85"/>
      <c r="AC152" s="85"/>
    </row>
    <row r="153" spans="1:29" ht="13.5" customHeight="1">
      <c r="A153" s="85"/>
      <c r="B153" s="86"/>
      <c r="C153" s="85"/>
      <c r="D153" s="87"/>
      <c r="E153" s="87"/>
      <c r="F153" s="106"/>
      <c r="G153" s="87"/>
      <c r="H153" s="87"/>
      <c r="I153" s="87"/>
      <c r="J153" s="88"/>
      <c r="K153" s="87"/>
      <c r="L153" s="88"/>
      <c r="M153" s="87"/>
      <c r="N153" s="88"/>
      <c r="O153" s="87"/>
      <c r="P153" s="87"/>
      <c r="Q153" s="87"/>
      <c r="R153" s="87"/>
      <c r="S153" s="87"/>
      <c r="T153" s="88"/>
      <c r="U153" s="87"/>
      <c r="V153" s="85"/>
      <c r="W153" s="85"/>
      <c r="X153" s="85"/>
      <c r="Y153" s="85"/>
      <c r="Z153" s="85"/>
      <c r="AA153" s="85"/>
      <c r="AB153" s="85"/>
      <c r="AC153" s="85"/>
    </row>
    <row r="154" spans="1:29" ht="13.5" customHeight="1">
      <c r="A154" s="85"/>
      <c r="B154" s="86"/>
      <c r="C154" s="85"/>
      <c r="D154" s="87"/>
      <c r="E154" s="87"/>
      <c r="F154" s="106"/>
      <c r="G154" s="87"/>
      <c r="H154" s="87"/>
      <c r="I154" s="87"/>
      <c r="J154" s="88"/>
      <c r="K154" s="87"/>
      <c r="L154" s="88"/>
      <c r="M154" s="87"/>
      <c r="N154" s="88"/>
      <c r="O154" s="87"/>
      <c r="P154" s="87"/>
      <c r="Q154" s="87"/>
      <c r="R154" s="87"/>
      <c r="S154" s="87"/>
      <c r="T154" s="88"/>
      <c r="U154" s="87"/>
      <c r="V154" s="85"/>
      <c r="W154" s="85"/>
      <c r="X154" s="85"/>
      <c r="Y154" s="85"/>
      <c r="Z154" s="85"/>
      <c r="AA154" s="85"/>
      <c r="AB154" s="85"/>
      <c r="AC154" s="85"/>
    </row>
    <row r="155" spans="1:29" ht="13.5" customHeight="1">
      <c r="A155" s="85"/>
      <c r="B155" s="86"/>
      <c r="C155" s="85"/>
      <c r="D155" s="87"/>
      <c r="E155" s="87"/>
      <c r="F155" s="106"/>
      <c r="G155" s="87"/>
      <c r="H155" s="87"/>
      <c r="I155" s="87"/>
      <c r="J155" s="88"/>
      <c r="K155" s="87"/>
      <c r="L155" s="88"/>
      <c r="M155" s="87"/>
      <c r="N155" s="88"/>
      <c r="O155" s="87"/>
      <c r="P155" s="87"/>
      <c r="Q155" s="87"/>
      <c r="R155" s="87"/>
      <c r="S155" s="87"/>
      <c r="T155" s="88"/>
      <c r="U155" s="87"/>
      <c r="V155" s="85"/>
      <c r="W155" s="85"/>
      <c r="X155" s="85"/>
      <c r="Y155" s="85"/>
      <c r="Z155" s="85"/>
      <c r="AA155" s="85"/>
      <c r="AB155" s="85"/>
      <c r="AC155" s="85"/>
    </row>
    <row r="156" spans="1:29" ht="13.5" customHeight="1">
      <c r="A156" s="85"/>
      <c r="B156" s="86"/>
      <c r="C156" s="85"/>
      <c r="D156" s="87"/>
      <c r="E156" s="87"/>
      <c r="F156" s="106"/>
      <c r="G156" s="87"/>
      <c r="H156" s="87"/>
      <c r="I156" s="87"/>
      <c r="J156" s="88"/>
      <c r="K156" s="87"/>
      <c r="L156" s="88"/>
      <c r="M156" s="87"/>
      <c r="N156" s="88"/>
      <c r="O156" s="87"/>
      <c r="P156" s="87"/>
      <c r="Q156" s="87"/>
      <c r="R156" s="87"/>
      <c r="S156" s="87"/>
      <c r="T156" s="88"/>
      <c r="U156" s="87"/>
      <c r="V156" s="85"/>
      <c r="W156" s="85"/>
      <c r="X156" s="85"/>
      <c r="Y156" s="85"/>
      <c r="Z156" s="85"/>
      <c r="AA156" s="85"/>
      <c r="AB156" s="85"/>
      <c r="AC156" s="85"/>
    </row>
    <row r="157" spans="1:29" ht="13.5" customHeight="1">
      <c r="A157" s="85"/>
      <c r="B157" s="86"/>
      <c r="C157" s="85"/>
      <c r="D157" s="87"/>
      <c r="E157" s="87"/>
      <c r="F157" s="106"/>
      <c r="G157" s="87"/>
      <c r="H157" s="87"/>
      <c r="I157" s="87"/>
      <c r="J157" s="88"/>
      <c r="K157" s="87"/>
      <c r="L157" s="88"/>
      <c r="M157" s="87"/>
      <c r="N157" s="88"/>
      <c r="O157" s="87"/>
      <c r="P157" s="87"/>
      <c r="Q157" s="87"/>
      <c r="R157" s="87"/>
      <c r="S157" s="87"/>
      <c r="T157" s="88"/>
      <c r="U157" s="87"/>
      <c r="V157" s="85"/>
      <c r="W157" s="85"/>
      <c r="X157" s="85"/>
      <c r="Y157" s="85"/>
      <c r="Z157" s="85"/>
      <c r="AA157" s="85"/>
      <c r="AB157" s="85"/>
      <c r="AC157" s="85"/>
    </row>
    <row r="158" spans="1:29" ht="13.5" customHeight="1">
      <c r="A158" s="85"/>
      <c r="B158" s="86"/>
      <c r="C158" s="85"/>
      <c r="D158" s="87"/>
      <c r="E158" s="87"/>
      <c r="F158" s="106"/>
      <c r="G158" s="87"/>
      <c r="H158" s="87"/>
      <c r="I158" s="87"/>
      <c r="J158" s="88"/>
      <c r="K158" s="87"/>
      <c r="L158" s="88"/>
      <c r="M158" s="87"/>
      <c r="N158" s="88"/>
      <c r="O158" s="87"/>
      <c r="P158" s="87"/>
      <c r="Q158" s="87"/>
      <c r="R158" s="87"/>
      <c r="S158" s="87"/>
      <c r="T158" s="88"/>
      <c r="U158" s="87"/>
      <c r="V158" s="85"/>
      <c r="W158" s="85"/>
      <c r="X158" s="85"/>
      <c r="Y158" s="85"/>
      <c r="Z158" s="85"/>
      <c r="AA158" s="85"/>
      <c r="AB158" s="85"/>
      <c r="AC158" s="85"/>
    </row>
    <row r="159" spans="1:29" ht="13.5" customHeight="1">
      <c r="A159" s="85"/>
      <c r="B159" s="86"/>
      <c r="C159" s="85"/>
      <c r="D159" s="87"/>
      <c r="E159" s="87"/>
      <c r="F159" s="106"/>
      <c r="G159" s="87"/>
      <c r="H159" s="87"/>
      <c r="I159" s="87"/>
      <c r="J159" s="88"/>
      <c r="K159" s="87"/>
      <c r="L159" s="88"/>
      <c r="M159" s="87"/>
      <c r="N159" s="88"/>
      <c r="O159" s="87"/>
      <c r="P159" s="87"/>
      <c r="Q159" s="87"/>
      <c r="R159" s="87"/>
      <c r="S159" s="87"/>
      <c r="T159" s="88"/>
      <c r="U159" s="87"/>
      <c r="V159" s="85"/>
      <c r="W159" s="85"/>
      <c r="X159" s="85"/>
      <c r="Y159" s="85"/>
      <c r="Z159" s="85"/>
      <c r="AA159" s="85"/>
      <c r="AB159" s="85"/>
      <c r="AC159" s="85"/>
    </row>
    <row r="160" spans="1:29" ht="13.5" customHeight="1">
      <c r="A160" s="85"/>
      <c r="B160" s="86"/>
      <c r="C160" s="85"/>
      <c r="D160" s="87"/>
      <c r="E160" s="87"/>
      <c r="F160" s="106"/>
      <c r="G160" s="87"/>
      <c r="H160" s="87"/>
      <c r="I160" s="87"/>
      <c r="J160" s="88"/>
      <c r="K160" s="87"/>
      <c r="L160" s="88"/>
      <c r="M160" s="87"/>
      <c r="N160" s="88"/>
      <c r="O160" s="87"/>
      <c r="P160" s="87"/>
      <c r="Q160" s="87"/>
      <c r="R160" s="87"/>
      <c r="S160" s="87"/>
      <c r="T160" s="88"/>
      <c r="U160" s="87"/>
      <c r="V160" s="85"/>
      <c r="W160" s="85"/>
      <c r="X160" s="85"/>
      <c r="Y160" s="85"/>
      <c r="Z160" s="85"/>
      <c r="AA160" s="85"/>
      <c r="AB160" s="85"/>
      <c r="AC160" s="85"/>
    </row>
    <row r="161" spans="1:29" ht="13.5" customHeight="1">
      <c r="A161" s="85"/>
      <c r="B161" s="86"/>
      <c r="C161" s="85"/>
      <c r="D161" s="87"/>
      <c r="E161" s="87"/>
      <c r="F161" s="106"/>
      <c r="G161" s="87"/>
      <c r="H161" s="87"/>
      <c r="I161" s="87"/>
      <c r="J161" s="88"/>
      <c r="K161" s="87"/>
      <c r="L161" s="88"/>
      <c r="M161" s="87"/>
      <c r="N161" s="88"/>
      <c r="O161" s="87"/>
      <c r="P161" s="87"/>
      <c r="Q161" s="87"/>
      <c r="R161" s="87"/>
      <c r="S161" s="87"/>
      <c r="T161" s="88"/>
      <c r="U161" s="87"/>
      <c r="V161" s="85"/>
      <c r="W161" s="85"/>
      <c r="X161" s="85"/>
      <c r="Y161" s="85"/>
      <c r="Z161" s="85"/>
      <c r="AA161" s="85"/>
      <c r="AB161" s="85"/>
      <c r="AC161" s="85"/>
    </row>
    <row r="162" spans="1:29" ht="13.5" customHeight="1">
      <c r="A162" s="85"/>
      <c r="B162" s="86"/>
      <c r="C162" s="85"/>
      <c r="D162" s="87"/>
      <c r="E162" s="87"/>
      <c r="F162" s="106"/>
      <c r="G162" s="87"/>
      <c r="H162" s="87"/>
      <c r="I162" s="87"/>
      <c r="J162" s="88"/>
      <c r="K162" s="87"/>
      <c r="L162" s="88"/>
      <c r="M162" s="87"/>
      <c r="N162" s="88"/>
      <c r="O162" s="87"/>
      <c r="P162" s="87"/>
      <c r="Q162" s="87"/>
      <c r="R162" s="87"/>
      <c r="S162" s="87"/>
      <c r="T162" s="88"/>
      <c r="U162" s="87"/>
      <c r="V162" s="85"/>
      <c r="W162" s="85"/>
      <c r="X162" s="85"/>
      <c r="Y162" s="85"/>
      <c r="Z162" s="85"/>
      <c r="AA162" s="85"/>
      <c r="AB162" s="85"/>
      <c r="AC162" s="85"/>
    </row>
    <row r="163" spans="1:29" ht="13.5" customHeight="1">
      <c r="A163" s="85"/>
      <c r="B163" s="86"/>
      <c r="C163" s="85"/>
      <c r="D163" s="87"/>
      <c r="E163" s="87"/>
      <c r="F163" s="106"/>
      <c r="G163" s="87"/>
      <c r="H163" s="87"/>
      <c r="I163" s="87"/>
      <c r="J163" s="88"/>
      <c r="K163" s="87"/>
      <c r="L163" s="88"/>
      <c r="M163" s="87"/>
      <c r="N163" s="88"/>
      <c r="O163" s="87"/>
      <c r="P163" s="87"/>
      <c r="Q163" s="87"/>
      <c r="R163" s="87"/>
      <c r="S163" s="87"/>
      <c r="T163" s="88"/>
      <c r="U163" s="87"/>
      <c r="V163" s="85"/>
      <c r="W163" s="85"/>
      <c r="X163" s="85"/>
      <c r="Y163" s="85"/>
      <c r="Z163" s="85"/>
      <c r="AA163" s="85"/>
      <c r="AB163" s="85"/>
      <c r="AC163" s="85"/>
    </row>
    <row r="164" spans="1:29" ht="13.5" customHeight="1">
      <c r="A164" s="85"/>
      <c r="B164" s="86"/>
      <c r="C164" s="85"/>
      <c r="D164" s="87"/>
      <c r="E164" s="87"/>
      <c r="F164" s="106"/>
      <c r="G164" s="87"/>
      <c r="H164" s="87"/>
      <c r="I164" s="87"/>
      <c r="J164" s="88"/>
      <c r="K164" s="87"/>
      <c r="L164" s="88"/>
      <c r="M164" s="87"/>
      <c r="N164" s="88"/>
      <c r="O164" s="87"/>
      <c r="P164" s="87"/>
      <c r="Q164" s="87"/>
      <c r="R164" s="87"/>
      <c r="S164" s="87"/>
      <c r="T164" s="88"/>
      <c r="U164" s="87"/>
      <c r="V164" s="85"/>
      <c r="W164" s="85"/>
      <c r="X164" s="85"/>
      <c r="Y164" s="85"/>
      <c r="Z164" s="85"/>
      <c r="AA164" s="85"/>
      <c r="AB164" s="85"/>
      <c r="AC164" s="85"/>
    </row>
    <row r="165" spans="1:29" ht="13.5" customHeight="1">
      <c r="A165" s="85"/>
      <c r="B165" s="86"/>
      <c r="C165" s="85"/>
      <c r="D165" s="87"/>
      <c r="E165" s="87"/>
      <c r="F165" s="106"/>
      <c r="G165" s="87"/>
      <c r="H165" s="87"/>
      <c r="I165" s="87"/>
      <c r="J165" s="88"/>
      <c r="K165" s="87"/>
      <c r="L165" s="88"/>
      <c r="M165" s="87"/>
      <c r="N165" s="88"/>
      <c r="O165" s="87"/>
      <c r="P165" s="87"/>
      <c r="Q165" s="87"/>
      <c r="R165" s="87"/>
      <c r="S165" s="87"/>
      <c r="T165" s="88"/>
      <c r="U165" s="87"/>
      <c r="V165" s="85"/>
      <c r="W165" s="85"/>
      <c r="X165" s="85"/>
      <c r="Y165" s="85"/>
      <c r="Z165" s="85"/>
      <c r="AA165" s="85"/>
      <c r="AB165" s="85"/>
      <c r="AC165" s="85"/>
    </row>
    <row r="166" spans="1:29" ht="13.5" customHeight="1">
      <c r="A166" s="85"/>
      <c r="B166" s="86"/>
      <c r="C166" s="85"/>
      <c r="D166" s="87"/>
      <c r="E166" s="87"/>
      <c r="F166" s="106"/>
      <c r="G166" s="87"/>
      <c r="H166" s="87"/>
      <c r="I166" s="87"/>
      <c r="J166" s="88"/>
      <c r="K166" s="87"/>
      <c r="L166" s="88"/>
      <c r="M166" s="87"/>
      <c r="N166" s="88"/>
      <c r="O166" s="87"/>
      <c r="P166" s="87"/>
      <c r="Q166" s="87"/>
      <c r="R166" s="87"/>
      <c r="S166" s="87"/>
      <c r="T166" s="88"/>
      <c r="U166" s="87"/>
      <c r="V166" s="85"/>
      <c r="W166" s="85"/>
      <c r="X166" s="85"/>
      <c r="Y166" s="85"/>
      <c r="Z166" s="85"/>
      <c r="AA166" s="85"/>
      <c r="AB166" s="85"/>
      <c r="AC166" s="85"/>
    </row>
    <row r="167" spans="1:29" ht="13.5" customHeight="1">
      <c r="A167" s="85"/>
      <c r="B167" s="86"/>
      <c r="C167" s="85"/>
      <c r="D167" s="87"/>
      <c r="E167" s="87"/>
      <c r="F167" s="106"/>
      <c r="G167" s="87"/>
      <c r="H167" s="87"/>
      <c r="I167" s="87"/>
      <c r="J167" s="88"/>
      <c r="K167" s="87"/>
      <c r="L167" s="88"/>
      <c r="M167" s="87"/>
      <c r="N167" s="88"/>
      <c r="O167" s="87"/>
      <c r="P167" s="87"/>
      <c r="Q167" s="87"/>
      <c r="R167" s="87"/>
      <c r="S167" s="87"/>
      <c r="T167" s="88"/>
      <c r="U167" s="87"/>
      <c r="V167" s="85"/>
      <c r="W167" s="85"/>
      <c r="X167" s="85"/>
      <c r="Y167" s="85"/>
      <c r="Z167" s="85"/>
      <c r="AA167" s="85"/>
      <c r="AB167" s="85"/>
      <c r="AC167" s="85"/>
    </row>
    <row r="168" spans="1:29" ht="13.5" customHeight="1">
      <c r="A168" s="85"/>
      <c r="B168" s="86"/>
      <c r="C168" s="85"/>
      <c r="D168" s="87"/>
      <c r="E168" s="87"/>
      <c r="F168" s="106"/>
      <c r="G168" s="87"/>
      <c r="H168" s="87"/>
      <c r="I168" s="87"/>
      <c r="J168" s="88"/>
      <c r="K168" s="87"/>
      <c r="L168" s="88"/>
      <c r="M168" s="87"/>
      <c r="N168" s="88"/>
      <c r="O168" s="87"/>
      <c r="P168" s="87"/>
      <c r="Q168" s="87"/>
      <c r="R168" s="87"/>
      <c r="S168" s="87"/>
      <c r="T168" s="88"/>
      <c r="U168" s="87"/>
      <c r="V168" s="85"/>
      <c r="W168" s="85"/>
      <c r="X168" s="85"/>
      <c r="Y168" s="85"/>
      <c r="Z168" s="85"/>
      <c r="AA168" s="85"/>
      <c r="AB168" s="85"/>
      <c r="AC168" s="85"/>
    </row>
    <row r="169" spans="1:29" ht="13.5" customHeight="1">
      <c r="A169" s="85"/>
      <c r="B169" s="86"/>
      <c r="C169" s="85"/>
      <c r="D169" s="87"/>
      <c r="E169" s="87"/>
      <c r="F169" s="106"/>
      <c r="G169" s="87"/>
      <c r="H169" s="87"/>
      <c r="I169" s="87"/>
      <c r="J169" s="88"/>
      <c r="K169" s="87"/>
      <c r="L169" s="88"/>
      <c r="M169" s="87"/>
      <c r="N169" s="88"/>
      <c r="O169" s="87"/>
      <c r="P169" s="87"/>
      <c r="Q169" s="87"/>
      <c r="R169" s="87"/>
      <c r="S169" s="87"/>
      <c r="T169" s="88"/>
      <c r="U169" s="87"/>
      <c r="V169" s="85"/>
      <c r="W169" s="85"/>
      <c r="X169" s="85"/>
      <c r="Y169" s="85"/>
      <c r="Z169" s="85"/>
      <c r="AA169" s="85"/>
      <c r="AB169" s="85"/>
      <c r="AC169" s="85"/>
    </row>
    <row r="170" spans="1:29" ht="13.5" customHeight="1">
      <c r="A170" s="85"/>
      <c r="B170" s="86"/>
      <c r="C170" s="85"/>
      <c r="D170" s="87"/>
      <c r="E170" s="87"/>
      <c r="F170" s="106"/>
      <c r="G170" s="87"/>
      <c r="H170" s="87"/>
      <c r="I170" s="87"/>
      <c r="J170" s="88"/>
      <c r="K170" s="87"/>
      <c r="L170" s="88"/>
      <c r="M170" s="87"/>
      <c r="N170" s="88"/>
      <c r="O170" s="87"/>
      <c r="P170" s="87"/>
      <c r="Q170" s="87"/>
      <c r="R170" s="87"/>
      <c r="S170" s="87"/>
      <c r="T170" s="88"/>
      <c r="U170" s="87"/>
      <c r="V170" s="85"/>
      <c r="W170" s="85"/>
      <c r="X170" s="85"/>
      <c r="Y170" s="85"/>
      <c r="Z170" s="85"/>
      <c r="AA170" s="85"/>
      <c r="AB170" s="85"/>
      <c r="AC170" s="85"/>
    </row>
    <row r="171" spans="1:29" ht="13.5" customHeight="1">
      <c r="A171" s="85"/>
      <c r="B171" s="86"/>
      <c r="C171" s="85"/>
      <c r="D171" s="87"/>
      <c r="E171" s="87"/>
      <c r="F171" s="106"/>
      <c r="G171" s="87"/>
      <c r="H171" s="87"/>
      <c r="I171" s="87"/>
      <c r="J171" s="88"/>
      <c r="K171" s="87"/>
      <c r="L171" s="88"/>
      <c r="M171" s="87"/>
      <c r="N171" s="88"/>
      <c r="O171" s="87"/>
      <c r="P171" s="87"/>
      <c r="Q171" s="87"/>
      <c r="R171" s="87"/>
      <c r="S171" s="87"/>
      <c r="T171" s="88"/>
      <c r="U171" s="87"/>
      <c r="V171" s="85"/>
      <c r="W171" s="85"/>
      <c r="X171" s="85"/>
      <c r="Y171" s="85"/>
      <c r="Z171" s="85"/>
      <c r="AA171" s="85"/>
      <c r="AB171" s="85"/>
      <c r="AC171" s="85"/>
    </row>
    <row r="172" spans="1:29" ht="13.5" customHeight="1">
      <c r="A172" s="85"/>
      <c r="B172" s="86"/>
      <c r="C172" s="85"/>
      <c r="D172" s="87"/>
      <c r="E172" s="87"/>
      <c r="F172" s="106"/>
      <c r="G172" s="87"/>
      <c r="H172" s="87"/>
      <c r="I172" s="87"/>
      <c r="J172" s="88"/>
      <c r="K172" s="87"/>
      <c r="L172" s="88"/>
      <c r="M172" s="87"/>
      <c r="N172" s="88"/>
      <c r="O172" s="87"/>
      <c r="P172" s="87"/>
      <c r="Q172" s="87"/>
      <c r="R172" s="87"/>
      <c r="S172" s="87"/>
      <c r="T172" s="88"/>
      <c r="U172" s="87"/>
      <c r="V172" s="85"/>
      <c r="W172" s="85"/>
      <c r="X172" s="85"/>
      <c r="Y172" s="85"/>
      <c r="Z172" s="85"/>
      <c r="AA172" s="85"/>
      <c r="AB172" s="85"/>
      <c r="AC172" s="85"/>
    </row>
    <row r="173" spans="1:29" ht="13.5" customHeight="1">
      <c r="A173" s="85"/>
      <c r="B173" s="86"/>
      <c r="C173" s="85"/>
      <c r="D173" s="87"/>
      <c r="E173" s="87"/>
      <c r="F173" s="106"/>
      <c r="G173" s="87"/>
      <c r="H173" s="87"/>
      <c r="I173" s="87"/>
      <c r="J173" s="88"/>
      <c r="K173" s="87"/>
      <c r="L173" s="88"/>
      <c r="M173" s="87"/>
      <c r="N173" s="88"/>
      <c r="O173" s="87"/>
      <c r="P173" s="87"/>
      <c r="Q173" s="87"/>
      <c r="R173" s="87"/>
      <c r="S173" s="87"/>
      <c r="T173" s="88"/>
      <c r="U173" s="87"/>
      <c r="V173" s="85"/>
      <c r="W173" s="85"/>
      <c r="X173" s="85"/>
      <c r="Y173" s="85"/>
      <c r="Z173" s="85"/>
      <c r="AA173" s="85"/>
      <c r="AB173" s="85"/>
      <c r="AC173" s="85"/>
    </row>
    <row r="174" spans="1:29" ht="13.5" customHeight="1">
      <c r="A174" s="85"/>
      <c r="B174" s="86"/>
      <c r="C174" s="85"/>
      <c r="D174" s="87"/>
      <c r="E174" s="87"/>
      <c r="F174" s="106"/>
      <c r="G174" s="87"/>
      <c r="H174" s="87"/>
      <c r="I174" s="87"/>
      <c r="J174" s="88"/>
      <c r="K174" s="87"/>
      <c r="L174" s="88"/>
      <c r="M174" s="87"/>
      <c r="N174" s="88"/>
      <c r="O174" s="87"/>
      <c r="P174" s="87"/>
      <c r="Q174" s="87"/>
      <c r="R174" s="87"/>
      <c r="S174" s="87"/>
      <c r="T174" s="88"/>
      <c r="U174" s="87"/>
      <c r="V174" s="85"/>
      <c r="W174" s="85"/>
      <c r="X174" s="85"/>
      <c r="Y174" s="85"/>
      <c r="Z174" s="85"/>
      <c r="AA174" s="85"/>
      <c r="AB174" s="85"/>
      <c r="AC174" s="85"/>
    </row>
    <row r="175" spans="1:29" ht="13.5" customHeight="1">
      <c r="A175" s="85"/>
      <c r="B175" s="86"/>
      <c r="C175" s="85"/>
      <c r="D175" s="87"/>
      <c r="E175" s="87"/>
      <c r="F175" s="106"/>
      <c r="G175" s="87"/>
      <c r="H175" s="87"/>
      <c r="I175" s="87"/>
      <c r="J175" s="88"/>
      <c r="K175" s="87"/>
      <c r="L175" s="88"/>
      <c r="M175" s="87"/>
      <c r="N175" s="88"/>
      <c r="O175" s="87"/>
      <c r="P175" s="87"/>
      <c r="Q175" s="87"/>
      <c r="R175" s="87"/>
      <c r="S175" s="87"/>
      <c r="T175" s="88"/>
      <c r="U175" s="87"/>
      <c r="V175" s="85"/>
      <c r="W175" s="85"/>
      <c r="X175" s="85"/>
      <c r="Y175" s="85"/>
      <c r="Z175" s="85"/>
      <c r="AA175" s="85"/>
      <c r="AB175" s="85"/>
      <c r="AC175" s="85"/>
    </row>
    <row r="176" spans="1:29" ht="13.5" customHeight="1">
      <c r="A176" s="85"/>
      <c r="B176" s="86"/>
      <c r="C176" s="85"/>
      <c r="D176" s="87"/>
      <c r="E176" s="87"/>
      <c r="F176" s="106"/>
      <c r="G176" s="87"/>
      <c r="H176" s="87"/>
      <c r="I176" s="87"/>
      <c r="J176" s="88"/>
      <c r="K176" s="87"/>
      <c r="L176" s="88"/>
      <c r="M176" s="87"/>
      <c r="N176" s="88"/>
      <c r="O176" s="87"/>
      <c r="P176" s="87"/>
      <c r="Q176" s="87"/>
      <c r="R176" s="87"/>
      <c r="S176" s="87"/>
      <c r="T176" s="88"/>
      <c r="U176" s="87"/>
      <c r="V176" s="85"/>
      <c r="W176" s="85"/>
      <c r="X176" s="85"/>
      <c r="Y176" s="85"/>
      <c r="Z176" s="85"/>
      <c r="AA176" s="85"/>
      <c r="AB176" s="85"/>
      <c r="AC176" s="85"/>
    </row>
    <row r="177" spans="1:29" ht="13.5" customHeight="1">
      <c r="A177" s="85"/>
      <c r="B177" s="86"/>
      <c r="C177" s="85"/>
      <c r="D177" s="87"/>
      <c r="E177" s="87"/>
      <c r="F177" s="106"/>
      <c r="G177" s="87"/>
      <c r="H177" s="87"/>
      <c r="I177" s="87"/>
      <c r="J177" s="88"/>
      <c r="K177" s="87"/>
      <c r="L177" s="88"/>
      <c r="M177" s="87"/>
      <c r="N177" s="88"/>
      <c r="O177" s="87"/>
      <c r="P177" s="87"/>
      <c r="Q177" s="87"/>
      <c r="R177" s="87"/>
      <c r="S177" s="87"/>
      <c r="T177" s="88"/>
      <c r="U177" s="87"/>
      <c r="V177" s="85"/>
      <c r="W177" s="85"/>
      <c r="X177" s="85"/>
      <c r="Y177" s="85"/>
      <c r="Z177" s="85"/>
      <c r="AA177" s="85"/>
      <c r="AB177" s="85"/>
      <c r="AC177" s="85"/>
    </row>
    <row r="178" spans="1:29" ht="13.5" customHeight="1">
      <c r="A178" s="85"/>
      <c r="B178" s="86"/>
      <c r="C178" s="85"/>
      <c r="D178" s="87"/>
      <c r="E178" s="87"/>
      <c r="F178" s="106"/>
      <c r="G178" s="87"/>
      <c r="H178" s="87"/>
      <c r="I178" s="87"/>
      <c r="J178" s="88"/>
      <c r="K178" s="87"/>
      <c r="L178" s="88"/>
      <c r="M178" s="87"/>
      <c r="N178" s="88"/>
      <c r="O178" s="87"/>
      <c r="P178" s="87"/>
      <c r="Q178" s="87"/>
      <c r="R178" s="87"/>
      <c r="S178" s="87"/>
      <c r="T178" s="88"/>
      <c r="U178" s="87"/>
      <c r="V178" s="85"/>
      <c r="W178" s="85"/>
      <c r="X178" s="85"/>
      <c r="Y178" s="85"/>
      <c r="Z178" s="85"/>
      <c r="AA178" s="85"/>
      <c r="AB178" s="85"/>
      <c r="AC178" s="85"/>
    </row>
    <row r="179" spans="1:29" ht="13.5" customHeight="1">
      <c r="A179" s="85"/>
      <c r="B179" s="86"/>
      <c r="C179" s="85"/>
      <c r="D179" s="87"/>
      <c r="E179" s="87"/>
      <c r="F179" s="106"/>
      <c r="G179" s="87"/>
      <c r="H179" s="87"/>
      <c r="I179" s="87"/>
      <c r="J179" s="88"/>
      <c r="K179" s="87"/>
      <c r="L179" s="88"/>
      <c r="M179" s="87"/>
      <c r="N179" s="88"/>
      <c r="O179" s="87"/>
      <c r="P179" s="87"/>
      <c r="Q179" s="87"/>
      <c r="R179" s="87"/>
      <c r="S179" s="87"/>
      <c r="T179" s="88"/>
      <c r="U179" s="87"/>
      <c r="V179" s="85"/>
      <c r="W179" s="85"/>
      <c r="X179" s="85"/>
      <c r="Y179" s="85"/>
      <c r="Z179" s="85"/>
      <c r="AA179" s="85"/>
      <c r="AB179" s="85"/>
      <c r="AC179" s="85"/>
    </row>
    <row r="180" spans="1:29" ht="13.5" customHeight="1">
      <c r="A180" s="85"/>
      <c r="B180" s="86"/>
      <c r="C180" s="85"/>
      <c r="D180" s="87"/>
      <c r="E180" s="87"/>
      <c r="F180" s="106"/>
      <c r="G180" s="87"/>
      <c r="H180" s="87"/>
      <c r="I180" s="87"/>
      <c r="J180" s="88"/>
      <c r="K180" s="87"/>
      <c r="L180" s="88"/>
      <c r="M180" s="87"/>
      <c r="N180" s="88"/>
      <c r="O180" s="87"/>
      <c r="P180" s="87"/>
      <c r="Q180" s="87"/>
      <c r="R180" s="87"/>
      <c r="S180" s="87"/>
      <c r="T180" s="88"/>
      <c r="U180" s="87"/>
      <c r="V180" s="85"/>
      <c r="W180" s="85"/>
      <c r="X180" s="85"/>
      <c r="Y180" s="85"/>
      <c r="Z180" s="85"/>
      <c r="AA180" s="85"/>
      <c r="AB180" s="85"/>
      <c r="AC180" s="85"/>
    </row>
    <row r="181" spans="1:29" ht="13.5" customHeight="1">
      <c r="A181" s="85"/>
      <c r="B181" s="86"/>
      <c r="C181" s="85"/>
      <c r="D181" s="87"/>
      <c r="E181" s="87"/>
      <c r="F181" s="106"/>
      <c r="G181" s="87"/>
      <c r="H181" s="87"/>
      <c r="I181" s="87"/>
      <c r="J181" s="88"/>
      <c r="K181" s="87"/>
      <c r="L181" s="88"/>
      <c r="M181" s="87"/>
      <c r="N181" s="88"/>
      <c r="O181" s="87"/>
      <c r="P181" s="87"/>
      <c r="Q181" s="87"/>
      <c r="R181" s="87"/>
      <c r="S181" s="87"/>
      <c r="T181" s="88"/>
      <c r="U181" s="87"/>
      <c r="V181" s="85"/>
      <c r="W181" s="85"/>
      <c r="X181" s="85"/>
      <c r="Y181" s="85"/>
      <c r="Z181" s="85"/>
      <c r="AA181" s="85"/>
      <c r="AB181" s="85"/>
      <c r="AC181" s="85"/>
    </row>
    <row r="182" spans="1:29" ht="13.5" customHeight="1">
      <c r="A182" s="85"/>
      <c r="B182" s="86"/>
      <c r="C182" s="85"/>
      <c r="D182" s="87"/>
      <c r="E182" s="87"/>
      <c r="F182" s="106"/>
      <c r="G182" s="87"/>
      <c r="H182" s="87"/>
      <c r="I182" s="87"/>
      <c r="J182" s="88"/>
      <c r="K182" s="87"/>
      <c r="L182" s="88"/>
      <c r="M182" s="87"/>
      <c r="N182" s="88"/>
      <c r="O182" s="87"/>
      <c r="P182" s="87"/>
      <c r="Q182" s="87"/>
      <c r="R182" s="87"/>
      <c r="S182" s="87"/>
      <c r="T182" s="88"/>
      <c r="U182" s="87"/>
      <c r="V182" s="85"/>
      <c r="W182" s="85"/>
      <c r="X182" s="85"/>
      <c r="Y182" s="85"/>
      <c r="Z182" s="85"/>
      <c r="AA182" s="85"/>
      <c r="AB182" s="85"/>
      <c r="AC182" s="85"/>
    </row>
    <row r="183" spans="1:29" ht="13.5" customHeight="1">
      <c r="A183" s="85"/>
      <c r="B183" s="86"/>
      <c r="C183" s="85"/>
      <c r="D183" s="87"/>
      <c r="E183" s="87"/>
      <c r="F183" s="106"/>
      <c r="G183" s="87"/>
      <c r="H183" s="87"/>
      <c r="I183" s="87"/>
      <c r="J183" s="88"/>
      <c r="K183" s="87"/>
      <c r="L183" s="88"/>
      <c r="M183" s="87"/>
      <c r="N183" s="88"/>
      <c r="O183" s="87"/>
      <c r="P183" s="87"/>
      <c r="Q183" s="87"/>
      <c r="R183" s="87"/>
      <c r="S183" s="87"/>
      <c r="T183" s="88"/>
      <c r="U183" s="87"/>
      <c r="V183" s="85"/>
      <c r="W183" s="85"/>
      <c r="X183" s="85"/>
      <c r="Y183" s="85"/>
      <c r="Z183" s="85"/>
      <c r="AA183" s="85"/>
      <c r="AB183" s="85"/>
      <c r="AC183" s="85"/>
    </row>
    <row r="184" spans="1:29" ht="13.5" customHeight="1">
      <c r="A184" s="85"/>
      <c r="B184" s="86"/>
      <c r="C184" s="85"/>
      <c r="D184" s="87"/>
      <c r="E184" s="87"/>
      <c r="F184" s="106"/>
      <c r="G184" s="87"/>
      <c r="H184" s="87"/>
      <c r="I184" s="87"/>
      <c r="J184" s="88"/>
      <c r="K184" s="87"/>
      <c r="L184" s="88"/>
      <c r="M184" s="87"/>
      <c r="N184" s="88"/>
      <c r="O184" s="87"/>
      <c r="P184" s="87"/>
      <c r="Q184" s="87"/>
      <c r="R184" s="87"/>
      <c r="S184" s="87"/>
      <c r="T184" s="88"/>
      <c r="U184" s="87"/>
      <c r="V184" s="85"/>
      <c r="W184" s="85"/>
      <c r="X184" s="85"/>
      <c r="Y184" s="85"/>
      <c r="Z184" s="85"/>
      <c r="AA184" s="85"/>
      <c r="AB184" s="85"/>
      <c r="AC184" s="85"/>
    </row>
    <row r="185" spans="1:29" ht="13.5" customHeight="1">
      <c r="A185" s="85"/>
      <c r="B185" s="86"/>
      <c r="C185" s="85"/>
      <c r="D185" s="87"/>
      <c r="E185" s="87"/>
      <c r="F185" s="106"/>
      <c r="G185" s="87"/>
      <c r="H185" s="87"/>
      <c r="I185" s="87"/>
      <c r="J185" s="88"/>
      <c r="K185" s="87"/>
      <c r="L185" s="88"/>
      <c r="M185" s="87"/>
      <c r="N185" s="88"/>
      <c r="O185" s="87"/>
      <c r="P185" s="87"/>
      <c r="Q185" s="87"/>
      <c r="R185" s="87"/>
      <c r="S185" s="87"/>
      <c r="T185" s="88"/>
      <c r="U185" s="87"/>
      <c r="V185" s="85"/>
      <c r="W185" s="85"/>
      <c r="X185" s="85"/>
      <c r="Y185" s="85"/>
      <c r="Z185" s="85"/>
      <c r="AA185" s="85"/>
      <c r="AB185" s="85"/>
      <c r="AC185" s="85"/>
    </row>
    <row r="186" spans="1:29" ht="13.5" customHeight="1">
      <c r="A186" s="85"/>
      <c r="B186" s="86"/>
      <c r="C186" s="85"/>
      <c r="D186" s="87"/>
      <c r="E186" s="87"/>
      <c r="F186" s="106"/>
      <c r="G186" s="87"/>
      <c r="H186" s="87"/>
      <c r="I186" s="87"/>
      <c r="J186" s="88"/>
      <c r="K186" s="87"/>
      <c r="L186" s="88"/>
      <c r="M186" s="87"/>
      <c r="N186" s="88"/>
      <c r="O186" s="87"/>
      <c r="P186" s="87"/>
      <c r="Q186" s="87"/>
      <c r="R186" s="87"/>
      <c r="S186" s="87"/>
      <c r="T186" s="88"/>
      <c r="U186" s="87"/>
      <c r="V186" s="85"/>
      <c r="W186" s="85"/>
      <c r="X186" s="85"/>
      <c r="Y186" s="85"/>
      <c r="Z186" s="85"/>
      <c r="AA186" s="85"/>
      <c r="AB186" s="85"/>
      <c r="AC186" s="85"/>
    </row>
    <row r="187" spans="1:29" ht="13.5" customHeight="1">
      <c r="A187" s="85"/>
      <c r="B187" s="86"/>
      <c r="C187" s="85"/>
      <c r="D187" s="87"/>
      <c r="E187" s="87"/>
      <c r="F187" s="106"/>
      <c r="G187" s="87"/>
      <c r="H187" s="87"/>
      <c r="I187" s="87"/>
      <c r="J187" s="88"/>
      <c r="K187" s="87"/>
      <c r="L187" s="88"/>
      <c r="M187" s="87"/>
      <c r="N187" s="88"/>
      <c r="O187" s="87"/>
      <c r="P187" s="87"/>
      <c r="Q187" s="87"/>
      <c r="R187" s="87"/>
      <c r="S187" s="87"/>
      <c r="T187" s="88"/>
      <c r="U187" s="87"/>
      <c r="V187" s="85"/>
      <c r="W187" s="85"/>
      <c r="X187" s="85"/>
      <c r="Y187" s="85"/>
      <c r="Z187" s="85"/>
      <c r="AA187" s="85"/>
      <c r="AB187" s="85"/>
      <c r="AC187" s="85"/>
    </row>
    <row r="188" spans="1:29" ht="13.5" customHeight="1">
      <c r="A188" s="85"/>
      <c r="B188" s="86"/>
      <c r="C188" s="85"/>
      <c r="D188" s="87"/>
      <c r="E188" s="87"/>
      <c r="F188" s="106"/>
      <c r="G188" s="87"/>
      <c r="H188" s="87"/>
      <c r="I188" s="87"/>
      <c r="J188" s="88"/>
      <c r="K188" s="87"/>
      <c r="L188" s="88"/>
      <c r="M188" s="87"/>
      <c r="N188" s="88"/>
      <c r="O188" s="87"/>
      <c r="P188" s="87"/>
      <c r="Q188" s="87"/>
      <c r="R188" s="87"/>
      <c r="S188" s="87"/>
      <c r="T188" s="88"/>
      <c r="U188" s="87"/>
      <c r="V188" s="85"/>
      <c r="W188" s="85"/>
      <c r="X188" s="85"/>
      <c r="Y188" s="85"/>
      <c r="Z188" s="85"/>
      <c r="AA188" s="85"/>
      <c r="AB188" s="85"/>
      <c r="AC188" s="85"/>
    </row>
    <row r="189" spans="1:29" ht="13.5" customHeight="1">
      <c r="A189" s="85"/>
      <c r="B189" s="86"/>
      <c r="C189" s="85"/>
      <c r="D189" s="87"/>
      <c r="E189" s="87"/>
      <c r="F189" s="106"/>
      <c r="G189" s="87"/>
      <c r="H189" s="87"/>
      <c r="I189" s="87"/>
      <c r="J189" s="88"/>
      <c r="K189" s="87"/>
      <c r="L189" s="88"/>
      <c r="M189" s="87"/>
      <c r="N189" s="88"/>
      <c r="O189" s="87"/>
      <c r="P189" s="87"/>
      <c r="Q189" s="87"/>
      <c r="R189" s="87"/>
      <c r="S189" s="87"/>
      <c r="T189" s="88"/>
      <c r="U189" s="87"/>
      <c r="V189" s="85"/>
      <c r="W189" s="85"/>
      <c r="X189" s="85"/>
      <c r="Y189" s="85"/>
      <c r="Z189" s="85"/>
      <c r="AA189" s="85"/>
      <c r="AB189" s="85"/>
      <c r="AC189" s="85"/>
    </row>
    <row r="190" spans="1:29" ht="13.5" customHeight="1">
      <c r="A190" s="85"/>
      <c r="B190" s="86"/>
      <c r="C190" s="85"/>
      <c r="D190" s="87"/>
      <c r="E190" s="87"/>
      <c r="F190" s="106"/>
      <c r="G190" s="87"/>
      <c r="H190" s="87"/>
      <c r="I190" s="87"/>
      <c r="J190" s="88"/>
      <c r="K190" s="87"/>
      <c r="L190" s="88"/>
      <c r="M190" s="87"/>
      <c r="N190" s="88"/>
      <c r="O190" s="87"/>
      <c r="P190" s="87"/>
      <c r="Q190" s="87"/>
      <c r="R190" s="87"/>
      <c r="S190" s="87"/>
      <c r="T190" s="88"/>
      <c r="U190" s="87"/>
      <c r="V190" s="85"/>
      <c r="W190" s="85"/>
      <c r="X190" s="85"/>
      <c r="Y190" s="85"/>
      <c r="Z190" s="85"/>
      <c r="AA190" s="85"/>
      <c r="AB190" s="85"/>
      <c r="AC190" s="85"/>
    </row>
    <row r="191" spans="1:29" ht="13.5" customHeight="1">
      <c r="A191" s="85"/>
      <c r="B191" s="86"/>
      <c r="C191" s="85"/>
      <c r="D191" s="87"/>
      <c r="E191" s="87"/>
      <c r="F191" s="106"/>
      <c r="G191" s="87"/>
      <c r="H191" s="87"/>
      <c r="I191" s="87"/>
      <c r="J191" s="88"/>
      <c r="K191" s="87"/>
      <c r="L191" s="88"/>
      <c r="M191" s="87"/>
      <c r="N191" s="88"/>
      <c r="O191" s="87"/>
      <c r="P191" s="87"/>
      <c r="Q191" s="87"/>
      <c r="R191" s="87"/>
      <c r="S191" s="87"/>
      <c r="T191" s="88"/>
      <c r="U191" s="87"/>
      <c r="V191" s="85"/>
      <c r="W191" s="85"/>
      <c r="X191" s="85"/>
      <c r="Y191" s="85"/>
      <c r="Z191" s="85"/>
      <c r="AA191" s="85"/>
      <c r="AB191" s="85"/>
      <c r="AC191" s="85"/>
    </row>
    <row r="192" spans="1:29" ht="13.5" customHeight="1">
      <c r="A192" s="85"/>
      <c r="B192" s="86"/>
      <c r="C192" s="85"/>
      <c r="D192" s="87"/>
      <c r="E192" s="87"/>
      <c r="F192" s="106"/>
      <c r="G192" s="87"/>
      <c r="H192" s="87"/>
      <c r="I192" s="87"/>
      <c r="J192" s="88"/>
      <c r="K192" s="87"/>
      <c r="L192" s="88"/>
      <c r="M192" s="87"/>
      <c r="N192" s="88"/>
      <c r="O192" s="87"/>
      <c r="P192" s="87"/>
      <c r="Q192" s="87"/>
      <c r="R192" s="87"/>
      <c r="S192" s="87"/>
      <c r="T192" s="88"/>
      <c r="U192" s="87"/>
      <c r="V192" s="85"/>
      <c r="W192" s="85"/>
      <c r="X192" s="85"/>
      <c r="Y192" s="85"/>
      <c r="Z192" s="85"/>
      <c r="AA192" s="85"/>
      <c r="AB192" s="85"/>
      <c r="AC192" s="85"/>
    </row>
    <row r="193" spans="1:29" ht="13.5" customHeight="1">
      <c r="A193" s="85"/>
      <c r="B193" s="86"/>
      <c r="C193" s="85"/>
      <c r="D193" s="87"/>
      <c r="E193" s="87"/>
      <c r="F193" s="106"/>
      <c r="G193" s="87"/>
      <c r="H193" s="87"/>
      <c r="I193" s="87"/>
      <c r="J193" s="88"/>
      <c r="K193" s="87"/>
      <c r="L193" s="88"/>
      <c r="M193" s="87"/>
      <c r="N193" s="88"/>
      <c r="O193" s="87"/>
      <c r="P193" s="87"/>
      <c r="Q193" s="87"/>
      <c r="R193" s="87"/>
      <c r="S193" s="87"/>
      <c r="T193" s="88"/>
      <c r="U193" s="87"/>
      <c r="V193" s="85"/>
      <c r="W193" s="85"/>
      <c r="X193" s="85"/>
      <c r="Y193" s="85"/>
      <c r="Z193" s="85"/>
      <c r="AA193" s="85"/>
      <c r="AB193" s="85"/>
      <c r="AC193" s="85"/>
    </row>
    <row r="194" spans="1:29" ht="13.5" customHeight="1">
      <c r="A194" s="85"/>
      <c r="B194" s="86"/>
      <c r="C194" s="85"/>
      <c r="D194" s="87"/>
      <c r="E194" s="87"/>
      <c r="F194" s="106"/>
      <c r="G194" s="87"/>
      <c r="H194" s="87"/>
      <c r="I194" s="87"/>
      <c r="J194" s="88"/>
      <c r="K194" s="87"/>
      <c r="L194" s="88"/>
      <c r="M194" s="87"/>
      <c r="N194" s="88"/>
      <c r="O194" s="87"/>
      <c r="P194" s="87"/>
      <c r="Q194" s="87"/>
      <c r="R194" s="87"/>
      <c r="S194" s="87"/>
      <c r="T194" s="88"/>
      <c r="U194" s="87"/>
      <c r="V194" s="85"/>
      <c r="W194" s="85"/>
      <c r="X194" s="85"/>
      <c r="Y194" s="85"/>
      <c r="Z194" s="85"/>
      <c r="AA194" s="85"/>
      <c r="AB194" s="85"/>
      <c r="AC194" s="85"/>
    </row>
    <row r="195" spans="1:29" ht="13.5" customHeight="1">
      <c r="A195" s="85"/>
      <c r="B195" s="86"/>
      <c r="C195" s="85"/>
      <c r="D195" s="87"/>
      <c r="E195" s="87"/>
      <c r="F195" s="106"/>
      <c r="G195" s="87"/>
      <c r="H195" s="87"/>
      <c r="I195" s="87"/>
      <c r="J195" s="88"/>
      <c r="K195" s="87"/>
      <c r="L195" s="88"/>
      <c r="M195" s="87"/>
      <c r="N195" s="88"/>
      <c r="O195" s="87"/>
      <c r="P195" s="87"/>
      <c r="Q195" s="87"/>
      <c r="R195" s="87"/>
      <c r="S195" s="87"/>
      <c r="T195" s="88"/>
      <c r="U195" s="87"/>
      <c r="V195" s="85"/>
      <c r="W195" s="85"/>
      <c r="X195" s="85"/>
      <c r="Y195" s="85"/>
      <c r="Z195" s="85"/>
      <c r="AA195" s="85"/>
      <c r="AB195" s="85"/>
      <c r="AC195" s="85"/>
    </row>
    <row r="196" spans="1:29" ht="13.5" customHeight="1">
      <c r="A196" s="85"/>
      <c r="B196" s="86"/>
      <c r="C196" s="85"/>
      <c r="D196" s="87"/>
      <c r="E196" s="87"/>
      <c r="F196" s="106"/>
      <c r="G196" s="87"/>
      <c r="H196" s="87"/>
      <c r="I196" s="87"/>
      <c r="J196" s="88"/>
      <c r="K196" s="87"/>
      <c r="L196" s="88"/>
      <c r="M196" s="87"/>
      <c r="N196" s="88"/>
      <c r="O196" s="87"/>
      <c r="P196" s="87"/>
      <c r="Q196" s="87"/>
      <c r="R196" s="87"/>
      <c r="S196" s="87"/>
      <c r="T196" s="88"/>
      <c r="U196" s="87"/>
      <c r="V196" s="85"/>
      <c r="W196" s="85"/>
      <c r="X196" s="85"/>
      <c r="Y196" s="85"/>
      <c r="Z196" s="85"/>
      <c r="AA196" s="85"/>
      <c r="AB196" s="85"/>
      <c r="AC196" s="85"/>
    </row>
    <row r="197" spans="1:29" ht="13.5" customHeight="1">
      <c r="A197" s="85"/>
      <c r="B197" s="86"/>
      <c r="C197" s="85"/>
      <c r="D197" s="87"/>
      <c r="E197" s="87"/>
      <c r="F197" s="106"/>
      <c r="G197" s="87"/>
      <c r="H197" s="87"/>
      <c r="I197" s="87"/>
      <c r="J197" s="88"/>
      <c r="K197" s="87"/>
      <c r="L197" s="88"/>
      <c r="M197" s="87"/>
      <c r="N197" s="88"/>
      <c r="O197" s="87"/>
      <c r="P197" s="87"/>
      <c r="Q197" s="87"/>
      <c r="R197" s="87"/>
      <c r="S197" s="87"/>
      <c r="T197" s="88"/>
      <c r="U197" s="87"/>
      <c r="V197" s="85"/>
      <c r="W197" s="85"/>
      <c r="X197" s="85"/>
      <c r="Y197" s="85"/>
      <c r="Z197" s="85"/>
      <c r="AA197" s="85"/>
      <c r="AB197" s="85"/>
      <c r="AC197" s="85"/>
    </row>
    <row r="198" spans="1:29" ht="13.5" customHeight="1">
      <c r="A198" s="85"/>
      <c r="B198" s="86"/>
      <c r="C198" s="85"/>
      <c r="D198" s="87"/>
      <c r="E198" s="87"/>
      <c r="F198" s="106"/>
      <c r="G198" s="87"/>
      <c r="H198" s="87"/>
      <c r="I198" s="87"/>
      <c r="J198" s="88"/>
      <c r="K198" s="87"/>
      <c r="L198" s="88"/>
      <c r="M198" s="87"/>
      <c r="N198" s="88"/>
      <c r="O198" s="87"/>
      <c r="P198" s="87"/>
      <c r="Q198" s="87"/>
      <c r="R198" s="87"/>
      <c r="S198" s="87"/>
      <c r="T198" s="88"/>
      <c r="U198" s="87"/>
      <c r="V198" s="85"/>
      <c r="W198" s="85"/>
      <c r="X198" s="85"/>
      <c r="Y198" s="85"/>
      <c r="Z198" s="85"/>
      <c r="AA198" s="85"/>
      <c r="AB198" s="85"/>
      <c r="AC198" s="85"/>
    </row>
    <row r="199" spans="1:29" ht="13.5" customHeight="1">
      <c r="A199" s="85"/>
      <c r="B199" s="86"/>
      <c r="C199" s="85"/>
      <c r="D199" s="87"/>
      <c r="E199" s="87"/>
      <c r="F199" s="106"/>
      <c r="G199" s="87"/>
      <c r="H199" s="87"/>
      <c r="I199" s="87"/>
      <c r="J199" s="88"/>
      <c r="K199" s="87"/>
      <c r="L199" s="88"/>
      <c r="M199" s="87"/>
      <c r="N199" s="88"/>
      <c r="O199" s="87"/>
      <c r="P199" s="87"/>
      <c r="Q199" s="87"/>
      <c r="R199" s="87"/>
      <c r="S199" s="87"/>
      <c r="T199" s="88"/>
      <c r="U199" s="87"/>
      <c r="V199" s="85"/>
      <c r="W199" s="85"/>
      <c r="X199" s="85"/>
      <c r="Y199" s="85"/>
      <c r="Z199" s="85"/>
      <c r="AA199" s="85"/>
      <c r="AB199" s="85"/>
      <c r="AC199" s="85"/>
    </row>
    <row r="200" spans="1:29" ht="13.5" customHeight="1">
      <c r="A200" s="85"/>
      <c r="B200" s="86"/>
      <c r="C200" s="85"/>
      <c r="D200" s="87"/>
      <c r="E200" s="87"/>
      <c r="F200" s="106"/>
      <c r="G200" s="87"/>
      <c r="H200" s="87"/>
      <c r="I200" s="87"/>
      <c r="J200" s="88"/>
      <c r="K200" s="87"/>
      <c r="L200" s="88"/>
      <c r="M200" s="87"/>
      <c r="N200" s="88"/>
      <c r="O200" s="87"/>
      <c r="P200" s="87"/>
      <c r="Q200" s="87"/>
      <c r="R200" s="87"/>
      <c r="S200" s="87"/>
      <c r="T200" s="88"/>
      <c r="U200" s="87"/>
      <c r="V200" s="85"/>
      <c r="W200" s="85"/>
      <c r="X200" s="85"/>
      <c r="Y200" s="85"/>
      <c r="Z200" s="85"/>
      <c r="AA200" s="85"/>
      <c r="AB200" s="85"/>
      <c r="AC200" s="85"/>
    </row>
    <row r="201" spans="1:29" ht="13.5" customHeight="1">
      <c r="A201" s="85"/>
      <c r="B201" s="86"/>
      <c r="C201" s="85"/>
      <c r="D201" s="87"/>
      <c r="E201" s="87"/>
      <c r="F201" s="106"/>
      <c r="G201" s="87"/>
      <c r="H201" s="87"/>
      <c r="I201" s="87"/>
      <c r="J201" s="88"/>
      <c r="K201" s="87"/>
      <c r="L201" s="88"/>
      <c r="M201" s="87"/>
      <c r="N201" s="88"/>
      <c r="O201" s="87"/>
      <c r="P201" s="87"/>
      <c r="Q201" s="87"/>
      <c r="R201" s="87"/>
      <c r="S201" s="87"/>
      <c r="T201" s="88"/>
      <c r="U201" s="87"/>
      <c r="V201" s="85"/>
      <c r="W201" s="85"/>
      <c r="X201" s="85"/>
      <c r="Y201" s="85"/>
      <c r="Z201" s="85"/>
      <c r="AA201" s="85"/>
      <c r="AB201" s="85"/>
      <c r="AC201" s="85"/>
    </row>
    <row r="202" spans="1:29" ht="13.5" customHeight="1">
      <c r="A202" s="85"/>
      <c r="B202" s="86"/>
      <c r="C202" s="85"/>
      <c r="D202" s="87"/>
      <c r="E202" s="87"/>
      <c r="F202" s="106"/>
      <c r="G202" s="87"/>
      <c r="H202" s="87"/>
      <c r="I202" s="87"/>
      <c r="J202" s="88"/>
      <c r="K202" s="87"/>
      <c r="L202" s="88"/>
      <c r="M202" s="87"/>
      <c r="N202" s="88"/>
      <c r="O202" s="87"/>
      <c r="P202" s="87"/>
      <c r="Q202" s="87"/>
      <c r="R202" s="87"/>
      <c r="S202" s="87"/>
      <c r="T202" s="88"/>
      <c r="U202" s="87"/>
      <c r="V202" s="85"/>
      <c r="W202" s="85"/>
      <c r="X202" s="85"/>
      <c r="Y202" s="85"/>
      <c r="Z202" s="85"/>
      <c r="AA202" s="85"/>
      <c r="AB202" s="85"/>
      <c r="AC202" s="85"/>
    </row>
    <row r="203" spans="1:29" ht="13.5" customHeight="1">
      <c r="A203" s="85"/>
      <c r="B203" s="86"/>
      <c r="C203" s="85"/>
      <c r="D203" s="87"/>
      <c r="E203" s="87"/>
      <c r="F203" s="106"/>
      <c r="G203" s="87"/>
      <c r="H203" s="87"/>
      <c r="I203" s="87"/>
      <c r="J203" s="88"/>
      <c r="K203" s="87"/>
      <c r="L203" s="88"/>
      <c r="M203" s="87"/>
      <c r="N203" s="88"/>
      <c r="O203" s="87"/>
      <c r="P203" s="87"/>
      <c r="Q203" s="87"/>
      <c r="R203" s="87"/>
      <c r="S203" s="87"/>
      <c r="T203" s="88"/>
      <c r="U203" s="87"/>
      <c r="V203" s="85"/>
      <c r="W203" s="85"/>
      <c r="X203" s="85"/>
      <c r="Y203" s="85"/>
      <c r="Z203" s="85"/>
      <c r="AA203" s="85"/>
      <c r="AB203" s="85"/>
      <c r="AC203" s="85"/>
    </row>
    <row r="204" spans="1:29" ht="13.5" customHeight="1">
      <c r="A204" s="85"/>
      <c r="B204" s="86"/>
      <c r="C204" s="85"/>
      <c r="D204" s="87"/>
      <c r="E204" s="87"/>
      <c r="F204" s="106"/>
      <c r="G204" s="87"/>
      <c r="H204" s="87"/>
      <c r="I204" s="87"/>
      <c r="J204" s="88"/>
      <c r="K204" s="87"/>
      <c r="L204" s="88"/>
      <c r="M204" s="87"/>
      <c r="N204" s="88"/>
      <c r="O204" s="87"/>
      <c r="P204" s="87"/>
      <c r="Q204" s="87"/>
      <c r="R204" s="87"/>
      <c r="S204" s="87"/>
      <c r="T204" s="88"/>
      <c r="U204" s="87"/>
      <c r="V204" s="85"/>
      <c r="W204" s="85"/>
      <c r="X204" s="85"/>
      <c r="Y204" s="85"/>
      <c r="Z204" s="85"/>
      <c r="AA204" s="85"/>
      <c r="AB204" s="85"/>
      <c r="AC204" s="85"/>
    </row>
    <row r="205" spans="1:29" ht="13.5" customHeight="1">
      <c r="A205" s="85"/>
      <c r="B205" s="86"/>
      <c r="C205" s="85"/>
      <c r="D205" s="87"/>
      <c r="E205" s="87"/>
      <c r="F205" s="106"/>
      <c r="G205" s="87"/>
      <c r="H205" s="87"/>
      <c r="I205" s="87"/>
      <c r="J205" s="88"/>
      <c r="K205" s="87"/>
      <c r="L205" s="88"/>
      <c r="M205" s="87"/>
      <c r="N205" s="88"/>
      <c r="O205" s="87"/>
      <c r="P205" s="87"/>
      <c r="Q205" s="87"/>
      <c r="R205" s="87"/>
      <c r="S205" s="87"/>
      <c r="T205" s="88"/>
      <c r="U205" s="87"/>
      <c r="V205" s="85"/>
      <c r="W205" s="85"/>
      <c r="X205" s="85"/>
      <c r="Y205" s="85"/>
      <c r="Z205" s="85"/>
      <c r="AA205" s="85"/>
      <c r="AB205" s="85"/>
      <c r="AC205" s="85"/>
    </row>
    <row r="206" spans="1:29" ht="13.5" customHeight="1">
      <c r="A206" s="85"/>
      <c r="B206" s="86"/>
      <c r="C206" s="85"/>
      <c r="D206" s="87"/>
      <c r="E206" s="87"/>
      <c r="F206" s="106"/>
      <c r="G206" s="87"/>
      <c r="H206" s="87"/>
      <c r="I206" s="87"/>
      <c r="J206" s="88"/>
      <c r="K206" s="87"/>
      <c r="L206" s="88"/>
      <c r="M206" s="87"/>
      <c r="N206" s="88"/>
      <c r="O206" s="87"/>
      <c r="P206" s="87"/>
      <c r="Q206" s="87"/>
      <c r="R206" s="87"/>
      <c r="S206" s="87"/>
      <c r="T206" s="88"/>
      <c r="U206" s="87"/>
      <c r="V206" s="85"/>
      <c r="W206" s="85"/>
      <c r="X206" s="85"/>
      <c r="Y206" s="85"/>
      <c r="Z206" s="85"/>
      <c r="AA206" s="85"/>
      <c r="AB206" s="85"/>
      <c r="AC206" s="85"/>
    </row>
    <row r="207" spans="1:29" ht="13.5" customHeight="1">
      <c r="A207" s="85"/>
      <c r="B207" s="86"/>
      <c r="C207" s="85"/>
      <c r="D207" s="87"/>
      <c r="E207" s="87"/>
      <c r="F207" s="106"/>
      <c r="G207" s="87"/>
      <c r="H207" s="87"/>
      <c r="I207" s="87"/>
      <c r="J207" s="88"/>
      <c r="K207" s="87"/>
      <c r="L207" s="88"/>
      <c r="M207" s="87"/>
      <c r="N207" s="88"/>
      <c r="O207" s="87"/>
      <c r="P207" s="87"/>
      <c r="Q207" s="87"/>
      <c r="R207" s="87"/>
      <c r="S207" s="87"/>
      <c r="T207" s="88"/>
      <c r="U207" s="87"/>
      <c r="V207" s="85"/>
      <c r="W207" s="85"/>
      <c r="X207" s="85"/>
      <c r="Y207" s="85"/>
      <c r="Z207" s="85"/>
      <c r="AA207" s="85"/>
      <c r="AB207" s="85"/>
      <c r="AC207" s="85"/>
    </row>
  </sheetData>
  <sortState ref="A8:AD61">
    <sortCondition ref="A8:A61"/>
    <sortCondition ref="B8:B61"/>
    <sortCondition ref="C8:C61"/>
  </sortState>
  <mergeCells count="26">
    <mergeCell ref="O4:O5"/>
    <mergeCell ref="V2:Y3"/>
    <mergeCell ref="T4:T5"/>
    <mergeCell ref="I4:I5"/>
    <mergeCell ref="L4:L5"/>
    <mergeCell ref="M4:M5"/>
    <mergeCell ref="N4:N5"/>
    <mergeCell ref="P4:P5"/>
    <mergeCell ref="Y4:Y5"/>
    <mergeCell ref="W4:W5"/>
    <mergeCell ref="V4:V5"/>
    <mergeCell ref="X4:X5"/>
    <mergeCell ref="J4:J5"/>
    <mergeCell ref="K4:K5"/>
    <mergeCell ref="Z2:AC3"/>
    <mergeCell ref="AC4:AC5"/>
    <mergeCell ref="AA4:AA5"/>
    <mergeCell ref="AB4:AB5"/>
    <mergeCell ref="Z4:Z5"/>
    <mergeCell ref="A2:A6"/>
    <mergeCell ref="B2:B6"/>
    <mergeCell ref="C2:C6"/>
    <mergeCell ref="E4:E5"/>
    <mergeCell ref="H4:H5"/>
    <mergeCell ref="G4:G5"/>
    <mergeCell ref="F4:F5"/>
  </mergeCells>
  <phoneticPr fontId="3"/>
  <pageMargins left="0.70866141732283472" right="0.70866141732283472" top="0.98425196850393704" bottom="0.70866141732283472" header="0.70866141732283472" footer="0.70866141732283472"/>
  <pageSetup paperSize="9" scale="61" orientation="landscape" verticalDpi="400" r:id="rId1"/>
  <headerFooter alignWithMargins="0">
    <oddHeader>&amp;L水洗化人口等（令和6年度実績）</oddHeader>
  </headerFooter>
  <colBreaks count="1" manualBreakCount="1">
    <brk id="20" min="1" max="60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BC207"/>
  <sheetViews>
    <sheetView zoomScaleNormal="100" workbookViewId="0"/>
  </sheetViews>
  <sheetFormatPr defaultRowHeight="13.5" customHeight="1"/>
  <cols>
    <col min="1" max="1" width="10.75" style="82" customWidth="1"/>
    <col min="2" max="2" width="8.75" style="83" customWidth="1"/>
    <col min="3" max="3" width="12.625" style="65" customWidth="1"/>
    <col min="4" max="55" width="9" style="69"/>
    <col min="56" max="16384" width="9" style="65"/>
  </cols>
  <sheetData>
    <row r="1" spans="1:55" ht="17.25">
      <c r="A1" s="47" t="s">
        <v>259</v>
      </c>
      <c r="B1" s="179"/>
      <c r="C1" s="180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65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5"/>
      <c r="AY1" s="65"/>
      <c r="AZ1" s="65"/>
      <c r="BA1" s="65"/>
      <c r="BB1" s="65"/>
      <c r="BC1" s="65"/>
    </row>
    <row r="2" spans="1:55" s="84" customFormat="1" ht="24" customHeight="1">
      <c r="A2" s="139" t="s">
        <v>192</v>
      </c>
      <c r="B2" s="136" t="s">
        <v>193</v>
      </c>
      <c r="C2" s="140" t="s">
        <v>194</v>
      </c>
      <c r="D2" s="71" t="s">
        <v>213</v>
      </c>
      <c r="E2" s="72"/>
      <c r="F2" s="72"/>
      <c r="G2" s="72"/>
      <c r="H2" s="72"/>
      <c r="I2" s="72"/>
      <c r="J2" s="72"/>
      <c r="K2" s="72"/>
      <c r="L2" s="72"/>
      <c r="M2" s="73"/>
      <c r="N2" s="71" t="s">
        <v>214</v>
      </c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  <c r="AD2" s="74"/>
      <c r="AE2" s="75"/>
      <c r="AF2" s="128" t="s">
        <v>215</v>
      </c>
      <c r="AG2" s="129"/>
      <c r="AH2" s="129"/>
      <c r="AI2" s="130"/>
      <c r="AJ2" s="128" t="s">
        <v>216</v>
      </c>
      <c r="AK2" s="129"/>
      <c r="AL2" s="129"/>
      <c r="AM2" s="129"/>
      <c r="AN2" s="129"/>
      <c r="AO2" s="129"/>
      <c r="AP2" s="129"/>
      <c r="AQ2" s="129"/>
      <c r="AR2" s="129"/>
      <c r="AS2" s="130"/>
      <c r="AT2" s="138" t="s">
        <v>217</v>
      </c>
      <c r="AU2" s="136"/>
      <c r="AV2" s="136"/>
      <c r="AW2" s="136"/>
      <c r="AX2" s="136"/>
      <c r="AY2" s="136"/>
      <c r="AZ2" s="128" t="s">
        <v>218</v>
      </c>
      <c r="BA2" s="129"/>
      <c r="BB2" s="129"/>
      <c r="BC2" s="130"/>
    </row>
    <row r="3" spans="1:55" s="84" customFormat="1" ht="13.5" customHeight="1">
      <c r="A3" s="137"/>
      <c r="B3" s="137"/>
      <c r="C3" s="137"/>
      <c r="D3" s="77" t="s">
        <v>198</v>
      </c>
      <c r="E3" s="131" t="s">
        <v>219</v>
      </c>
      <c r="F3" s="129"/>
      <c r="G3" s="130"/>
      <c r="H3" s="132" t="s">
        <v>220</v>
      </c>
      <c r="I3" s="133"/>
      <c r="J3" s="134"/>
      <c r="K3" s="131" t="s">
        <v>221</v>
      </c>
      <c r="L3" s="133"/>
      <c r="M3" s="134"/>
      <c r="N3" s="77" t="s">
        <v>198</v>
      </c>
      <c r="O3" s="131" t="s">
        <v>222</v>
      </c>
      <c r="P3" s="141"/>
      <c r="Q3" s="141"/>
      <c r="R3" s="141"/>
      <c r="S3" s="141"/>
      <c r="T3" s="141"/>
      <c r="U3" s="142"/>
      <c r="V3" s="131" t="s">
        <v>223</v>
      </c>
      <c r="W3" s="141"/>
      <c r="X3" s="141"/>
      <c r="Y3" s="141"/>
      <c r="Z3" s="141"/>
      <c r="AA3" s="141"/>
      <c r="AB3" s="142"/>
      <c r="AC3" s="78" t="s">
        <v>224</v>
      </c>
      <c r="AD3" s="74"/>
      <c r="AE3" s="75"/>
      <c r="AF3" s="135" t="s">
        <v>198</v>
      </c>
      <c r="AG3" s="136" t="s">
        <v>225</v>
      </c>
      <c r="AH3" s="136" t="s">
        <v>226</v>
      </c>
      <c r="AI3" s="136" t="s">
        <v>227</v>
      </c>
      <c r="AJ3" s="137" t="s">
        <v>198</v>
      </c>
      <c r="AK3" s="136" t="s">
        <v>228</v>
      </c>
      <c r="AL3" s="136" t="s">
        <v>229</v>
      </c>
      <c r="AM3" s="136" t="s">
        <v>230</v>
      </c>
      <c r="AN3" s="136" t="s">
        <v>226</v>
      </c>
      <c r="AO3" s="136" t="s">
        <v>227</v>
      </c>
      <c r="AP3" s="136" t="s">
        <v>231</v>
      </c>
      <c r="AQ3" s="136" t="s">
        <v>232</v>
      </c>
      <c r="AR3" s="136" t="s">
        <v>233</v>
      </c>
      <c r="AS3" s="136" t="s">
        <v>234</v>
      </c>
      <c r="AT3" s="135" t="s">
        <v>198</v>
      </c>
      <c r="AU3" s="136" t="s">
        <v>228</v>
      </c>
      <c r="AV3" s="136" t="s">
        <v>229</v>
      </c>
      <c r="AW3" s="136" t="s">
        <v>230</v>
      </c>
      <c r="AX3" s="136" t="s">
        <v>226</v>
      </c>
      <c r="AY3" s="136" t="s">
        <v>227</v>
      </c>
      <c r="AZ3" s="135" t="s">
        <v>198</v>
      </c>
      <c r="BA3" s="136" t="s">
        <v>225</v>
      </c>
      <c r="BB3" s="136" t="s">
        <v>226</v>
      </c>
      <c r="BC3" s="136" t="s">
        <v>227</v>
      </c>
    </row>
    <row r="4" spans="1:55" s="84" customFormat="1" ht="18.75" customHeight="1">
      <c r="A4" s="137"/>
      <c r="B4" s="137"/>
      <c r="C4" s="137"/>
      <c r="D4" s="77"/>
      <c r="E4" s="77" t="s">
        <v>198</v>
      </c>
      <c r="F4" s="145" t="s">
        <v>235</v>
      </c>
      <c r="G4" s="145" t="s">
        <v>236</v>
      </c>
      <c r="H4" s="77" t="s">
        <v>198</v>
      </c>
      <c r="I4" s="145" t="s">
        <v>235</v>
      </c>
      <c r="J4" s="145" t="s">
        <v>236</v>
      </c>
      <c r="K4" s="77" t="s">
        <v>198</v>
      </c>
      <c r="L4" s="145" t="s">
        <v>235</v>
      </c>
      <c r="M4" s="145" t="s">
        <v>236</v>
      </c>
      <c r="N4" s="77"/>
      <c r="O4" s="77" t="s">
        <v>198</v>
      </c>
      <c r="P4" s="145" t="s">
        <v>225</v>
      </c>
      <c r="Q4" s="143" t="s">
        <v>226</v>
      </c>
      <c r="R4" s="143" t="s">
        <v>227</v>
      </c>
      <c r="S4" s="145" t="s">
        <v>237</v>
      </c>
      <c r="T4" s="145" t="s">
        <v>238</v>
      </c>
      <c r="U4" s="145" t="s">
        <v>239</v>
      </c>
      <c r="V4" s="77" t="s">
        <v>198</v>
      </c>
      <c r="W4" s="145" t="s">
        <v>225</v>
      </c>
      <c r="X4" s="143" t="s">
        <v>226</v>
      </c>
      <c r="Y4" s="143" t="s">
        <v>227</v>
      </c>
      <c r="Z4" s="145" t="s">
        <v>237</v>
      </c>
      <c r="AA4" s="145" t="s">
        <v>238</v>
      </c>
      <c r="AB4" s="145" t="s">
        <v>239</v>
      </c>
      <c r="AC4" s="77" t="s">
        <v>198</v>
      </c>
      <c r="AD4" s="145" t="s">
        <v>235</v>
      </c>
      <c r="AE4" s="145" t="s">
        <v>236</v>
      </c>
      <c r="AF4" s="135"/>
      <c r="AG4" s="137"/>
      <c r="AH4" s="137"/>
      <c r="AI4" s="137"/>
      <c r="AJ4" s="137"/>
      <c r="AK4" s="137"/>
      <c r="AL4" s="137"/>
      <c r="AM4" s="137"/>
      <c r="AN4" s="137"/>
      <c r="AO4" s="137"/>
      <c r="AP4" s="137"/>
      <c r="AQ4" s="137"/>
      <c r="AR4" s="137"/>
      <c r="AS4" s="137"/>
      <c r="AT4" s="135"/>
      <c r="AU4" s="137"/>
      <c r="AV4" s="137"/>
      <c r="AW4" s="137"/>
      <c r="AX4" s="137"/>
      <c r="AY4" s="137"/>
      <c r="AZ4" s="135"/>
      <c r="BA4" s="137"/>
      <c r="BB4" s="137"/>
      <c r="BC4" s="137"/>
    </row>
    <row r="5" spans="1:55" s="43" customFormat="1" ht="22.5" customHeight="1">
      <c r="A5" s="137"/>
      <c r="B5" s="137"/>
      <c r="C5" s="137"/>
      <c r="D5" s="79"/>
      <c r="E5" s="79"/>
      <c r="F5" s="146"/>
      <c r="G5" s="146"/>
      <c r="H5" s="79"/>
      <c r="I5" s="146"/>
      <c r="J5" s="146"/>
      <c r="K5" s="79"/>
      <c r="L5" s="146"/>
      <c r="M5" s="146"/>
      <c r="N5" s="79"/>
      <c r="O5" s="79"/>
      <c r="P5" s="146"/>
      <c r="Q5" s="144"/>
      <c r="R5" s="144"/>
      <c r="S5" s="146"/>
      <c r="T5" s="146"/>
      <c r="U5" s="146"/>
      <c r="V5" s="79"/>
      <c r="W5" s="146"/>
      <c r="X5" s="144"/>
      <c r="Y5" s="144"/>
      <c r="Z5" s="146"/>
      <c r="AA5" s="146"/>
      <c r="AB5" s="146"/>
      <c r="AC5" s="79"/>
      <c r="AD5" s="146"/>
      <c r="AE5" s="146"/>
      <c r="AF5" s="76"/>
      <c r="AG5" s="76"/>
      <c r="AH5" s="76"/>
      <c r="AI5" s="76"/>
      <c r="AJ5" s="76"/>
      <c r="AK5" s="76"/>
      <c r="AL5" s="137"/>
      <c r="AM5" s="76"/>
      <c r="AN5" s="76"/>
      <c r="AO5" s="76"/>
      <c r="AP5" s="76"/>
      <c r="AQ5" s="76"/>
      <c r="AR5" s="76"/>
      <c r="AS5" s="76"/>
      <c r="AT5" s="76"/>
      <c r="AU5" s="76"/>
      <c r="AV5" s="137"/>
      <c r="AW5" s="76"/>
      <c r="AX5" s="76"/>
      <c r="AY5" s="76"/>
      <c r="AZ5" s="76"/>
      <c r="BA5" s="76"/>
      <c r="BB5" s="76"/>
      <c r="BC5" s="76"/>
    </row>
    <row r="6" spans="1:55" s="66" customFormat="1" ht="13.5" customHeight="1">
      <c r="A6" s="137"/>
      <c r="B6" s="137"/>
      <c r="C6" s="137"/>
      <c r="D6" s="80" t="s">
        <v>240</v>
      </c>
      <c r="E6" s="80" t="s">
        <v>240</v>
      </c>
      <c r="F6" s="80" t="s">
        <v>240</v>
      </c>
      <c r="G6" s="80" t="s">
        <v>240</v>
      </c>
      <c r="H6" s="80" t="s">
        <v>240</v>
      </c>
      <c r="I6" s="80" t="s">
        <v>240</v>
      </c>
      <c r="J6" s="80" t="s">
        <v>240</v>
      </c>
      <c r="K6" s="80" t="s">
        <v>240</v>
      </c>
      <c r="L6" s="80" t="s">
        <v>240</v>
      </c>
      <c r="M6" s="80" t="s">
        <v>240</v>
      </c>
      <c r="N6" s="80" t="s">
        <v>240</v>
      </c>
      <c r="O6" s="80" t="s">
        <v>240</v>
      </c>
      <c r="P6" s="80" t="s">
        <v>240</v>
      </c>
      <c r="Q6" s="80" t="s">
        <v>240</v>
      </c>
      <c r="R6" s="80" t="s">
        <v>240</v>
      </c>
      <c r="S6" s="80" t="s">
        <v>240</v>
      </c>
      <c r="T6" s="80" t="s">
        <v>240</v>
      </c>
      <c r="U6" s="80" t="s">
        <v>240</v>
      </c>
      <c r="V6" s="80" t="s">
        <v>240</v>
      </c>
      <c r="W6" s="80" t="s">
        <v>240</v>
      </c>
      <c r="X6" s="80" t="s">
        <v>240</v>
      </c>
      <c r="Y6" s="80" t="s">
        <v>240</v>
      </c>
      <c r="Z6" s="80" t="s">
        <v>240</v>
      </c>
      <c r="AA6" s="80" t="s">
        <v>240</v>
      </c>
      <c r="AB6" s="80" t="s">
        <v>240</v>
      </c>
      <c r="AC6" s="80" t="s">
        <v>240</v>
      </c>
      <c r="AD6" s="80" t="s">
        <v>240</v>
      </c>
      <c r="AE6" s="80" t="s">
        <v>240</v>
      </c>
      <c r="AF6" s="81" t="s">
        <v>241</v>
      </c>
      <c r="AG6" s="81" t="s">
        <v>241</v>
      </c>
      <c r="AH6" s="81" t="s">
        <v>241</v>
      </c>
      <c r="AI6" s="81" t="s">
        <v>241</v>
      </c>
      <c r="AJ6" s="81" t="s">
        <v>241</v>
      </c>
      <c r="AK6" s="81" t="s">
        <v>241</v>
      </c>
      <c r="AL6" s="81" t="s">
        <v>241</v>
      </c>
      <c r="AM6" s="81" t="s">
        <v>241</v>
      </c>
      <c r="AN6" s="81" t="s">
        <v>241</v>
      </c>
      <c r="AO6" s="81" t="s">
        <v>241</v>
      </c>
      <c r="AP6" s="81" t="s">
        <v>241</v>
      </c>
      <c r="AQ6" s="81" t="s">
        <v>241</v>
      </c>
      <c r="AR6" s="81" t="s">
        <v>241</v>
      </c>
      <c r="AS6" s="81" t="s">
        <v>241</v>
      </c>
      <c r="AT6" s="81" t="s">
        <v>241</v>
      </c>
      <c r="AU6" s="81" t="s">
        <v>241</v>
      </c>
      <c r="AV6" s="81" t="s">
        <v>241</v>
      </c>
      <c r="AW6" s="81" t="s">
        <v>241</v>
      </c>
      <c r="AX6" s="81" t="s">
        <v>241</v>
      </c>
      <c r="AY6" s="81" t="s">
        <v>241</v>
      </c>
      <c r="AZ6" s="81" t="s">
        <v>241</v>
      </c>
      <c r="BA6" s="81" t="s">
        <v>241</v>
      </c>
      <c r="BB6" s="81" t="s">
        <v>241</v>
      </c>
      <c r="BC6" s="81" t="s">
        <v>241</v>
      </c>
    </row>
    <row r="7" spans="1:55" ht="13.5" customHeight="1">
      <c r="A7" s="97" t="str">
        <f>水洗化人口等!A7</f>
        <v>愛知県</v>
      </c>
      <c r="B7" s="90" t="str">
        <f>水洗化人口等!B7</f>
        <v>23000</v>
      </c>
      <c r="C7" s="89" t="s">
        <v>198</v>
      </c>
      <c r="D7" s="91">
        <f>SUM(E7,+H7,+K7)</f>
        <v>1142236</v>
      </c>
      <c r="E7" s="91">
        <f>SUM(F7:G7)</f>
        <v>26315</v>
      </c>
      <c r="F7" s="91">
        <f>SUM(F$8:F$207)</f>
        <v>9577</v>
      </c>
      <c r="G7" s="91">
        <f>SUM(G$8:G$207)</f>
        <v>16738</v>
      </c>
      <c r="H7" s="91">
        <f>SUM(I7:J7)</f>
        <v>186530</v>
      </c>
      <c r="I7" s="91">
        <f>SUM(I$8:I$207)</f>
        <v>30389</v>
      </c>
      <c r="J7" s="91">
        <f>SUM(J$8:J$207)</f>
        <v>156141</v>
      </c>
      <c r="K7" s="91">
        <f>SUM(L7:M7)</f>
        <v>929391</v>
      </c>
      <c r="L7" s="91">
        <f>SUM(L$8:L$207)</f>
        <v>30087</v>
      </c>
      <c r="M7" s="91">
        <f>SUM(M$8:M$207)</f>
        <v>899304</v>
      </c>
      <c r="N7" s="91">
        <f>SUM(O7,+V7,+AC7)</f>
        <v>1142236</v>
      </c>
      <c r="O7" s="91">
        <f>SUM(P7:U7)</f>
        <v>70053</v>
      </c>
      <c r="P7" s="91">
        <f t="shared" ref="P7:U7" si="0">SUM(P$8:P$207)</f>
        <v>53439</v>
      </c>
      <c r="Q7" s="91">
        <f t="shared" si="0"/>
        <v>0</v>
      </c>
      <c r="R7" s="91">
        <f t="shared" si="0"/>
        <v>724</v>
      </c>
      <c r="S7" s="91">
        <f t="shared" si="0"/>
        <v>15890</v>
      </c>
      <c r="T7" s="91">
        <f t="shared" si="0"/>
        <v>0</v>
      </c>
      <c r="U7" s="91">
        <f t="shared" si="0"/>
        <v>0</v>
      </c>
      <c r="V7" s="91">
        <f>SUM(W7:AB7)</f>
        <v>1072183</v>
      </c>
      <c r="W7" s="91">
        <f t="shared" ref="W7:AB7" si="1">SUM(W$8:W$207)</f>
        <v>882770</v>
      </c>
      <c r="X7" s="91">
        <f t="shared" si="1"/>
        <v>0</v>
      </c>
      <c r="Y7" s="91">
        <f t="shared" si="1"/>
        <v>51159</v>
      </c>
      <c r="Z7" s="91">
        <f t="shared" si="1"/>
        <v>135799</v>
      </c>
      <c r="AA7" s="91">
        <f t="shared" si="1"/>
        <v>2455</v>
      </c>
      <c r="AB7" s="91">
        <f t="shared" si="1"/>
        <v>0</v>
      </c>
      <c r="AC7" s="91">
        <f>SUM(AD7:AE7)</f>
        <v>0</v>
      </c>
      <c r="AD7" s="91">
        <f>SUM(AD$8:AD$207)</f>
        <v>0</v>
      </c>
      <c r="AE7" s="91">
        <f>SUM(AE$8:AE$207)</f>
        <v>0</v>
      </c>
      <c r="AF7" s="91">
        <f>SUM(AG7:AI7)</f>
        <v>23391</v>
      </c>
      <c r="AG7" s="91">
        <f>SUM(AG$8:AG$207)</f>
        <v>22940</v>
      </c>
      <c r="AH7" s="91">
        <f>SUM(AH$8:AH$207)</f>
        <v>0</v>
      </c>
      <c r="AI7" s="91">
        <f>SUM(AI$8:AI$207)</f>
        <v>451</v>
      </c>
      <c r="AJ7" s="91">
        <f>SUM(AK7:AS7)</f>
        <v>40296</v>
      </c>
      <c r="AK7" s="91">
        <f t="shared" ref="AK7:AS7" si="2">SUM(AK$8:AK$207)</f>
        <v>17417</v>
      </c>
      <c r="AL7" s="91">
        <f t="shared" si="2"/>
        <v>304</v>
      </c>
      <c r="AM7" s="91">
        <f t="shared" si="2"/>
        <v>17733</v>
      </c>
      <c r="AN7" s="91">
        <f t="shared" si="2"/>
        <v>1173</v>
      </c>
      <c r="AO7" s="91">
        <f t="shared" si="2"/>
        <v>0</v>
      </c>
      <c r="AP7" s="91">
        <f t="shared" si="2"/>
        <v>0</v>
      </c>
      <c r="AQ7" s="91">
        <f t="shared" si="2"/>
        <v>902</v>
      </c>
      <c r="AR7" s="91">
        <f t="shared" si="2"/>
        <v>534</v>
      </c>
      <c r="AS7" s="91">
        <f t="shared" si="2"/>
        <v>2233</v>
      </c>
      <c r="AT7" s="91">
        <f>SUM(AU7:AY7)</f>
        <v>1092</v>
      </c>
      <c r="AU7" s="91">
        <f>SUM(AU$8:AU$207)</f>
        <v>365</v>
      </c>
      <c r="AV7" s="91">
        <f>SUM(AV$8:AV$207)</f>
        <v>0</v>
      </c>
      <c r="AW7" s="91">
        <f>SUM(AW$8:AW$207)</f>
        <v>727</v>
      </c>
      <c r="AX7" s="91">
        <f>SUM(AX$8:AX$207)</f>
        <v>0</v>
      </c>
      <c r="AY7" s="91">
        <f>SUM(AY$8:AY$207)</f>
        <v>0</v>
      </c>
      <c r="AZ7" s="91">
        <f>SUM(BA7:BC7)</f>
        <v>685</v>
      </c>
      <c r="BA7" s="91">
        <f>SUM(BA$8:BA$207)</f>
        <v>685</v>
      </c>
      <c r="BB7" s="91">
        <f>SUM(BB$8:BB$207)</f>
        <v>0</v>
      </c>
      <c r="BC7" s="91">
        <f>SUM(BC$8:BC$207)</f>
        <v>0</v>
      </c>
    </row>
    <row r="8" spans="1:55" ht="13.5" customHeight="1">
      <c r="A8" s="98" t="s">
        <v>31</v>
      </c>
      <c r="B8" s="96" t="s">
        <v>260</v>
      </c>
      <c r="C8" s="85" t="s">
        <v>261</v>
      </c>
      <c r="D8" s="87">
        <f>SUM(E8,+H8,+K8)</f>
        <v>26368</v>
      </c>
      <c r="E8" s="87">
        <f>SUM(F8:G8)</f>
        <v>7714</v>
      </c>
      <c r="F8" s="87">
        <v>7714</v>
      </c>
      <c r="G8" s="87">
        <v>0</v>
      </c>
      <c r="H8" s="87">
        <f>SUM(I8:J8)</f>
        <v>0</v>
      </c>
      <c r="I8" s="87">
        <v>0</v>
      </c>
      <c r="J8" s="87">
        <v>0</v>
      </c>
      <c r="K8" s="87">
        <f>SUM(L8:M8)</f>
        <v>18654</v>
      </c>
      <c r="L8" s="87">
        <v>0</v>
      </c>
      <c r="M8" s="87">
        <v>18654</v>
      </c>
      <c r="N8" s="87">
        <f>SUM(O8,+V8,+AC8)</f>
        <v>26368</v>
      </c>
      <c r="O8" s="87">
        <f>SUM(P8:U8)</f>
        <v>7714</v>
      </c>
      <c r="P8" s="87">
        <v>0</v>
      </c>
      <c r="Q8" s="87">
        <v>0</v>
      </c>
      <c r="R8" s="87">
        <v>0</v>
      </c>
      <c r="S8" s="87">
        <v>7714</v>
      </c>
      <c r="T8" s="87">
        <v>0</v>
      </c>
      <c r="U8" s="87">
        <v>0</v>
      </c>
      <c r="V8" s="87">
        <f>SUM(W8:AB8)</f>
        <v>18654</v>
      </c>
      <c r="W8" s="87">
        <v>0</v>
      </c>
      <c r="X8" s="87">
        <v>0</v>
      </c>
      <c r="Y8" s="87">
        <v>0</v>
      </c>
      <c r="Z8" s="87">
        <v>18654</v>
      </c>
      <c r="AA8" s="87">
        <v>0</v>
      </c>
      <c r="AB8" s="87">
        <v>0</v>
      </c>
      <c r="AC8" s="87">
        <f>SUM(AD8:AE8)</f>
        <v>0</v>
      </c>
      <c r="AD8" s="87">
        <v>0</v>
      </c>
      <c r="AE8" s="87">
        <v>0</v>
      </c>
      <c r="AF8" s="87">
        <f>SUM(AG8:AI8)</f>
        <v>0</v>
      </c>
      <c r="AG8" s="87">
        <v>0</v>
      </c>
      <c r="AH8" s="87">
        <v>0</v>
      </c>
      <c r="AI8" s="87">
        <v>0</v>
      </c>
      <c r="AJ8" s="87">
        <f>SUM(AK8:AS8)</f>
        <v>0</v>
      </c>
      <c r="AK8" s="87">
        <v>0</v>
      </c>
      <c r="AL8" s="87">
        <v>0</v>
      </c>
      <c r="AM8" s="87">
        <v>0</v>
      </c>
      <c r="AN8" s="87">
        <v>0</v>
      </c>
      <c r="AO8" s="87">
        <v>0</v>
      </c>
      <c r="AP8" s="87">
        <v>0</v>
      </c>
      <c r="AQ8" s="87">
        <v>0</v>
      </c>
      <c r="AR8" s="87">
        <v>0</v>
      </c>
      <c r="AS8" s="87">
        <v>0</v>
      </c>
      <c r="AT8" s="87">
        <f>SUM(AU8:AY8)</f>
        <v>0</v>
      </c>
      <c r="AU8" s="87">
        <v>0</v>
      </c>
      <c r="AV8" s="87">
        <v>0</v>
      </c>
      <c r="AW8" s="87">
        <v>0</v>
      </c>
      <c r="AX8" s="87">
        <v>0</v>
      </c>
      <c r="AY8" s="87">
        <v>0</v>
      </c>
      <c r="AZ8" s="87">
        <f>SUM(BA8:BC8)</f>
        <v>0</v>
      </c>
      <c r="BA8" s="87">
        <v>0</v>
      </c>
      <c r="BB8" s="87">
        <v>0</v>
      </c>
      <c r="BC8" s="87">
        <v>0</v>
      </c>
    </row>
    <row r="9" spans="1:55" ht="13.5" customHeight="1">
      <c r="A9" s="98" t="s">
        <v>31</v>
      </c>
      <c r="B9" s="96" t="s">
        <v>264</v>
      </c>
      <c r="C9" s="85" t="s">
        <v>265</v>
      </c>
      <c r="D9" s="87">
        <f>SUM(E9,+H9,+K9)</f>
        <v>51883</v>
      </c>
      <c r="E9" s="87">
        <f>SUM(F9:G9)</f>
        <v>0</v>
      </c>
      <c r="F9" s="87">
        <v>0</v>
      </c>
      <c r="G9" s="87">
        <v>0</v>
      </c>
      <c r="H9" s="87">
        <f>SUM(I9:J9)</f>
        <v>0</v>
      </c>
      <c r="I9" s="87">
        <v>0</v>
      </c>
      <c r="J9" s="87">
        <v>0</v>
      </c>
      <c r="K9" s="87">
        <f>SUM(L9:M9)</f>
        <v>51883</v>
      </c>
      <c r="L9" s="87">
        <v>724</v>
      </c>
      <c r="M9" s="87">
        <v>51159</v>
      </c>
      <c r="N9" s="87">
        <f>SUM(O9,+V9,+AC9)</f>
        <v>51883</v>
      </c>
      <c r="O9" s="87">
        <f>SUM(P9:U9)</f>
        <v>724</v>
      </c>
      <c r="P9" s="87">
        <v>0</v>
      </c>
      <c r="Q9" s="87">
        <v>0</v>
      </c>
      <c r="R9" s="87">
        <v>724</v>
      </c>
      <c r="S9" s="87">
        <v>0</v>
      </c>
      <c r="T9" s="87">
        <v>0</v>
      </c>
      <c r="U9" s="87">
        <v>0</v>
      </c>
      <c r="V9" s="87">
        <f>SUM(W9:AB9)</f>
        <v>51159</v>
      </c>
      <c r="W9" s="87">
        <v>0</v>
      </c>
      <c r="X9" s="87">
        <v>0</v>
      </c>
      <c r="Y9" s="87">
        <v>51159</v>
      </c>
      <c r="Z9" s="87">
        <v>0</v>
      </c>
      <c r="AA9" s="87">
        <v>0</v>
      </c>
      <c r="AB9" s="87">
        <v>0</v>
      </c>
      <c r="AC9" s="87">
        <f>SUM(AD9:AE9)</f>
        <v>0</v>
      </c>
      <c r="AD9" s="87">
        <v>0</v>
      </c>
      <c r="AE9" s="87">
        <v>0</v>
      </c>
      <c r="AF9" s="87">
        <f>SUM(AG9:AI9)</f>
        <v>451</v>
      </c>
      <c r="AG9" s="87">
        <v>0</v>
      </c>
      <c r="AH9" s="87">
        <v>0</v>
      </c>
      <c r="AI9" s="87">
        <v>451</v>
      </c>
      <c r="AJ9" s="87">
        <f>SUM(AK9:AS9)</f>
        <v>0</v>
      </c>
      <c r="AK9" s="87">
        <v>0</v>
      </c>
      <c r="AL9" s="87">
        <v>0</v>
      </c>
      <c r="AM9" s="87">
        <v>0</v>
      </c>
      <c r="AN9" s="87">
        <v>0</v>
      </c>
      <c r="AO9" s="87">
        <v>0</v>
      </c>
      <c r="AP9" s="87">
        <v>0</v>
      </c>
      <c r="AQ9" s="87">
        <v>0</v>
      </c>
      <c r="AR9" s="87">
        <v>0</v>
      </c>
      <c r="AS9" s="87">
        <v>0</v>
      </c>
      <c r="AT9" s="87">
        <f>SUM(AU9:AY9)</f>
        <v>0</v>
      </c>
      <c r="AU9" s="87">
        <v>0</v>
      </c>
      <c r="AV9" s="87">
        <v>0</v>
      </c>
      <c r="AW9" s="87">
        <v>0</v>
      </c>
      <c r="AX9" s="87">
        <v>0</v>
      </c>
      <c r="AY9" s="87">
        <v>0</v>
      </c>
      <c r="AZ9" s="87">
        <f>SUM(BA9:BC9)</f>
        <v>0</v>
      </c>
      <c r="BA9" s="87">
        <v>0</v>
      </c>
      <c r="BB9" s="87">
        <v>0</v>
      </c>
      <c r="BC9" s="87">
        <v>0</v>
      </c>
    </row>
    <row r="10" spans="1:55" ht="13.5" customHeight="1">
      <c r="A10" s="98" t="s">
        <v>31</v>
      </c>
      <c r="B10" s="96" t="s">
        <v>266</v>
      </c>
      <c r="C10" s="85" t="s">
        <v>267</v>
      </c>
      <c r="D10" s="87">
        <f>SUM(E10,+H10,+K10)</f>
        <v>38960</v>
      </c>
      <c r="E10" s="87">
        <f>SUM(F10:G10)</f>
        <v>0</v>
      </c>
      <c r="F10" s="87">
        <v>0</v>
      </c>
      <c r="G10" s="87">
        <v>0</v>
      </c>
      <c r="H10" s="87">
        <f>SUM(I10:J10)</f>
        <v>0</v>
      </c>
      <c r="I10" s="87">
        <v>0</v>
      </c>
      <c r="J10" s="87">
        <v>0</v>
      </c>
      <c r="K10" s="87">
        <f>SUM(L10:M10)</f>
        <v>38960</v>
      </c>
      <c r="L10" s="87">
        <v>1429</v>
      </c>
      <c r="M10" s="87">
        <v>37531</v>
      </c>
      <c r="N10" s="87">
        <f>SUM(O10,+V10,+AC10)</f>
        <v>38960</v>
      </c>
      <c r="O10" s="87">
        <f>SUM(P10:U10)</f>
        <v>1429</v>
      </c>
      <c r="P10" s="87">
        <v>1429</v>
      </c>
      <c r="Q10" s="87">
        <v>0</v>
      </c>
      <c r="R10" s="87">
        <v>0</v>
      </c>
      <c r="S10" s="87">
        <v>0</v>
      </c>
      <c r="T10" s="87">
        <v>0</v>
      </c>
      <c r="U10" s="87">
        <v>0</v>
      </c>
      <c r="V10" s="87">
        <f>SUM(W10:AB10)</f>
        <v>37531</v>
      </c>
      <c r="W10" s="87">
        <v>37531</v>
      </c>
      <c r="X10" s="87">
        <v>0</v>
      </c>
      <c r="Y10" s="87">
        <v>0</v>
      </c>
      <c r="Z10" s="87">
        <v>0</v>
      </c>
      <c r="AA10" s="87">
        <v>0</v>
      </c>
      <c r="AB10" s="87">
        <v>0</v>
      </c>
      <c r="AC10" s="87">
        <f>SUM(AD10:AE10)</f>
        <v>0</v>
      </c>
      <c r="AD10" s="87">
        <v>0</v>
      </c>
      <c r="AE10" s="87">
        <v>0</v>
      </c>
      <c r="AF10" s="87">
        <f>SUM(AG10:AI10)</f>
        <v>1482</v>
      </c>
      <c r="AG10" s="87">
        <v>1482</v>
      </c>
      <c r="AH10" s="87">
        <v>0</v>
      </c>
      <c r="AI10" s="87">
        <v>0</v>
      </c>
      <c r="AJ10" s="87">
        <f>SUM(AK10:AS10)</f>
        <v>1482</v>
      </c>
      <c r="AK10" s="87">
        <v>0</v>
      </c>
      <c r="AL10" s="87">
        <v>0</v>
      </c>
      <c r="AM10" s="87">
        <v>1482</v>
      </c>
      <c r="AN10" s="87">
        <v>0</v>
      </c>
      <c r="AO10" s="87">
        <v>0</v>
      </c>
      <c r="AP10" s="87">
        <v>0</v>
      </c>
      <c r="AQ10" s="87">
        <v>0</v>
      </c>
      <c r="AR10" s="87">
        <v>0</v>
      </c>
      <c r="AS10" s="87">
        <v>0</v>
      </c>
      <c r="AT10" s="87">
        <f>SUM(AU10:AY10)</f>
        <v>19</v>
      </c>
      <c r="AU10" s="87">
        <v>0</v>
      </c>
      <c r="AV10" s="87">
        <v>0</v>
      </c>
      <c r="AW10" s="87">
        <v>19</v>
      </c>
      <c r="AX10" s="87">
        <v>0</v>
      </c>
      <c r="AY10" s="87">
        <v>0</v>
      </c>
      <c r="AZ10" s="87">
        <f>SUM(BA10:BC10)</f>
        <v>0</v>
      </c>
      <c r="BA10" s="87">
        <v>0</v>
      </c>
      <c r="BB10" s="87">
        <v>0</v>
      </c>
      <c r="BC10" s="87">
        <v>0</v>
      </c>
    </row>
    <row r="11" spans="1:55" ht="13.5" customHeight="1">
      <c r="A11" s="98" t="s">
        <v>31</v>
      </c>
      <c r="B11" s="96" t="s">
        <v>268</v>
      </c>
      <c r="C11" s="85" t="s">
        <v>269</v>
      </c>
      <c r="D11" s="87">
        <f>SUM(E11,+H11,+K11)</f>
        <v>82815</v>
      </c>
      <c r="E11" s="87">
        <f>SUM(F11:G11)</f>
        <v>0</v>
      </c>
      <c r="F11" s="87">
        <v>0</v>
      </c>
      <c r="G11" s="87">
        <v>0</v>
      </c>
      <c r="H11" s="87">
        <f>SUM(I11:J11)</f>
        <v>0</v>
      </c>
      <c r="I11" s="87">
        <v>0</v>
      </c>
      <c r="J11" s="87">
        <v>0</v>
      </c>
      <c r="K11" s="87">
        <f>SUM(L11:M11)</f>
        <v>82815</v>
      </c>
      <c r="L11" s="87">
        <v>7502</v>
      </c>
      <c r="M11" s="87">
        <v>75313</v>
      </c>
      <c r="N11" s="87">
        <f>SUM(O11,+V11,+AC11)</f>
        <v>82815</v>
      </c>
      <c r="O11" s="87">
        <f>SUM(P11:U11)</f>
        <v>7502</v>
      </c>
      <c r="P11" s="87">
        <v>6501</v>
      </c>
      <c r="Q11" s="87">
        <v>0</v>
      </c>
      <c r="R11" s="87">
        <v>0</v>
      </c>
      <c r="S11" s="87">
        <v>1001</v>
      </c>
      <c r="T11" s="87">
        <v>0</v>
      </c>
      <c r="U11" s="87">
        <v>0</v>
      </c>
      <c r="V11" s="87">
        <f>SUM(W11:AB11)</f>
        <v>75313</v>
      </c>
      <c r="W11" s="87">
        <v>70621</v>
      </c>
      <c r="X11" s="87">
        <v>0</v>
      </c>
      <c r="Y11" s="87">
        <v>0</v>
      </c>
      <c r="Z11" s="87">
        <v>4692</v>
      </c>
      <c r="AA11" s="87">
        <v>0</v>
      </c>
      <c r="AB11" s="87">
        <v>0</v>
      </c>
      <c r="AC11" s="87">
        <f>SUM(AD11:AE11)</f>
        <v>0</v>
      </c>
      <c r="AD11" s="87">
        <v>0</v>
      </c>
      <c r="AE11" s="87">
        <v>0</v>
      </c>
      <c r="AF11" s="87">
        <f>SUM(AG11:AI11)</f>
        <v>2410</v>
      </c>
      <c r="AG11" s="87">
        <v>2410</v>
      </c>
      <c r="AH11" s="87">
        <v>0</v>
      </c>
      <c r="AI11" s="87">
        <v>0</v>
      </c>
      <c r="AJ11" s="87">
        <f>SUM(AK11:AS11)</f>
        <v>2410</v>
      </c>
      <c r="AK11" s="87">
        <v>0</v>
      </c>
      <c r="AL11" s="87">
        <v>0</v>
      </c>
      <c r="AM11" s="87">
        <v>2410</v>
      </c>
      <c r="AN11" s="87">
        <v>0</v>
      </c>
      <c r="AO11" s="87">
        <v>0</v>
      </c>
      <c r="AP11" s="87">
        <v>0</v>
      </c>
      <c r="AQ11" s="87">
        <v>0</v>
      </c>
      <c r="AR11" s="87">
        <v>0</v>
      </c>
      <c r="AS11" s="87">
        <v>0</v>
      </c>
      <c r="AT11" s="87">
        <f>SUM(AU11:AY11)</f>
        <v>0</v>
      </c>
      <c r="AU11" s="87">
        <v>0</v>
      </c>
      <c r="AV11" s="87">
        <v>0</v>
      </c>
      <c r="AW11" s="87">
        <v>0</v>
      </c>
      <c r="AX11" s="87">
        <v>0</v>
      </c>
      <c r="AY11" s="87">
        <v>0</v>
      </c>
      <c r="AZ11" s="87">
        <f>SUM(BA11:BC11)</f>
        <v>0</v>
      </c>
      <c r="BA11" s="87">
        <v>0</v>
      </c>
      <c r="BB11" s="87">
        <v>0</v>
      </c>
      <c r="BC11" s="87">
        <v>0</v>
      </c>
    </row>
    <row r="12" spans="1:55" ht="13.5" customHeight="1">
      <c r="A12" s="98" t="s">
        <v>31</v>
      </c>
      <c r="B12" s="96" t="s">
        <v>270</v>
      </c>
      <c r="C12" s="85" t="s">
        <v>271</v>
      </c>
      <c r="D12" s="87">
        <f>SUM(E12,+H12,+K12)</f>
        <v>29027</v>
      </c>
      <c r="E12" s="87">
        <f>SUM(F12:G12)</f>
        <v>0</v>
      </c>
      <c r="F12" s="87">
        <v>0</v>
      </c>
      <c r="G12" s="87">
        <v>0</v>
      </c>
      <c r="H12" s="87">
        <f>SUM(I12:J12)</f>
        <v>2403</v>
      </c>
      <c r="I12" s="87">
        <v>2403</v>
      </c>
      <c r="J12" s="87">
        <v>0</v>
      </c>
      <c r="K12" s="87">
        <f>SUM(L12:M12)</f>
        <v>26624</v>
      </c>
      <c r="L12" s="87">
        <v>0</v>
      </c>
      <c r="M12" s="87">
        <v>26624</v>
      </c>
      <c r="N12" s="87">
        <f>SUM(O12,+V12,+AC12)</f>
        <v>29027</v>
      </c>
      <c r="O12" s="87">
        <f>SUM(P12:U12)</f>
        <v>2403</v>
      </c>
      <c r="P12" s="87">
        <v>2403</v>
      </c>
      <c r="Q12" s="87">
        <v>0</v>
      </c>
      <c r="R12" s="87">
        <v>0</v>
      </c>
      <c r="S12" s="87">
        <v>0</v>
      </c>
      <c r="T12" s="87">
        <v>0</v>
      </c>
      <c r="U12" s="87">
        <v>0</v>
      </c>
      <c r="V12" s="87">
        <f>SUM(W12:AB12)</f>
        <v>26624</v>
      </c>
      <c r="W12" s="87">
        <v>26624</v>
      </c>
      <c r="X12" s="87">
        <v>0</v>
      </c>
      <c r="Y12" s="87">
        <v>0</v>
      </c>
      <c r="Z12" s="87">
        <v>0</v>
      </c>
      <c r="AA12" s="87">
        <v>0</v>
      </c>
      <c r="AB12" s="87">
        <v>0</v>
      </c>
      <c r="AC12" s="87">
        <f>SUM(AD12:AE12)</f>
        <v>0</v>
      </c>
      <c r="AD12" s="87">
        <v>0</v>
      </c>
      <c r="AE12" s="87">
        <v>0</v>
      </c>
      <c r="AF12" s="87">
        <f>SUM(AG12:AI12)</f>
        <v>443</v>
      </c>
      <c r="AG12" s="87">
        <v>443</v>
      </c>
      <c r="AH12" s="87">
        <v>0</v>
      </c>
      <c r="AI12" s="87">
        <v>0</v>
      </c>
      <c r="AJ12" s="87">
        <f>SUM(AK12:AS12)</f>
        <v>443</v>
      </c>
      <c r="AK12" s="87">
        <v>0</v>
      </c>
      <c r="AL12" s="87">
        <v>0</v>
      </c>
      <c r="AM12" s="87">
        <v>0</v>
      </c>
      <c r="AN12" s="87">
        <v>443</v>
      </c>
      <c r="AO12" s="87">
        <v>0</v>
      </c>
      <c r="AP12" s="87">
        <v>0</v>
      </c>
      <c r="AQ12" s="87">
        <v>0</v>
      </c>
      <c r="AR12" s="87">
        <v>0</v>
      </c>
      <c r="AS12" s="87">
        <v>0</v>
      </c>
      <c r="AT12" s="87">
        <f>SUM(AU12:AY12)</f>
        <v>0</v>
      </c>
      <c r="AU12" s="87">
        <v>0</v>
      </c>
      <c r="AV12" s="87">
        <v>0</v>
      </c>
      <c r="AW12" s="87">
        <v>0</v>
      </c>
      <c r="AX12" s="87">
        <v>0</v>
      </c>
      <c r="AY12" s="87">
        <v>0</v>
      </c>
      <c r="AZ12" s="87">
        <f>SUM(BA12:BC12)</f>
        <v>0</v>
      </c>
      <c r="BA12" s="87">
        <v>0</v>
      </c>
      <c r="BB12" s="87">
        <v>0</v>
      </c>
      <c r="BC12" s="87">
        <v>0</v>
      </c>
    </row>
    <row r="13" spans="1:55" ht="13.5" customHeight="1">
      <c r="A13" s="98" t="s">
        <v>31</v>
      </c>
      <c r="B13" s="96" t="s">
        <v>272</v>
      </c>
      <c r="C13" s="85" t="s">
        <v>273</v>
      </c>
      <c r="D13" s="87">
        <f>SUM(E13,+H13,+K13)</f>
        <v>18423</v>
      </c>
      <c r="E13" s="87">
        <f>SUM(F13:G13)</f>
        <v>0</v>
      </c>
      <c r="F13" s="87">
        <v>0</v>
      </c>
      <c r="G13" s="87">
        <v>0</v>
      </c>
      <c r="H13" s="87">
        <f>SUM(I13:J13)</f>
        <v>1323</v>
      </c>
      <c r="I13" s="87">
        <v>1323</v>
      </c>
      <c r="J13" s="87">
        <v>0</v>
      </c>
      <c r="K13" s="87">
        <f>SUM(L13:M13)</f>
        <v>17100</v>
      </c>
      <c r="L13" s="87">
        <v>0</v>
      </c>
      <c r="M13" s="87">
        <v>17100</v>
      </c>
      <c r="N13" s="87">
        <f>SUM(O13,+V13,+AC13)</f>
        <v>18423</v>
      </c>
      <c r="O13" s="87">
        <f>SUM(P13:U13)</f>
        <v>1323</v>
      </c>
      <c r="P13" s="87">
        <v>1323</v>
      </c>
      <c r="Q13" s="87">
        <v>0</v>
      </c>
      <c r="R13" s="87">
        <v>0</v>
      </c>
      <c r="S13" s="87">
        <v>0</v>
      </c>
      <c r="T13" s="87">
        <v>0</v>
      </c>
      <c r="U13" s="87">
        <v>0</v>
      </c>
      <c r="V13" s="87">
        <f>SUM(W13:AB13)</f>
        <v>17100</v>
      </c>
      <c r="W13" s="87">
        <v>17100</v>
      </c>
      <c r="X13" s="87">
        <v>0</v>
      </c>
      <c r="Y13" s="87">
        <v>0</v>
      </c>
      <c r="Z13" s="87">
        <v>0</v>
      </c>
      <c r="AA13" s="87">
        <v>0</v>
      </c>
      <c r="AB13" s="87">
        <v>0</v>
      </c>
      <c r="AC13" s="87">
        <f>SUM(AD13:AE13)</f>
        <v>0</v>
      </c>
      <c r="AD13" s="87">
        <v>0</v>
      </c>
      <c r="AE13" s="87">
        <v>0</v>
      </c>
      <c r="AF13" s="87">
        <f>SUM(AG13:AI13)</f>
        <v>380</v>
      </c>
      <c r="AG13" s="87">
        <v>380</v>
      </c>
      <c r="AH13" s="87">
        <v>0</v>
      </c>
      <c r="AI13" s="87">
        <v>0</v>
      </c>
      <c r="AJ13" s="87">
        <f>SUM(AK13:AS13)</f>
        <v>380</v>
      </c>
      <c r="AK13" s="87">
        <v>0</v>
      </c>
      <c r="AL13" s="87">
        <v>0</v>
      </c>
      <c r="AM13" s="87">
        <v>380</v>
      </c>
      <c r="AN13" s="87">
        <v>0</v>
      </c>
      <c r="AO13" s="87">
        <v>0</v>
      </c>
      <c r="AP13" s="87">
        <v>0</v>
      </c>
      <c r="AQ13" s="87">
        <v>0</v>
      </c>
      <c r="AR13" s="87">
        <v>0</v>
      </c>
      <c r="AS13" s="87">
        <v>0</v>
      </c>
      <c r="AT13" s="87">
        <f>SUM(AU13:AY13)</f>
        <v>0</v>
      </c>
      <c r="AU13" s="87">
        <v>0</v>
      </c>
      <c r="AV13" s="87">
        <v>0</v>
      </c>
      <c r="AW13" s="87">
        <v>0</v>
      </c>
      <c r="AX13" s="87">
        <v>0</v>
      </c>
      <c r="AY13" s="87">
        <v>0</v>
      </c>
      <c r="AZ13" s="87">
        <f>SUM(BA13:BC13)</f>
        <v>0</v>
      </c>
      <c r="BA13" s="87">
        <v>0</v>
      </c>
      <c r="BB13" s="87">
        <v>0</v>
      </c>
      <c r="BC13" s="87">
        <v>0</v>
      </c>
    </row>
    <row r="14" spans="1:55" ht="13.5" customHeight="1">
      <c r="A14" s="98" t="s">
        <v>31</v>
      </c>
      <c r="B14" s="96" t="s">
        <v>274</v>
      </c>
      <c r="C14" s="85" t="s">
        <v>275</v>
      </c>
      <c r="D14" s="87">
        <f>SUM(E14,+H14,+K14)</f>
        <v>54260</v>
      </c>
      <c r="E14" s="87">
        <f>SUM(F14:G14)</f>
        <v>475</v>
      </c>
      <c r="F14" s="87">
        <v>475</v>
      </c>
      <c r="G14" s="87">
        <v>0</v>
      </c>
      <c r="H14" s="87">
        <f>SUM(I14:J14)</f>
        <v>4129</v>
      </c>
      <c r="I14" s="87">
        <v>4129</v>
      </c>
      <c r="J14" s="87">
        <v>0</v>
      </c>
      <c r="K14" s="87">
        <f>SUM(L14:M14)</f>
        <v>49656</v>
      </c>
      <c r="L14" s="87">
        <v>0</v>
      </c>
      <c r="M14" s="87">
        <v>49656</v>
      </c>
      <c r="N14" s="87">
        <f>SUM(O14,+V14,+AC14)</f>
        <v>54260</v>
      </c>
      <c r="O14" s="87">
        <f>SUM(P14:U14)</f>
        <v>4604</v>
      </c>
      <c r="P14" s="87">
        <v>4604</v>
      </c>
      <c r="Q14" s="87">
        <v>0</v>
      </c>
      <c r="R14" s="87">
        <v>0</v>
      </c>
      <c r="S14" s="87">
        <v>0</v>
      </c>
      <c r="T14" s="87">
        <v>0</v>
      </c>
      <c r="U14" s="87">
        <v>0</v>
      </c>
      <c r="V14" s="87">
        <f>SUM(W14:AB14)</f>
        <v>49656</v>
      </c>
      <c r="W14" s="87">
        <v>49656</v>
      </c>
      <c r="X14" s="87">
        <v>0</v>
      </c>
      <c r="Y14" s="87">
        <v>0</v>
      </c>
      <c r="Z14" s="87">
        <v>0</v>
      </c>
      <c r="AA14" s="87">
        <v>0</v>
      </c>
      <c r="AB14" s="87">
        <v>0</v>
      </c>
      <c r="AC14" s="87">
        <f>SUM(AD14:AE14)</f>
        <v>0</v>
      </c>
      <c r="AD14" s="87">
        <v>0</v>
      </c>
      <c r="AE14" s="87">
        <v>0</v>
      </c>
      <c r="AF14" s="87">
        <f>SUM(AG14:AI14)</f>
        <v>101</v>
      </c>
      <c r="AG14" s="87">
        <v>101</v>
      </c>
      <c r="AH14" s="87">
        <v>0</v>
      </c>
      <c r="AI14" s="87">
        <v>0</v>
      </c>
      <c r="AJ14" s="87">
        <f>SUM(AK14:AS14)</f>
        <v>0</v>
      </c>
      <c r="AK14" s="87">
        <v>0</v>
      </c>
      <c r="AL14" s="87">
        <v>0</v>
      </c>
      <c r="AM14" s="87">
        <v>0</v>
      </c>
      <c r="AN14" s="87">
        <v>0</v>
      </c>
      <c r="AO14" s="87">
        <v>0</v>
      </c>
      <c r="AP14" s="87">
        <v>0</v>
      </c>
      <c r="AQ14" s="87">
        <v>0</v>
      </c>
      <c r="AR14" s="87">
        <v>0</v>
      </c>
      <c r="AS14" s="87">
        <v>0</v>
      </c>
      <c r="AT14" s="87">
        <f>SUM(AU14:AY14)</f>
        <v>101</v>
      </c>
      <c r="AU14" s="87">
        <v>101</v>
      </c>
      <c r="AV14" s="87">
        <v>0</v>
      </c>
      <c r="AW14" s="87">
        <v>0</v>
      </c>
      <c r="AX14" s="87">
        <v>0</v>
      </c>
      <c r="AY14" s="87">
        <v>0</v>
      </c>
      <c r="AZ14" s="87">
        <f>SUM(BA14:BC14)</f>
        <v>0</v>
      </c>
      <c r="BA14" s="87">
        <v>0</v>
      </c>
      <c r="BB14" s="87">
        <v>0</v>
      </c>
      <c r="BC14" s="87">
        <v>0</v>
      </c>
    </row>
    <row r="15" spans="1:55" ht="13.5" customHeight="1">
      <c r="A15" s="98" t="s">
        <v>31</v>
      </c>
      <c r="B15" s="96" t="s">
        <v>276</v>
      </c>
      <c r="C15" s="85" t="s">
        <v>277</v>
      </c>
      <c r="D15" s="87">
        <f>SUM(E15,+H15,+K15)</f>
        <v>18843</v>
      </c>
      <c r="E15" s="87">
        <f>SUM(F15:G15)</f>
        <v>0</v>
      </c>
      <c r="F15" s="87">
        <v>0</v>
      </c>
      <c r="G15" s="87">
        <v>0</v>
      </c>
      <c r="H15" s="87">
        <f>SUM(I15:J15)</f>
        <v>0</v>
      </c>
      <c r="I15" s="87">
        <v>0</v>
      </c>
      <c r="J15" s="87">
        <v>0</v>
      </c>
      <c r="K15" s="87">
        <f>SUM(L15:M15)</f>
        <v>18843</v>
      </c>
      <c r="L15" s="87">
        <v>851</v>
      </c>
      <c r="M15" s="87">
        <v>17992</v>
      </c>
      <c r="N15" s="87">
        <f>SUM(O15,+V15,+AC15)</f>
        <v>18843</v>
      </c>
      <c r="O15" s="87">
        <f>SUM(P15:U15)</f>
        <v>851</v>
      </c>
      <c r="P15" s="87">
        <v>0</v>
      </c>
      <c r="Q15" s="87">
        <v>0</v>
      </c>
      <c r="R15" s="87">
        <v>0</v>
      </c>
      <c r="S15" s="87">
        <v>851</v>
      </c>
      <c r="T15" s="87">
        <v>0</v>
      </c>
      <c r="U15" s="87">
        <v>0</v>
      </c>
      <c r="V15" s="87">
        <f>SUM(W15:AB15)</f>
        <v>17992</v>
      </c>
      <c r="W15" s="87">
        <v>0</v>
      </c>
      <c r="X15" s="87">
        <v>0</v>
      </c>
      <c r="Y15" s="87">
        <v>0</v>
      </c>
      <c r="Z15" s="87">
        <v>17992</v>
      </c>
      <c r="AA15" s="87">
        <v>0</v>
      </c>
      <c r="AB15" s="87">
        <v>0</v>
      </c>
      <c r="AC15" s="87">
        <f>SUM(AD15:AE15)</f>
        <v>0</v>
      </c>
      <c r="AD15" s="87">
        <v>0</v>
      </c>
      <c r="AE15" s="87">
        <v>0</v>
      </c>
      <c r="AF15" s="87">
        <f>SUM(AG15:AI15)</f>
        <v>0</v>
      </c>
      <c r="AG15" s="87">
        <v>0</v>
      </c>
      <c r="AH15" s="87">
        <v>0</v>
      </c>
      <c r="AI15" s="87">
        <v>0</v>
      </c>
      <c r="AJ15" s="87">
        <f>SUM(AK15:AS15)</f>
        <v>0</v>
      </c>
      <c r="AK15" s="87">
        <v>0</v>
      </c>
      <c r="AL15" s="87">
        <v>0</v>
      </c>
      <c r="AM15" s="87">
        <v>0</v>
      </c>
      <c r="AN15" s="87">
        <v>0</v>
      </c>
      <c r="AO15" s="87">
        <v>0</v>
      </c>
      <c r="AP15" s="87">
        <v>0</v>
      </c>
      <c r="AQ15" s="87">
        <v>0</v>
      </c>
      <c r="AR15" s="87">
        <v>0</v>
      </c>
      <c r="AS15" s="87">
        <v>0</v>
      </c>
      <c r="AT15" s="87">
        <f>SUM(AU15:AY15)</f>
        <v>0</v>
      </c>
      <c r="AU15" s="87">
        <v>0</v>
      </c>
      <c r="AV15" s="87">
        <v>0</v>
      </c>
      <c r="AW15" s="87">
        <v>0</v>
      </c>
      <c r="AX15" s="87">
        <v>0</v>
      </c>
      <c r="AY15" s="87">
        <v>0</v>
      </c>
      <c r="AZ15" s="87">
        <f>SUM(BA15:BC15)</f>
        <v>0</v>
      </c>
      <c r="BA15" s="87">
        <v>0</v>
      </c>
      <c r="BB15" s="87">
        <v>0</v>
      </c>
      <c r="BC15" s="87">
        <v>0</v>
      </c>
    </row>
    <row r="16" spans="1:55" ht="13.5" customHeight="1">
      <c r="A16" s="98" t="s">
        <v>31</v>
      </c>
      <c r="B16" s="96" t="s">
        <v>278</v>
      </c>
      <c r="C16" s="85" t="s">
        <v>279</v>
      </c>
      <c r="D16" s="87">
        <f>SUM(E16,+H16,+K16)</f>
        <v>23280</v>
      </c>
      <c r="E16" s="87">
        <f>SUM(F16:G16)</f>
        <v>0</v>
      </c>
      <c r="F16" s="87">
        <v>0</v>
      </c>
      <c r="G16" s="87">
        <v>0</v>
      </c>
      <c r="H16" s="87">
        <f>SUM(I16:J16)</f>
        <v>0</v>
      </c>
      <c r="I16" s="87">
        <v>0</v>
      </c>
      <c r="J16" s="87">
        <v>0</v>
      </c>
      <c r="K16" s="87">
        <f>SUM(L16:M16)</f>
        <v>23280</v>
      </c>
      <c r="L16" s="87">
        <v>896</v>
      </c>
      <c r="M16" s="87">
        <v>22384</v>
      </c>
      <c r="N16" s="87">
        <f>SUM(O16,+V16,+AC16)</f>
        <v>23280</v>
      </c>
      <c r="O16" s="87">
        <f>SUM(P16:U16)</f>
        <v>896</v>
      </c>
      <c r="P16" s="87">
        <v>896</v>
      </c>
      <c r="Q16" s="87">
        <v>0</v>
      </c>
      <c r="R16" s="87">
        <v>0</v>
      </c>
      <c r="S16" s="87">
        <v>0</v>
      </c>
      <c r="T16" s="87">
        <v>0</v>
      </c>
      <c r="U16" s="87">
        <v>0</v>
      </c>
      <c r="V16" s="87">
        <f>SUM(W16:AB16)</f>
        <v>22384</v>
      </c>
      <c r="W16" s="87">
        <v>22384</v>
      </c>
      <c r="X16" s="87">
        <v>0</v>
      </c>
      <c r="Y16" s="87">
        <v>0</v>
      </c>
      <c r="Z16" s="87">
        <v>0</v>
      </c>
      <c r="AA16" s="87">
        <v>0</v>
      </c>
      <c r="AB16" s="87">
        <v>0</v>
      </c>
      <c r="AC16" s="87">
        <f>SUM(AD16:AE16)</f>
        <v>0</v>
      </c>
      <c r="AD16" s="87">
        <v>0</v>
      </c>
      <c r="AE16" s="87">
        <v>0</v>
      </c>
      <c r="AF16" s="87">
        <f>SUM(AG16:AI16)</f>
        <v>1063</v>
      </c>
      <c r="AG16" s="87">
        <v>1063</v>
      </c>
      <c r="AH16" s="87">
        <v>0</v>
      </c>
      <c r="AI16" s="87">
        <v>0</v>
      </c>
      <c r="AJ16" s="87">
        <f>SUM(AK16:AS16)</f>
        <v>16365</v>
      </c>
      <c r="AK16" s="87">
        <v>15389</v>
      </c>
      <c r="AL16" s="87">
        <v>0</v>
      </c>
      <c r="AM16" s="87">
        <v>976</v>
      </c>
      <c r="AN16" s="87">
        <v>0</v>
      </c>
      <c r="AO16" s="87">
        <v>0</v>
      </c>
      <c r="AP16" s="87">
        <v>0</v>
      </c>
      <c r="AQ16" s="87">
        <v>0</v>
      </c>
      <c r="AR16" s="87">
        <v>0</v>
      </c>
      <c r="AS16" s="87">
        <v>0</v>
      </c>
      <c r="AT16" s="87">
        <f>SUM(AU16:AY16)</f>
        <v>136</v>
      </c>
      <c r="AU16" s="87">
        <v>87</v>
      </c>
      <c r="AV16" s="87">
        <v>0</v>
      </c>
      <c r="AW16" s="87">
        <v>49</v>
      </c>
      <c r="AX16" s="87">
        <v>0</v>
      </c>
      <c r="AY16" s="87">
        <v>0</v>
      </c>
      <c r="AZ16" s="87">
        <f>SUM(BA16:BC16)</f>
        <v>0</v>
      </c>
      <c r="BA16" s="87">
        <v>0</v>
      </c>
      <c r="BB16" s="87">
        <v>0</v>
      </c>
      <c r="BC16" s="87">
        <v>0</v>
      </c>
    </row>
    <row r="17" spans="1:55" ht="13.5" customHeight="1">
      <c r="A17" s="98" t="s">
        <v>31</v>
      </c>
      <c r="B17" s="96" t="s">
        <v>280</v>
      </c>
      <c r="C17" s="85" t="s">
        <v>281</v>
      </c>
      <c r="D17" s="87">
        <f>SUM(E17,+H17,+K17)</f>
        <v>14269</v>
      </c>
      <c r="E17" s="87">
        <f>SUM(F17:G17)</f>
        <v>0</v>
      </c>
      <c r="F17" s="87">
        <v>0</v>
      </c>
      <c r="G17" s="87">
        <v>0</v>
      </c>
      <c r="H17" s="87">
        <f>SUM(I17:J17)</f>
        <v>0</v>
      </c>
      <c r="I17" s="87">
        <v>0</v>
      </c>
      <c r="J17" s="87">
        <v>0</v>
      </c>
      <c r="K17" s="87">
        <f>SUM(L17:M17)</f>
        <v>14269</v>
      </c>
      <c r="L17" s="87">
        <v>899</v>
      </c>
      <c r="M17" s="87">
        <v>13370</v>
      </c>
      <c r="N17" s="87">
        <f>SUM(O17,+V17,+AC17)</f>
        <v>14269</v>
      </c>
      <c r="O17" s="87">
        <f>SUM(P17:U17)</f>
        <v>899</v>
      </c>
      <c r="P17" s="87">
        <v>0</v>
      </c>
      <c r="Q17" s="87">
        <v>0</v>
      </c>
      <c r="R17" s="87">
        <v>0</v>
      </c>
      <c r="S17" s="87">
        <v>899</v>
      </c>
      <c r="T17" s="87">
        <v>0</v>
      </c>
      <c r="U17" s="87">
        <v>0</v>
      </c>
      <c r="V17" s="87">
        <f>SUM(W17:AB17)</f>
        <v>13370</v>
      </c>
      <c r="W17" s="87">
        <v>0</v>
      </c>
      <c r="X17" s="87">
        <v>0</v>
      </c>
      <c r="Y17" s="87">
        <v>0</v>
      </c>
      <c r="Z17" s="87">
        <v>13370</v>
      </c>
      <c r="AA17" s="87">
        <v>0</v>
      </c>
      <c r="AB17" s="87">
        <v>0</v>
      </c>
      <c r="AC17" s="87">
        <f>SUM(AD17:AE17)</f>
        <v>0</v>
      </c>
      <c r="AD17" s="87">
        <v>0</v>
      </c>
      <c r="AE17" s="87">
        <v>0</v>
      </c>
      <c r="AF17" s="87">
        <f>SUM(AG17:AI17)</f>
        <v>0</v>
      </c>
      <c r="AG17" s="87">
        <v>0</v>
      </c>
      <c r="AH17" s="87">
        <v>0</v>
      </c>
      <c r="AI17" s="87">
        <v>0</v>
      </c>
      <c r="AJ17" s="87">
        <f>SUM(AK17:AS17)</f>
        <v>0</v>
      </c>
      <c r="AK17" s="87">
        <v>0</v>
      </c>
      <c r="AL17" s="87">
        <v>0</v>
      </c>
      <c r="AM17" s="87">
        <v>0</v>
      </c>
      <c r="AN17" s="87">
        <v>0</v>
      </c>
      <c r="AO17" s="87">
        <v>0</v>
      </c>
      <c r="AP17" s="87">
        <v>0</v>
      </c>
      <c r="AQ17" s="87">
        <v>0</v>
      </c>
      <c r="AR17" s="87">
        <v>0</v>
      </c>
      <c r="AS17" s="87">
        <v>0</v>
      </c>
      <c r="AT17" s="87">
        <f>SUM(AU17:AY17)</f>
        <v>0</v>
      </c>
      <c r="AU17" s="87">
        <v>0</v>
      </c>
      <c r="AV17" s="87">
        <v>0</v>
      </c>
      <c r="AW17" s="87">
        <v>0</v>
      </c>
      <c r="AX17" s="87">
        <v>0</v>
      </c>
      <c r="AY17" s="87">
        <v>0</v>
      </c>
      <c r="AZ17" s="87">
        <f>SUM(BA17:BC17)</f>
        <v>0</v>
      </c>
      <c r="BA17" s="87">
        <v>0</v>
      </c>
      <c r="BB17" s="87">
        <v>0</v>
      </c>
      <c r="BC17" s="87">
        <v>0</v>
      </c>
    </row>
    <row r="18" spans="1:55" ht="13.5" customHeight="1">
      <c r="A18" s="98" t="s">
        <v>31</v>
      </c>
      <c r="B18" s="96" t="s">
        <v>282</v>
      </c>
      <c r="C18" s="85" t="s">
        <v>283</v>
      </c>
      <c r="D18" s="87">
        <f>SUM(E18,+H18,+K18)</f>
        <v>20995</v>
      </c>
      <c r="E18" s="87">
        <f>SUM(F18:G18)</f>
        <v>0</v>
      </c>
      <c r="F18" s="87">
        <v>0</v>
      </c>
      <c r="G18" s="87">
        <v>0</v>
      </c>
      <c r="H18" s="87">
        <f>SUM(I18:J18)</f>
        <v>20995</v>
      </c>
      <c r="I18" s="87">
        <v>732</v>
      </c>
      <c r="J18" s="87">
        <v>20263</v>
      </c>
      <c r="K18" s="87">
        <f>SUM(L18:M18)</f>
        <v>0</v>
      </c>
      <c r="L18" s="87">
        <v>0</v>
      </c>
      <c r="M18" s="87">
        <v>0</v>
      </c>
      <c r="N18" s="87">
        <f>SUM(O18,+V18,+AC18)</f>
        <v>20995</v>
      </c>
      <c r="O18" s="87">
        <f>SUM(P18:U18)</f>
        <v>732</v>
      </c>
      <c r="P18" s="87">
        <v>439</v>
      </c>
      <c r="Q18" s="87">
        <v>0</v>
      </c>
      <c r="R18" s="87">
        <v>0</v>
      </c>
      <c r="S18" s="87">
        <v>293</v>
      </c>
      <c r="T18" s="87">
        <v>0</v>
      </c>
      <c r="U18" s="87">
        <v>0</v>
      </c>
      <c r="V18" s="87">
        <f>SUM(W18:AB18)</f>
        <v>20263</v>
      </c>
      <c r="W18" s="87">
        <v>12158</v>
      </c>
      <c r="X18" s="87">
        <v>0</v>
      </c>
      <c r="Y18" s="87">
        <v>0</v>
      </c>
      <c r="Z18" s="87">
        <v>8105</v>
      </c>
      <c r="AA18" s="87">
        <v>0</v>
      </c>
      <c r="AB18" s="87">
        <v>0</v>
      </c>
      <c r="AC18" s="87">
        <f>SUM(AD18:AE18)</f>
        <v>0</v>
      </c>
      <c r="AD18" s="87">
        <v>0</v>
      </c>
      <c r="AE18" s="87">
        <v>0</v>
      </c>
      <c r="AF18" s="87">
        <f>SUM(AG18:AI18)</f>
        <v>170</v>
      </c>
      <c r="AG18" s="87">
        <v>170</v>
      </c>
      <c r="AH18" s="87">
        <v>0</v>
      </c>
      <c r="AI18" s="87">
        <v>0</v>
      </c>
      <c r="AJ18" s="87">
        <f>SUM(AK18:AS18)</f>
        <v>194</v>
      </c>
      <c r="AK18" s="87">
        <v>118</v>
      </c>
      <c r="AL18" s="87">
        <v>0</v>
      </c>
      <c r="AM18" s="87">
        <v>76</v>
      </c>
      <c r="AN18" s="87">
        <v>0</v>
      </c>
      <c r="AO18" s="87">
        <v>0</v>
      </c>
      <c r="AP18" s="87">
        <v>0</v>
      </c>
      <c r="AQ18" s="87">
        <v>0</v>
      </c>
      <c r="AR18" s="87">
        <v>0</v>
      </c>
      <c r="AS18" s="87">
        <v>0</v>
      </c>
      <c r="AT18" s="87">
        <f>SUM(AU18:AY18)</f>
        <v>94</v>
      </c>
      <c r="AU18" s="87">
        <v>94</v>
      </c>
      <c r="AV18" s="87">
        <v>0</v>
      </c>
      <c r="AW18" s="87">
        <v>0</v>
      </c>
      <c r="AX18" s="87">
        <v>0</v>
      </c>
      <c r="AY18" s="87">
        <v>0</v>
      </c>
      <c r="AZ18" s="87">
        <f>SUM(BA18:BC18)</f>
        <v>0</v>
      </c>
      <c r="BA18" s="87">
        <v>0</v>
      </c>
      <c r="BB18" s="87">
        <v>0</v>
      </c>
      <c r="BC18" s="87">
        <v>0</v>
      </c>
    </row>
    <row r="19" spans="1:55" ht="13.5" customHeight="1">
      <c r="A19" s="98" t="s">
        <v>31</v>
      </c>
      <c r="B19" s="96" t="s">
        <v>284</v>
      </c>
      <c r="C19" s="85" t="s">
        <v>285</v>
      </c>
      <c r="D19" s="87">
        <f>SUM(E19,+H19,+K19)</f>
        <v>102822</v>
      </c>
      <c r="E19" s="87">
        <f>SUM(F19:G19)</f>
        <v>344</v>
      </c>
      <c r="F19" s="87">
        <v>344</v>
      </c>
      <c r="G19" s="87">
        <v>0</v>
      </c>
      <c r="H19" s="87">
        <f>SUM(I19:J19)</f>
        <v>102478</v>
      </c>
      <c r="I19" s="87">
        <v>4495</v>
      </c>
      <c r="J19" s="87">
        <v>97983</v>
      </c>
      <c r="K19" s="87">
        <f>SUM(L19:M19)</f>
        <v>0</v>
      </c>
      <c r="L19" s="87">
        <v>0</v>
      </c>
      <c r="M19" s="87">
        <v>0</v>
      </c>
      <c r="N19" s="87">
        <f>SUM(O19,+V19,+AC19)</f>
        <v>102822</v>
      </c>
      <c r="O19" s="87">
        <f>SUM(P19:U19)</f>
        <v>4839</v>
      </c>
      <c r="P19" s="87">
        <v>4839</v>
      </c>
      <c r="Q19" s="87">
        <v>0</v>
      </c>
      <c r="R19" s="87">
        <v>0</v>
      </c>
      <c r="S19" s="87">
        <v>0</v>
      </c>
      <c r="T19" s="87">
        <v>0</v>
      </c>
      <c r="U19" s="87">
        <v>0</v>
      </c>
      <c r="V19" s="87">
        <f>SUM(W19:AB19)</f>
        <v>97983</v>
      </c>
      <c r="W19" s="87">
        <v>97983</v>
      </c>
      <c r="X19" s="87">
        <v>0</v>
      </c>
      <c r="Y19" s="87">
        <v>0</v>
      </c>
      <c r="Z19" s="87">
        <v>0</v>
      </c>
      <c r="AA19" s="87">
        <v>0</v>
      </c>
      <c r="AB19" s="87">
        <v>0</v>
      </c>
      <c r="AC19" s="87">
        <f>SUM(AD19:AE19)</f>
        <v>0</v>
      </c>
      <c r="AD19" s="87">
        <v>0</v>
      </c>
      <c r="AE19" s="87">
        <v>0</v>
      </c>
      <c r="AF19" s="87">
        <f>SUM(AG19:AI19)</f>
        <v>1661</v>
      </c>
      <c r="AG19" s="87">
        <v>1661</v>
      </c>
      <c r="AH19" s="87">
        <v>0</v>
      </c>
      <c r="AI19" s="87">
        <v>0</v>
      </c>
      <c r="AJ19" s="87">
        <f>SUM(AK19:AS19)</f>
        <v>1650</v>
      </c>
      <c r="AK19" s="87">
        <v>0</v>
      </c>
      <c r="AL19" s="87">
        <v>0</v>
      </c>
      <c r="AM19" s="87">
        <v>1401</v>
      </c>
      <c r="AN19" s="87">
        <v>0</v>
      </c>
      <c r="AO19" s="87">
        <v>0</v>
      </c>
      <c r="AP19" s="87">
        <v>0</v>
      </c>
      <c r="AQ19" s="87">
        <v>229</v>
      </c>
      <c r="AR19" s="87">
        <v>20</v>
      </c>
      <c r="AS19" s="87">
        <v>0</v>
      </c>
      <c r="AT19" s="87">
        <f>SUM(AU19:AY19)</f>
        <v>11</v>
      </c>
      <c r="AU19" s="87">
        <v>11</v>
      </c>
      <c r="AV19" s="87">
        <v>0</v>
      </c>
      <c r="AW19" s="87">
        <v>0</v>
      </c>
      <c r="AX19" s="87">
        <v>0</v>
      </c>
      <c r="AY19" s="87">
        <v>0</v>
      </c>
      <c r="AZ19" s="87">
        <f>SUM(BA19:BC19)</f>
        <v>310</v>
      </c>
      <c r="BA19" s="87">
        <v>310</v>
      </c>
      <c r="BB19" s="87">
        <v>0</v>
      </c>
      <c r="BC19" s="87">
        <v>0</v>
      </c>
    </row>
    <row r="20" spans="1:55" ht="13.5" customHeight="1">
      <c r="A20" s="98" t="s">
        <v>31</v>
      </c>
      <c r="B20" s="96" t="s">
        <v>286</v>
      </c>
      <c r="C20" s="85" t="s">
        <v>287</v>
      </c>
      <c r="D20" s="87">
        <f>SUM(E20,+H20,+K20)</f>
        <v>29905</v>
      </c>
      <c r="E20" s="87">
        <f>SUM(F20:G20)</f>
        <v>0</v>
      </c>
      <c r="F20" s="87">
        <v>0</v>
      </c>
      <c r="G20" s="87">
        <v>0</v>
      </c>
      <c r="H20" s="87">
        <f>SUM(I20:J20)</f>
        <v>0</v>
      </c>
      <c r="I20" s="87">
        <v>0</v>
      </c>
      <c r="J20" s="87">
        <v>0</v>
      </c>
      <c r="K20" s="87">
        <f>SUM(L20:M20)</f>
        <v>29905</v>
      </c>
      <c r="L20" s="87">
        <v>1399</v>
      </c>
      <c r="M20" s="87">
        <v>28506</v>
      </c>
      <c r="N20" s="87">
        <f>SUM(O20,+V20,+AC20)</f>
        <v>29905</v>
      </c>
      <c r="O20" s="87">
        <f>SUM(P20:U20)</f>
        <v>1399</v>
      </c>
      <c r="P20" s="87">
        <v>1399</v>
      </c>
      <c r="Q20" s="87">
        <v>0</v>
      </c>
      <c r="R20" s="87">
        <v>0</v>
      </c>
      <c r="S20" s="87">
        <v>0</v>
      </c>
      <c r="T20" s="87">
        <v>0</v>
      </c>
      <c r="U20" s="87">
        <v>0</v>
      </c>
      <c r="V20" s="87">
        <f>SUM(W20:AB20)</f>
        <v>28506</v>
      </c>
      <c r="W20" s="87">
        <v>28506</v>
      </c>
      <c r="X20" s="87">
        <v>0</v>
      </c>
      <c r="Y20" s="87">
        <v>0</v>
      </c>
      <c r="Z20" s="87">
        <v>0</v>
      </c>
      <c r="AA20" s="87">
        <v>0</v>
      </c>
      <c r="AB20" s="87">
        <v>0</v>
      </c>
      <c r="AC20" s="87">
        <f>SUM(AD20:AE20)</f>
        <v>0</v>
      </c>
      <c r="AD20" s="87">
        <v>0</v>
      </c>
      <c r="AE20" s="87">
        <v>0</v>
      </c>
      <c r="AF20" s="87">
        <f>SUM(AG20:AI20)</f>
        <v>908</v>
      </c>
      <c r="AG20" s="87">
        <v>908</v>
      </c>
      <c r="AH20" s="87">
        <v>0</v>
      </c>
      <c r="AI20" s="87">
        <v>0</v>
      </c>
      <c r="AJ20" s="87">
        <f>SUM(AK20:AS20)</f>
        <v>908</v>
      </c>
      <c r="AK20" s="87">
        <v>0</v>
      </c>
      <c r="AL20" s="87">
        <v>0</v>
      </c>
      <c r="AM20" s="87">
        <v>908</v>
      </c>
      <c r="AN20" s="87">
        <v>0</v>
      </c>
      <c r="AO20" s="87">
        <v>0</v>
      </c>
      <c r="AP20" s="87">
        <v>0</v>
      </c>
      <c r="AQ20" s="87">
        <v>0</v>
      </c>
      <c r="AR20" s="87">
        <v>0</v>
      </c>
      <c r="AS20" s="87">
        <v>0</v>
      </c>
      <c r="AT20" s="87">
        <f>SUM(AU20:AY20)</f>
        <v>118</v>
      </c>
      <c r="AU20" s="87">
        <v>0</v>
      </c>
      <c r="AV20" s="87">
        <v>0</v>
      </c>
      <c r="AW20" s="87">
        <v>118</v>
      </c>
      <c r="AX20" s="87">
        <v>0</v>
      </c>
      <c r="AY20" s="87">
        <v>0</v>
      </c>
      <c r="AZ20" s="87">
        <f>SUM(BA20:BC20)</f>
        <v>0</v>
      </c>
      <c r="BA20" s="87">
        <v>0</v>
      </c>
      <c r="BB20" s="87">
        <v>0</v>
      </c>
      <c r="BC20" s="87">
        <v>0</v>
      </c>
    </row>
    <row r="21" spans="1:55" ht="13.5" customHeight="1">
      <c r="A21" s="98" t="s">
        <v>31</v>
      </c>
      <c r="B21" s="96" t="s">
        <v>288</v>
      </c>
      <c r="C21" s="85" t="s">
        <v>289</v>
      </c>
      <c r="D21" s="87">
        <f>SUM(E21,+H21,+K21)</f>
        <v>39433</v>
      </c>
      <c r="E21" s="87">
        <f>SUM(F21:G21)</f>
        <v>0</v>
      </c>
      <c r="F21" s="87">
        <v>0</v>
      </c>
      <c r="G21" s="87">
        <v>0</v>
      </c>
      <c r="H21" s="87">
        <f>SUM(I21:J21)</f>
        <v>1805</v>
      </c>
      <c r="I21" s="87">
        <v>1805</v>
      </c>
      <c r="J21" s="87">
        <v>0</v>
      </c>
      <c r="K21" s="87">
        <f>SUM(L21:M21)</f>
        <v>37628</v>
      </c>
      <c r="L21" s="87">
        <v>0</v>
      </c>
      <c r="M21" s="87">
        <v>37628</v>
      </c>
      <c r="N21" s="87">
        <f>SUM(O21,+V21,+AC21)</f>
        <v>39433</v>
      </c>
      <c r="O21" s="87">
        <f>SUM(P21:U21)</f>
        <v>1805</v>
      </c>
      <c r="P21" s="87">
        <v>1805</v>
      </c>
      <c r="Q21" s="87">
        <v>0</v>
      </c>
      <c r="R21" s="87">
        <v>0</v>
      </c>
      <c r="S21" s="87">
        <v>0</v>
      </c>
      <c r="T21" s="87">
        <v>0</v>
      </c>
      <c r="U21" s="87">
        <v>0</v>
      </c>
      <c r="V21" s="87">
        <f>SUM(W21:AB21)</f>
        <v>37628</v>
      </c>
      <c r="W21" s="87">
        <v>37628</v>
      </c>
      <c r="X21" s="87">
        <v>0</v>
      </c>
      <c r="Y21" s="87">
        <v>0</v>
      </c>
      <c r="Z21" s="87">
        <v>0</v>
      </c>
      <c r="AA21" s="87">
        <v>0</v>
      </c>
      <c r="AB21" s="87">
        <v>0</v>
      </c>
      <c r="AC21" s="87">
        <f>SUM(AD21:AE21)</f>
        <v>0</v>
      </c>
      <c r="AD21" s="87">
        <v>0</v>
      </c>
      <c r="AE21" s="87">
        <v>0</v>
      </c>
      <c r="AF21" s="87">
        <f>SUM(AG21:AI21)</f>
        <v>1446</v>
      </c>
      <c r="AG21" s="87">
        <v>1446</v>
      </c>
      <c r="AH21" s="87">
        <v>0</v>
      </c>
      <c r="AI21" s="87">
        <v>0</v>
      </c>
      <c r="AJ21" s="87">
        <f>SUM(AK21:AS21)</f>
        <v>1446</v>
      </c>
      <c r="AK21" s="87">
        <v>0</v>
      </c>
      <c r="AL21" s="87">
        <v>0</v>
      </c>
      <c r="AM21" s="87">
        <v>1446</v>
      </c>
      <c r="AN21" s="87">
        <v>0</v>
      </c>
      <c r="AO21" s="87">
        <v>0</v>
      </c>
      <c r="AP21" s="87">
        <v>0</v>
      </c>
      <c r="AQ21" s="87">
        <v>0</v>
      </c>
      <c r="AR21" s="87">
        <v>0</v>
      </c>
      <c r="AS21" s="87">
        <v>0</v>
      </c>
      <c r="AT21" s="87">
        <f>SUM(AU21:AY21)</f>
        <v>0</v>
      </c>
      <c r="AU21" s="87">
        <v>0</v>
      </c>
      <c r="AV21" s="87">
        <v>0</v>
      </c>
      <c r="AW21" s="87">
        <v>0</v>
      </c>
      <c r="AX21" s="87">
        <v>0</v>
      </c>
      <c r="AY21" s="87">
        <v>0</v>
      </c>
      <c r="AZ21" s="87">
        <f>SUM(BA21:BC21)</f>
        <v>0</v>
      </c>
      <c r="BA21" s="87">
        <v>0</v>
      </c>
      <c r="BB21" s="87">
        <v>0</v>
      </c>
      <c r="BC21" s="87">
        <v>0</v>
      </c>
    </row>
    <row r="22" spans="1:55" ht="13.5" customHeight="1">
      <c r="A22" s="98" t="s">
        <v>31</v>
      </c>
      <c r="B22" s="96" t="s">
        <v>290</v>
      </c>
      <c r="C22" s="85" t="s">
        <v>291</v>
      </c>
      <c r="D22" s="87">
        <f>SUM(E22,+H22,+K22)</f>
        <v>17310</v>
      </c>
      <c r="E22" s="87">
        <f>SUM(F22:G22)</f>
        <v>0</v>
      </c>
      <c r="F22" s="87">
        <v>0</v>
      </c>
      <c r="G22" s="87">
        <v>0</v>
      </c>
      <c r="H22" s="87">
        <f>SUM(I22:J22)</f>
        <v>0</v>
      </c>
      <c r="I22" s="87">
        <v>0</v>
      </c>
      <c r="J22" s="87">
        <v>0</v>
      </c>
      <c r="K22" s="87">
        <f>SUM(L22:M22)</f>
        <v>17310</v>
      </c>
      <c r="L22" s="87">
        <v>2195</v>
      </c>
      <c r="M22" s="87">
        <v>15115</v>
      </c>
      <c r="N22" s="87">
        <f>SUM(O22,+V22,+AC22)</f>
        <v>17310</v>
      </c>
      <c r="O22" s="87">
        <f>SUM(P22:U22)</f>
        <v>2195</v>
      </c>
      <c r="P22" s="87">
        <v>0</v>
      </c>
      <c r="Q22" s="87">
        <v>0</v>
      </c>
      <c r="R22" s="87">
        <v>0</v>
      </c>
      <c r="S22" s="87">
        <v>2195</v>
      </c>
      <c r="T22" s="87">
        <v>0</v>
      </c>
      <c r="U22" s="87">
        <v>0</v>
      </c>
      <c r="V22" s="87">
        <f>SUM(W22:AB22)</f>
        <v>15115</v>
      </c>
      <c r="W22" s="87">
        <v>0</v>
      </c>
      <c r="X22" s="87">
        <v>0</v>
      </c>
      <c r="Y22" s="87">
        <v>0</v>
      </c>
      <c r="Z22" s="87">
        <v>15115</v>
      </c>
      <c r="AA22" s="87">
        <v>0</v>
      </c>
      <c r="AB22" s="87">
        <v>0</v>
      </c>
      <c r="AC22" s="87">
        <f>SUM(AD22:AE22)</f>
        <v>0</v>
      </c>
      <c r="AD22" s="87">
        <v>0</v>
      </c>
      <c r="AE22" s="87">
        <v>0</v>
      </c>
      <c r="AF22" s="87">
        <f>SUM(AG22:AI22)</f>
        <v>0</v>
      </c>
      <c r="AG22" s="87">
        <v>0</v>
      </c>
      <c r="AH22" s="87">
        <v>0</v>
      </c>
      <c r="AI22" s="87">
        <v>0</v>
      </c>
      <c r="AJ22" s="87">
        <f>SUM(AK22:AS22)</f>
        <v>0</v>
      </c>
      <c r="AK22" s="87">
        <v>0</v>
      </c>
      <c r="AL22" s="87">
        <v>0</v>
      </c>
      <c r="AM22" s="87">
        <v>0</v>
      </c>
      <c r="AN22" s="87">
        <v>0</v>
      </c>
      <c r="AO22" s="87">
        <v>0</v>
      </c>
      <c r="AP22" s="87">
        <v>0</v>
      </c>
      <c r="AQ22" s="87">
        <v>0</v>
      </c>
      <c r="AR22" s="87">
        <v>0</v>
      </c>
      <c r="AS22" s="87">
        <v>0</v>
      </c>
      <c r="AT22" s="87">
        <f>SUM(AU22:AY22)</f>
        <v>0</v>
      </c>
      <c r="AU22" s="87">
        <v>0</v>
      </c>
      <c r="AV22" s="87">
        <v>0</v>
      </c>
      <c r="AW22" s="87">
        <v>0</v>
      </c>
      <c r="AX22" s="87">
        <v>0</v>
      </c>
      <c r="AY22" s="87">
        <v>0</v>
      </c>
      <c r="AZ22" s="87">
        <f>SUM(BA22:BC22)</f>
        <v>0</v>
      </c>
      <c r="BA22" s="87">
        <v>0</v>
      </c>
      <c r="BB22" s="87">
        <v>0</v>
      </c>
      <c r="BC22" s="87">
        <v>0</v>
      </c>
    </row>
    <row r="23" spans="1:55" ht="13.5" customHeight="1">
      <c r="A23" s="98" t="s">
        <v>31</v>
      </c>
      <c r="B23" s="96" t="s">
        <v>292</v>
      </c>
      <c r="C23" s="85" t="s">
        <v>293</v>
      </c>
      <c r="D23" s="87">
        <f>SUM(E23,+H23,+K23)</f>
        <v>14452</v>
      </c>
      <c r="E23" s="87">
        <f>SUM(F23:G23)</f>
        <v>0</v>
      </c>
      <c r="F23" s="87">
        <v>0</v>
      </c>
      <c r="G23" s="87">
        <v>0</v>
      </c>
      <c r="H23" s="87">
        <f>SUM(I23:J23)</f>
        <v>998</v>
      </c>
      <c r="I23" s="87">
        <v>998</v>
      </c>
      <c r="J23" s="87">
        <v>0</v>
      </c>
      <c r="K23" s="87">
        <f>SUM(L23:M23)</f>
        <v>13454</v>
      </c>
      <c r="L23" s="87">
        <v>0</v>
      </c>
      <c r="M23" s="87">
        <v>13454</v>
      </c>
      <c r="N23" s="87">
        <f>SUM(O23,+V23,+AC23)</f>
        <v>14452</v>
      </c>
      <c r="O23" s="87">
        <f>SUM(P23:U23)</f>
        <v>998</v>
      </c>
      <c r="P23" s="87">
        <v>998</v>
      </c>
      <c r="Q23" s="87">
        <v>0</v>
      </c>
      <c r="R23" s="87">
        <v>0</v>
      </c>
      <c r="S23" s="87">
        <v>0</v>
      </c>
      <c r="T23" s="87">
        <v>0</v>
      </c>
      <c r="U23" s="87">
        <v>0</v>
      </c>
      <c r="V23" s="87">
        <f>SUM(W23:AB23)</f>
        <v>13454</v>
      </c>
      <c r="W23" s="87">
        <v>13454</v>
      </c>
      <c r="X23" s="87">
        <v>0</v>
      </c>
      <c r="Y23" s="87">
        <v>0</v>
      </c>
      <c r="Z23" s="87">
        <v>0</v>
      </c>
      <c r="AA23" s="87">
        <v>0</v>
      </c>
      <c r="AB23" s="87">
        <v>0</v>
      </c>
      <c r="AC23" s="87">
        <f>SUM(AD23:AE23)</f>
        <v>0</v>
      </c>
      <c r="AD23" s="87">
        <v>0</v>
      </c>
      <c r="AE23" s="87">
        <v>0</v>
      </c>
      <c r="AF23" s="87">
        <f>SUM(AG23:AI23)</f>
        <v>369</v>
      </c>
      <c r="AG23" s="87">
        <v>369</v>
      </c>
      <c r="AH23" s="87">
        <v>0</v>
      </c>
      <c r="AI23" s="87">
        <v>0</v>
      </c>
      <c r="AJ23" s="87">
        <f>SUM(AK23:AS23)</f>
        <v>369</v>
      </c>
      <c r="AK23" s="87">
        <v>0</v>
      </c>
      <c r="AL23" s="87">
        <v>0</v>
      </c>
      <c r="AM23" s="87">
        <v>37</v>
      </c>
      <c r="AN23" s="87">
        <v>0</v>
      </c>
      <c r="AO23" s="87">
        <v>0</v>
      </c>
      <c r="AP23" s="87">
        <v>0</v>
      </c>
      <c r="AQ23" s="87">
        <v>0</v>
      </c>
      <c r="AR23" s="87">
        <v>0</v>
      </c>
      <c r="AS23" s="87">
        <v>332</v>
      </c>
      <c r="AT23" s="87">
        <f>SUM(AU23:AY23)</f>
        <v>0</v>
      </c>
      <c r="AU23" s="87">
        <v>0</v>
      </c>
      <c r="AV23" s="87">
        <v>0</v>
      </c>
      <c r="AW23" s="87">
        <v>0</v>
      </c>
      <c r="AX23" s="87">
        <v>0</v>
      </c>
      <c r="AY23" s="87">
        <v>0</v>
      </c>
      <c r="AZ23" s="87">
        <f>SUM(BA23:BC23)</f>
        <v>0</v>
      </c>
      <c r="BA23" s="87">
        <v>0</v>
      </c>
      <c r="BB23" s="87">
        <v>0</v>
      </c>
      <c r="BC23" s="87">
        <v>0</v>
      </c>
    </row>
    <row r="24" spans="1:55" ht="13.5" customHeight="1">
      <c r="A24" s="98" t="s">
        <v>31</v>
      </c>
      <c r="B24" s="96" t="s">
        <v>294</v>
      </c>
      <c r="C24" s="85" t="s">
        <v>295</v>
      </c>
      <c r="D24" s="87">
        <f>SUM(E24,+H24,+K24)</f>
        <v>24519</v>
      </c>
      <c r="E24" s="87">
        <f>SUM(F24:G24)</f>
        <v>0</v>
      </c>
      <c r="F24" s="87">
        <v>0</v>
      </c>
      <c r="G24" s="87">
        <v>0</v>
      </c>
      <c r="H24" s="87">
        <f>SUM(I24:J24)</f>
        <v>1756</v>
      </c>
      <c r="I24" s="87">
        <v>1756</v>
      </c>
      <c r="J24" s="87">
        <v>0</v>
      </c>
      <c r="K24" s="87">
        <f>SUM(L24:M24)</f>
        <v>22763</v>
      </c>
      <c r="L24" s="87">
        <v>0</v>
      </c>
      <c r="M24" s="87">
        <v>22763</v>
      </c>
      <c r="N24" s="87">
        <f>SUM(O24,+V24,+AC24)</f>
        <v>24519</v>
      </c>
      <c r="O24" s="87">
        <f>SUM(P24:U24)</f>
        <v>1756</v>
      </c>
      <c r="P24" s="87">
        <v>1756</v>
      </c>
      <c r="Q24" s="87">
        <v>0</v>
      </c>
      <c r="R24" s="87">
        <v>0</v>
      </c>
      <c r="S24" s="87">
        <v>0</v>
      </c>
      <c r="T24" s="87">
        <v>0</v>
      </c>
      <c r="U24" s="87">
        <v>0</v>
      </c>
      <c r="V24" s="87">
        <f>SUM(W24:AB24)</f>
        <v>22763</v>
      </c>
      <c r="W24" s="87">
        <v>22763</v>
      </c>
      <c r="X24" s="87">
        <v>0</v>
      </c>
      <c r="Y24" s="87">
        <v>0</v>
      </c>
      <c r="Z24" s="87">
        <v>0</v>
      </c>
      <c r="AA24" s="87">
        <v>0</v>
      </c>
      <c r="AB24" s="87">
        <v>0</v>
      </c>
      <c r="AC24" s="87">
        <f>SUM(AD24:AE24)</f>
        <v>0</v>
      </c>
      <c r="AD24" s="87">
        <v>0</v>
      </c>
      <c r="AE24" s="87">
        <v>0</v>
      </c>
      <c r="AF24" s="87">
        <f>SUM(AG24:AI24)</f>
        <v>490</v>
      </c>
      <c r="AG24" s="87">
        <v>490</v>
      </c>
      <c r="AH24" s="87">
        <v>0</v>
      </c>
      <c r="AI24" s="87">
        <v>0</v>
      </c>
      <c r="AJ24" s="87">
        <f>SUM(AK24:AS24)</f>
        <v>490</v>
      </c>
      <c r="AK24" s="87">
        <v>0</v>
      </c>
      <c r="AL24" s="87">
        <v>0</v>
      </c>
      <c r="AM24" s="87">
        <v>490</v>
      </c>
      <c r="AN24" s="87">
        <v>0</v>
      </c>
      <c r="AO24" s="87">
        <v>0</v>
      </c>
      <c r="AP24" s="87">
        <v>0</v>
      </c>
      <c r="AQ24" s="87">
        <v>0</v>
      </c>
      <c r="AR24" s="87">
        <v>0</v>
      </c>
      <c r="AS24" s="87">
        <v>0</v>
      </c>
      <c r="AT24" s="87">
        <f>SUM(AU24:AY24)</f>
        <v>0</v>
      </c>
      <c r="AU24" s="87">
        <v>0</v>
      </c>
      <c r="AV24" s="87">
        <v>0</v>
      </c>
      <c r="AW24" s="87">
        <v>0</v>
      </c>
      <c r="AX24" s="87">
        <v>0</v>
      </c>
      <c r="AY24" s="87">
        <v>0</v>
      </c>
      <c r="AZ24" s="87">
        <f>SUM(BA24:BC24)</f>
        <v>0</v>
      </c>
      <c r="BA24" s="87">
        <v>0</v>
      </c>
      <c r="BB24" s="87">
        <v>0</v>
      </c>
      <c r="BC24" s="87">
        <v>0</v>
      </c>
    </row>
    <row r="25" spans="1:55" ht="13.5" customHeight="1">
      <c r="A25" s="98" t="s">
        <v>31</v>
      </c>
      <c r="B25" s="96" t="s">
        <v>296</v>
      </c>
      <c r="C25" s="85" t="s">
        <v>297</v>
      </c>
      <c r="D25" s="87">
        <f>SUM(E25,+H25,+K25)</f>
        <v>39278</v>
      </c>
      <c r="E25" s="87">
        <f>SUM(F25:G25)</f>
        <v>0</v>
      </c>
      <c r="F25" s="87">
        <v>0</v>
      </c>
      <c r="G25" s="87">
        <v>0</v>
      </c>
      <c r="H25" s="87">
        <f>SUM(I25:J25)</f>
        <v>0</v>
      </c>
      <c r="I25" s="87">
        <v>0</v>
      </c>
      <c r="J25" s="87">
        <v>0</v>
      </c>
      <c r="K25" s="87">
        <f>SUM(L25:M25)</f>
        <v>39278</v>
      </c>
      <c r="L25" s="87">
        <v>1715</v>
      </c>
      <c r="M25" s="87">
        <v>37563</v>
      </c>
      <c r="N25" s="87">
        <f>SUM(O25,+V25,+AC25)</f>
        <v>39278</v>
      </c>
      <c r="O25" s="87">
        <f>SUM(P25:U25)</f>
        <v>1715</v>
      </c>
      <c r="P25" s="87">
        <v>1715</v>
      </c>
      <c r="Q25" s="87">
        <v>0</v>
      </c>
      <c r="R25" s="87">
        <v>0</v>
      </c>
      <c r="S25" s="87">
        <v>0</v>
      </c>
      <c r="T25" s="87">
        <v>0</v>
      </c>
      <c r="U25" s="87">
        <v>0</v>
      </c>
      <c r="V25" s="87">
        <f>SUM(W25:AB25)</f>
        <v>37563</v>
      </c>
      <c r="W25" s="87">
        <v>37563</v>
      </c>
      <c r="X25" s="87">
        <v>0</v>
      </c>
      <c r="Y25" s="87">
        <v>0</v>
      </c>
      <c r="Z25" s="87">
        <v>0</v>
      </c>
      <c r="AA25" s="87">
        <v>0</v>
      </c>
      <c r="AB25" s="87">
        <v>0</v>
      </c>
      <c r="AC25" s="87">
        <f>SUM(AD25:AE25)</f>
        <v>0</v>
      </c>
      <c r="AD25" s="87">
        <v>0</v>
      </c>
      <c r="AE25" s="87">
        <v>0</v>
      </c>
      <c r="AF25" s="87">
        <f>SUM(AG25:AI25)</f>
        <v>1004</v>
      </c>
      <c r="AG25" s="87">
        <v>1004</v>
      </c>
      <c r="AH25" s="87">
        <v>0</v>
      </c>
      <c r="AI25" s="87">
        <v>0</v>
      </c>
      <c r="AJ25" s="87">
        <f>SUM(AK25:AS25)</f>
        <v>1004</v>
      </c>
      <c r="AK25" s="87">
        <v>0</v>
      </c>
      <c r="AL25" s="87">
        <v>0</v>
      </c>
      <c r="AM25" s="87">
        <v>101</v>
      </c>
      <c r="AN25" s="87">
        <v>0</v>
      </c>
      <c r="AO25" s="87">
        <v>0</v>
      </c>
      <c r="AP25" s="87">
        <v>0</v>
      </c>
      <c r="AQ25" s="87">
        <v>0</v>
      </c>
      <c r="AR25" s="87">
        <v>0</v>
      </c>
      <c r="AS25" s="87">
        <v>903</v>
      </c>
      <c r="AT25" s="87">
        <f>SUM(AU25:AY25)</f>
        <v>1</v>
      </c>
      <c r="AU25" s="87">
        <v>0</v>
      </c>
      <c r="AV25" s="87">
        <v>0</v>
      </c>
      <c r="AW25" s="87">
        <v>1</v>
      </c>
      <c r="AX25" s="87">
        <v>0</v>
      </c>
      <c r="AY25" s="87">
        <v>0</v>
      </c>
      <c r="AZ25" s="87">
        <f>SUM(BA25:BC25)</f>
        <v>0</v>
      </c>
      <c r="BA25" s="87">
        <v>0</v>
      </c>
      <c r="BB25" s="87">
        <v>0</v>
      </c>
      <c r="BC25" s="87">
        <v>0</v>
      </c>
    </row>
    <row r="26" spans="1:55" ht="13.5" customHeight="1">
      <c r="A26" s="98" t="s">
        <v>31</v>
      </c>
      <c r="B26" s="96" t="s">
        <v>298</v>
      </c>
      <c r="C26" s="85" t="s">
        <v>299</v>
      </c>
      <c r="D26" s="87">
        <f>SUM(E26,+H26,+K26)</f>
        <v>23410</v>
      </c>
      <c r="E26" s="87">
        <f>SUM(F26:G26)</f>
        <v>0</v>
      </c>
      <c r="F26" s="87">
        <v>0</v>
      </c>
      <c r="G26" s="87">
        <v>0</v>
      </c>
      <c r="H26" s="87">
        <f>SUM(I26:J26)</f>
        <v>0</v>
      </c>
      <c r="I26" s="87">
        <v>0</v>
      </c>
      <c r="J26" s="87">
        <v>0</v>
      </c>
      <c r="K26" s="87">
        <f>SUM(L26:M26)</f>
        <v>23410</v>
      </c>
      <c r="L26" s="87">
        <v>1083</v>
      </c>
      <c r="M26" s="87">
        <v>22327</v>
      </c>
      <c r="N26" s="87">
        <f>SUM(O26,+V26,+AC26)</f>
        <v>23410</v>
      </c>
      <c r="O26" s="87">
        <f>SUM(P26:U26)</f>
        <v>1083</v>
      </c>
      <c r="P26" s="87">
        <v>1083</v>
      </c>
      <c r="Q26" s="87">
        <v>0</v>
      </c>
      <c r="R26" s="87">
        <v>0</v>
      </c>
      <c r="S26" s="87">
        <v>0</v>
      </c>
      <c r="T26" s="87">
        <v>0</v>
      </c>
      <c r="U26" s="87">
        <v>0</v>
      </c>
      <c r="V26" s="87">
        <f>SUM(W26:AB26)</f>
        <v>22327</v>
      </c>
      <c r="W26" s="87">
        <v>22327</v>
      </c>
      <c r="X26" s="87">
        <v>0</v>
      </c>
      <c r="Y26" s="87">
        <v>0</v>
      </c>
      <c r="Z26" s="87">
        <v>0</v>
      </c>
      <c r="AA26" s="87">
        <v>0</v>
      </c>
      <c r="AB26" s="87">
        <v>0</v>
      </c>
      <c r="AC26" s="87">
        <f>SUM(AD26:AE26)</f>
        <v>0</v>
      </c>
      <c r="AD26" s="87">
        <v>0</v>
      </c>
      <c r="AE26" s="87">
        <v>0</v>
      </c>
      <c r="AF26" s="87">
        <f>SUM(AG26:AI26)</f>
        <v>777</v>
      </c>
      <c r="AG26" s="87">
        <v>777</v>
      </c>
      <c r="AH26" s="87">
        <v>0</v>
      </c>
      <c r="AI26" s="87">
        <v>0</v>
      </c>
      <c r="AJ26" s="87">
        <f>SUM(AK26:AS26)</f>
        <v>777</v>
      </c>
      <c r="AK26" s="87">
        <v>0</v>
      </c>
      <c r="AL26" s="87">
        <v>0</v>
      </c>
      <c r="AM26" s="87">
        <v>777</v>
      </c>
      <c r="AN26" s="87">
        <v>0</v>
      </c>
      <c r="AO26" s="87">
        <v>0</v>
      </c>
      <c r="AP26" s="87">
        <v>0</v>
      </c>
      <c r="AQ26" s="87">
        <v>0</v>
      </c>
      <c r="AR26" s="87">
        <v>0</v>
      </c>
      <c r="AS26" s="87">
        <v>0</v>
      </c>
      <c r="AT26" s="87">
        <f>SUM(AU26:AY26)</f>
        <v>0</v>
      </c>
      <c r="AU26" s="87">
        <v>0</v>
      </c>
      <c r="AV26" s="87">
        <v>0</v>
      </c>
      <c r="AW26" s="87">
        <v>0</v>
      </c>
      <c r="AX26" s="87">
        <v>0</v>
      </c>
      <c r="AY26" s="87">
        <v>0</v>
      </c>
      <c r="AZ26" s="87">
        <f>SUM(BA26:BC26)</f>
        <v>0</v>
      </c>
      <c r="BA26" s="87">
        <v>0</v>
      </c>
      <c r="BB26" s="87">
        <v>0</v>
      </c>
      <c r="BC26" s="87">
        <v>0</v>
      </c>
    </row>
    <row r="27" spans="1:55" ht="13.5" customHeight="1">
      <c r="A27" s="98" t="s">
        <v>31</v>
      </c>
      <c r="B27" s="96" t="s">
        <v>300</v>
      </c>
      <c r="C27" s="85" t="s">
        <v>301</v>
      </c>
      <c r="D27" s="87">
        <f>SUM(E27,+H27,+K27)</f>
        <v>48553</v>
      </c>
      <c r="E27" s="87">
        <f>SUM(F27:G27)</f>
        <v>0</v>
      </c>
      <c r="F27" s="87">
        <v>0</v>
      </c>
      <c r="G27" s="87">
        <v>0</v>
      </c>
      <c r="H27" s="87">
        <f>SUM(I27:J27)</f>
        <v>0</v>
      </c>
      <c r="I27" s="87">
        <v>0</v>
      </c>
      <c r="J27" s="87">
        <v>0</v>
      </c>
      <c r="K27" s="87">
        <f>SUM(L27:M27)</f>
        <v>48553</v>
      </c>
      <c r="L27" s="87">
        <v>2375</v>
      </c>
      <c r="M27" s="87">
        <v>46178</v>
      </c>
      <c r="N27" s="87">
        <f>SUM(O27,+V27,+AC27)</f>
        <v>48553</v>
      </c>
      <c r="O27" s="87">
        <f>SUM(P27:U27)</f>
        <v>2375</v>
      </c>
      <c r="P27" s="87">
        <v>2375</v>
      </c>
      <c r="Q27" s="87">
        <v>0</v>
      </c>
      <c r="R27" s="87">
        <v>0</v>
      </c>
      <c r="S27" s="87">
        <v>0</v>
      </c>
      <c r="T27" s="87">
        <v>0</v>
      </c>
      <c r="U27" s="87">
        <v>0</v>
      </c>
      <c r="V27" s="87">
        <f>SUM(W27:AB27)</f>
        <v>46178</v>
      </c>
      <c r="W27" s="87">
        <v>46178</v>
      </c>
      <c r="X27" s="87">
        <v>0</v>
      </c>
      <c r="Y27" s="87">
        <v>0</v>
      </c>
      <c r="Z27" s="87">
        <v>0</v>
      </c>
      <c r="AA27" s="87">
        <v>0</v>
      </c>
      <c r="AB27" s="87">
        <v>0</v>
      </c>
      <c r="AC27" s="87">
        <f>SUM(AD27:AE27)</f>
        <v>0</v>
      </c>
      <c r="AD27" s="87">
        <v>0</v>
      </c>
      <c r="AE27" s="87">
        <v>0</v>
      </c>
      <c r="AF27" s="87">
        <f>SUM(AG27:AI27)</f>
        <v>1722</v>
      </c>
      <c r="AG27" s="87">
        <v>1722</v>
      </c>
      <c r="AH27" s="87">
        <v>0</v>
      </c>
      <c r="AI27" s="87">
        <v>0</v>
      </c>
      <c r="AJ27" s="87">
        <f>SUM(AK27:AS27)</f>
        <v>1722</v>
      </c>
      <c r="AK27" s="87">
        <v>0</v>
      </c>
      <c r="AL27" s="87">
        <v>0</v>
      </c>
      <c r="AM27" s="87">
        <v>1722</v>
      </c>
      <c r="AN27" s="87">
        <v>0</v>
      </c>
      <c r="AO27" s="87">
        <v>0</v>
      </c>
      <c r="AP27" s="87">
        <v>0</v>
      </c>
      <c r="AQ27" s="87">
        <v>0</v>
      </c>
      <c r="AR27" s="87">
        <v>0</v>
      </c>
      <c r="AS27" s="87">
        <v>0</v>
      </c>
      <c r="AT27" s="87">
        <f>SUM(AU27:AY27)</f>
        <v>152</v>
      </c>
      <c r="AU27" s="87">
        <v>0</v>
      </c>
      <c r="AV27" s="87">
        <v>0</v>
      </c>
      <c r="AW27" s="87">
        <v>152</v>
      </c>
      <c r="AX27" s="87">
        <v>0</v>
      </c>
      <c r="AY27" s="87">
        <v>0</v>
      </c>
      <c r="AZ27" s="87">
        <f>SUM(BA27:BC27)</f>
        <v>0</v>
      </c>
      <c r="BA27" s="87">
        <v>0</v>
      </c>
      <c r="BB27" s="87">
        <v>0</v>
      </c>
      <c r="BC27" s="87">
        <v>0</v>
      </c>
    </row>
    <row r="28" spans="1:55" ht="13.5" customHeight="1">
      <c r="A28" s="98" t="s">
        <v>31</v>
      </c>
      <c r="B28" s="96" t="s">
        <v>302</v>
      </c>
      <c r="C28" s="85" t="s">
        <v>303</v>
      </c>
      <c r="D28" s="87">
        <f>SUM(E28,+H28,+K28)</f>
        <v>14265</v>
      </c>
      <c r="E28" s="87">
        <f>SUM(F28:G28)</f>
        <v>0</v>
      </c>
      <c r="F28" s="87">
        <v>0</v>
      </c>
      <c r="G28" s="87">
        <v>0</v>
      </c>
      <c r="H28" s="87">
        <f>SUM(I28:J28)</f>
        <v>14265</v>
      </c>
      <c r="I28" s="87">
        <v>1165</v>
      </c>
      <c r="J28" s="87">
        <v>13100</v>
      </c>
      <c r="K28" s="87">
        <f>SUM(L28:M28)</f>
        <v>0</v>
      </c>
      <c r="L28" s="87">
        <v>0</v>
      </c>
      <c r="M28" s="87">
        <v>0</v>
      </c>
      <c r="N28" s="87">
        <f>SUM(O28,+V28,+AC28)</f>
        <v>14265</v>
      </c>
      <c r="O28" s="87">
        <f>SUM(P28:U28)</f>
        <v>1165</v>
      </c>
      <c r="P28" s="87">
        <v>0</v>
      </c>
      <c r="Q28" s="87">
        <v>0</v>
      </c>
      <c r="R28" s="87">
        <v>0</v>
      </c>
      <c r="S28" s="87">
        <v>1165</v>
      </c>
      <c r="T28" s="87">
        <v>0</v>
      </c>
      <c r="U28" s="87">
        <v>0</v>
      </c>
      <c r="V28" s="87">
        <f>SUM(W28:AB28)</f>
        <v>13100</v>
      </c>
      <c r="W28" s="87">
        <v>0</v>
      </c>
      <c r="X28" s="87">
        <v>0</v>
      </c>
      <c r="Y28" s="87">
        <v>0</v>
      </c>
      <c r="Z28" s="87">
        <v>13100</v>
      </c>
      <c r="AA28" s="87">
        <v>0</v>
      </c>
      <c r="AB28" s="87">
        <v>0</v>
      </c>
      <c r="AC28" s="87">
        <f>SUM(AD28:AE28)</f>
        <v>0</v>
      </c>
      <c r="AD28" s="87">
        <v>0</v>
      </c>
      <c r="AE28" s="87">
        <v>0</v>
      </c>
      <c r="AF28" s="87">
        <f>SUM(AG28:AI28)</f>
        <v>0</v>
      </c>
      <c r="AG28" s="87">
        <v>0</v>
      </c>
      <c r="AH28" s="87">
        <v>0</v>
      </c>
      <c r="AI28" s="87">
        <v>0</v>
      </c>
      <c r="AJ28" s="87">
        <f>SUM(AK28:AS28)</f>
        <v>0</v>
      </c>
      <c r="AK28" s="87">
        <v>0</v>
      </c>
      <c r="AL28" s="87">
        <v>0</v>
      </c>
      <c r="AM28" s="87">
        <v>0</v>
      </c>
      <c r="AN28" s="87">
        <v>0</v>
      </c>
      <c r="AO28" s="87">
        <v>0</v>
      </c>
      <c r="AP28" s="87">
        <v>0</v>
      </c>
      <c r="AQ28" s="87">
        <v>0</v>
      </c>
      <c r="AR28" s="87">
        <v>0</v>
      </c>
      <c r="AS28" s="87">
        <v>0</v>
      </c>
      <c r="AT28" s="87">
        <f>SUM(AU28:AY28)</f>
        <v>0</v>
      </c>
      <c r="AU28" s="87">
        <v>0</v>
      </c>
      <c r="AV28" s="87">
        <v>0</v>
      </c>
      <c r="AW28" s="87">
        <v>0</v>
      </c>
      <c r="AX28" s="87">
        <v>0</v>
      </c>
      <c r="AY28" s="87">
        <v>0</v>
      </c>
      <c r="AZ28" s="87">
        <f>SUM(BA28:BC28)</f>
        <v>0</v>
      </c>
      <c r="BA28" s="87">
        <v>0</v>
      </c>
      <c r="BB28" s="87">
        <v>0</v>
      </c>
      <c r="BC28" s="87">
        <v>0</v>
      </c>
    </row>
    <row r="29" spans="1:55" ht="13.5" customHeight="1">
      <c r="A29" s="98" t="s">
        <v>31</v>
      </c>
      <c r="B29" s="96" t="s">
        <v>304</v>
      </c>
      <c r="C29" s="85" t="s">
        <v>305</v>
      </c>
      <c r="D29" s="87">
        <f>SUM(E29,+H29,+K29)</f>
        <v>19094</v>
      </c>
      <c r="E29" s="87">
        <f>SUM(F29:G29)</f>
        <v>0</v>
      </c>
      <c r="F29" s="87">
        <v>0</v>
      </c>
      <c r="G29" s="87">
        <v>0</v>
      </c>
      <c r="H29" s="87">
        <f>SUM(I29:J29)</f>
        <v>1804</v>
      </c>
      <c r="I29" s="87">
        <v>1804</v>
      </c>
      <c r="J29" s="87">
        <v>0</v>
      </c>
      <c r="K29" s="87">
        <f>SUM(L29:M29)</f>
        <v>17290</v>
      </c>
      <c r="L29" s="87">
        <v>0</v>
      </c>
      <c r="M29" s="87">
        <v>17290</v>
      </c>
      <c r="N29" s="87">
        <f>SUM(O29,+V29,+AC29)</f>
        <v>19094</v>
      </c>
      <c r="O29" s="87">
        <f>SUM(P29:U29)</f>
        <v>1804</v>
      </c>
      <c r="P29" s="87">
        <v>1804</v>
      </c>
      <c r="Q29" s="87">
        <v>0</v>
      </c>
      <c r="R29" s="87">
        <v>0</v>
      </c>
      <c r="S29" s="87">
        <v>0</v>
      </c>
      <c r="T29" s="87">
        <v>0</v>
      </c>
      <c r="U29" s="87">
        <v>0</v>
      </c>
      <c r="V29" s="87">
        <f>SUM(W29:AB29)</f>
        <v>17290</v>
      </c>
      <c r="W29" s="87">
        <v>17290</v>
      </c>
      <c r="X29" s="87">
        <v>0</v>
      </c>
      <c r="Y29" s="87">
        <v>0</v>
      </c>
      <c r="Z29" s="87">
        <v>0</v>
      </c>
      <c r="AA29" s="87">
        <v>0</v>
      </c>
      <c r="AB29" s="87">
        <v>0</v>
      </c>
      <c r="AC29" s="87">
        <f>SUM(AD29:AE29)</f>
        <v>0</v>
      </c>
      <c r="AD29" s="87">
        <v>0</v>
      </c>
      <c r="AE29" s="87">
        <v>0</v>
      </c>
      <c r="AF29" s="87">
        <f>SUM(AG29:AI29)</f>
        <v>175</v>
      </c>
      <c r="AG29" s="87">
        <v>175</v>
      </c>
      <c r="AH29" s="87">
        <v>0</v>
      </c>
      <c r="AI29" s="87">
        <v>0</v>
      </c>
      <c r="AJ29" s="87">
        <f>SUM(AK29:AS29)</f>
        <v>441</v>
      </c>
      <c r="AK29" s="87">
        <v>300</v>
      </c>
      <c r="AL29" s="87">
        <v>0</v>
      </c>
      <c r="AM29" s="87">
        <v>0</v>
      </c>
      <c r="AN29" s="87">
        <v>0</v>
      </c>
      <c r="AO29" s="87">
        <v>0</v>
      </c>
      <c r="AP29" s="87">
        <v>0</v>
      </c>
      <c r="AQ29" s="87">
        <v>141</v>
      </c>
      <c r="AR29" s="87">
        <v>0</v>
      </c>
      <c r="AS29" s="87">
        <v>0</v>
      </c>
      <c r="AT29" s="87">
        <f>SUM(AU29:AY29)</f>
        <v>34</v>
      </c>
      <c r="AU29" s="87">
        <v>34</v>
      </c>
      <c r="AV29" s="87">
        <v>0</v>
      </c>
      <c r="AW29" s="87">
        <v>0</v>
      </c>
      <c r="AX29" s="87">
        <v>0</v>
      </c>
      <c r="AY29" s="87">
        <v>0</v>
      </c>
      <c r="AZ29" s="87">
        <f>SUM(BA29:BC29)</f>
        <v>0</v>
      </c>
      <c r="BA29" s="87">
        <v>0</v>
      </c>
      <c r="BB29" s="87">
        <v>0</v>
      </c>
      <c r="BC29" s="87">
        <v>0</v>
      </c>
    </row>
    <row r="30" spans="1:55" ht="13.5" customHeight="1">
      <c r="A30" s="98" t="s">
        <v>31</v>
      </c>
      <c r="B30" s="96" t="s">
        <v>306</v>
      </c>
      <c r="C30" s="85" t="s">
        <v>307</v>
      </c>
      <c r="D30" s="87">
        <f>SUM(E30,+H30,+K30)</f>
        <v>16018</v>
      </c>
      <c r="E30" s="87">
        <f>SUM(F30:G30)</f>
        <v>0</v>
      </c>
      <c r="F30" s="87">
        <v>0</v>
      </c>
      <c r="G30" s="87">
        <v>0</v>
      </c>
      <c r="H30" s="87">
        <f>SUM(I30:J30)</f>
        <v>863</v>
      </c>
      <c r="I30" s="87">
        <v>863</v>
      </c>
      <c r="J30" s="87">
        <v>0</v>
      </c>
      <c r="K30" s="87">
        <f>SUM(L30:M30)</f>
        <v>15155</v>
      </c>
      <c r="L30" s="87">
        <v>0</v>
      </c>
      <c r="M30" s="87">
        <v>15155</v>
      </c>
      <c r="N30" s="87">
        <f>SUM(O30,+V30,+AC30)</f>
        <v>16018</v>
      </c>
      <c r="O30" s="87">
        <f>SUM(P30:U30)</f>
        <v>863</v>
      </c>
      <c r="P30" s="87">
        <v>863</v>
      </c>
      <c r="Q30" s="87">
        <v>0</v>
      </c>
      <c r="R30" s="87">
        <v>0</v>
      </c>
      <c r="S30" s="87">
        <v>0</v>
      </c>
      <c r="T30" s="87">
        <v>0</v>
      </c>
      <c r="U30" s="87">
        <v>0</v>
      </c>
      <c r="V30" s="87">
        <f>SUM(W30:AB30)</f>
        <v>15155</v>
      </c>
      <c r="W30" s="87">
        <v>15155</v>
      </c>
      <c r="X30" s="87">
        <v>0</v>
      </c>
      <c r="Y30" s="87">
        <v>0</v>
      </c>
      <c r="Z30" s="87">
        <v>0</v>
      </c>
      <c r="AA30" s="87">
        <v>0</v>
      </c>
      <c r="AB30" s="87">
        <v>0</v>
      </c>
      <c r="AC30" s="87">
        <f>SUM(AD30:AE30)</f>
        <v>0</v>
      </c>
      <c r="AD30" s="87">
        <v>0</v>
      </c>
      <c r="AE30" s="87">
        <v>0</v>
      </c>
      <c r="AF30" s="87">
        <f>SUM(AG30:AI30)</f>
        <v>322</v>
      </c>
      <c r="AG30" s="87">
        <v>322</v>
      </c>
      <c r="AH30" s="87">
        <v>0</v>
      </c>
      <c r="AI30" s="87">
        <v>0</v>
      </c>
      <c r="AJ30" s="87">
        <f>SUM(AK30:AS30)</f>
        <v>322</v>
      </c>
      <c r="AK30" s="87">
        <v>0</v>
      </c>
      <c r="AL30" s="87">
        <v>0</v>
      </c>
      <c r="AM30" s="87">
        <v>322</v>
      </c>
      <c r="AN30" s="87">
        <v>0</v>
      </c>
      <c r="AO30" s="87">
        <v>0</v>
      </c>
      <c r="AP30" s="87">
        <v>0</v>
      </c>
      <c r="AQ30" s="87">
        <v>0</v>
      </c>
      <c r="AR30" s="87">
        <v>0</v>
      </c>
      <c r="AS30" s="87">
        <v>0</v>
      </c>
      <c r="AT30" s="87">
        <f>SUM(AU30:AY30)</f>
        <v>0</v>
      </c>
      <c r="AU30" s="87">
        <v>0</v>
      </c>
      <c r="AV30" s="87">
        <v>0</v>
      </c>
      <c r="AW30" s="87">
        <v>0</v>
      </c>
      <c r="AX30" s="87">
        <v>0</v>
      </c>
      <c r="AY30" s="87">
        <v>0</v>
      </c>
      <c r="AZ30" s="87">
        <f>SUM(BA30:BC30)</f>
        <v>0</v>
      </c>
      <c r="BA30" s="87">
        <v>0</v>
      </c>
      <c r="BB30" s="87">
        <v>0</v>
      </c>
      <c r="BC30" s="87">
        <v>0</v>
      </c>
    </row>
    <row r="31" spans="1:55" ht="13.5" customHeight="1">
      <c r="A31" s="98" t="s">
        <v>31</v>
      </c>
      <c r="B31" s="96" t="s">
        <v>308</v>
      </c>
      <c r="C31" s="85" t="s">
        <v>309</v>
      </c>
      <c r="D31" s="87">
        <f>SUM(E31,+H31,+K31)</f>
        <v>4405</v>
      </c>
      <c r="E31" s="87">
        <f>SUM(F31:G31)</f>
        <v>0</v>
      </c>
      <c r="F31" s="87">
        <v>0</v>
      </c>
      <c r="G31" s="87">
        <v>0</v>
      </c>
      <c r="H31" s="87">
        <f>SUM(I31:J31)</f>
        <v>671</v>
      </c>
      <c r="I31" s="87">
        <v>671</v>
      </c>
      <c r="J31" s="87">
        <v>0</v>
      </c>
      <c r="K31" s="87">
        <f>SUM(L31:M31)</f>
        <v>3734</v>
      </c>
      <c r="L31" s="87">
        <v>0</v>
      </c>
      <c r="M31" s="87">
        <v>3734</v>
      </c>
      <c r="N31" s="87">
        <f>SUM(O31,+V31,+AC31)</f>
        <v>4405</v>
      </c>
      <c r="O31" s="87">
        <f>SUM(P31:U31)</f>
        <v>671</v>
      </c>
      <c r="P31" s="87">
        <v>671</v>
      </c>
      <c r="Q31" s="87">
        <v>0</v>
      </c>
      <c r="R31" s="87">
        <v>0</v>
      </c>
      <c r="S31" s="87">
        <v>0</v>
      </c>
      <c r="T31" s="87">
        <v>0</v>
      </c>
      <c r="U31" s="87">
        <v>0</v>
      </c>
      <c r="V31" s="87">
        <f>SUM(W31:AB31)</f>
        <v>3734</v>
      </c>
      <c r="W31" s="87">
        <v>3734</v>
      </c>
      <c r="X31" s="87">
        <v>0</v>
      </c>
      <c r="Y31" s="87">
        <v>0</v>
      </c>
      <c r="Z31" s="87">
        <v>0</v>
      </c>
      <c r="AA31" s="87">
        <v>0</v>
      </c>
      <c r="AB31" s="87">
        <v>0</v>
      </c>
      <c r="AC31" s="87">
        <f>SUM(AD31:AE31)</f>
        <v>0</v>
      </c>
      <c r="AD31" s="87">
        <v>0</v>
      </c>
      <c r="AE31" s="87">
        <v>0</v>
      </c>
      <c r="AF31" s="87">
        <f>SUM(AG31:AI31)</f>
        <v>41</v>
      </c>
      <c r="AG31" s="87">
        <v>41</v>
      </c>
      <c r="AH31" s="87">
        <v>0</v>
      </c>
      <c r="AI31" s="87">
        <v>0</v>
      </c>
      <c r="AJ31" s="87">
        <f>SUM(AK31:AS31)</f>
        <v>103</v>
      </c>
      <c r="AK31" s="87">
        <v>70</v>
      </c>
      <c r="AL31" s="87">
        <v>0</v>
      </c>
      <c r="AM31" s="87">
        <v>0</v>
      </c>
      <c r="AN31" s="87">
        <v>0</v>
      </c>
      <c r="AO31" s="87">
        <v>0</v>
      </c>
      <c r="AP31" s="87">
        <v>0</v>
      </c>
      <c r="AQ31" s="87">
        <v>33</v>
      </c>
      <c r="AR31" s="87">
        <v>0</v>
      </c>
      <c r="AS31" s="87">
        <v>0</v>
      </c>
      <c r="AT31" s="87">
        <f>SUM(AU31:AY31)</f>
        <v>8</v>
      </c>
      <c r="AU31" s="87">
        <v>8</v>
      </c>
      <c r="AV31" s="87">
        <v>0</v>
      </c>
      <c r="AW31" s="87">
        <v>0</v>
      </c>
      <c r="AX31" s="87">
        <v>0</v>
      </c>
      <c r="AY31" s="87">
        <v>0</v>
      </c>
      <c r="AZ31" s="87">
        <f>SUM(BA31:BC31)</f>
        <v>0</v>
      </c>
      <c r="BA31" s="87">
        <v>0</v>
      </c>
      <c r="BB31" s="87">
        <v>0</v>
      </c>
      <c r="BC31" s="87">
        <v>0</v>
      </c>
    </row>
    <row r="32" spans="1:55" ht="13.5" customHeight="1">
      <c r="A32" s="98" t="s">
        <v>31</v>
      </c>
      <c r="B32" s="96" t="s">
        <v>310</v>
      </c>
      <c r="C32" s="85" t="s">
        <v>311</v>
      </c>
      <c r="D32" s="87">
        <f>SUM(E32,+H32,+K32)</f>
        <v>17276</v>
      </c>
      <c r="E32" s="87">
        <f>SUM(F32:G32)</f>
        <v>17276</v>
      </c>
      <c r="F32" s="87">
        <v>538</v>
      </c>
      <c r="G32" s="87">
        <v>16738</v>
      </c>
      <c r="H32" s="87">
        <f>SUM(I32:J32)</f>
        <v>0</v>
      </c>
      <c r="I32" s="87">
        <v>0</v>
      </c>
      <c r="J32" s="87">
        <v>0</v>
      </c>
      <c r="K32" s="87">
        <f>SUM(L32:M32)</f>
        <v>0</v>
      </c>
      <c r="L32" s="87">
        <v>0</v>
      </c>
      <c r="M32" s="87">
        <v>0</v>
      </c>
      <c r="N32" s="87">
        <f>SUM(O32,+V32,+AC32)</f>
        <v>17276</v>
      </c>
      <c r="O32" s="87">
        <f>SUM(P32:U32)</f>
        <v>538</v>
      </c>
      <c r="P32" s="87">
        <v>538</v>
      </c>
      <c r="Q32" s="87">
        <v>0</v>
      </c>
      <c r="R32" s="87">
        <v>0</v>
      </c>
      <c r="S32" s="87">
        <v>0</v>
      </c>
      <c r="T32" s="87">
        <v>0</v>
      </c>
      <c r="U32" s="87">
        <v>0</v>
      </c>
      <c r="V32" s="87">
        <f>SUM(W32:AB32)</f>
        <v>16738</v>
      </c>
      <c r="W32" s="87">
        <v>16738</v>
      </c>
      <c r="X32" s="87">
        <v>0</v>
      </c>
      <c r="Y32" s="87">
        <v>0</v>
      </c>
      <c r="Z32" s="87">
        <v>0</v>
      </c>
      <c r="AA32" s="87">
        <v>0</v>
      </c>
      <c r="AB32" s="87">
        <v>0</v>
      </c>
      <c r="AC32" s="87">
        <f>SUM(AD32:AE32)</f>
        <v>0</v>
      </c>
      <c r="AD32" s="87">
        <v>0</v>
      </c>
      <c r="AE32" s="87">
        <v>0</v>
      </c>
      <c r="AF32" s="87">
        <f>SUM(AG32:AI32)</f>
        <v>85</v>
      </c>
      <c r="AG32" s="87">
        <v>85</v>
      </c>
      <c r="AH32" s="87">
        <v>0</v>
      </c>
      <c r="AI32" s="87">
        <v>0</v>
      </c>
      <c r="AJ32" s="87">
        <f>SUM(AK32:AS32)</f>
        <v>81</v>
      </c>
      <c r="AK32" s="87">
        <v>0</v>
      </c>
      <c r="AL32" s="87">
        <v>0</v>
      </c>
      <c r="AM32" s="87">
        <v>0</v>
      </c>
      <c r="AN32" s="87">
        <v>0</v>
      </c>
      <c r="AO32" s="87">
        <v>0</v>
      </c>
      <c r="AP32" s="87">
        <v>0</v>
      </c>
      <c r="AQ32" s="87">
        <v>81</v>
      </c>
      <c r="AR32" s="87">
        <v>0</v>
      </c>
      <c r="AS32" s="87">
        <v>0</v>
      </c>
      <c r="AT32" s="87">
        <f>SUM(AU32:AY32)</f>
        <v>4</v>
      </c>
      <c r="AU32" s="87">
        <v>4</v>
      </c>
      <c r="AV32" s="87">
        <v>0</v>
      </c>
      <c r="AW32" s="87">
        <v>0</v>
      </c>
      <c r="AX32" s="87">
        <v>0</v>
      </c>
      <c r="AY32" s="87">
        <v>0</v>
      </c>
      <c r="AZ32" s="87">
        <f>SUM(BA32:BC32)</f>
        <v>0</v>
      </c>
      <c r="BA32" s="87">
        <v>0</v>
      </c>
      <c r="BB32" s="87">
        <v>0</v>
      </c>
      <c r="BC32" s="87">
        <v>0</v>
      </c>
    </row>
    <row r="33" spans="1:55" ht="13.5" customHeight="1">
      <c r="A33" s="98" t="s">
        <v>31</v>
      </c>
      <c r="B33" s="96" t="s">
        <v>312</v>
      </c>
      <c r="C33" s="85" t="s">
        <v>313</v>
      </c>
      <c r="D33" s="87">
        <f>SUM(E33,+H33,+K33)</f>
        <v>11695</v>
      </c>
      <c r="E33" s="87">
        <f>SUM(F33:G33)</f>
        <v>0</v>
      </c>
      <c r="F33" s="87">
        <v>0</v>
      </c>
      <c r="G33" s="87">
        <v>0</v>
      </c>
      <c r="H33" s="87">
        <f>SUM(I33:J33)</f>
        <v>452</v>
      </c>
      <c r="I33" s="87">
        <v>452</v>
      </c>
      <c r="J33" s="87">
        <v>0</v>
      </c>
      <c r="K33" s="87">
        <f>SUM(L33:M33)</f>
        <v>11243</v>
      </c>
      <c r="L33" s="87">
        <v>0</v>
      </c>
      <c r="M33" s="87">
        <v>11243</v>
      </c>
      <c r="N33" s="87">
        <f>SUM(O33,+V33,+AC33)</f>
        <v>11695</v>
      </c>
      <c r="O33" s="87">
        <f>SUM(P33:U33)</f>
        <v>452</v>
      </c>
      <c r="P33" s="87">
        <v>452</v>
      </c>
      <c r="Q33" s="87">
        <v>0</v>
      </c>
      <c r="R33" s="87">
        <v>0</v>
      </c>
      <c r="S33" s="87">
        <v>0</v>
      </c>
      <c r="T33" s="87">
        <v>0</v>
      </c>
      <c r="U33" s="87">
        <v>0</v>
      </c>
      <c r="V33" s="87">
        <f>SUM(W33:AB33)</f>
        <v>11243</v>
      </c>
      <c r="W33" s="87">
        <v>11243</v>
      </c>
      <c r="X33" s="87">
        <v>0</v>
      </c>
      <c r="Y33" s="87">
        <v>0</v>
      </c>
      <c r="Z33" s="87">
        <v>0</v>
      </c>
      <c r="AA33" s="87">
        <v>0</v>
      </c>
      <c r="AB33" s="87">
        <v>0</v>
      </c>
      <c r="AC33" s="87">
        <f>SUM(AD33:AE33)</f>
        <v>0</v>
      </c>
      <c r="AD33" s="87">
        <v>0</v>
      </c>
      <c r="AE33" s="87">
        <v>0</v>
      </c>
      <c r="AF33" s="87">
        <f>SUM(AG33:AI33)</f>
        <v>408</v>
      </c>
      <c r="AG33" s="87">
        <v>408</v>
      </c>
      <c r="AH33" s="87">
        <v>0</v>
      </c>
      <c r="AI33" s="87">
        <v>0</v>
      </c>
      <c r="AJ33" s="87">
        <f>SUM(AK33:AS33)</f>
        <v>408</v>
      </c>
      <c r="AK33" s="87">
        <v>0</v>
      </c>
      <c r="AL33" s="87">
        <v>0</v>
      </c>
      <c r="AM33" s="87">
        <v>18</v>
      </c>
      <c r="AN33" s="87">
        <v>0</v>
      </c>
      <c r="AO33" s="87">
        <v>0</v>
      </c>
      <c r="AP33" s="87">
        <v>0</v>
      </c>
      <c r="AQ33" s="87">
        <v>390</v>
      </c>
      <c r="AR33" s="87">
        <v>0</v>
      </c>
      <c r="AS33" s="87">
        <v>0</v>
      </c>
      <c r="AT33" s="87">
        <f>SUM(AU33:AY33)</f>
        <v>0</v>
      </c>
      <c r="AU33" s="87">
        <v>0</v>
      </c>
      <c r="AV33" s="87">
        <v>0</v>
      </c>
      <c r="AW33" s="87">
        <v>0</v>
      </c>
      <c r="AX33" s="87">
        <v>0</v>
      </c>
      <c r="AY33" s="87">
        <v>0</v>
      </c>
      <c r="AZ33" s="87">
        <f>SUM(BA33:BC33)</f>
        <v>0</v>
      </c>
      <c r="BA33" s="87">
        <v>0</v>
      </c>
      <c r="BB33" s="87">
        <v>0</v>
      </c>
      <c r="BC33" s="87">
        <v>0</v>
      </c>
    </row>
    <row r="34" spans="1:55" ht="13.5" customHeight="1">
      <c r="A34" s="98" t="s">
        <v>31</v>
      </c>
      <c r="B34" s="96" t="s">
        <v>314</v>
      </c>
      <c r="C34" s="85" t="s">
        <v>315</v>
      </c>
      <c r="D34" s="87">
        <f>SUM(E34,+H34,+K34)</f>
        <v>13218</v>
      </c>
      <c r="E34" s="87">
        <f>SUM(F34:G34)</f>
        <v>0</v>
      </c>
      <c r="F34" s="87">
        <v>0</v>
      </c>
      <c r="G34" s="87">
        <v>0</v>
      </c>
      <c r="H34" s="87">
        <f>SUM(I34:J34)</f>
        <v>0</v>
      </c>
      <c r="I34" s="87">
        <v>0</v>
      </c>
      <c r="J34" s="87">
        <v>0</v>
      </c>
      <c r="K34" s="87">
        <f>SUM(L34:M34)</f>
        <v>13218</v>
      </c>
      <c r="L34" s="87">
        <v>481</v>
      </c>
      <c r="M34" s="87">
        <v>12737</v>
      </c>
      <c r="N34" s="87">
        <f>SUM(O34,+V34,+AC34)</f>
        <v>13218</v>
      </c>
      <c r="O34" s="87">
        <f>SUM(P34:U34)</f>
        <v>481</v>
      </c>
      <c r="P34" s="87">
        <v>0</v>
      </c>
      <c r="Q34" s="87">
        <v>0</v>
      </c>
      <c r="R34" s="87">
        <v>0</v>
      </c>
      <c r="S34" s="87">
        <v>481</v>
      </c>
      <c r="T34" s="87">
        <v>0</v>
      </c>
      <c r="U34" s="87">
        <v>0</v>
      </c>
      <c r="V34" s="87">
        <f>SUM(W34:AB34)</f>
        <v>12737</v>
      </c>
      <c r="W34" s="87">
        <v>0</v>
      </c>
      <c r="X34" s="87">
        <v>0</v>
      </c>
      <c r="Y34" s="87">
        <v>0</v>
      </c>
      <c r="Z34" s="87">
        <v>12737</v>
      </c>
      <c r="AA34" s="87">
        <v>0</v>
      </c>
      <c r="AB34" s="87">
        <v>0</v>
      </c>
      <c r="AC34" s="87">
        <f>SUM(AD34:AE34)</f>
        <v>0</v>
      </c>
      <c r="AD34" s="87">
        <v>0</v>
      </c>
      <c r="AE34" s="87">
        <v>0</v>
      </c>
      <c r="AF34" s="87">
        <f>SUM(AG34:AI34)</f>
        <v>0</v>
      </c>
      <c r="AG34" s="87">
        <v>0</v>
      </c>
      <c r="AH34" s="87">
        <v>0</v>
      </c>
      <c r="AI34" s="87">
        <v>0</v>
      </c>
      <c r="AJ34" s="87">
        <f>SUM(AK34:AS34)</f>
        <v>0</v>
      </c>
      <c r="AK34" s="87">
        <v>0</v>
      </c>
      <c r="AL34" s="87">
        <v>0</v>
      </c>
      <c r="AM34" s="87">
        <v>0</v>
      </c>
      <c r="AN34" s="87">
        <v>0</v>
      </c>
      <c r="AO34" s="87">
        <v>0</v>
      </c>
      <c r="AP34" s="87">
        <v>0</v>
      </c>
      <c r="AQ34" s="87">
        <v>0</v>
      </c>
      <c r="AR34" s="87">
        <v>0</v>
      </c>
      <c r="AS34" s="87">
        <v>0</v>
      </c>
      <c r="AT34" s="87">
        <f>SUM(AU34:AY34)</f>
        <v>0</v>
      </c>
      <c r="AU34" s="87">
        <v>0</v>
      </c>
      <c r="AV34" s="87">
        <v>0</v>
      </c>
      <c r="AW34" s="87">
        <v>0</v>
      </c>
      <c r="AX34" s="87">
        <v>0</v>
      </c>
      <c r="AY34" s="87">
        <v>0</v>
      </c>
      <c r="AZ34" s="87">
        <f>SUM(BA34:BC34)</f>
        <v>0</v>
      </c>
      <c r="BA34" s="87">
        <v>0</v>
      </c>
      <c r="BB34" s="87">
        <v>0</v>
      </c>
      <c r="BC34" s="87">
        <v>0</v>
      </c>
    </row>
    <row r="35" spans="1:55" ht="13.5" customHeight="1">
      <c r="A35" s="98" t="s">
        <v>31</v>
      </c>
      <c r="B35" s="96" t="s">
        <v>316</v>
      </c>
      <c r="C35" s="85" t="s">
        <v>317</v>
      </c>
      <c r="D35" s="87">
        <f>SUM(E35,+H35,+K35)</f>
        <v>9421</v>
      </c>
      <c r="E35" s="87">
        <f>SUM(F35:G35)</f>
        <v>0</v>
      </c>
      <c r="F35" s="87">
        <v>0</v>
      </c>
      <c r="G35" s="87">
        <v>0</v>
      </c>
      <c r="H35" s="87">
        <f>SUM(I35:J35)</f>
        <v>335</v>
      </c>
      <c r="I35" s="87">
        <v>335</v>
      </c>
      <c r="J35" s="87">
        <v>0</v>
      </c>
      <c r="K35" s="87">
        <f>SUM(L35:M35)</f>
        <v>9086</v>
      </c>
      <c r="L35" s="87">
        <v>0</v>
      </c>
      <c r="M35" s="87">
        <v>9086</v>
      </c>
      <c r="N35" s="87">
        <f>SUM(O35,+V35,+AC35)</f>
        <v>9421</v>
      </c>
      <c r="O35" s="87">
        <f>SUM(P35:U35)</f>
        <v>335</v>
      </c>
      <c r="P35" s="87">
        <v>335</v>
      </c>
      <c r="Q35" s="87">
        <v>0</v>
      </c>
      <c r="R35" s="87">
        <v>0</v>
      </c>
      <c r="S35" s="87">
        <v>0</v>
      </c>
      <c r="T35" s="87">
        <v>0</v>
      </c>
      <c r="U35" s="87">
        <v>0</v>
      </c>
      <c r="V35" s="87">
        <f>SUM(W35:AB35)</f>
        <v>9086</v>
      </c>
      <c r="W35" s="87">
        <v>9086</v>
      </c>
      <c r="X35" s="87">
        <v>0</v>
      </c>
      <c r="Y35" s="87">
        <v>0</v>
      </c>
      <c r="Z35" s="87">
        <v>0</v>
      </c>
      <c r="AA35" s="87">
        <v>0</v>
      </c>
      <c r="AB35" s="87">
        <v>0</v>
      </c>
      <c r="AC35" s="87">
        <f>SUM(AD35:AE35)</f>
        <v>0</v>
      </c>
      <c r="AD35" s="87">
        <v>0</v>
      </c>
      <c r="AE35" s="87">
        <v>0</v>
      </c>
      <c r="AF35" s="87">
        <f>SUM(AG35:AI35)</f>
        <v>241</v>
      </c>
      <c r="AG35" s="87">
        <v>241</v>
      </c>
      <c r="AH35" s="87">
        <v>0</v>
      </c>
      <c r="AI35" s="87">
        <v>0</v>
      </c>
      <c r="AJ35" s="87">
        <f>SUM(AK35:AS35)</f>
        <v>241</v>
      </c>
      <c r="AK35" s="87">
        <v>0</v>
      </c>
      <c r="AL35" s="87">
        <v>0</v>
      </c>
      <c r="AM35" s="87">
        <v>24</v>
      </c>
      <c r="AN35" s="87">
        <v>0</v>
      </c>
      <c r="AO35" s="87">
        <v>0</v>
      </c>
      <c r="AP35" s="87">
        <v>0</v>
      </c>
      <c r="AQ35" s="87">
        <v>0</v>
      </c>
      <c r="AR35" s="87">
        <v>0</v>
      </c>
      <c r="AS35" s="87">
        <v>217</v>
      </c>
      <c r="AT35" s="87">
        <f>SUM(AU35:AY35)</f>
        <v>0</v>
      </c>
      <c r="AU35" s="87">
        <v>0</v>
      </c>
      <c r="AV35" s="87">
        <v>0</v>
      </c>
      <c r="AW35" s="87">
        <v>0</v>
      </c>
      <c r="AX35" s="87">
        <v>0</v>
      </c>
      <c r="AY35" s="87">
        <v>0</v>
      </c>
      <c r="AZ35" s="87">
        <f>SUM(BA35:BC35)</f>
        <v>0</v>
      </c>
      <c r="BA35" s="87">
        <v>0</v>
      </c>
      <c r="BB35" s="87">
        <v>0</v>
      </c>
      <c r="BC35" s="87">
        <v>0</v>
      </c>
    </row>
    <row r="36" spans="1:55" ht="13.5" customHeight="1">
      <c r="A36" s="98" t="s">
        <v>31</v>
      </c>
      <c r="B36" s="96" t="s">
        <v>318</v>
      </c>
      <c r="C36" s="85" t="s">
        <v>319</v>
      </c>
      <c r="D36" s="87">
        <f>SUM(E36,+H36,+K36)</f>
        <v>7963</v>
      </c>
      <c r="E36" s="87">
        <f>SUM(F36:G36)</f>
        <v>0</v>
      </c>
      <c r="F36" s="87">
        <v>0</v>
      </c>
      <c r="G36" s="87">
        <v>0</v>
      </c>
      <c r="H36" s="87">
        <f>SUM(I36:J36)</f>
        <v>482</v>
      </c>
      <c r="I36" s="87">
        <v>482</v>
      </c>
      <c r="J36" s="87">
        <v>0</v>
      </c>
      <c r="K36" s="87">
        <f>SUM(L36:M36)</f>
        <v>7481</v>
      </c>
      <c r="L36" s="87">
        <v>0</v>
      </c>
      <c r="M36" s="87">
        <v>7481</v>
      </c>
      <c r="N36" s="87">
        <f>SUM(O36,+V36,+AC36)</f>
        <v>7963</v>
      </c>
      <c r="O36" s="87">
        <f>SUM(P36:U36)</f>
        <v>482</v>
      </c>
      <c r="P36" s="87">
        <v>482</v>
      </c>
      <c r="Q36" s="87">
        <v>0</v>
      </c>
      <c r="R36" s="87">
        <v>0</v>
      </c>
      <c r="S36" s="87">
        <v>0</v>
      </c>
      <c r="T36" s="87">
        <v>0</v>
      </c>
      <c r="U36" s="87">
        <v>0</v>
      </c>
      <c r="V36" s="87">
        <f>SUM(W36:AB36)</f>
        <v>7481</v>
      </c>
      <c r="W36" s="87">
        <v>7481</v>
      </c>
      <c r="X36" s="87">
        <v>0</v>
      </c>
      <c r="Y36" s="87">
        <v>0</v>
      </c>
      <c r="Z36" s="87">
        <v>0</v>
      </c>
      <c r="AA36" s="87">
        <v>0</v>
      </c>
      <c r="AB36" s="87">
        <v>0</v>
      </c>
      <c r="AC36" s="87">
        <f>SUM(AD36:AE36)</f>
        <v>0</v>
      </c>
      <c r="AD36" s="87">
        <v>0</v>
      </c>
      <c r="AE36" s="87">
        <v>0</v>
      </c>
      <c r="AF36" s="87">
        <f>SUM(AG36:AI36)</f>
        <v>160</v>
      </c>
      <c r="AG36" s="87">
        <v>160</v>
      </c>
      <c r="AH36" s="87">
        <v>0</v>
      </c>
      <c r="AI36" s="87">
        <v>0</v>
      </c>
      <c r="AJ36" s="87">
        <f>SUM(AK36:AS36)</f>
        <v>160</v>
      </c>
      <c r="AK36" s="87">
        <v>0</v>
      </c>
      <c r="AL36" s="87">
        <v>0</v>
      </c>
      <c r="AM36" s="87">
        <v>160</v>
      </c>
      <c r="AN36" s="87">
        <v>0</v>
      </c>
      <c r="AO36" s="87">
        <v>0</v>
      </c>
      <c r="AP36" s="87">
        <v>0</v>
      </c>
      <c r="AQ36" s="87">
        <v>0</v>
      </c>
      <c r="AR36" s="87">
        <v>0</v>
      </c>
      <c r="AS36" s="87">
        <v>0</v>
      </c>
      <c r="AT36" s="87">
        <f>SUM(AU36:AY36)</f>
        <v>4</v>
      </c>
      <c r="AU36" s="87">
        <v>0</v>
      </c>
      <c r="AV36" s="87">
        <v>0</v>
      </c>
      <c r="AW36" s="87">
        <v>4</v>
      </c>
      <c r="AX36" s="87">
        <v>0</v>
      </c>
      <c r="AY36" s="87">
        <v>0</v>
      </c>
      <c r="AZ36" s="87">
        <f>SUM(BA36:BC36)</f>
        <v>0</v>
      </c>
      <c r="BA36" s="87">
        <v>0</v>
      </c>
      <c r="BB36" s="87">
        <v>0</v>
      </c>
      <c r="BC36" s="87">
        <v>0</v>
      </c>
    </row>
    <row r="37" spans="1:55" ht="13.5" customHeight="1">
      <c r="A37" s="98" t="s">
        <v>31</v>
      </c>
      <c r="B37" s="96" t="s">
        <v>320</v>
      </c>
      <c r="C37" s="85" t="s">
        <v>321</v>
      </c>
      <c r="D37" s="87">
        <f>SUM(E37,+H37,+K37)</f>
        <v>12237</v>
      </c>
      <c r="E37" s="87">
        <f>SUM(F37:G37)</f>
        <v>0</v>
      </c>
      <c r="F37" s="87">
        <v>0</v>
      </c>
      <c r="G37" s="87">
        <v>0</v>
      </c>
      <c r="H37" s="87">
        <f>SUM(I37:J37)</f>
        <v>12237</v>
      </c>
      <c r="I37" s="87">
        <v>319</v>
      </c>
      <c r="J37" s="87">
        <v>11918</v>
      </c>
      <c r="K37" s="87">
        <f>SUM(L37:M37)</f>
        <v>0</v>
      </c>
      <c r="L37" s="87">
        <v>0</v>
      </c>
      <c r="M37" s="87">
        <v>0</v>
      </c>
      <c r="N37" s="87">
        <f>SUM(O37,+V37,+AC37)</f>
        <v>12237</v>
      </c>
      <c r="O37" s="87">
        <f>SUM(P37:U37)</f>
        <v>319</v>
      </c>
      <c r="P37" s="87">
        <v>0</v>
      </c>
      <c r="Q37" s="87">
        <v>0</v>
      </c>
      <c r="R37" s="87">
        <v>0</v>
      </c>
      <c r="S37" s="87">
        <v>319</v>
      </c>
      <c r="T37" s="87">
        <v>0</v>
      </c>
      <c r="U37" s="87">
        <v>0</v>
      </c>
      <c r="V37" s="87">
        <f>SUM(W37:AB37)</f>
        <v>11918</v>
      </c>
      <c r="W37" s="87">
        <v>0</v>
      </c>
      <c r="X37" s="87">
        <v>0</v>
      </c>
      <c r="Y37" s="87">
        <v>0</v>
      </c>
      <c r="Z37" s="87">
        <v>11918</v>
      </c>
      <c r="AA37" s="87">
        <v>0</v>
      </c>
      <c r="AB37" s="87">
        <v>0</v>
      </c>
      <c r="AC37" s="87">
        <f>SUM(AD37:AE37)</f>
        <v>0</v>
      </c>
      <c r="AD37" s="87">
        <v>0</v>
      </c>
      <c r="AE37" s="87">
        <v>0</v>
      </c>
      <c r="AF37" s="87">
        <f>SUM(AG37:AI37)</f>
        <v>0</v>
      </c>
      <c r="AG37" s="87">
        <v>0</v>
      </c>
      <c r="AH37" s="87">
        <v>0</v>
      </c>
      <c r="AI37" s="87">
        <v>0</v>
      </c>
      <c r="AJ37" s="87">
        <f>SUM(AK37:AS37)</f>
        <v>0</v>
      </c>
      <c r="AK37" s="87">
        <v>0</v>
      </c>
      <c r="AL37" s="87">
        <v>0</v>
      </c>
      <c r="AM37" s="87">
        <v>0</v>
      </c>
      <c r="AN37" s="87">
        <v>0</v>
      </c>
      <c r="AO37" s="87">
        <v>0</v>
      </c>
      <c r="AP37" s="87">
        <v>0</v>
      </c>
      <c r="AQ37" s="87">
        <v>0</v>
      </c>
      <c r="AR37" s="87">
        <v>0</v>
      </c>
      <c r="AS37" s="87">
        <v>0</v>
      </c>
      <c r="AT37" s="87">
        <f>SUM(AU37:AY37)</f>
        <v>0</v>
      </c>
      <c r="AU37" s="87">
        <v>0</v>
      </c>
      <c r="AV37" s="87">
        <v>0</v>
      </c>
      <c r="AW37" s="87">
        <v>0</v>
      </c>
      <c r="AX37" s="87">
        <v>0</v>
      </c>
      <c r="AY37" s="87">
        <v>0</v>
      </c>
      <c r="AZ37" s="87">
        <f>SUM(BA37:BC37)</f>
        <v>0</v>
      </c>
      <c r="BA37" s="87">
        <v>0</v>
      </c>
      <c r="BB37" s="87">
        <v>0</v>
      </c>
      <c r="BC37" s="87">
        <v>0</v>
      </c>
    </row>
    <row r="38" spans="1:55" ht="13.5" customHeight="1">
      <c r="A38" s="98" t="s">
        <v>31</v>
      </c>
      <c r="B38" s="96" t="s">
        <v>322</v>
      </c>
      <c r="C38" s="85" t="s">
        <v>323</v>
      </c>
      <c r="D38" s="87">
        <f>SUM(E38,+H38,+K38)</f>
        <v>12487</v>
      </c>
      <c r="E38" s="87">
        <f>SUM(F38:G38)</f>
        <v>506</v>
      </c>
      <c r="F38" s="87">
        <v>506</v>
      </c>
      <c r="G38" s="87">
        <v>0</v>
      </c>
      <c r="H38" s="87">
        <f>SUM(I38:J38)</f>
        <v>2455</v>
      </c>
      <c r="I38" s="87">
        <v>0</v>
      </c>
      <c r="J38" s="87">
        <v>2455</v>
      </c>
      <c r="K38" s="87">
        <f>SUM(L38:M38)</f>
        <v>9526</v>
      </c>
      <c r="L38" s="87">
        <v>0</v>
      </c>
      <c r="M38" s="87">
        <v>9526</v>
      </c>
      <c r="N38" s="87">
        <f>SUM(O38,+V38,+AC38)</f>
        <v>12487</v>
      </c>
      <c r="O38" s="87">
        <f>SUM(P38:U38)</f>
        <v>506</v>
      </c>
      <c r="P38" s="87">
        <v>0</v>
      </c>
      <c r="Q38" s="87">
        <v>0</v>
      </c>
      <c r="R38" s="87">
        <v>0</v>
      </c>
      <c r="S38" s="87">
        <v>506</v>
      </c>
      <c r="T38" s="87">
        <v>0</v>
      </c>
      <c r="U38" s="87">
        <v>0</v>
      </c>
      <c r="V38" s="87">
        <f>SUM(W38:AB38)</f>
        <v>11981</v>
      </c>
      <c r="W38" s="87">
        <v>0</v>
      </c>
      <c r="X38" s="87">
        <v>0</v>
      </c>
      <c r="Y38" s="87">
        <v>0</v>
      </c>
      <c r="Z38" s="87">
        <v>9526</v>
      </c>
      <c r="AA38" s="87">
        <v>2455</v>
      </c>
      <c r="AB38" s="87">
        <v>0</v>
      </c>
      <c r="AC38" s="87">
        <f>SUM(AD38:AE38)</f>
        <v>0</v>
      </c>
      <c r="AD38" s="87">
        <v>0</v>
      </c>
      <c r="AE38" s="87">
        <v>0</v>
      </c>
      <c r="AF38" s="87">
        <f>SUM(AG38:AI38)</f>
        <v>0</v>
      </c>
      <c r="AG38" s="87">
        <v>0</v>
      </c>
      <c r="AH38" s="87">
        <v>0</v>
      </c>
      <c r="AI38" s="87">
        <v>0</v>
      </c>
      <c r="AJ38" s="87">
        <f>SUM(AK38:AS38)</f>
        <v>0</v>
      </c>
      <c r="AK38" s="87">
        <v>0</v>
      </c>
      <c r="AL38" s="87">
        <v>0</v>
      </c>
      <c r="AM38" s="87">
        <v>0</v>
      </c>
      <c r="AN38" s="87">
        <v>0</v>
      </c>
      <c r="AO38" s="87">
        <v>0</v>
      </c>
      <c r="AP38" s="87">
        <v>0</v>
      </c>
      <c r="AQ38" s="87">
        <v>0</v>
      </c>
      <c r="AR38" s="87">
        <v>0</v>
      </c>
      <c r="AS38" s="87">
        <v>0</v>
      </c>
      <c r="AT38" s="87">
        <f>SUM(AU38:AY38)</f>
        <v>0</v>
      </c>
      <c r="AU38" s="87">
        <v>0</v>
      </c>
      <c r="AV38" s="87">
        <v>0</v>
      </c>
      <c r="AW38" s="87">
        <v>0</v>
      </c>
      <c r="AX38" s="87">
        <v>0</v>
      </c>
      <c r="AY38" s="87">
        <v>0</v>
      </c>
      <c r="AZ38" s="87">
        <f>SUM(BA38:BC38)</f>
        <v>0</v>
      </c>
      <c r="BA38" s="87">
        <v>0</v>
      </c>
      <c r="BB38" s="87">
        <v>0</v>
      </c>
      <c r="BC38" s="87">
        <v>0</v>
      </c>
    </row>
    <row r="39" spans="1:55" ht="13.5" customHeight="1">
      <c r="A39" s="98" t="s">
        <v>31</v>
      </c>
      <c r="B39" s="96" t="s">
        <v>324</v>
      </c>
      <c r="C39" s="85" t="s">
        <v>325</v>
      </c>
      <c r="D39" s="87">
        <f>SUM(E39,+H39,+K39)</f>
        <v>21052</v>
      </c>
      <c r="E39" s="87">
        <f>SUM(F39:G39)</f>
        <v>0</v>
      </c>
      <c r="F39" s="87">
        <v>0</v>
      </c>
      <c r="G39" s="87">
        <v>0</v>
      </c>
      <c r="H39" s="87">
        <f>SUM(I39:J39)</f>
        <v>0</v>
      </c>
      <c r="I39" s="87">
        <v>0</v>
      </c>
      <c r="J39" s="87">
        <v>0</v>
      </c>
      <c r="K39" s="87">
        <f>SUM(L39:M39)</f>
        <v>21052</v>
      </c>
      <c r="L39" s="87">
        <v>1030</v>
      </c>
      <c r="M39" s="87">
        <v>20022</v>
      </c>
      <c r="N39" s="87">
        <f>SUM(O39,+V39,+AC39)</f>
        <v>21052</v>
      </c>
      <c r="O39" s="87">
        <f>SUM(P39:U39)</f>
        <v>1030</v>
      </c>
      <c r="P39" s="87">
        <v>1030</v>
      </c>
      <c r="Q39" s="87">
        <v>0</v>
      </c>
      <c r="R39" s="87">
        <v>0</v>
      </c>
      <c r="S39" s="87">
        <v>0</v>
      </c>
      <c r="T39" s="87">
        <v>0</v>
      </c>
      <c r="U39" s="87">
        <v>0</v>
      </c>
      <c r="V39" s="87">
        <f>SUM(W39:AB39)</f>
        <v>20022</v>
      </c>
      <c r="W39" s="87">
        <v>20022</v>
      </c>
      <c r="X39" s="87">
        <v>0</v>
      </c>
      <c r="Y39" s="87">
        <v>0</v>
      </c>
      <c r="Z39" s="87">
        <v>0</v>
      </c>
      <c r="AA39" s="87">
        <v>0</v>
      </c>
      <c r="AB39" s="87">
        <v>0</v>
      </c>
      <c r="AC39" s="87">
        <f>SUM(AD39:AE39)</f>
        <v>0</v>
      </c>
      <c r="AD39" s="87">
        <v>0</v>
      </c>
      <c r="AE39" s="87">
        <v>0</v>
      </c>
      <c r="AF39" s="87">
        <f>SUM(AG39:AI39)</f>
        <v>916</v>
      </c>
      <c r="AG39" s="87">
        <v>916</v>
      </c>
      <c r="AH39" s="87">
        <v>0</v>
      </c>
      <c r="AI39" s="87">
        <v>0</v>
      </c>
      <c r="AJ39" s="87">
        <f>SUM(AK39:AS39)</f>
        <v>916</v>
      </c>
      <c r="AK39" s="87">
        <v>0</v>
      </c>
      <c r="AL39" s="87">
        <v>0</v>
      </c>
      <c r="AM39" s="87">
        <v>301</v>
      </c>
      <c r="AN39" s="87">
        <v>105</v>
      </c>
      <c r="AO39" s="87">
        <v>0</v>
      </c>
      <c r="AP39" s="87">
        <v>0</v>
      </c>
      <c r="AQ39" s="87">
        <v>0</v>
      </c>
      <c r="AR39" s="87">
        <v>510</v>
      </c>
      <c r="AS39" s="87">
        <v>0</v>
      </c>
      <c r="AT39" s="87">
        <f>SUM(AU39:AY39)</f>
        <v>45</v>
      </c>
      <c r="AU39" s="87">
        <v>0</v>
      </c>
      <c r="AV39" s="87">
        <v>0</v>
      </c>
      <c r="AW39" s="87">
        <v>45</v>
      </c>
      <c r="AX39" s="87">
        <v>0</v>
      </c>
      <c r="AY39" s="87">
        <v>0</v>
      </c>
      <c r="AZ39" s="87">
        <f>SUM(BA39:BC39)</f>
        <v>0</v>
      </c>
      <c r="BA39" s="87">
        <v>0</v>
      </c>
      <c r="BB39" s="87">
        <v>0</v>
      </c>
      <c r="BC39" s="87">
        <v>0</v>
      </c>
    </row>
    <row r="40" spans="1:55" ht="13.5" customHeight="1">
      <c r="A40" s="98" t="s">
        <v>31</v>
      </c>
      <c r="B40" s="96" t="s">
        <v>326</v>
      </c>
      <c r="C40" s="85" t="s">
        <v>327</v>
      </c>
      <c r="D40" s="87">
        <f>SUM(E40,+H40,+K40)</f>
        <v>32361</v>
      </c>
      <c r="E40" s="87">
        <f>SUM(F40:G40)</f>
        <v>0</v>
      </c>
      <c r="F40" s="87">
        <v>0</v>
      </c>
      <c r="G40" s="87">
        <v>0</v>
      </c>
      <c r="H40" s="87">
        <f>SUM(I40:J40)</f>
        <v>1453</v>
      </c>
      <c r="I40" s="87">
        <v>1453</v>
      </c>
      <c r="J40" s="87">
        <v>0</v>
      </c>
      <c r="K40" s="87">
        <f>SUM(L40:M40)</f>
        <v>30908</v>
      </c>
      <c r="L40" s="87">
        <v>0</v>
      </c>
      <c r="M40" s="87">
        <v>30908</v>
      </c>
      <c r="N40" s="87">
        <f>SUM(O40,+V40,+AC40)</f>
        <v>32361</v>
      </c>
      <c r="O40" s="87">
        <f>SUM(P40:U40)</f>
        <v>1453</v>
      </c>
      <c r="P40" s="87">
        <v>1453</v>
      </c>
      <c r="Q40" s="87">
        <v>0</v>
      </c>
      <c r="R40" s="87">
        <v>0</v>
      </c>
      <c r="S40" s="87">
        <v>0</v>
      </c>
      <c r="T40" s="87">
        <v>0</v>
      </c>
      <c r="U40" s="87">
        <v>0</v>
      </c>
      <c r="V40" s="87">
        <f>SUM(W40:AB40)</f>
        <v>30908</v>
      </c>
      <c r="W40" s="87">
        <v>30908</v>
      </c>
      <c r="X40" s="87">
        <v>0</v>
      </c>
      <c r="Y40" s="87">
        <v>0</v>
      </c>
      <c r="Z40" s="87">
        <v>0</v>
      </c>
      <c r="AA40" s="87">
        <v>0</v>
      </c>
      <c r="AB40" s="87">
        <v>0</v>
      </c>
      <c r="AC40" s="87">
        <f>SUM(AD40:AE40)</f>
        <v>0</v>
      </c>
      <c r="AD40" s="87">
        <v>0</v>
      </c>
      <c r="AE40" s="87">
        <v>0</v>
      </c>
      <c r="AF40" s="87">
        <f>SUM(AG40:AI40)</f>
        <v>40</v>
      </c>
      <c r="AG40" s="87">
        <v>40</v>
      </c>
      <c r="AH40" s="87">
        <v>0</v>
      </c>
      <c r="AI40" s="87">
        <v>0</v>
      </c>
      <c r="AJ40" s="87">
        <f>SUM(AK40:AS40)</f>
        <v>238</v>
      </c>
      <c r="AK40" s="87">
        <v>0</v>
      </c>
      <c r="AL40" s="87">
        <v>198</v>
      </c>
      <c r="AM40" s="87">
        <v>36</v>
      </c>
      <c r="AN40" s="87">
        <v>0</v>
      </c>
      <c r="AO40" s="87">
        <v>0</v>
      </c>
      <c r="AP40" s="87">
        <v>0</v>
      </c>
      <c r="AQ40" s="87">
        <v>0</v>
      </c>
      <c r="AR40" s="87">
        <v>4</v>
      </c>
      <c r="AS40" s="87">
        <v>0</v>
      </c>
      <c r="AT40" s="87">
        <f>SUM(AU40:AY40)</f>
        <v>7</v>
      </c>
      <c r="AU40" s="87">
        <v>0</v>
      </c>
      <c r="AV40" s="87">
        <v>0</v>
      </c>
      <c r="AW40" s="87">
        <v>7</v>
      </c>
      <c r="AX40" s="87">
        <v>0</v>
      </c>
      <c r="AY40" s="87">
        <v>0</v>
      </c>
      <c r="AZ40" s="87">
        <f>SUM(BA40:BC40)</f>
        <v>198</v>
      </c>
      <c r="BA40" s="87">
        <v>198</v>
      </c>
      <c r="BB40" s="87">
        <v>0</v>
      </c>
      <c r="BC40" s="87">
        <v>0</v>
      </c>
    </row>
    <row r="41" spans="1:55" ht="13.5" customHeight="1">
      <c r="A41" s="98" t="s">
        <v>31</v>
      </c>
      <c r="B41" s="96" t="s">
        <v>328</v>
      </c>
      <c r="C41" s="85" t="s">
        <v>329</v>
      </c>
      <c r="D41" s="87">
        <f>SUM(E41,+H41,+K41)</f>
        <v>25076</v>
      </c>
      <c r="E41" s="87">
        <f>SUM(F41:G41)</f>
        <v>0</v>
      </c>
      <c r="F41" s="87">
        <v>0</v>
      </c>
      <c r="G41" s="87">
        <v>0</v>
      </c>
      <c r="H41" s="87">
        <f>SUM(I41:J41)</f>
        <v>1029</v>
      </c>
      <c r="I41" s="87">
        <v>1029</v>
      </c>
      <c r="J41" s="87">
        <v>0</v>
      </c>
      <c r="K41" s="87">
        <f>SUM(L41:M41)</f>
        <v>24047</v>
      </c>
      <c r="L41" s="87">
        <v>0</v>
      </c>
      <c r="M41" s="87">
        <v>24047</v>
      </c>
      <c r="N41" s="87">
        <f>SUM(O41,+V41,+AC41)</f>
        <v>25076</v>
      </c>
      <c r="O41" s="87">
        <f>SUM(P41:U41)</f>
        <v>1029</v>
      </c>
      <c r="P41" s="87">
        <v>1029</v>
      </c>
      <c r="Q41" s="87">
        <v>0</v>
      </c>
      <c r="R41" s="87">
        <v>0</v>
      </c>
      <c r="S41" s="87">
        <v>0</v>
      </c>
      <c r="T41" s="87">
        <v>0</v>
      </c>
      <c r="U41" s="87">
        <v>0</v>
      </c>
      <c r="V41" s="87">
        <f>SUM(W41:AB41)</f>
        <v>24047</v>
      </c>
      <c r="W41" s="87">
        <v>24047</v>
      </c>
      <c r="X41" s="87">
        <v>0</v>
      </c>
      <c r="Y41" s="87">
        <v>0</v>
      </c>
      <c r="Z41" s="87">
        <v>0</v>
      </c>
      <c r="AA41" s="87">
        <v>0</v>
      </c>
      <c r="AB41" s="87">
        <v>0</v>
      </c>
      <c r="AC41" s="87">
        <f>SUM(AD41:AE41)</f>
        <v>0</v>
      </c>
      <c r="AD41" s="87">
        <v>0</v>
      </c>
      <c r="AE41" s="87">
        <v>0</v>
      </c>
      <c r="AF41" s="87">
        <f>SUM(AG41:AI41)</f>
        <v>382</v>
      </c>
      <c r="AG41" s="87">
        <v>382</v>
      </c>
      <c r="AH41" s="87">
        <v>0</v>
      </c>
      <c r="AI41" s="87">
        <v>0</v>
      </c>
      <c r="AJ41" s="87">
        <f>SUM(AK41:AS41)</f>
        <v>382</v>
      </c>
      <c r="AK41" s="87">
        <v>0</v>
      </c>
      <c r="AL41" s="87">
        <v>0</v>
      </c>
      <c r="AM41" s="87">
        <v>382</v>
      </c>
      <c r="AN41" s="87">
        <v>0</v>
      </c>
      <c r="AO41" s="87">
        <v>0</v>
      </c>
      <c r="AP41" s="87">
        <v>0</v>
      </c>
      <c r="AQ41" s="87">
        <v>0</v>
      </c>
      <c r="AR41" s="87">
        <v>0</v>
      </c>
      <c r="AS41" s="87">
        <v>0</v>
      </c>
      <c r="AT41" s="87">
        <f>SUM(AU41:AY41)</f>
        <v>53</v>
      </c>
      <c r="AU41" s="87">
        <v>0</v>
      </c>
      <c r="AV41" s="87">
        <v>0</v>
      </c>
      <c r="AW41" s="87">
        <v>53</v>
      </c>
      <c r="AX41" s="87">
        <v>0</v>
      </c>
      <c r="AY41" s="87">
        <v>0</v>
      </c>
      <c r="AZ41" s="87">
        <f>SUM(BA41:BC41)</f>
        <v>61</v>
      </c>
      <c r="BA41" s="87">
        <v>61</v>
      </c>
      <c r="BB41" s="87">
        <v>0</v>
      </c>
      <c r="BC41" s="87">
        <v>0</v>
      </c>
    </row>
    <row r="42" spans="1:55" ht="13.5" customHeight="1">
      <c r="A42" s="98" t="s">
        <v>31</v>
      </c>
      <c r="B42" s="96" t="s">
        <v>330</v>
      </c>
      <c r="C42" s="85" t="s">
        <v>331</v>
      </c>
      <c r="D42" s="87">
        <f>SUM(E42,+H42,+K42)</f>
        <v>25422</v>
      </c>
      <c r="E42" s="87">
        <f>SUM(F42:G42)</f>
        <v>0</v>
      </c>
      <c r="F42" s="87">
        <v>0</v>
      </c>
      <c r="G42" s="87">
        <v>0</v>
      </c>
      <c r="H42" s="87">
        <f>SUM(I42:J42)</f>
        <v>0</v>
      </c>
      <c r="I42" s="87">
        <v>0</v>
      </c>
      <c r="J42" s="87">
        <v>0</v>
      </c>
      <c r="K42" s="87">
        <f>SUM(L42:M42)</f>
        <v>25422</v>
      </c>
      <c r="L42" s="87">
        <v>1150</v>
      </c>
      <c r="M42" s="87">
        <v>24272</v>
      </c>
      <c r="N42" s="87">
        <f>SUM(O42,+V42,+AC42)</f>
        <v>25422</v>
      </c>
      <c r="O42" s="87">
        <f>SUM(P42:U42)</f>
        <v>1150</v>
      </c>
      <c r="P42" s="87">
        <v>1150</v>
      </c>
      <c r="Q42" s="87">
        <v>0</v>
      </c>
      <c r="R42" s="87">
        <v>0</v>
      </c>
      <c r="S42" s="87">
        <v>0</v>
      </c>
      <c r="T42" s="87">
        <v>0</v>
      </c>
      <c r="U42" s="87">
        <v>0</v>
      </c>
      <c r="V42" s="87">
        <f>SUM(W42:AB42)</f>
        <v>24272</v>
      </c>
      <c r="W42" s="87">
        <v>24272</v>
      </c>
      <c r="X42" s="87">
        <v>0</v>
      </c>
      <c r="Y42" s="87">
        <v>0</v>
      </c>
      <c r="Z42" s="87">
        <v>0</v>
      </c>
      <c r="AA42" s="87">
        <v>0</v>
      </c>
      <c r="AB42" s="87">
        <v>0</v>
      </c>
      <c r="AC42" s="87">
        <f>SUM(AD42:AE42)</f>
        <v>0</v>
      </c>
      <c r="AD42" s="87">
        <v>0</v>
      </c>
      <c r="AE42" s="87">
        <v>0</v>
      </c>
      <c r="AF42" s="87">
        <f>SUM(AG42:AI42)</f>
        <v>1086</v>
      </c>
      <c r="AG42" s="87">
        <v>1086</v>
      </c>
      <c r="AH42" s="87">
        <v>0</v>
      </c>
      <c r="AI42" s="87">
        <v>0</v>
      </c>
      <c r="AJ42" s="87">
        <f>SUM(AK42:AS42)</f>
        <v>1086</v>
      </c>
      <c r="AK42" s="87">
        <v>0</v>
      </c>
      <c r="AL42" s="87">
        <v>0</v>
      </c>
      <c r="AM42" s="87">
        <v>990</v>
      </c>
      <c r="AN42" s="87">
        <v>96</v>
      </c>
      <c r="AO42" s="87">
        <v>0</v>
      </c>
      <c r="AP42" s="87">
        <v>0</v>
      </c>
      <c r="AQ42" s="87">
        <v>0</v>
      </c>
      <c r="AR42" s="87">
        <v>0</v>
      </c>
      <c r="AS42" s="87">
        <v>0</v>
      </c>
      <c r="AT42" s="87">
        <f>SUM(AU42:AY42)</f>
        <v>148</v>
      </c>
      <c r="AU42" s="87">
        <v>0</v>
      </c>
      <c r="AV42" s="87">
        <v>0</v>
      </c>
      <c r="AW42" s="87">
        <v>148</v>
      </c>
      <c r="AX42" s="87">
        <v>0</v>
      </c>
      <c r="AY42" s="87">
        <v>0</v>
      </c>
      <c r="AZ42" s="87">
        <f>SUM(BA42:BC42)</f>
        <v>0</v>
      </c>
      <c r="BA42" s="87">
        <v>0</v>
      </c>
      <c r="BB42" s="87">
        <v>0</v>
      </c>
      <c r="BC42" s="87">
        <v>0</v>
      </c>
    </row>
    <row r="43" spans="1:55" ht="13.5" customHeight="1">
      <c r="A43" s="98" t="s">
        <v>31</v>
      </c>
      <c r="B43" s="96" t="s">
        <v>332</v>
      </c>
      <c r="C43" s="85" t="s">
        <v>333</v>
      </c>
      <c r="D43" s="87">
        <f>SUM(E43,+H43,+K43)</f>
        <v>5508</v>
      </c>
      <c r="E43" s="87">
        <f>SUM(F43:G43)</f>
        <v>0</v>
      </c>
      <c r="F43" s="87">
        <v>0</v>
      </c>
      <c r="G43" s="87">
        <v>0</v>
      </c>
      <c r="H43" s="87">
        <f>SUM(I43:J43)</f>
        <v>5508</v>
      </c>
      <c r="I43" s="87">
        <v>396</v>
      </c>
      <c r="J43" s="87">
        <v>5112</v>
      </c>
      <c r="K43" s="87">
        <f>SUM(L43:M43)</f>
        <v>0</v>
      </c>
      <c r="L43" s="87">
        <v>0</v>
      </c>
      <c r="M43" s="87">
        <v>0</v>
      </c>
      <c r="N43" s="87">
        <f>SUM(O43,+V43,+AC43)</f>
        <v>5508</v>
      </c>
      <c r="O43" s="87">
        <f>SUM(P43:U43)</f>
        <v>396</v>
      </c>
      <c r="P43" s="87">
        <v>396</v>
      </c>
      <c r="Q43" s="87">
        <v>0</v>
      </c>
      <c r="R43" s="87">
        <v>0</v>
      </c>
      <c r="S43" s="87">
        <v>0</v>
      </c>
      <c r="T43" s="87">
        <v>0</v>
      </c>
      <c r="U43" s="87">
        <v>0</v>
      </c>
      <c r="V43" s="87">
        <f>SUM(W43:AB43)</f>
        <v>5112</v>
      </c>
      <c r="W43" s="87">
        <v>5112</v>
      </c>
      <c r="X43" s="87">
        <v>0</v>
      </c>
      <c r="Y43" s="87">
        <v>0</v>
      </c>
      <c r="Z43" s="87">
        <v>0</v>
      </c>
      <c r="AA43" s="87">
        <v>0</v>
      </c>
      <c r="AB43" s="87">
        <v>0</v>
      </c>
      <c r="AC43" s="87">
        <f>SUM(AD43:AE43)</f>
        <v>0</v>
      </c>
      <c r="AD43" s="87">
        <v>0</v>
      </c>
      <c r="AE43" s="87">
        <v>0</v>
      </c>
      <c r="AF43" s="87">
        <f>SUM(AG43:AI43)</f>
        <v>3</v>
      </c>
      <c r="AG43" s="87">
        <v>3</v>
      </c>
      <c r="AH43" s="87">
        <v>0</v>
      </c>
      <c r="AI43" s="87">
        <v>0</v>
      </c>
      <c r="AJ43" s="87">
        <f>SUM(AK43:AS43)</f>
        <v>1540</v>
      </c>
      <c r="AK43" s="87">
        <v>1540</v>
      </c>
      <c r="AL43" s="87">
        <v>0</v>
      </c>
      <c r="AM43" s="87">
        <v>0</v>
      </c>
      <c r="AN43" s="87">
        <v>0</v>
      </c>
      <c r="AO43" s="87">
        <v>0</v>
      </c>
      <c r="AP43" s="87">
        <v>0</v>
      </c>
      <c r="AQ43" s="87">
        <v>0</v>
      </c>
      <c r="AR43" s="87">
        <v>0</v>
      </c>
      <c r="AS43" s="87">
        <v>0</v>
      </c>
      <c r="AT43" s="87">
        <f>SUM(AU43:AY43)</f>
        <v>3</v>
      </c>
      <c r="AU43" s="87">
        <v>3</v>
      </c>
      <c r="AV43" s="87">
        <v>0</v>
      </c>
      <c r="AW43" s="87">
        <v>0</v>
      </c>
      <c r="AX43" s="87">
        <v>0</v>
      </c>
      <c r="AY43" s="87">
        <v>0</v>
      </c>
      <c r="AZ43" s="87">
        <f>SUM(BA43:BC43)</f>
        <v>0</v>
      </c>
      <c r="BA43" s="87">
        <v>0</v>
      </c>
      <c r="BB43" s="87">
        <v>0</v>
      </c>
      <c r="BC43" s="87">
        <v>0</v>
      </c>
    </row>
    <row r="44" spans="1:55" ht="13.5" customHeight="1">
      <c r="A44" s="98" t="s">
        <v>31</v>
      </c>
      <c r="B44" s="96" t="s">
        <v>334</v>
      </c>
      <c r="C44" s="85" t="s">
        <v>335</v>
      </c>
      <c r="D44" s="87">
        <f>SUM(E44,+H44,+K44)</f>
        <v>32881</v>
      </c>
      <c r="E44" s="87">
        <f>SUM(F44:G44)</f>
        <v>0</v>
      </c>
      <c r="F44" s="87">
        <v>0</v>
      </c>
      <c r="G44" s="87">
        <v>0</v>
      </c>
      <c r="H44" s="87">
        <f>SUM(I44:J44)</f>
        <v>0</v>
      </c>
      <c r="I44" s="87">
        <v>0</v>
      </c>
      <c r="J44" s="87">
        <v>0</v>
      </c>
      <c r="K44" s="87">
        <f>SUM(L44:M44)</f>
        <v>32881</v>
      </c>
      <c r="L44" s="87">
        <v>1775</v>
      </c>
      <c r="M44" s="87">
        <v>31106</v>
      </c>
      <c r="N44" s="87">
        <f>SUM(O44,+V44,+AC44)</f>
        <v>32881</v>
      </c>
      <c r="O44" s="87">
        <f>SUM(P44:U44)</f>
        <v>1775</v>
      </c>
      <c r="P44" s="87">
        <v>1775</v>
      </c>
      <c r="Q44" s="87">
        <v>0</v>
      </c>
      <c r="R44" s="87">
        <v>0</v>
      </c>
      <c r="S44" s="87">
        <v>0</v>
      </c>
      <c r="T44" s="87">
        <v>0</v>
      </c>
      <c r="U44" s="87">
        <v>0</v>
      </c>
      <c r="V44" s="87">
        <f>SUM(W44:AB44)</f>
        <v>31106</v>
      </c>
      <c r="W44" s="87">
        <v>31106</v>
      </c>
      <c r="X44" s="87">
        <v>0</v>
      </c>
      <c r="Y44" s="87">
        <v>0</v>
      </c>
      <c r="Z44" s="87">
        <v>0</v>
      </c>
      <c r="AA44" s="87">
        <v>0</v>
      </c>
      <c r="AB44" s="87">
        <v>0</v>
      </c>
      <c r="AC44" s="87">
        <f>SUM(AD44:AE44)</f>
        <v>0</v>
      </c>
      <c r="AD44" s="87">
        <v>0</v>
      </c>
      <c r="AE44" s="87">
        <v>0</v>
      </c>
      <c r="AF44" s="87">
        <f>SUM(AG44:AI44)</f>
        <v>678</v>
      </c>
      <c r="AG44" s="87">
        <v>678</v>
      </c>
      <c r="AH44" s="87">
        <v>0</v>
      </c>
      <c r="AI44" s="87">
        <v>0</v>
      </c>
      <c r="AJ44" s="87">
        <f>SUM(AK44:AS44)</f>
        <v>784</v>
      </c>
      <c r="AK44" s="87">
        <v>0</v>
      </c>
      <c r="AL44" s="87">
        <v>106</v>
      </c>
      <c r="AM44" s="87">
        <v>185</v>
      </c>
      <c r="AN44" s="87">
        <v>493</v>
      </c>
      <c r="AO44" s="87">
        <v>0</v>
      </c>
      <c r="AP44" s="87">
        <v>0</v>
      </c>
      <c r="AQ44" s="87">
        <v>0</v>
      </c>
      <c r="AR44" s="87">
        <v>0</v>
      </c>
      <c r="AS44" s="87">
        <v>0</v>
      </c>
      <c r="AT44" s="87">
        <f>SUM(AU44:AY44)</f>
        <v>28</v>
      </c>
      <c r="AU44" s="87">
        <v>0</v>
      </c>
      <c r="AV44" s="87">
        <v>0</v>
      </c>
      <c r="AW44" s="87">
        <v>28</v>
      </c>
      <c r="AX44" s="87">
        <v>0</v>
      </c>
      <c r="AY44" s="87">
        <v>0</v>
      </c>
      <c r="AZ44" s="87">
        <f>SUM(BA44:BC44)</f>
        <v>106</v>
      </c>
      <c r="BA44" s="87">
        <v>106</v>
      </c>
      <c r="BB44" s="87">
        <v>0</v>
      </c>
      <c r="BC44" s="87">
        <v>0</v>
      </c>
    </row>
    <row r="45" spans="1:55" ht="13.5" customHeight="1">
      <c r="A45" s="98" t="s">
        <v>31</v>
      </c>
      <c r="B45" s="96" t="s">
        <v>336</v>
      </c>
      <c r="C45" s="85" t="s">
        <v>337</v>
      </c>
      <c r="D45" s="87">
        <f>SUM(E45,+H45,+K45)</f>
        <v>3594</v>
      </c>
      <c r="E45" s="87">
        <f>SUM(F45:G45)</f>
        <v>0</v>
      </c>
      <c r="F45" s="87">
        <v>0</v>
      </c>
      <c r="G45" s="87">
        <v>0</v>
      </c>
      <c r="H45" s="87">
        <f>SUM(I45:J45)</f>
        <v>260</v>
      </c>
      <c r="I45" s="87">
        <v>260</v>
      </c>
      <c r="J45" s="87">
        <v>0</v>
      </c>
      <c r="K45" s="87">
        <f>SUM(L45:M45)</f>
        <v>3334</v>
      </c>
      <c r="L45" s="87">
        <v>0</v>
      </c>
      <c r="M45" s="87">
        <v>3334</v>
      </c>
      <c r="N45" s="87">
        <f>SUM(O45,+V45,+AC45)</f>
        <v>3594</v>
      </c>
      <c r="O45" s="87">
        <f>SUM(P45:U45)</f>
        <v>260</v>
      </c>
      <c r="P45" s="87">
        <v>0</v>
      </c>
      <c r="Q45" s="87">
        <v>0</v>
      </c>
      <c r="R45" s="87">
        <v>0</v>
      </c>
      <c r="S45" s="87">
        <v>260</v>
      </c>
      <c r="T45" s="87">
        <v>0</v>
      </c>
      <c r="U45" s="87">
        <v>0</v>
      </c>
      <c r="V45" s="87">
        <f>SUM(W45:AB45)</f>
        <v>3334</v>
      </c>
      <c r="W45" s="87">
        <v>0</v>
      </c>
      <c r="X45" s="87">
        <v>0</v>
      </c>
      <c r="Y45" s="87">
        <v>0</v>
      </c>
      <c r="Z45" s="87">
        <v>3334</v>
      </c>
      <c r="AA45" s="87">
        <v>0</v>
      </c>
      <c r="AB45" s="87">
        <v>0</v>
      </c>
      <c r="AC45" s="87">
        <f>SUM(AD45:AE45)</f>
        <v>0</v>
      </c>
      <c r="AD45" s="87">
        <v>0</v>
      </c>
      <c r="AE45" s="87">
        <v>0</v>
      </c>
      <c r="AF45" s="87">
        <f>SUM(AG45:AI45)</f>
        <v>0</v>
      </c>
      <c r="AG45" s="87">
        <v>0</v>
      </c>
      <c r="AH45" s="87">
        <v>0</v>
      </c>
      <c r="AI45" s="87">
        <v>0</v>
      </c>
      <c r="AJ45" s="87">
        <f>SUM(AK45:AS45)</f>
        <v>0</v>
      </c>
      <c r="AK45" s="87">
        <v>0</v>
      </c>
      <c r="AL45" s="87">
        <v>0</v>
      </c>
      <c r="AM45" s="87">
        <v>0</v>
      </c>
      <c r="AN45" s="87">
        <v>0</v>
      </c>
      <c r="AO45" s="87">
        <v>0</v>
      </c>
      <c r="AP45" s="87">
        <v>0</v>
      </c>
      <c r="AQ45" s="87">
        <v>0</v>
      </c>
      <c r="AR45" s="87">
        <v>0</v>
      </c>
      <c r="AS45" s="87">
        <v>0</v>
      </c>
      <c r="AT45" s="87">
        <f>SUM(AU45:AY45)</f>
        <v>0</v>
      </c>
      <c r="AU45" s="87">
        <v>0</v>
      </c>
      <c r="AV45" s="87">
        <v>0</v>
      </c>
      <c r="AW45" s="87">
        <v>0</v>
      </c>
      <c r="AX45" s="87">
        <v>0</v>
      </c>
      <c r="AY45" s="87">
        <v>0</v>
      </c>
      <c r="AZ45" s="87">
        <f>SUM(BA45:BC45)</f>
        <v>0</v>
      </c>
      <c r="BA45" s="87">
        <v>0</v>
      </c>
      <c r="BB45" s="87">
        <v>0</v>
      </c>
      <c r="BC45" s="87">
        <v>0</v>
      </c>
    </row>
    <row r="46" spans="1:55" ht="13.5" customHeight="1">
      <c r="A46" s="98" t="s">
        <v>31</v>
      </c>
      <c r="B46" s="96" t="s">
        <v>338</v>
      </c>
      <c r="C46" s="85" t="s">
        <v>339</v>
      </c>
      <c r="D46" s="87">
        <f>SUM(E46,+H46,+K46)</f>
        <v>7462</v>
      </c>
      <c r="E46" s="87">
        <f>SUM(F46:G46)</f>
        <v>0</v>
      </c>
      <c r="F46" s="87">
        <v>0</v>
      </c>
      <c r="G46" s="87">
        <v>0</v>
      </c>
      <c r="H46" s="87">
        <f>SUM(I46:J46)</f>
        <v>206</v>
      </c>
      <c r="I46" s="87">
        <v>206</v>
      </c>
      <c r="J46" s="87">
        <v>0</v>
      </c>
      <c r="K46" s="87">
        <f>SUM(L46:M46)</f>
        <v>7256</v>
      </c>
      <c r="L46" s="87">
        <v>0</v>
      </c>
      <c r="M46" s="87">
        <v>7256</v>
      </c>
      <c r="N46" s="87">
        <f>SUM(O46,+V46,+AC46)</f>
        <v>7462</v>
      </c>
      <c r="O46" s="87">
        <f>SUM(P46:U46)</f>
        <v>206</v>
      </c>
      <c r="P46" s="87">
        <v>0</v>
      </c>
      <c r="Q46" s="87">
        <v>0</v>
      </c>
      <c r="R46" s="87">
        <v>0</v>
      </c>
      <c r="S46" s="87">
        <v>206</v>
      </c>
      <c r="T46" s="87">
        <v>0</v>
      </c>
      <c r="U46" s="87">
        <v>0</v>
      </c>
      <c r="V46" s="87">
        <f>SUM(W46:AB46)</f>
        <v>7256</v>
      </c>
      <c r="W46" s="87">
        <v>0</v>
      </c>
      <c r="X46" s="87">
        <v>0</v>
      </c>
      <c r="Y46" s="87">
        <v>0</v>
      </c>
      <c r="Z46" s="87">
        <v>7256</v>
      </c>
      <c r="AA46" s="87">
        <v>0</v>
      </c>
      <c r="AB46" s="87">
        <v>0</v>
      </c>
      <c r="AC46" s="87">
        <f>SUM(AD46:AE46)</f>
        <v>0</v>
      </c>
      <c r="AD46" s="87">
        <v>0</v>
      </c>
      <c r="AE46" s="87">
        <v>0</v>
      </c>
      <c r="AF46" s="87">
        <f>SUM(AG46:AI46)</f>
        <v>0</v>
      </c>
      <c r="AG46" s="87">
        <v>0</v>
      </c>
      <c r="AH46" s="87">
        <v>0</v>
      </c>
      <c r="AI46" s="87">
        <v>0</v>
      </c>
      <c r="AJ46" s="87">
        <f>SUM(AK46:AS46)</f>
        <v>0</v>
      </c>
      <c r="AK46" s="87">
        <v>0</v>
      </c>
      <c r="AL46" s="87">
        <v>0</v>
      </c>
      <c r="AM46" s="87">
        <v>0</v>
      </c>
      <c r="AN46" s="87">
        <v>0</v>
      </c>
      <c r="AO46" s="87">
        <v>0</v>
      </c>
      <c r="AP46" s="87">
        <v>0</v>
      </c>
      <c r="AQ46" s="87">
        <v>0</v>
      </c>
      <c r="AR46" s="87">
        <v>0</v>
      </c>
      <c r="AS46" s="87">
        <v>0</v>
      </c>
      <c r="AT46" s="87">
        <f>SUM(AU46:AY46)</f>
        <v>0</v>
      </c>
      <c r="AU46" s="87">
        <v>0</v>
      </c>
      <c r="AV46" s="87">
        <v>0</v>
      </c>
      <c r="AW46" s="87">
        <v>0</v>
      </c>
      <c r="AX46" s="87">
        <v>0</v>
      </c>
      <c r="AY46" s="87">
        <v>0</v>
      </c>
      <c r="AZ46" s="87">
        <f>SUM(BA46:BC46)</f>
        <v>0</v>
      </c>
      <c r="BA46" s="87">
        <v>0</v>
      </c>
      <c r="BB46" s="87">
        <v>0</v>
      </c>
      <c r="BC46" s="87">
        <v>0</v>
      </c>
    </row>
    <row r="47" spans="1:55" ht="13.5" customHeight="1">
      <c r="A47" s="98" t="s">
        <v>31</v>
      </c>
      <c r="B47" s="96" t="s">
        <v>340</v>
      </c>
      <c r="C47" s="85" t="s">
        <v>341</v>
      </c>
      <c r="D47" s="87">
        <f>SUM(E47,+H47,+K47)</f>
        <v>7489</v>
      </c>
      <c r="E47" s="87">
        <f>SUM(F47:G47)</f>
        <v>0</v>
      </c>
      <c r="F47" s="87">
        <v>0</v>
      </c>
      <c r="G47" s="87">
        <v>0</v>
      </c>
      <c r="H47" s="87">
        <f>SUM(I47:J47)</f>
        <v>4360</v>
      </c>
      <c r="I47" s="87">
        <v>248</v>
      </c>
      <c r="J47" s="87">
        <v>4112</v>
      </c>
      <c r="K47" s="87">
        <f>SUM(L47:M47)</f>
        <v>3129</v>
      </c>
      <c r="L47" s="87">
        <v>0</v>
      </c>
      <c r="M47" s="87">
        <v>3129</v>
      </c>
      <c r="N47" s="87">
        <f>SUM(O47,+V47,+AC47)</f>
        <v>7489</v>
      </c>
      <c r="O47" s="87">
        <f>SUM(P47:U47)</f>
        <v>248</v>
      </c>
      <c r="P47" s="87">
        <v>248</v>
      </c>
      <c r="Q47" s="87">
        <v>0</v>
      </c>
      <c r="R47" s="87">
        <v>0</v>
      </c>
      <c r="S47" s="87">
        <v>0</v>
      </c>
      <c r="T47" s="87">
        <v>0</v>
      </c>
      <c r="U47" s="87">
        <v>0</v>
      </c>
      <c r="V47" s="87">
        <f>SUM(W47:AB47)</f>
        <v>7241</v>
      </c>
      <c r="W47" s="87">
        <v>7241</v>
      </c>
      <c r="X47" s="87">
        <v>0</v>
      </c>
      <c r="Y47" s="87">
        <v>0</v>
      </c>
      <c r="Z47" s="87">
        <v>0</v>
      </c>
      <c r="AA47" s="87">
        <v>0</v>
      </c>
      <c r="AB47" s="87">
        <v>0</v>
      </c>
      <c r="AC47" s="87">
        <f>SUM(AD47:AE47)</f>
        <v>0</v>
      </c>
      <c r="AD47" s="87">
        <v>0</v>
      </c>
      <c r="AE47" s="87">
        <v>0</v>
      </c>
      <c r="AF47" s="87">
        <f>SUM(AG47:AI47)</f>
        <v>111</v>
      </c>
      <c r="AG47" s="87">
        <v>111</v>
      </c>
      <c r="AH47" s="87">
        <v>0</v>
      </c>
      <c r="AI47" s="87">
        <v>0</v>
      </c>
      <c r="AJ47" s="87">
        <f>SUM(AK47:AS47)</f>
        <v>111</v>
      </c>
      <c r="AK47" s="87">
        <v>0</v>
      </c>
      <c r="AL47" s="87">
        <v>0</v>
      </c>
      <c r="AM47" s="87">
        <v>111</v>
      </c>
      <c r="AN47" s="87">
        <v>0</v>
      </c>
      <c r="AO47" s="87">
        <v>0</v>
      </c>
      <c r="AP47" s="87">
        <v>0</v>
      </c>
      <c r="AQ47" s="87">
        <v>0</v>
      </c>
      <c r="AR47" s="87">
        <v>0</v>
      </c>
      <c r="AS47" s="87">
        <v>0</v>
      </c>
      <c r="AT47" s="87">
        <f>SUM(AU47:AY47)</f>
        <v>15</v>
      </c>
      <c r="AU47" s="87">
        <v>0</v>
      </c>
      <c r="AV47" s="87">
        <v>0</v>
      </c>
      <c r="AW47" s="87">
        <v>15</v>
      </c>
      <c r="AX47" s="87">
        <v>0</v>
      </c>
      <c r="AY47" s="87">
        <v>0</v>
      </c>
      <c r="AZ47" s="87">
        <f>SUM(BA47:BC47)</f>
        <v>0</v>
      </c>
      <c r="BA47" s="87">
        <v>0</v>
      </c>
      <c r="BB47" s="87">
        <v>0</v>
      </c>
      <c r="BC47" s="87">
        <v>0</v>
      </c>
    </row>
    <row r="48" spans="1:55" ht="13.5" customHeight="1">
      <c r="A48" s="98" t="s">
        <v>31</v>
      </c>
      <c r="B48" s="96" t="s">
        <v>342</v>
      </c>
      <c r="C48" s="85" t="s">
        <v>343</v>
      </c>
      <c r="D48" s="87">
        <f>SUM(E48,+H48,+K48)</f>
        <v>2655</v>
      </c>
      <c r="E48" s="87">
        <f>SUM(F48:G48)</f>
        <v>0</v>
      </c>
      <c r="F48" s="87">
        <v>0</v>
      </c>
      <c r="G48" s="87">
        <v>0</v>
      </c>
      <c r="H48" s="87">
        <f>SUM(I48:J48)</f>
        <v>0</v>
      </c>
      <c r="I48" s="87">
        <v>0</v>
      </c>
      <c r="J48" s="87">
        <v>0</v>
      </c>
      <c r="K48" s="87">
        <f>SUM(L48:M48)</f>
        <v>2655</v>
      </c>
      <c r="L48" s="87">
        <v>242</v>
      </c>
      <c r="M48" s="87">
        <v>2413</v>
      </c>
      <c r="N48" s="87">
        <f>SUM(O48,+V48,+AC48)</f>
        <v>2655</v>
      </c>
      <c r="O48" s="87">
        <f>SUM(P48:U48)</f>
        <v>242</v>
      </c>
      <c r="P48" s="87">
        <v>242</v>
      </c>
      <c r="Q48" s="87">
        <v>0</v>
      </c>
      <c r="R48" s="87">
        <v>0</v>
      </c>
      <c r="S48" s="87">
        <v>0</v>
      </c>
      <c r="T48" s="87">
        <v>0</v>
      </c>
      <c r="U48" s="87">
        <v>0</v>
      </c>
      <c r="V48" s="87">
        <f>SUM(W48:AB48)</f>
        <v>2413</v>
      </c>
      <c r="W48" s="87">
        <v>2413</v>
      </c>
      <c r="X48" s="87">
        <v>0</v>
      </c>
      <c r="Y48" s="87">
        <v>0</v>
      </c>
      <c r="Z48" s="87">
        <v>0</v>
      </c>
      <c r="AA48" s="87">
        <v>0</v>
      </c>
      <c r="AB48" s="87">
        <v>0</v>
      </c>
      <c r="AC48" s="87">
        <f>SUM(AD48:AE48)</f>
        <v>0</v>
      </c>
      <c r="AD48" s="87">
        <v>0</v>
      </c>
      <c r="AE48" s="87">
        <v>0</v>
      </c>
      <c r="AF48" s="87">
        <f>SUM(AG48:AI48)</f>
        <v>69</v>
      </c>
      <c r="AG48" s="87">
        <v>69</v>
      </c>
      <c r="AH48" s="87">
        <v>0</v>
      </c>
      <c r="AI48" s="87">
        <v>0</v>
      </c>
      <c r="AJ48" s="87">
        <f>SUM(AK48:AS48)</f>
        <v>69</v>
      </c>
      <c r="AK48" s="87">
        <v>0</v>
      </c>
      <c r="AL48" s="87">
        <v>0</v>
      </c>
      <c r="AM48" s="87">
        <v>7</v>
      </c>
      <c r="AN48" s="87">
        <v>0</v>
      </c>
      <c r="AO48" s="87">
        <v>0</v>
      </c>
      <c r="AP48" s="87">
        <v>0</v>
      </c>
      <c r="AQ48" s="87">
        <v>0</v>
      </c>
      <c r="AR48" s="87">
        <v>0</v>
      </c>
      <c r="AS48" s="87">
        <v>62</v>
      </c>
      <c r="AT48" s="87">
        <f>SUM(AU48:AY48)</f>
        <v>0</v>
      </c>
      <c r="AU48" s="87">
        <v>0</v>
      </c>
      <c r="AV48" s="87">
        <v>0</v>
      </c>
      <c r="AW48" s="87">
        <v>0</v>
      </c>
      <c r="AX48" s="87">
        <v>0</v>
      </c>
      <c r="AY48" s="87">
        <v>0</v>
      </c>
      <c r="AZ48" s="87">
        <f>SUM(BA48:BC48)</f>
        <v>0</v>
      </c>
      <c r="BA48" s="87">
        <v>0</v>
      </c>
      <c r="BB48" s="87">
        <v>0</v>
      </c>
      <c r="BC48" s="87">
        <v>0</v>
      </c>
    </row>
    <row r="49" spans="1:55" ht="13.5" customHeight="1">
      <c r="A49" s="98" t="s">
        <v>31</v>
      </c>
      <c r="B49" s="96" t="s">
        <v>344</v>
      </c>
      <c r="C49" s="85" t="s">
        <v>345</v>
      </c>
      <c r="D49" s="87">
        <f>SUM(E49,+H49,+K49)</f>
        <v>15302</v>
      </c>
      <c r="E49" s="87">
        <f>SUM(F49:G49)</f>
        <v>0</v>
      </c>
      <c r="F49" s="87">
        <v>0</v>
      </c>
      <c r="G49" s="87">
        <v>0</v>
      </c>
      <c r="H49" s="87">
        <f>SUM(I49:J49)</f>
        <v>595</v>
      </c>
      <c r="I49" s="87">
        <v>595</v>
      </c>
      <c r="J49" s="87">
        <v>0</v>
      </c>
      <c r="K49" s="87">
        <f>SUM(L49:M49)</f>
        <v>14707</v>
      </c>
      <c r="L49" s="87">
        <v>0</v>
      </c>
      <c r="M49" s="87">
        <v>14707</v>
      </c>
      <c r="N49" s="87">
        <f>SUM(O49,+V49,+AC49)</f>
        <v>15302</v>
      </c>
      <c r="O49" s="87">
        <f>SUM(P49:U49)</f>
        <v>595</v>
      </c>
      <c r="P49" s="87">
        <v>595</v>
      </c>
      <c r="Q49" s="87">
        <v>0</v>
      </c>
      <c r="R49" s="87">
        <v>0</v>
      </c>
      <c r="S49" s="87">
        <v>0</v>
      </c>
      <c r="T49" s="87">
        <v>0</v>
      </c>
      <c r="U49" s="87">
        <v>0</v>
      </c>
      <c r="V49" s="87">
        <f>SUM(W49:AB49)</f>
        <v>14707</v>
      </c>
      <c r="W49" s="87">
        <v>14707</v>
      </c>
      <c r="X49" s="87">
        <v>0</v>
      </c>
      <c r="Y49" s="87">
        <v>0</v>
      </c>
      <c r="Z49" s="87">
        <v>0</v>
      </c>
      <c r="AA49" s="87">
        <v>0</v>
      </c>
      <c r="AB49" s="87">
        <v>0</v>
      </c>
      <c r="AC49" s="87">
        <f>SUM(AD49:AE49)</f>
        <v>0</v>
      </c>
      <c r="AD49" s="87">
        <v>0</v>
      </c>
      <c r="AE49" s="87">
        <v>0</v>
      </c>
      <c r="AF49" s="87">
        <f>SUM(AG49:AI49)</f>
        <v>392</v>
      </c>
      <c r="AG49" s="87">
        <v>392</v>
      </c>
      <c r="AH49" s="87">
        <v>0</v>
      </c>
      <c r="AI49" s="87">
        <v>0</v>
      </c>
      <c r="AJ49" s="87">
        <f>SUM(AK49:AS49)</f>
        <v>392</v>
      </c>
      <c r="AK49" s="87">
        <v>0</v>
      </c>
      <c r="AL49" s="87">
        <v>0</v>
      </c>
      <c r="AM49" s="87">
        <v>39</v>
      </c>
      <c r="AN49" s="87">
        <v>0</v>
      </c>
      <c r="AO49" s="87">
        <v>0</v>
      </c>
      <c r="AP49" s="87">
        <v>0</v>
      </c>
      <c r="AQ49" s="87">
        <v>0</v>
      </c>
      <c r="AR49" s="87">
        <v>0</v>
      </c>
      <c r="AS49" s="87">
        <v>353</v>
      </c>
      <c r="AT49" s="87">
        <f>SUM(AU49:AY49)</f>
        <v>0</v>
      </c>
      <c r="AU49" s="87">
        <v>0</v>
      </c>
      <c r="AV49" s="87">
        <v>0</v>
      </c>
      <c r="AW49" s="87">
        <v>0</v>
      </c>
      <c r="AX49" s="87">
        <v>0</v>
      </c>
      <c r="AY49" s="87">
        <v>0</v>
      </c>
      <c r="AZ49" s="87">
        <f>SUM(BA49:BC49)</f>
        <v>0</v>
      </c>
      <c r="BA49" s="87">
        <v>0</v>
      </c>
      <c r="BB49" s="87">
        <v>0</v>
      </c>
      <c r="BC49" s="87">
        <v>0</v>
      </c>
    </row>
    <row r="50" spans="1:55" ht="13.5" customHeight="1">
      <c r="A50" s="98" t="s">
        <v>31</v>
      </c>
      <c r="B50" s="96" t="s">
        <v>346</v>
      </c>
      <c r="C50" s="85" t="s">
        <v>347</v>
      </c>
      <c r="D50" s="87">
        <f>SUM(E50,+H50,+K50)</f>
        <v>14674</v>
      </c>
      <c r="E50" s="87">
        <f>SUM(F50:G50)</f>
        <v>0</v>
      </c>
      <c r="F50" s="87">
        <v>0</v>
      </c>
      <c r="G50" s="87">
        <v>0</v>
      </c>
      <c r="H50" s="87">
        <f>SUM(I50:J50)</f>
        <v>0</v>
      </c>
      <c r="I50" s="87">
        <v>0</v>
      </c>
      <c r="J50" s="87">
        <v>0</v>
      </c>
      <c r="K50" s="87">
        <f>SUM(L50:M50)</f>
        <v>14674</v>
      </c>
      <c r="L50" s="87">
        <v>346</v>
      </c>
      <c r="M50" s="87">
        <v>14328</v>
      </c>
      <c r="N50" s="87">
        <f>SUM(O50,+V50,+AC50)</f>
        <v>14674</v>
      </c>
      <c r="O50" s="87">
        <f>SUM(P50:U50)</f>
        <v>346</v>
      </c>
      <c r="P50" s="87">
        <v>346</v>
      </c>
      <c r="Q50" s="87">
        <v>0</v>
      </c>
      <c r="R50" s="87">
        <v>0</v>
      </c>
      <c r="S50" s="87">
        <v>0</v>
      </c>
      <c r="T50" s="87">
        <v>0</v>
      </c>
      <c r="U50" s="87">
        <v>0</v>
      </c>
      <c r="V50" s="87">
        <f>SUM(W50:AB50)</f>
        <v>14328</v>
      </c>
      <c r="W50" s="87">
        <v>14328</v>
      </c>
      <c r="X50" s="87">
        <v>0</v>
      </c>
      <c r="Y50" s="87">
        <v>0</v>
      </c>
      <c r="Z50" s="87">
        <v>0</v>
      </c>
      <c r="AA50" s="87">
        <v>0</v>
      </c>
      <c r="AB50" s="87">
        <v>0</v>
      </c>
      <c r="AC50" s="87">
        <f>SUM(AD50:AE50)</f>
        <v>0</v>
      </c>
      <c r="AD50" s="87">
        <v>0</v>
      </c>
      <c r="AE50" s="87">
        <v>0</v>
      </c>
      <c r="AF50" s="87">
        <f>SUM(AG50:AI50)</f>
        <v>635</v>
      </c>
      <c r="AG50" s="87">
        <v>635</v>
      </c>
      <c r="AH50" s="87">
        <v>0</v>
      </c>
      <c r="AI50" s="87">
        <v>0</v>
      </c>
      <c r="AJ50" s="87">
        <f>SUM(AK50:AS50)</f>
        <v>635</v>
      </c>
      <c r="AK50" s="87">
        <v>0</v>
      </c>
      <c r="AL50" s="87">
        <v>0</v>
      </c>
      <c r="AM50" s="87">
        <v>306</v>
      </c>
      <c r="AN50" s="87">
        <v>0</v>
      </c>
      <c r="AO50" s="87">
        <v>0</v>
      </c>
      <c r="AP50" s="87">
        <v>0</v>
      </c>
      <c r="AQ50" s="87">
        <v>0</v>
      </c>
      <c r="AR50" s="87">
        <v>0</v>
      </c>
      <c r="AS50" s="87">
        <v>329</v>
      </c>
      <c r="AT50" s="87">
        <f>SUM(AU50:AY50)</f>
        <v>46</v>
      </c>
      <c r="AU50" s="87">
        <v>0</v>
      </c>
      <c r="AV50" s="87">
        <v>0</v>
      </c>
      <c r="AW50" s="87">
        <v>46</v>
      </c>
      <c r="AX50" s="87">
        <v>0</v>
      </c>
      <c r="AY50" s="87">
        <v>0</v>
      </c>
      <c r="AZ50" s="87">
        <f>SUM(BA50:BC50)</f>
        <v>0</v>
      </c>
      <c r="BA50" s="87">
        <v>0</v>
      </c>
      <c r="BB50" s="87">
        <v>0</v>
      </c>
      <c r="BC50" s="87">
        <v>0</v>
      </c>
    </row>
    <row r="51" spans="1:55" ht="13.5" customHeight="1">
      <c r="A51" s="98" t="s">
        <v>31</v>
      </c>
      <c r="B51" s="96" t="s">
        <v>348</v>
      </c>
      <c r="C51" s="85" t="s">
        <v>349</v>
      </c>
      <c r="D51" s="87">
        <f>SUM(E51,+H51,+K51)</f>
        <v>14898</v>
      </c>
      <c r="E51" s="87">
        <f>SUM(F51:G51)</f>
        <v>0</v>
      </c>
      <c r="F51" s="87">
        <v>0</v>
      </c>
      <c r="G51" s="87">
        <v>0</v>
      </c>
      <c r="H51" s="87">
        <f>SUM(I51:J51)</f>
        <v>0</v>
      </c>
      <c r="I51" s="87">
        <v>0</v>
      </c>
      <c r="J51" s="87">
        <v>0</v>
      </c>
      <c r="K51" s="87">
        <f>SUM(L51:M51)</f>
        <v>14898</v>
      </c>
      <c r="L51" s="87">
        <v>498</v>
      </c>
      <c r="M51" s="87">
        <v>14400</v>
      </c>
      <c r="N51" s="87">
        <f>SUM(O51,+V51,+AC51)</f>
        <v>14898</v>
      </c>
      <c r="O51" s="87">
        <f>SUM(P51:U51)</f>
        <v>498</v>
      </c>
      <c r="P51" s="87">
        <v>498</v>
      </c>
      <c r="Q51" s="87">
        <v>0</v>
      </c>
      <c r="R51" s="87">
        <v>0</v>
      </c>
      <c r="S51" s="87">
        <v>0</v>
      </c>
      <c r="T51" s="87">
        <v>0</v>
      </c>
      <c r="U51" s="87">
        <v>0</v>
      </c>
      <c r="V51" s="87">
        <f>SUM(W51:AB51)</f>
        <v>14400</v>
      </c>
      <c r="W51" s="87">
        <v>14400</v>
      </c>
      <c r="X51" s="87">
        <v>0</v>
      </c>
      <c r="Y51" s="87">
        <v>0</v>
      </c>
      <c r="Z51" s="87">
        <v>0</v>
      </c>
      <c r="AA51" s="87">
        <v>0</v>
      </c>
      <c r="AB51" s="87">
        <v>0</v>
      </c>
      <c r="AC51" s="87">
        <f>SUM(AD51:AE51)</f>
        <v>0</v>
      </c>
      <c r="AD51" s="87">
        <v>0</v>
      </c>
      <c r="AE51" s="87">
        <v>0</v>
      </c>
      <c r="AF51" s="87">
        <f>SUM(AG51:AI51)</f>
        <v>723</v>
      </c>
      <c r="AG51" s="87">
        <v>723</v>
      </c>
      <c r="AH51" s="87">
        <v>0</v>
      </c>
      <c r="AI51" s="87">
        <v>0</v>
      </c>
      <c r="AJ51" s="87">
        <f>SUM(AK51:AS51)</f>
        <v>723</v>
      </c>
      <c r="AK51" s="87">
        <v>0</v>
      </c>
      <c r="AL51" s="87">
        <v>0</v>
      </c>
      <c r="AM51" s="87">
        <v>723</v>
      </c>
      <c r="AN51" s="87">
        <v>0</v>
      </c>
      <c r="AO51" s="87">
        <v>0</v>
      </c>
      <c r="AP51" s="87">
        <v>0</v>
      </c>
      <c r="AQ51" s="87">
        <v>0</v>
      </c>
      <c r="AR51" s="87">
        <v>0</v>
      </c>
      <c r="AS51" s="87">
        <v>0</v>
      </c>
      <c r="AT51" s="87">
        <f>SUM(AU51:AY51)</f>
        <v>0</v>
      </c>
      <c r="AU51" s="87">
        <v>0</v>
      </c>
      <c r="AV51" s="87">
        <v>0</v>
      </c>
      <c r="AW51" s="87">
        <v>0</v>
      </c>
      <c r="AX51" s="87">
        <v>0</v>
      </c>
      <c r="AY51" s="87">
        <v>0</v>
      </c>
      <c r="AZ51" s="87">
        <f>SUM(BA51:BC51)</f>
        <v>0</v>
      </c>
      <c r="BA51" s="87">
        <v>0</v>
      </c>
      <c r="BB51" s="87">
        <v>0</v>
      </c>
      <c r="BC51" s="87">
        <v>0</v>
      </c>
    </row>
    <row r="52" spans="1:55" ht="13.5" customHeight="1">
      <c r="A52" s="98" t="s">
        <v>31</v>
      </c>
      <c r="B52" s="96" t="s">
        <v>350</v>
      </c>
      <c r="C52" s="85" t="s">
        <v>351</v>
      </c>
      <c r="D52" s="87">
        <f>SUM(E52,+H52,+K52)</f>
        <v>7549</v>
      </c>
      <c r="E52" s="87">
        <f>SUM(F52:G52)</f>
        <v>0</v>
      </c>
      <c r="F52" s="87">
        <v>0</v>
      </c>
      <c r="G52" s="87">
        <v>0</v>
      </c>
      <c r="H52" s="87">
        <f>SUM(I52:J52)</f>
        <v>0</v>
      </c>
      <c r="I52" s="87">
        <v>0</v>
      </c>
      <c r="J52" s="87">
        <v>0</v>
      </c>
      <c r="K52" s="87">
        <f>SUM(L52:M52)</f>
        <v>7549</v>
      </c>
      <c r="L52" s="87">
        <v>252</v>
      </c>
      <c r="M52" s="87">
        <v>7297</v>
      </c>
      <c r="N52" s="87">
        <f>SUM(O52,+V52,+AC52)</f>
        <v>7549</v>
      </c>
      <c r="O52" s="87">
        <f>SUM(P52:U52)</f>
        <v>252</v>
      </c>
      <c r="P52" s="87">
        <v>252</v>
      </c>
      <c r="Q52" s="87">
        <v>0</v>
      </c>
      <c r="R52" s="87">
        <v>0</v>
      </c>
      <c r="S52" s="87">
        <v>0</v>
      </c>
      <c r="T52" s="87">
        <v>0</v>
      </c>
      <c r="U52" s="87">
        <v>0</v>
      </c>
      <c r="V52" s="87">
        <f>SUM(W52:AB52)</f>
        <v>7297</v>
      </c>
      <c r="W52" s="87">
        <v>7297</v>
      </c>
      <c r="X52" s="87">
        <v>0</v>
      </c>
      <c r="Y52" s="87">
        <v>0</v>
      </c>
      <c r="Z52" s="87">
        <v>0</v>
      </c>
      <c r="AA52" s="87">
        <v>0</v>
      </c>
      <c r="AB52" s="87">
        <v>0</v>
      </c>
      <c r="AC52" s="87">
        <f>SUM(AD52:AE52)</f>
        <v>0</v>
      </c>
      <c r="AD52" s="87">
        <v>0</v>
      </c>
      <c r="AE52" s="87">
        <v>0</v>
      </c>
      <c r="AF52" s="87">
        <f>SUM(AG52:AI52)</f>
        <v>366</v>
      </c>
      <c r="AG52" s="87">
        <v>366</v>
      </c>
      <c r="AH52" s="87">
        <v>0</v>
      </c>
      <c r="AI52" s="87">
        <v>0</v>
      </c>
      <c r="AJ52" s="87">
        <f>SUM(AK52:AS52)</f>
        <v>366</v>
      </c>
      <c r="AK52" s="87">
        <v>0</v>
      </c>
      <c r="AL52" s="87">
        <v>0</v>
      </c>
      <c r="AM52" s="87">
        <v>338</v>
      </c>
      <c r="AN52" s="87">
        <v>28</v>
      </c>
      <c r="AO52" s="87">
        <v>0</v>
      </c>
      <c r="AP52" s="87">
        <v>0</v>
      </c>
      <c r="AQ52" s="87">
        <v>0</v>
      </c>
      <c r="AR52" s="87">
        <v>0</v>
      </c>
      <c r="AS52" s="87">
        <v>0</v>
      </c>
      <c r="AT52" s="87">
        <f>SUM(AU52:AY52)</f>
        <v>0</v>
      </c>
      <c r="AU52" s="87">
        <v>0</v>
      </c>
      <c r="AV52" s="87">
        <v>0</v>
      </c>
      <c r="AW52" s="87">
        <v>0</v>
      </c>
      <c r="AX52" s="87">
        <v>0</v>
      </c>
      <c r="AY52" s="87">
        <v>0</v>
      </c>
      <c r="AZ52" s="87">
        <f>SUM(BA52:BC52)</f>
        <v>0</v>
      </c>
      <c r="BA52" s="87">
        <v>0</v>
      </c>
      <c r="BB52" s="87">
        <v>0</v>
      </c>
      <c r="BC52" s="87">
        <v>0</v>
      </c>
    </row>
    <row r="53" spans="1:55" ht="13.5" customHeight="1">
      <c r="A53" s="98" t="s">
        <v>31</v>
      </c>
      <c r="B53" s="96" t="s">
        <v>352</v>
      </c>
      <c r="C53" s="85" t="s">
        <v>353</v>
      </c>
      <c r="D53" s="87">
        <f>SUM(E53,+H53,+K53)</f>
        <v>6218</v>
      </c>
      <c r="E53" s="87">
        <f>SUM(F53:G53)</f>
        <v>0</v>
      </c>
      <c r="F53" s="87">
        <v>0</v>
      </c>
      <c r="G53" s="87">
        <v>0</v>
      </c>
      <c r="H53" s="87">
        <f>SUM(I53:J53)</f>
        <v>483</v>
      </c>
      <c r="I53" s="87">
        <v>483</v>
      </c>
      <c r="J53" s="87">
        <v>0</v>
      </c>
      <c r="K53" s="87">
        <f>SUM(L53:M53)</f>
        <v>5735</v>
      </c>
      <c r="L53" s="87">
        <v>0</v>
      </c>
      <c r="M53" s="87">
        <v>5735</v>
      </c>
      <c r="N53" s="87">
        <f>SUM(O53,+V53,+AC53)</f>
        <v>6218</v>
      </c>
      <c r="O53" s="87">
        <f>SUM(P53:U53)</f>
        <v>483</v>
      </c>
      <c r="P53" s="87">
        <v>483</v>
      </c>
      <c r="Q53" s="87">
        <v>0</v>
      </c>
      <c r="R53" s="87">
        <v>0</v>
      </c>
      <c r="S53" s="87">
        <v>0</v>
      </c>
      <c r="T53" s="87">
        <v>0</v>
      </c>
      <c r="U53" s="87">
        <v>0</v>
      </c>
      <c r="V53" s="87">
        <f>SUM(W53:AB53)</f>
        <v>5735</v>
      </c>
      <c r="W53" s="87">
        <v>5735</v>
      </c>
      <c r="X53" s="87">
        <v>0</v>
      </c>
      <c r="Y53" s="87">
        <v>0</v>
      </c>
      <c r="Z53" s="87">
        <v>0</v>
      </c>
      <c r="AA53" s="87">
        <v>0</v>
      </c>
      <c r="AB53" s="87">
        <v>0</v>
      </c>
      <c r="AC53" s="87">
        <f>SUM(AD53:AE53)</f>
        <v>0</v>
      </c>
      <c r="AD53" s="87">
        <v>0</v>
      </c>
      <c r="AE53" s="87">
        <v>0</v>
      </c>
      <c r="AF53" s="87">
        <f>SUM(AG53:AI53)</f>
        <v>125</v>
      </c>
      <c r="AG53" s="87">
        <v>125</v>
      </c>
      <c r="AH53" s="87">
        <v>0</v>
      </c>
      <c r="AI53" s="87">
        <v>0</v>
      </c>
      <c r="AJ53" s="87">
        <f>SUM(AK53:AS53)</f>
        <v>125</v>
      </c>
      <c r="AK53" s="87">
        <v>0</v>
      </c>
      <c r="AL53" s="87">
        <v>0</v>
      </c>
      <c r="AM53" s="87">
        <v>125</v>
      </c>
      <c r="AN53" s="87">
        <v>0</v>
      </c>
      <c r="AO53" s="87">
        <v>0</v>
      </c>
      <c r="AP53" s="87">
        <v>0</v>
      </c>
      <c r="AQ53" s="87">
        <v>0</v>
      </c>
      <c r="AR53" s="87">
        <v>0</v>
      </c>
      <c r="AS53" s="87">
        <v>0</v>
      </c>
      <c r="AT53" s="87">
        <f>SUM(AU53:AY53)</f>
        <v>0</v>
      </c>
      <c r="AU53" s="87">
        <v>0</v>
      </c>
      <c r="AV53" s="87">
        <v>0</v>
      </c>
      <c r="AW53" s="87">
        <v>0</v>
      </c>
      <c r="AX53" s="87">
        <v>0</v>
      </c>
      <c r="AY53" s="87">
        <v>0</v>
      </c>
      <c r="AZ53" s="87">
        <f>SUM(BA53:BC53)</f>
        <v>0</v>
      </c>
      <c r="BA53" s="87">
        <v>0</v>
      </c>
      <c r="BB53" s="87">
        <v>0</v>
      </c>
      <c r="BC53" s="87">
        <v>0</v>
      </c>
    </row>
    <row r="54" spans="1:55" ht="13.5" customHeight="1">
      <c r="A54" s="98" t="s">
        <v>31</v>
      </c>
      <c r="B54" s="96" t="s">
        <v>354</v>
      </c>
      <c r="C54" s="85" t="s">
        <v>355</v>
      </c>
      <c r="D54" s="87">
        <f>SUM(E54,+H54,+K54)</f>
        <v>10573</v>
      </c>
      <c r="E54" s="87">
        <f>SUM(F54:G54)</f>
        <v>0</v>
      </c>
      <c r="F54" s="87">
        <v>0</v>
      </c>
      <c r="G54" s="87">
        <v>0</v>
      </c>
      <c r="H54" s="87">
        <f>SUM(I54:J54)</f>
        <v>965</v>
      </c>
      <c r="I54" s="87">
        <v>965</v>
      </c>
      <c r="J54" s="87">
        <v>0</v>
      </c>
      <c r="K54" s="87">
        <f>SUM(L54:M54)</f>
        <v>9608</v>
      </c>
      <c r="L54" s="87">
        <v>0</v>
      </c>
      <c r="M54" s="87">
        <v>9608</v>
      </c>
      <c r="N54" s="87">
        <f>SUM(O54,+V54,+AC54)</f>
        <v>10573</v>
      </c>
      <c r="O54" s="87">
        <f>SUM(P54:U54)</f>
        <v>965</v>
      </c>
      <c r="P54" s="87">
        <v>965</v>
      </c>
      <c r="Q54" s="87">
        <v>0</v>
      </c>
      <c r="R54" s="87">
        <v>0</v>
      </c>
      <c r="S54" s="87">
        <v>0</v>
      </c>
      <c r="T54" s="87">
        <v>0</v>
      </c>
      <c r="U54" s="87">
        <v>0</v>
      </c>
      <c r="V54" s="87">
        <f>SUM(W54:AB54)</f>
        <v>9608</v>
      </c>
      <c r="W54" s="87">
        <v>9608</v>
      </c>
      <c r="X54" s="87">
        <v>0</v>
      </c>
      <c r="Y54" s="87">
        <v>0</v>
      </c>
      <c r="Z54" s="87">
        <v>0</v>
      </c>
      <c r="AA54" s="87">
        <v>0</v>
      </c>
      <c r="AB54" s="87">
        <v>0</v>
      </c>
      <c r="AC54" s="87">
        <f>SUM(AD54:AE54)</f>
        <v>0</v>
      </c>
      <c r="AD54" s="87">
        <v>0</v>
      </c>
      <c r="AE54" s="87">
        <v>0</v>
      </c>
      <c r="AF54" s="87">
        <f>SUM(AG54:AI54)</f>
        <v>212</v>
      </c>
      <c r="AG54" s="87">
        <v>212</v>
      </c>
      <c r="AH54" s="87">
        <v>0</v>
      </c>
      <c r="AI54" s="87">
        <v>0</v>
      </c>
      <c r="AJ54" s="87">
        <f>SUM(AK54:AS54)</f>
        <v>212</v>
      </c>
      <c r="AK54" s="87">
        <v>0</v>
      </c>
      <c r="AL54" s="87">
        <v>0</v>
      </c>
      <c r="AM54" s="87">
        <v>212</v>
      </c>
      <c r="AN54" s="87">
        <v>0</v>
      </c>
      <c r="AO54" s="87">
        <v>0</v>
      </c>
      <c r="AP54" s="87">
        <v>0</v>
      </c>
      <c r="AQ54" s="87">
        <v>0</v>
      </c>
      <c r="AR54" s="87">
        <v>0</v>
      </c>
      <c r="AS54" s="87">
        <v>0</v>
      </c>
      <c r="AT54" s="87">
        <f>SUM(AU54:AY54)</f>
        <v>5</v>
      </c>
      <c r="AU54" s="87">
        <v>0</v>
      </c>
      <c r="AV54" s="87">
        <v>0</v>
      </c>
      <c r="AW54" s="87">
        <v>5</v>
      </c>
      <c r="AX54" s="87">
        <v>0</v>
      </c>
      <c r="AY54" s="87">
        <v>0</v>
      </c>
      <c r="AZ54" s="87">
        <f>SUM(BA54:BC54)</f>
        <v>0</v>
      </c>
      <c r="BA54" s="87">
        <v>0</v>
      </c>
      <c r="BB54" s="87">
        <v>0</v>
      </c>
      <c r="BC54" s="87">
        <v>0</v>
      </c>
    </row>
    <row r="55" spans="1:55" ht="13.5" customHeight="1">
      <c r="A55" s="98" t="s">
        <v>31</v>
      </c>
      <c r="B55" s="96" t="s">
        <v>356</v>
      </c>
      <c r="C55" s="85" t="s">
        <v>357</v>
      </c>
      <c r="D55" s="87">
        <f>SUM(E55,+H55,+K55)</f>
        <v>13183</v>
      </c>
      <c r="E55" s="87">
        <f>SUM(F55:G55)</f>
        <v>0</v>
      </c>
      <c r="F55" s="87">
        <v>0</v>
      </c>
      <c r="G55" s="87">
        <v>0</v>
      </c>
      <c r="H55" s="87">
        <f>SUM(I55:J55)</f>
        <v>1307</v>
      </c>
      <c r="I55" s="87">
        <v>109</v>
      </c>
      <c r="J55" s="87">
        <v>1198</v>
      </c>
      <c r="K55" s="87">
        <f>SUM(L55:M55)</f>
        <v>11876</v>
      </c>
      <c r="L55" s="87">
        <v>1273</v>
      </c>
      <c r="M55" s="87">
        <v>10603</v>
      </c>
      <c r="N55" s="87">
        <f>SUM(O55,+V55,+AC55)</f>
        <v>13183</v>
      </c>
      <c r="O55" s="87">
        <f>SUM(P55:U55)</f>
        <v>1382</v>
      </c>
      <c r="P55" s="87">
        <v>1382</v>
      </c>
      <c r="Q55" s="87">
        <v>0</v>
      </c>
      <c r="R55" s="87">
        <v>0</v>
      </c>
      <c r="S55" s="87">
        <v>0</v>
      </c>
      <c r="T55" s="87">
        <v>0</v>
      </c>
      <c r="U55" s="87">
        <v>0</v>
      </c>
      <c r="V55" s="87">
        <f>SUM(W55:AB55)</f>
        <v>11801</v>
      </c>
      <c r="W55" s="87">
        <v>11801</v>
      </c>
      <c r="X55" s="87">
        <v>0</v>
      </c>
      <c r="Y55" s="87">
        <v>0</v>
      </c>
      <c r="Z55" s="87">
        <v>0</v>
      </c>
      <c r="AA55" s="87">
        <v>0</v>
      </c>
      <c r="AB55" s="87">
        <v>0</v>
      </c>
      <c r="AC55" s="87">
        <f>SUM(AD55:AE55)</f>
        <v>0</v>
      </c>
      <c r="AD55" s="87">
        <v>0</v>
      </c>
      <c r="AE55" s="87">
        <v>0</v>
      </c>
      <c r="AF55" s="87">
        <f>SUM(AG55:AI55)</f>
        <v>342</v>
      </c>
      <c r="AG55" s="87">
        <v>342</v>
      </c>
      <c r="AH55" s="87">
        <v>0</v>
      </c>
      <c r="AI55" s="87">
        <v>0</v>
      </c>
      <c r="AJ55" s="87">
        <f>SUM(AK55:AS55)</f>
        <v>342</v>
      </c>
      <c r="AK55" s="87">
        <v>0</v>
      </c>
      <c r="AL55" s="87">
        <v>0</v>
      </c>
      <c r="AM55" s="87">
        <v>305</v>
      </c>
      <c r="AN55" s="87">
        <v>0</v>
      </c>
      <c r="AO55" s="87">
        <v>0</v>
      </c>
      <c r="AP55" s="87">
        <v>0</v>
      </c>
      <c r="AQ55" s="87">
        <v>0</v>
      </c>
      <c r="AR55" s="87">
        <v>0</v>
      </c>
      <c r="AS55" s="87">
        <v>37</v>
      </c>
      <c r="AT55" s="87">
        <f>SUM(AU55:AY55)</f>
        <v>0</v>
      </c>
      <c r="AU55" s="87">
        <v>0</v>
      </c>
      <c r="AV55" s="87">
        <v>0</v>
      </c>
      <c r="AW55" s="87">
        <v>0</v>
      </c>
      <c r="AX55" s="87">
        <v>0</v>
      </c>
      <c r="AY55" s="87">
        <v>0</v>
      </c>
      <c r="AZ55" s="87">
        <f>SUM(BA55:BC55)</f>
        <v>0</v>
      </c>
      <c r="BA55" s="87">
        <v>0</v>
      </c>
      <c r="BB55" s="87">
        <v>0</v>
      </c>
      <c r="BC55" s="87">
        <v>0</v>
      </c>
    </row>
    <row r="56" spans="1:55" ht="13.5" customHeight="1">
      <c r="A56" s="98" t="s">
        <v>31</v>
      </c>
      <c r="B56" s="96" t="s">
        <v>358</v>
      </c>
      <c r="C56" s="85" t="s">
        <v>359</v>
      </c>
      <c r="D56" s="87">
        <f>SUM(E56,+H56,+K56)</f>
        <v>14254</v>
      </c>
      <c r="E56" s="87">
        <f>SUM(F56:G56)</f>
        <v>0</v>
      </c>
      <c r="F56" s="87">
        <v>0</v>
      </c>
      <c r="G56" s="87">
        <v>0</v>
      </c>
      <c r="H56" s="87">
        <f>SUM(I56:J56)</f>
        <v>0</v>
      </c>
      <c r="I56" s="87">
        <v>0</v>
      </c>
      <c r="J56" s="87">
        <v>0</v>
      </c>
      <c r="K56" s="87">
        <f>SUM(L56:M56)</f>
        <v>14254</v>
      </c>
      <c r="L56" s="87">
        <v>1095</v>
      </c>
      <c r="M56" s="87">
        <v>13159</v>
      </c>
      <c r="N56" s="87">
        <f>SUM(O56,+V56,+AC56)</f>
        <v>14254</v>
      </c>
      <c r="O56" s="87">
        <f>SUM(P56:U56)</f>
        <v>1095</v>
      </c>
      <c r="P56" s="87">
        <v>1095</v>
      </c>
      <c r="Q56" s="87">
        <v>0</v>
      </c>
      <c r="R56" s="87">
        <v>0</v>
      </c>
      <c r="S56" s="87">
        <v>0</v>
      </c>
      <c r="T56" s="87">
        <v>0</v>
      </c>
      <c r="U56" s="87">
        <v>0</v>
      </c>
      <c r="V56" s="87">
        <f>SUM(W56:AB56)</f>
        <v>13159</v>
      </c>
      <c r="W56" s="87">
        <v>13159</v>
      </c>
      <c r="X56" s="87">
        <v>0</v>
      </c>
      <c r="Y56" s="87">
        <v>0</v>
      </c>
      <c r="Z56" s="87">
        <v>0</v>
      </c>
      <c r="AA56" s="87">
        <v>0</v>
      </c>
      <c r="AB56" s="87">
        <v>0</v>
      </c>
      <c r="AC56" s="87">
        <f>SUM(AD56:AE56)</f>
        <v>0</v>
      </c>
      <c r="AD56" s="87">
        <v>0</v>
      </c>
      <c r="AE56" s="87">
        <v>0</v>
      </c>
      <c r="AF56" s="87">
        <f>SUM(AG56:AI56)</f>
        <v>373</v>
      </c>
      <c r="AG56" s="87">
        <v>373</v>
      </c>
      <c r="AH56" s="87">
        <v>0</v>
      </c>
      <c r="AI56" s="87">
        <v>0</v>
      </c>
      <c r="AJ56" s="87">
        <f>SUM(AK56:AS56)</f>
        <v>353</v>
      </c>
      <c r="AK56" s="87">
        <v>0</v>
      </c>
      <c r="AL56" s="87">
        <v>0</v>
      </c>
      <c r="AM56" s="87">
        <v>353</v>
      </c>
      <c r="AN56" s="87">
        <v>0</v>
      </c>
      <c r="AO56" s="87">
        <v>0</v>
      </c>
      <c r="AP56" s="87">
        <v>0</v>
      </c>
      <c r="AQ56" s="87">
        <v>0</v>
      </c>
      <c r="AR56" s="87">
        <v>0</v>
      </c>
      <c r="AS56" s="87">
        <v>0</v>
      </c>
      <c r="AT56" s="87">
        <f>SUM(AU56:AY56)</f>
        <v>20</v>
      </c>
      <c r="AU56" s="87">
        <v>20</v>
      </c>
      <c r="AV56" s="87">
        <v>0</v>
      </c>
      <c r="AW56" s="87">
        <v>0</v>
      </c>
      <c r="AX56" s="87">
        <v>0</v>
      </c>
      <c r="AY56" s="87">
        <v>0</v>
      </c>
      <c r="AZ56" s="87">
        <f>SUM(BA56:BC56)</f>
        <v>0</v>
      </c>
      <c r="BA56" s="87">
        <v>0</v>
      </c>
      <c r="BB56" s="87">
        <v>0</v>
      </c>
      <c r="BC56" s="87">
        <v>0</v>
      </c>
    </row>
    <row r="57" spans="1:55" ht="13.5" customHeight="1">
      <c r="A57" s="98" t="s">
        <v>31</v>
      </c>
      <c r="B57" s="96" t="s">
        <v>360</v>
      </c>
      <c r="C57" s="85" t="s">
        <v>361</v>
      </c>
      <c r="D57" s="87">
        <f>SUM(E57,+H57,+K57)</f>
        <v>10840</v>
      </c>
      <c r="E57" s="87">
        <f>SUM(F57:G57)</f>
        <v>0</v>
      </c>
      <c r="F57" s="87">
        <v>0</v>
      </c>
      <c r="G57" s="87">
        <v>0</v>
      </c>
      <c r="H57" s="87">
        <f>SUM(I57:J57)</f>
        <v>913</v>
      </c>
      <c r="I57" s="87">
        <v>913</v>
      </c>
      <c r="J57" s="87">
        <v>0</v>
      </c>
      <c r="K57" s="87">
        <f>SUM(L57:M57)</f>
        <v>9927</v>
      </c>
      <c r="L57" s="87">
        <v>0</v>
      </c>
      <c r="M57" s="87">
        <v>9927</v>
      </c>
      <c r="N57" s="87">
        <f>SUM(O57,+V57,+AC57)</f>
        <v>10840</v>
      </c>
      <c r="O57" s="87">
        <f>SUM(P57:U57)</f>
        <v>913</v>
      </c>
      <c r="P57" s="87">
        <v>913</v>
      </c>
      <c r="Q57" s="87">
        <v>0</v>
      </c>
      <c r="R57" s="87">
        <v>0</v>
      </c>
      <c r="S57" s="87">
        <v>0</v>
      </c>
      <c r="T57" s="87">
        <v>0</v>
      </c>
      <c r="U57" s="87">
        <v>0</v>
      </c>
      <c r="V57" s="87">
        <f>SUM(W57:AB57)</f>
        <v>9927</v>
      </c>
      <c r="W57" s="87">
        <v>9927</v>
      </c>
      <c r="X57" s="87">
        <v>0</v>
      </c>
      <c r="Y57" s="87">
        <v>0</v>
      </c>
      <c r="Z57" s="87">
        <v>0</v>
      </c>
      <c r="AA57" s="87">
        <v>0</v>
      </c>
      <c r="AB57" s="87">
        <v>0</v>
      </c>
      <c r="AC57" s="87">
        <f>SUM(AD57:AE57)</f>
        <v>0</v>
      </c>
      <c r="AD57" s="87">
        <v>0</v>
      </c>
      <c r="AE57" s="87">
        <v>0</v>
      </c>
      <c r="AF57" s="87">
        <f>SUM(AG57:AI57)</f>
        <v>225</v>
      </c>
      <c r="AG57" s="87">
        <v>225</v>
      </c>
      <c r="AH57" s="87">
        <v>0</v>
      </c>
      <c r="AI57" s="87">
        <v>0</v>
      </c>
      <c r="AJ57" s="87">
        <f>SUM(AK57:AS57)</f>
        <v>225</v>
      </c>
      <c r="AK57" s="87">
        <v>0</v>
      </c>
      <c r="AL57" s="87">
        <v>0</v>
      </c>
      <c r="AM57" s="87">
        <v>225</v>
      </c>
      <c r="AN57" s="87">
        <v>0</v>
      </c>
      <c r="AO57" s="87">
        <v>0</v>
      </c>
      <c r="AP57" s="87">
        <v>0</v>
      </c>
      <c r="AQ57" s="87">
        <v>0</v>
      </c>
      <c r="AR57" s="87">
        <v>0</v>
      </c>
      <c r="AS57" s="87">
        <v>0</v>
      </c>
      <c r="AT57" s="87">
        <f>SUM(AU57:AY57)</f>
        <v>0</v>
      </c>
      <c r="AU57" s="87">
        <v>0</v>
      </c>
      <c r="AV57" s="87">
        <v>0</v>
      </c>
      <c r="AW57" s="87">
        <v>0</v>
      </c>
      <c r="AX57" s="87">
        <v>0</v>
      </c>
      <c r="AY57" s="87">
        <v>0</v>
      </c>
      <c r="AZ57" s="87">
        <f>SUM(BA57:BC57)</f>
        <v>0</v>
      </c>
      <c r="BA57" s="87">
        <v>0</v>
      </c>
      <c r="BB57" s="87">
        <v>0</v>
      </c>
      <c r="BC57" s="87">
        <v>0</v>
      </c>
    </row>
    <row r="58" spans="1:55" ht="13.5" customHeight="1">
      <c r="A58" s="98" t="s">
        <v>31</v>
      </c>
      <c r="B58" s="96" t="s">
        <v>362</v>
      </c>
      <c r="C58" s="85" t="s">
        <v>363</v>
      </c>
      <c r="D58" s="87">
        <f>SUM(E58,+H58,+K58)</f>
        <v>8678</v>
      </c>
      <c r="E58" s="87">
        <f>SUM(F58:G58)</f>
        <v>0</v>
      </c>
      <c r="F58" s="87">
        <v>0</v>
      </c>
      <c r="G58" s="87">
        <v>0</v>
      </c>
      <c r="H58" s="87">
        <f>SUM(I58:J58)</f>
        <v>0</v>
      </c>
      <c r="I58" s="87">
        <v>0</v>
      </c>
      <c r="J58" s="87">
        <v>0</v>
      </c>
      <c r="K58" s="87">
        <f>SUM(L58:M58)</f>
        <v>8678</v>
      </c>
      <c r="L58" s="87">
        <v>414</v>
      </c>
      <c r="M58" s="87">
        <v>8264</v>
      </c>
      <c r="N58" s="87">
        <f>SUM(O58,+V58,+AC58)</f>
        <v>8678</v>
      </c>
      <c r="O58" s="87">
        <f>SUM(P58:U58)</f>
        <v>414</v>
      </c>
      <c r="P58" s="87">
        <v>414</v>
      </c>
      <c r="Q58" s="87">
        <v>0</v>
      </c>
      <c r="R58" s="87">
        <v>0</v>
      </c>
      <c r="S58" s="87">
        <v>0</v>
      </c>
      <c r="T58" s="87">
        <v>0</v>
      </c>
      <c r="U58" s="87">
        <v>0</v>
      </c>
      <c r="V58" s="87">
        <f>SUM(W58:AB58)</f>
        <v>8264</v>
      </c>
      <c r="W58" s="87">
        <v>8264</v>
      </c>
      <c r="X58" s="87">
        <v>0</v>
      </c>
      <c r="Y58" s="87">
        <v>0</v>
      </c>
      <c r="Z58" s="87">
        <v>0</v>
      </c>
      <c r="AA58" s="87">
        <v>0</v>
      </c>
      <c r="AB58" s="87">
        <v>0</v>
      </c>
      <c r="AC58" s="87">
        <f>SUM(AD58:AE58)</f>
        <v>0</v>
      </c>
      <c r="AD58" s="87">
        <v>0</v>
      </c>
      <c r="AE58" s="87">
        <v>0</v>
      </c>
      <c r="AF58" s="87">
        <f>SUM(AG58:AI58)</f>
        <v>365</v>
      </c>
      <c r="AG58" s="87">
        <v>365</v>
      </c>
      <c r="AH58" s="87">
        <v>0</v>
      </c>
      <c r="AI58" s="87">
        <v>0</v>
      </c>
      <c r="AJ58" s="87">
        <f>SUM(AK58:AS58)</f>
        <v>365</v>
      </c>
      <c r="AK58" s="87">
        <v>0</v>
      </c>
      <c r="AL58" s="87">
        <v>0</v>
      </c>
      <c r="AM58" s="87">
        <v>365</v>
      </c>
      <c r="AN58" s="87">
        <v>0</v>
      </c>
      <c r="AO58" s="87">
        <v>0</v>
      </c>
      <c r="AP58" s="87">
        <v>0</v>
      </c>
      <c r="AQ58" s="87">
        <v>0</v>
      </c>
      <c r="AR58" s="87">
        <v>0</v>
      </c>
      <c r="AS58" s="87">
        <v>0</v>
      </c>
      <c r="AT58" s="87">
        <f>SUM(AU58:AY58)</f>
        <v>37</v>
      </c>
      <c r="AU58" s="87">
        <v>0</v>
      </c>
      <c r="AV58" s="87">
        <v>0</v>
      </c>
      <c r="AW58" s="87">
        <v>37</v>
      </c>
      <c r="AX58" s="87">
        <v>0</v>
      </c>
      <c r="AY58" s="87">
        <v>0</v>
      </c>
      <c r="AZ58" s="87">
        <f>SUM(BA58:BC58)</f>
        <v>0</v>
      </c>
      <c r="BA58" s="87">
        <v>0</v>
      </c>
      <c r="BB58" s="87">
        <v>0</v>
      </c>
      <c r="BC58" s="87">
        <v>0</v>
      </c>
    </row>
    <row r="59" spans="1:55" ht="13.5" customHeight="1">
      <c r="A59" s="98" t="s">
        <v>31</v>
      </c>
      <c r="B59" s="96" t="s">
        <v>364</v>
      </c>
      <c r="C59" s="85" t="s">
        <v>365</v>
      </c>
      <c r="D59" s="87">
        <f>SUM(E59,+H59,+K59)</f>
        <v>3276</v>
      </c>
      <c r="E59" s="87">
        <f>SUM(F59:G59)</f>
        <v>0</v>
      </c>
      <c r="F59" s="87">
        <v>0</v>
      </c>
      <c r="G59" s="87">
        <v>0</v>
      </c>
      <c r="H59" s="87">
        <f>SUM(I59:J59)</f>
        <v>0</v>
      </c>
      <c r="I59" s="87">
        <v>0</v>
      </c>
      <c r="J59" s="87">
        <v>0</v>
      </c>
      <c r="K59" s="87">
        <f>SUM(L59:M59)</f>
        <v>3276</v>
      </c>
      <c r="L59" s="87">
        <v>275</v>
      </c>
      <c r="M59" s="87">
        <v>3001</v>
      </c>
      <c r="N59" s="87">
        <f>SUM(O59,+V59,+AC59)</f>
        <v>3276</v>
      </c>
      <c r="O59" s="87">
        <f>SUM(P59:U59)</f>
        <v>275</v>
      </c>
      <c r="P59" s="87">
        <v>275</v>
      </c>
      <c r="Q59" s="87">
        <v>0</v>
      </c>
      <c r="R59" s="87">
        <v>0</v>
      </c>
      <c r="S59" s="87">
        <v>0</v>
      </c>
      <c r="T59" s="87">
        <v>0</v>
      </c>
      <c r="U59" s="87">
        <v>0</v>
      </c>
      <c r="V59" s="87">
        <f>SUM(W59:AB59)</f>
        <v>3001</v>
      </c>
      <c r="W59" s="87">
        <v>3001</v>
      </c>
      <c r="X59" s="87">
        <v>0</v>
      </c>
      <c r="Y59" s="87">
        <v>0</v>
      </c>
      <c r="Z59" s="87">
        <v>0</v>
      </c>
      <c r="AA59" s="87">
        <v>0</v>
      </c>
      <c r="AB59" s="87">
        <v>0</v>
      </c>
      <c r="AC59" s="87">
        <f>SUM(AD59:AE59)</f>
        <v>0</v>
      </c>
      <c r="AD59" s="87">
        <v>0</v>
      </c>
      <c r="AE59" s="87">
        <v>0</v>
      </c>
      <c r="AF59" s="87">
        <f>SUM(AG59:AI59)</f>
        <v>23</v>
      </c>
      <c r="AG59" s="87">
        <v>23</v>
      </c>
      <c r="AH59" s="87">
        <v>0</v>
      </c>
      <c r="AI59" s="87">
        <v>0</v>
      </c>
      <c r="AJ59" s="87">
        <f>SUM(AK59:AS59)</f>
        <v>21</v>
      </c>
      <c r="AK59" s="87">
        <v>0</v>
      </c>
      <c r="AL59" s="87">
        <v>0</v>
      </c>
      <c r="AM59" s="87">
        <v>0</v>
      </c>
      <c r="AN59" s="87">
        <v>0</v>
      </c>
      <c r="AO59" s="87">
        <v>0</v>
      </c>
      <c r="AP59" s="87">
        <v>0</v>
      </c>
      <c r="AQ59" s="87">
        <v>21</v>
      </c>
      <c r="AR59" s="87">
        <v>0</v>
      </c>
      <c r="AS59" s="87">
        <v>0</v>
      </c>
      <c r="AT59" s="87">
        <f>SUM(AU59:AY59)</f>
        <v>2</v>
      </c>
      <c r="AU59" s="87">
        <v>2</v>
      </c>
      <c r="AV59" s="87">
        <v>0</v>
      </c>
      <c r="AW59" s="87">
        <v>0</v>
      </c>
      <c r="AX59" s="87">
        <v>0</v>
      </c>
      <c r="AY59" s="87">
        <v>0</v>
      </c>
      <c r="AZ59" s="87">
        <f>SUM(BA59:BC59)</f>
        <v>7</v>
      </c>
      <c r="BA59" s="87">
        <v>7</v>
      </c>
      <c r="BB59" s="87">
        <v>0</v>
      </c>
      <c r="BC59" s="87">
        <v>0</v>
      </c>
    </row>
    <row r="60" spans="1:55" ht="13.5" customHeight="1">
      <c r="A60" s="98" t="s">
        <v>31</v>
      </c>
      <c r="B60" s="96" t="s">
        <v>366</v>
      </c>
      <c r="C60" s="85" t="s">
        <v>367</v>
      </c>
      <c r="D60" s="87">
        <f>SUM(E60,+H60,+K60)</f>
        <v>1159</v>
      </c>
      <c r="E60" s="87">
        <f>SUM(F60:G60)</f>
        <v>0</v>
      </c>
      <c r="F60" s="87">
        <v>0</v>
      </c>
      <c r="G60" s="87">
        <v>0</v>
      </c>
      <c r="H60" s="87">
        <f>SUM(I60:J60)</f>
        <v>0</v>
      </c>
      <c r="I60" s="87">
        <v>0</v>
      </c>
      <c r="J60" s="87">
        <v>0</v>
      </c>
      <c r="K60" s="87">
        <f>SUM(L60:M60)</f>
        <v>1159</v>
      </c>
      <c r="L60" s="87">
        <v>117</v>
      </c>
      <c r="M60" s="87">
        <v>1042</v>
      </c>
      <c r="N60" s="87">
        <f>SUM(O60,+V60,+AC60)</f>
        <v>1159</v>
      </c>
      <c r="O60" s="87">
        <f>SUM(P60:U60)</f>
        <v>117</v>
      </c>
      <c r="P60" s="87">
        <v>117</v>
      </c>
      <c r="Q60" s="87">
        <v>0</v>
      </c>
      <c r="R60" s="87">
        <v>0</v>
      </c>
      <c r="S60" s="87">
        <v>0</v>
      </c>
      <c r="T60" s="87">
        <v>0</v>
      </c>
      <c r="U60" s="87">
        <v>0</v>
      </c>
      <c r="V60" s="87">
        <f>SUM(W60:AB60)</f>
        <v>1042</v>
      </c>
      <c r="W60" s="87">
        <v>1042</v>
      </c>
      <c r="X60" s="87">
        <v>0</v>
      </c>
      <c r="Y60" s="87">
        <v>0</v>
      </c>
      <c r="Z60" s="87">
        <v>0</v>
      </c>
      <c r="AA60" s="87">
        <v>0</v>
      </c>
      <c r="AB60" s="87">
        <v>0</v>
      </c>
      <c r="AC60" s="87">
        <f>SUM(AD60:AE60)</f>
        <v>0</v>
      </c>
      <c r="AD60" s="87">
        <v>0</v>
      </c>
      <c r="AE60" s="87">
        <v>0</v>
      </c>
      <c r="AF60" s="87">
        <f>SUM(AG60:AI60)</f>
        <v>8</v>
      </c>
      <c r="AG60" s="87">
        <v>8</v>
      </c>
      <c r="AH60" s="87">
        <v>0</v>
      </c>
      <c r="AI60" s="87">
        <v>0</v>
      </c>
      <c r="AJ60" s="87">
        <f>SUM(AK60:AS60)</f>
        <v>7</v>
      </c>
      <c r="AK60" s="87">
        <v>0</v>
      </c>
      <c r="AL60" s="87">
        <v>0</v>
      </c>
      <c r="AM60" s="87">
        <v>0</v>
      </c>
      <c r="AN60" s="87">
        <v>0</v>
      </c>
      <c r="AO60" s="87">
        <v>0</v>
      </c>
      <c r="AP60" s="87">
        <v>0</v>
      </c>
      <c r="AQ60" s="87">
        <v>7</v>
      </c>
      <c r="AR60" s="87">
        <v>0</v>
      </c>
      <c r="AS60" s="87">
        <v>0</v>
      </c>
      <c r="AT60" s="87">
        <f>SUM(AU60:AY60)</f>
        <v>1</v>
      </c>
      <c r="AU60" s="87">
        <v>1</v>
      </c>
      <c r="AV60" s="87">
        <v>0</v>
      </c>
      <c r="AW60" s="87">
        <v>0</v>
      </c>
      <c r="AX60" s="87">
        <v>0</v>
      </c>
      <c r="AY60" s="87">
        <v>0</v>
      </c>
      <c r="AZ60" s="87">
        <f>SUM(BA60:BC60)</f>
        <v>0</v>
      </c>
      <c r="BA60" s="87">
        <v>0</v>
      </c>
      <c r="BB60" s="87">
        <v>0</v>
      </c>
      <c r="BC60" s="87">
        <v>0</v>
      </c>
    </row>
    <row r="61" spans="1:55" ht="13.5" customHeight="1">
      <c r="A61" s="98" t="s">
        <v>31</v>
      </c>
      <c r="B61" s="96" t="s">
        <v>368</v>
      </c>
      <c r="C61" s="85" t="s">
        <v>369</v>
      </c>
      <c r="D61" s="87">
        <f>SUM(E61,+H61,+K61)</f>
        <v>1248</v>
      </c>
      <c r="E61" s="87">
        <f>SUM(F61:G61)</f>
        <v>0</v>
      </c>
      <c r="F61" s="87">
        <v>0</v>
      </c>
      <c r="G61" s="87">
        <v>0</v>
      </c>
      <c r="H61" s="87">
        <f>SUM(I61:J61)</f>
        <v>0</v>
      </c>
      <c r="I61" s="87">
        <v>0</v>
      </c>
      <c r="J61" s="87">
        <v>0</v>
      </c>
      <c r="K61" s="87">
        <f>SUM(L61:M61)</f>
        <v>1248</v>
      </c>
      <c r="L61" s="87">
        <v>71</v>
      </c>
      <c r="M61" s="87">
        <v>1177</v>
      </c>
      <c r="N61" s="87">
        <f>SUM(O61,+V61,+AC61)</f>
        <v>1248</v>
      </c>
      <c r="O61" s="87">
        <f>SUM(P61:U61)</f>
        <v>71</v>
      </c>
      <c r="P61" s="87">
        <v>71</v>
      </c>
      <c r="Q61" s="87">
        <v>0</v>
      </c>
      <c r="R61" s="87">
        <v>0</v>
      </c>
      <c r="S61" s="87">
        <v>0</v>
      </c>
      <c r="T61" s="87">
        <v>0</v>
      </c>
      <c r="U61" s="87">
        <v>0</v>
      </c>
      <c r="V61" s="87">
        <f>SUM(W61:AB61)</f>
        <v>1177</v>
      </c>
      <c r="W61" s="87">
        <v>1177</v>
      </c>
      <c r="X61" s="87">
        <v>0</v>
      </c>
      <c r="Y61" s="87">
        <v>0</v>
      </c>
      <c r="Z61" s="87">
        <v>0</v>
      </c>
      <c r="AA61" s="87">
        <v>0</v>
      </c>
      <c r="AB61" s="87">
        <v>0</v>
      </c>
      <c r="AC61" s="87">
        <f>SUM(AD61:AE61)</f>
        <v>0</v>
      </c>
      <c r="AD61" s="87">
        <v>0</v>
      </c>
      <c r="AE61" s="87">
        <v>0</v>
      </c>
      <c r="AF61" s="87">
        <f>SUM(AG61:AI61)</f>
        <v>8</v>
      </c>
      <c r="AG61" s="87">
        <v>8</v>
      </c>
      <c r="AH61" s="87">
        <v>0</v>
      </c>
      <c r="AI61" s="87">
        <v>0</v>
      </c>
      <c r="AJ61" s="87">
        <f>SUM(AK61:AS61)</f>
        <v>8</v>
      </c>
      <c r="AK61" s="87">
        <v>0</v>
      </c>
      <c r="AL61" s="87">
        <v>0</v>
      </c>
      <c r="AM61" s="87">
        <v>0</v>
      </c>
      <c r="AN61" s="87">
        <v>8</v>
      </c>
      <c r="AO61" s="87">
        <v>0</v>
      </c>
      <c r="AP61" s="87">
        <v>0</v>
      </c>
      <c r="AQ61" s="87">
        <v>0</v>
      </c>
      <c r="AR61" s="87">
        <v>0</v>
      </c>
      <c r="AS61" s="87">
        <v>0</v>
      </c>
      <c r="AT61" s="87">
        <f>SUM(AU61:AY61)</f>
        <v>0</v>
      </c>
      <c r="AU61" s="87">
        <v>0</v>
      </c>
      <c r="AV61" s="87">
        <v>0</v>
      </c>
      <c r="AW61" s="87">
        <v>0</v>
      </c>
      <c r="AX61" s="87">
        <v>0</v>
      </c>
      <c r="AY61" s="87">
        <v>0</v>
      </c>
      <c r="AZ61" s="87">
        <f>SUM(BA61:BC61)</f>
        <v>3</v>
      </c>
      <c r="BA61" s="87">
        <v>3</v>
      </c>
      <c r="BB61" s="87">
        <v>0</v>
      </c>
      <c r="BC61" s="87">
        <v>0</v>
      </c>
    </row>
    <row r="62" spans="1:55" ht="13.5" customHeight="1">
      <c r="A62" s="98"/>
      <c r="B62" s="96"/>
      <c r="C62" s="85"/>
      <c r="D62" s="87"/>
      <c r="E62" s="87"/>
      <c r="F62" s="87"/>
      <c r="G62" s="87"/>
      <c r="H62" s="87"/>
      <c r="I62" s="87"/>
      <c r="J62" s="87"/>
      <c r="K62" s="87"/>
      <c r="L62" s="87"/>
      <c r="M62" s="87"/>
      <c r="N62" s="87"/>
      <c r="O62" s="87"/>
      <c r="P62" s="87"/>
      <c r="Q62" s="87"/>
      <c r="R62" s="87"/>
      <c r="S62" s="87"/>
      <c r="T62" s="87"/>
      <c r="U62" s="87"/>
      <c r="V62" s="87"/>
      <c r="W62" s="87"/>
      <c r="X62" s="87"/>
      <c r="Y62" s="87"/>
      <c r="Z62" s="87"/>
      <c r="AA62" s="87"/>
      <c r="AB62" s="87"/>
      <c r="AC62" s="87"/>
      <c r="AD62" s="87"/>
      <c r="AE62" s="87"/>
      <c r="AF62" s="87"/>
      <c r="AG62" s="87"/>
      <c r="AH62" s="87"/>
      <c r="AI62" s="87"/>
      <c r="AJ62" s="87"/>
      <c r="AK62" s="87"/>
      <c r="AL62" s="87"/>
      <c r="AM62" s="87"/>
      <c r="AN62" s="87"/>
      <c r="AO62" s="87"/>
      <c r="AP62" s="87"/>
      <c r="AQ62" s="87"/>
      <c r="AR62" s="87"/>
      <c r="AS62" s="87"/>
      <c r="AT62" s="87"/>
      <c r="AU62" s="87"/>
      <c r="AV62" s="87"/>
      <c r="AW62" s="87"/>
      <c r="AX62" s="87"/>
      <c r="AY62" s="87"/>
      <c r="AZ62" s="87"/>
      <c r="BA62" s="87"/>
      <c r="BB62" s="87"/>
      <c r="BC62" s="87"/>
    </row>
    <row r="63" spans="1:55" ht="13.5" customHeight="1">
      <c r="A63" s="98"/>
      <c r="B63" s="96"/>
      <c r="C63" s="85"/>
      <c r="D63" s="87"/>
      <c r="E63" s="87"/>
      <c r="F63" s="87"/>
      <c r="G63" s="87"/>
      <c r="H63" s="87"/>
      <c r="I63" s="87"/>
      <c r="J63" s="87"/>
      <c r="K63" s="87"/>
      <c r="L63" s="87"/>
      <c r="M63" s="87"/>
      <c r="N63" s="87"/>
      <c r="O63" s="87"/>
      <c r="P63" s="87"/>
      <c r="Q63" s="87"/>
      <c r="R63" s="87"/>
      <c r="S63" s="87"/>
      <c r="T63" s="87"/>
      <c r="U63" s="87"/>
      <c r="V63" s="87"/>
      <c r="W63" s="87"/>
      <c r="X63" s="87"/>
      <c r="Y63" s="87"/>
      <c r="Z63" s="87"/>
      <c r="AA63" s="87"/>
      <c r="AB63" s="87"/>
      <c r="AC63" s="87"/>
      <c r="AD63" s="87"/>
      <c r="AE63" s="87"/>
      <c r="AF63" s="87"/>
      <c r="AG63" s="87"/>
      <c r="AH63" s="87"/>
      <c r="AI63" s="87"/>
      <c r="AJ63" s="87"/>
      <c r="AK63" s="87"/>
      <c r="AL63" s="87"/>
      <c r="AM63" s="87"/>
      <c r="AN63" s="87"/>
      <c r="AO63" s="87"/>
      <c r="AP63" s="87"/>
      <c r="AQ63" s="87"/>
      <c r="AR63" s="87"/>
      <c r="AS63" s="87"/>
      <c r="AT63" s="87"/>
      <c r="AU63" s="87"/>
      <c r="AV63" s="87"/>
      <c r="AW63" s="87"/>
      <c r="AX63" s="87"/>
      <c r="AY63" s="87"/>
      <c r="AZ63" s="87"/>
      <c r="BA63" s="87"/>
      <c r="BB63" s="87"/>
      <c r="BC63" s="87"/>
    </row>
    <row r="64" spans="1:55" ht="13.5" customHeight="1">
      <c r="A64" s="98"/>
      <c r="B64" s="96"/>
      <c r="C64" s="85"/>
      <c r="D64" s="87"/>
      <c r="E64" s="87"/>
      <c r="F64" s="87"/>
      <c r="G64" s="87"/>
      <c r="H64" s="87"/>
      <c r="I64" s="87"/>
      <c r="J64" s="87"/>
      <c r="K64" s="87"/>
      <c r="L64" s="87"/>
      <c r="M64" s="87"/>
      <c r="N64" s="87"/>
      <c r="O64" s="87"/>
      <c r="P64" s="87"/>
      <c r="Q64" s="87"/>
      <c r="R64" s="87"/>
      <c r="S64" s="87"/>
      <c r="T64" s="87"/>
      <c r="U64" s="87"/>
      <c r="V64" s="87"/>
      <c r="W64" s="87"/>
      <c r="X64" s="87"/>
      <c r="Y64" s="87"/>
      <c r="Z64" s="87"/>
      <c r="AA64" s="87"/>
      <c r="AB64" s="87"/>
      <c r="AC64" s="87"/>
      <c r="AD64" s="87"/>
      <c r="AE64" s="87"/>
      <c r="AF64" s="87"/>
      <c r="AG64" s="87"/>
      <c r="AH64" s="87"/>
      <c r="AI64" s="87"/>
      <c r="AJ64" s="87"/>
      <c r="AK64" s="87"/>
      <c r="AL64" s="87"/>
      <c r="AM64" s="87"/>
      <c r="AN64" s="87"/>
      <c r="AO64" s="87"/>
      <c r="AP64" s="87"/>
      <c r="AQ64" s="87"/>
      <c r="AR64" s="87"/>
      <c r="AS64" s="87"/>
      <c r="AT64" s="87"/>
      <c r="AU64" s="87"/>
      <c r="AV64" s="87"/>
      <c r="AW64" s="87"/>
      <c r="AX64" s="87"/>
      <c r="AY64" s="87"/>
      <c r="AZ64" s="87"/>
      <c r="BA64" s="87"/>
      <c r="BB64" s="87"/>
      <c r="BC64" s="87"/>
    </row>
    <row r="65" spans="1:55" ht="13.5" customHeight="1">
      <c r="A65" s="98"/>
      <c r="B65" s="96"/>
      <c r="C65" s="85"/>
      <c r="D65" s="87"/>
      <c r="E65" s="87"/>
      <c r="F65" s="87"/>
      <c r="G65" s="87"/>
      <c r="H65" s="87"/>
      <c r="I65" s="87"/>
      <c r="J65" s="87"/>
      <c r="K65" s="87"/>
      <c r="L65" s="87"/>
      <c r="M65" s="87"/>
      <c r="N65" s="87"/>
      <c r="O65" s="87"/>
      <c r="P65" s="87"/>
      <c r="Q65" s="87"/>
      <c r="R65" s="87"/>
      <c r="S65" s="87"/>
      <c r="T65" s="87"/>
      <c r="U65" s="87"/>
      <c r="V65" s="87"/>
      <c r="W65" s="87"/>
      <c r="X65" s="87"/>
      <c r="Y65" s="87"/>
      <c r="Z65" s="87"/>
      <c r="AA65" s="87"/>
      <c r="AB65" s="87"/>
      <c r="AC65" s="87"/>
      <c r="AD65" s="87"/>
      <c r="AE65" s="87"/>
      <c r="AF65" s="87"/>
      <c r="AG65" s="87"/>
      <c r="AH65" s="87"/>
      <c r="AI65" s="87"/>
      <c r="AJ65" s="87"/>
      <c r="AK65" s="87"/>
      <c r="AL65" s="87"/>
      <c r="AM65" s="87"/>
      <c r="AN65" s="87"/>
      <c r="AO65" s="87"/>
      <c r="AP65" s="87"/>
      <c r="AQ65" s="87"/>
      <c r="AR65" s="87"/>
      <c r="AS65" s="87"/>
      <c r="AT65" s="87"/>
      <c r="AU65" s="87"/>
      <c r="AV65" s="87"/>
      <c r="AW65" s="87"/>
      <c r="AX65" s="87"/>
      <c r="AY65" s="87"/>
      <c r="AZ65" s="87"/>
      <c r="BA65" s="87"/>
      <c r="BB65" s="87"/>
      <c r="BC65" s="87"/>
    </row>
    <row r="66" spans="1:55" ht="13.5" customHeight="1">
      <c r="A66" s="98"/>
      <c r="B66" s="96"/>
      <c r="C66" s="85"/>
      <c r="D66" s="87"/>
      <c r="E66" s="87"/>
      <c r="F66" s="87"/>
      <c r="G66" s="87"/>
      <c r="H66" s="87"/>
      <c r="I66" s="87"/>
      <c r="J66" s="87"/>
      <c r="K66" s="87"/>
      <c r="L66" s="87"/>
      <c r="M66" s="87"/>
      <c r="N66" s="87"/>
      <c r="O66" s="87"/>
      <c r="P66" s="87"/>
      <c r="Q66" s="87"/>
      <c r="R66" s="87"/>
      <c r="S66" s="87"/>
      <c r="T66" s="87"/>
      <c r="U66" s="87"/>
      <c r="V66" s="87"/>
      <c r="W66" s="87"/>
      <c r="X66" s="87"/>
      <c r="Y66" s="87"/>
      <c r="Z66" s="87"/>
      <c r="AA66" s="87"/>
      <c r="AB66" s="87"/>
      <c r="AC66" s="87"/>
      <c r="AD66" s="87"/>
      <c r="AE66" s="87"/>
      <c r="AF66" s="87"/>
      <c r="AG66" s="87"/>
      <c r="AH66" s="87"/>
      <c r="AI66" s="87"/>
      <c r="AJ66" s="87"/>
      <c r="AK66" s="87"/>
      <c r="AL66" s="87"/>
      <c r="AM66" s="87"/>
      <c r="AN66" s="87"/>
      <c r="AO66" s="87"/>
      <c r="AP66" s="87"/>
      <c r="AQ66" s="87"/>
      <c r="AR66" s="87"/>
      <c r="AS66" s="87"/>
      <c r="AT66" s="87"/>
      <c r="AU66" s="87"/>
      <c r="AV66" s="87"/>
      <c r="AW66" s="87"/>
      <c r="AX66" s="87"/>
      <c r="AY66" s="87"/>
      <c r="AZ66" s="87"/>
      <c r="BA66" s="87"/>
      <c r="BB66" s="87"/>
      <c r="BC66" s="87"/>
    </row>
    <row r="67" spans="1:55" ht="13.5" customHeight="1">
      <c r="A67" s="98"/>
      <c r="B67" s="96"/>
      <c r="C67" s="85"/>
      <c r="D67" s="87"/>
      <c r="E67" s="87"/>
      <c r="F67" s="87"/>
      <c r="G67" s="87"/>
      <c r="H67" s="87"/>
      <c r="I67" s="87"/>
      <c r="J67" s="87"/>
      <c r="K67" s="87"/>
      <c r="L67" s="87"/>
      <c r="M67" s="87"/>
      <c r="N67" s="87"/>
      <c r="O67" s="87"/>
      <c r="P67" s="87"/>
      <c r="Q67" s="87"/>
      <c r="R67" s="87"/>
      <c r="S67" s="87"/>
      <c r="T67" s="87"/>
      <c r="U67" s="87"/>
      <c r="V67" s="87"/>
      <c r="W67" s="87"/>
      <c r="X67" s="87"/>
      <c r="Y67" s="87"/>
      <c r="Z67" s="87"/>
      <c r="AA67" s="87"/>
      <c r="AB67" s="87"/>
      <c r="AC67" s="87"/>
      <c r="AD67" s="87"/>
      <c r="AE67" s="87"/>
      <c r="AF67" s="87"/>
      <c r="AG67" s="87"/>
      <c r="AH67" s="87"/>
      <c r="AI67" s="87"/>
      <c r="AJ67" s="87"/>
      <c r="AK67" s="87"/>
      <c r="AL67" s="87"/>
      <c r="AM67" s="87"/>
      <c r="AN67" s="87"/>
      <c r="AO67" s="87"/>
      <c r="AP67" s="87"/>
      <c r="AQ67" s="87"/>
      <c r="AR67" s="87"/>
      <c r="AS67" s="87"/>
      <c r="AT67" s="87"/>
      <c r="AU67" s="87"/>
      <c r="AV67" s="87"/>
      <c r="AW67" s="87"/>
      <c r="AX67" s="87"/>
      <c r="AY67" s="87"/>
      <c r="AZ67" s="87"/>
      <c r="BA67" s="87"/>
      <c r="BB67" s="87"/>
      <c r="BC67" s="87"/>
    </row>
    <row r="68" spans="1:55" ht="13.5" customHeight="1">
      <c r="A68" s="98"/>
      <c r="B68" s="96"/>
      <c r="C68" s="85"/>
      <c r="D68" s="87"/>
      <c r="E68" s="87"/>
      <c r="F68" s="87"/>
      <c r="G68" s="87"/>
      <c r="H68" s="87"/>
      <c r="I68" s="87"/>
      <c r="J68" s="87"/>
      <c r="K68" s="87"/>
      <c r="L68" s="87"/>
      <c r="M68" s="87"/>
      <c r="N68" s="87"/>
      <c r="O68" s="87"/>
      <c r="P68" s="87"/>
      <c r="Q68" s="87"/>
      <c r="R68" s="87"/>
      <c r="S68" s="87"/>
      <c r="T68" s="87"/>
      <c r="U68" s="87"/>
      <c r="V68" s="87"/>
      <c r="W68" s="87"/>
      <c r="X68" s="87"/>
      <c r="Y68" s="87"/>
      <c r="Z68" s="87"/>
      <c r="AA68" s="87"/>
      <c r="AB68" s="87"/>
      <c r="AC68" s="87"/>
      <c r="AD68" s="87"/>
      <c r="AE68" s="87"/>
      <c r="AF68" s="87"/>
      <c r="AG68" s="87"/>
      <c r="AH68" s="87"/>
      <c r="AI68" s="87"/>
      <c r="AJ68" s="87"/>
      <c r="AK68" s="87"/>
      <c r="AL68" s="87"/>
      <c r="AM68" s="87"/>
      <c r="AN68" s="87"/>
      <c r="AO68" s="87"/>
      <c r="AP68" s="87"/>
      <c r="AQ68" s="87"/>
      <c r="AR68" s="87"/>
      <c r="AS68" s="87"/>
      <c r="AT68" s="87"/>
      <c r="AU68" s="87"/>
      <c r="AV68" s="87"/>
      <c r="AW68" s="87"/>
      <c r="AX68" s="87"/>
      <c r="AY68" s="87"/>
      <c r="AZ68" s="87"/>
      <c r="BA68" s="87"/>
      <c r="BB68" s="87"/>
      <c r="BC68" s="87"/>
    </row>
    <row r="69" spans="1:55" ht="13.5" customHeight="1">
      <c r="A69" s="98"/>
      <c r="B69" s="96"/>
      <c r="C69" s="85"/>
      <c r="D69" s="87"/>
      <c r="E69" s="87"/>
      <c r="F69" s="87"/>
      <c r="G69" s="87"/>
      <c r="H69" s="87"/>
      <c r="I69" s="87"/>
      <c r="J69" s="87"/>
      <c r="K69" s="87"/>
      <c r="L69" s="87"/>
      <c r="M69" s="87"/>
      <c r="N69" s="87"/>
      <c r="O69" s="87"/>
      <c r="P69" s="87"/>
      <c r="Q69" s="87"/>
      <c r="R69" s="87"/>
      <c r="S69" s="87"/>
      <c r="T69" s="87"/>
      <c r="U69" s="87"/>
      <c r="V69" s="87"/>
      <c r="W69" s="87"/>
      <c r="X69" s="87"/>
      <c r="Y69" s="87"/>
      <c r="Z69" s="87"/>
      <c r="AA69" s="87"/>
      <c r="AB69" s="87"/>
      <c r="AC69" s="87"/>
      <c r="AD69" s="87"/>
      <c r="AE69" s="87"/>
      <c r="AF69" s="87"/>
      <c r="AG69" s="87"/>
      <c r="AH69" s="87"/>
      <c r="AI69" s="87"/>
      <c r="AJ69" s="87"/>
      <c r="AK69" s="87"/>
      <c r="AL69" s="87"/>
      <c r="AM69" s="87"/>
      <c r="AN69" s="87"/>
      <c r="AO69" s="87"/>
      <c r="AP69" s="87"/>
      <c r="AQ69" s="87"/>
      <c r="AR69" s="87"/>
      <c r="AS69" s="87"/>
      <c r="AT69" s="87"/>
      <c r="AU69" s="87"/>
      <c r="AV69" s="87"/>
      <c r="AW69" s="87"/>
      <c r="AX69" s="87"/>
      <c r="AY69" s="87"/>
      <c r="AZ69" s="87"/>
      <c r="BA69" s="87"/>
      <c r="BB69" s="87"/>
      <c r="BC69" s="87"/>
    </row>
    <row r="70" spans="1:55" ht="13.5" customHeight="1">
      <c r="A70" s="98"/>
      <c r="B70" s="96"/>
      <c r="C70" s="85"/>
      <c r="D70" s="87"/>
      <c r="E70" s="87"/>
      <c r="F70" s="87"/>
      <c r="G70" s="87"/>
      <c r="H70" s="87"/>
      <c r="I70" s="87"/>
      <c r="J70" s="87"/>
      <c r="K70" s="87"/>
      <c r="L70" s="87"/>
      <c r="M70" s="87"/>
      <c r="N70" s="87"/>
      <c r="O70" s="87"/>
      <c r="P70" s="87"/>
      <c r="Q70" s="87"/>
      <c r="R70" s="87"/>
      <c r="S70" s="87"/>
      <c r="T70" s="87"/>
      <c r="U70" s="87"/>
      <c r="V70" s="87"/>
      <c r="W70" s="87"/>
      <c r="X70" s="87"/>
      <c r="Y70" s="87"/>
      <c r="Z70" s="87"/>
      <c r="AA70" s="87"/>
      <c r="AB70" s="87"/>
      <c r="AC70" s="87"/>
      <c r="AD70" s="87"/>
      <c r="AE70" s="87"/>
      <c r="AF70" s="87"/>
      <c r="AG70" s="87"/>
      <c r="AH70" s="87"/>
      <c r="AI70" s="87"/>
      <c r="AJ70" s="87"/>
      <c r="AK70" s="87"/>
      <c r="AL70" s="87"/>
      <c r="AM70" s="87"/>
      <c r="AN70" s="87"/>
      <c r="AO70" s="87"/>
      <c r="AP70" s="87"/>
      <c r="AQ70" s="87"/>
      <c r="AR70" s="87"/>
      <c r="AS70" s="87"/>
      <c r="AT70" s="87"/>
      <c r="AU70" s="87"/>
      <c r="AV70" s="87"/>
      <c r="AW70" s="87"/>
      <c r="AX70" s="87"/>
      <c r="AY70" s="87"/>
      <c r="AZ70" s="87"/>
      <c r="BA70" s="87"/>
      <c r="BB70" s="87"/>
      <c r="BC70" s="87"/>
    </row>
    <row r="71" spans="1:55" ht="13.5" customHeight="1">
      <c r="A71" s="98"/>
      <c r="B71" s="96"/>
      <c r="C71" s="85"/>
      <c r="D71" s="87"/>
      <c r="E71" s="87"/>
      <c r="F71" s="87"/>
      <c r="G71" s="87"/>
      <c r="H71" s="87"/>
      <c r="I71" s="87"/>
      <c r="J71" s="87"/>
      <c r="K71" s="87"/>
      <c r="L71" s="87"/>
      <c r="M71" s="87"/>
      <c r="N71" s="87"/>
      <c r="O71" s="87"/>
      <c r="P71" s="87"/>
      <c r="Q71" s="87"/>
      <c r="R71" s="87"/>
      <c r="S71" s="87"/>
      <c r="T71" s="87"/>
      <c r="U71" s="87"/>
      <c r="V71" s="87"/>
      <c r="W71" s="87"/>
      <c r="X71" s="87"/>
      <c r="Y71" s="87"/>
      <c r="Z71" s="87"/>
      <c r="AA71" s="87"/>
      <c r="AB71" s="87"/>
      <c r="AC71" s="87"/>
      <c r="AD71" s="87"/>
      <c r="AE71" s="87"/>
      <c r="AF71" s="87"/>
      <c r="AG71" s="87"/>
      <c r="AH71" s="87"/>
      <c r="AI71" s="87"/>
      <c r="AJ71" s="87"/>
      <c r="AK71" s="87"/>
      <c r="AL71" s="87"/>
      <c r="AM71" s="87"/>
      <c r="AN71" s="87"/>
      <c r="AO71" s="87"/>
      <c r="AP71" s="87"/>
      <c r="AQ71" s="87"/>
      <c r="AR71" s="87"/>
      <c r="AS71" s="87"/>
      <c r="AT71" s="87"/>
      <c r="AU71" s="87"/>
      <c r="AV71" s="87"/>
      <c r="AW71" s="87"/>
      <c r="AX71" s="87"/>
      <c r="AY71" s="87"/>
      <c r="AZ71" s="87"/>
      <c r="BA71" s="87"/>
      <c r="BB71" s="87"/>
      <c r="BC71" s="87"/>
    </row>
    <row r="72" spans="1:55" ht="13.5" customHeight="1">
      <c r="A72" s="98"/>
      <c r="B72" s="96"/>
      <c r="C72" s="85"/>
      <c r="D72" s="87"/>
      <c r="E72" s="87"/>
      <c r="F72" s="87"/>
      <c r="G72" s="87"/>
      <c r="H72" s="87"/>
      <c r="I72" s="87"/>
      <c r="J72" s="87"/>
      <c r="K72" s="87"/>
      <c r="L72" s="87"/>
      <c r="M72" s="87"/>
      <c r="N72" s="87"/>
      <c r="O72" s="87"/>
      <c r="P72" s="87"/>
      <c r="Q72" s="87"/>
      <c r="R72" s="87"/>
      <c r="S72" s="87"/>
      <c r="T72" s="87"/>
      <c r="U72" s="87"/>
      <c r="V72" s="87"/>
      <c r="W72" s="87"/>
      <c r="X72" s="87"/>
      <c r="Y72" s="87"/>
      <c r="Z72" s="87"/>
      <c r="AA72" s="87"/>
      <c r="AB72" s="87"/>
      <c r="AC72" s="87"/>
      <c r="AD72" s="87"/>
      <c r="AE72" s="87"/>
      <c r="AF72" s="87"/>
      <c r="AG72" s="87"/>
      <c r="AH72" s="87"/>
      <c r="AI72" s="87"/>
      <c r="AJ72" s="87"/>
      <c r="AK72" s="87"/>
      <c r="AL72" s="87"/>
      <c r="AM72" s="87"/>
      <c r="AN72" s="87"/>
      <c r="AO72" s="87"/>
      <c r="AP72" s="87"/>
      <c r="AQ72" s="87"/>
      <c r="AR72" s="87"/>
      <c r="AS72" s="87"/>
      <c r="AT72" s="87"/>
      <c r="AU72" s="87"/>
      <c r="AV72" s="87"/>
      <c r="AW72" s="87"/>
      <c r="AX72" s="87"/>
      <c r="AY72" s="87"/>
      <c r="AZ72" s="87"/>
      <c r="BA72" s="87"/>
      <c r="BB72" s="87"/>
      <c r="BC72" s="87"/>
    </row>
    <row r="73" spans="1:55" ht="13.5" customHeight="1">
      <c r="A73" s="98"/>
      <c r="B73" s="96"/>
      <c r="C73" s="85"/>
      <c r="D73" s="87"/>
      <c r="E73" s="87"/>
      <c r="F73" s="87"/>
      <c r="G73" s="87"/>
      <c r="H73" s="87"/>
      <c r="I73" s="87"/>
      <c r="J73" s="87"/>
      <c r="K73" s="87"/>
      <c r="L73" s="87"/>
      <c r="M73" s="87"/>
      <c r="N73" s="87"/>
      <c r="O73" s="87"/>
      <c r="P73" s="87"/>
      <c r="Q73" s="87"/>
      <c r="R73" s="87"/>
      <c r="S73" s="87"/>
      <c r="T73" s="87"/>
      <c r="U73" s="87"/>
      <c r="V73" s="87"/>
      <c r="W73" s="87"/>
      <c r="X73" s="87"/>
      <c r="Y73" s="87"/>
      <c r="Z73" s="87"/>
      <c r="AA73" s="87"/>
      <c r="AB73" s="87"/>
      <c r="AC73" s="87"/>
      <c r="AD73" s="87"/>
      <c r="AE73" s="87"/>
      <c r="AF73" s="87"/>
      <c r="AG73" s="87"/>
      <c r="AH73" s="87"/>
      <c r="AI73" s="87"/>
      <c r="AJ73" s="87"/>
      <c r="AK73" s="87"/>
      <c r="AL73" s="87"/>
      <c r="AM73" s="87"/>
      <c r="AN73" s="87"/>
      <c r="AO73" s="87"/>
      <c r="AP73" s="87"/>
      <c r="AQ73" s="87"/>
      <c r="AR73" s="87"/>
      <c r="AS73" s="87"/>
      <c r="AT73" s="87"/>
      <c r="AU73" s="87"/>
      <c r="AV73" s="87"/>
      <c r="AW73" s="87"/>
      <c r="AX73" s="87"/>
      <c r="AY73" s="87"/>
      <c r="AZ73" s="87"/>
      <c r="BA73" s="87"/>
      <c r="BB73" s="87"/>
      <c r="BC73" s="87"/>
    </row>
    <row r="74" spans="1:55" ht="13.5" customHeight="1">
      <c r="A74" s="98"/>
      <c r="B74" s="96"/>
      <c r="C74" s="85"/>
      <c r="D74" s="87"/>
      <c r="E74" s="87"/>
      <c r="F74" s="87"/>
      <c r="G74" s="87"/>
      <c r="H74" s="87"/>
      <c r="I74" s="87"/>
      <c r="J74" s="87"/>
      <c r="K74" s="87"/>
      <c r="L74" s="87"/>
      <c r="M74" s="87"/>
      <c r="N74" s="87"/>
      <c r="O74" s="87"/>
      <c r="P74" s="87"/>
      <c r="Q74" s="87"/>
      <c r="R74" s="87"/>
      <c r="S74" s="87"/>
      <c r="T74" s="87"/>
      <c r="U74" s="87"/>
      <c r="V74" s="87"/>
      <c r="W74" s="87"/>
      <c r="X74" s="87"/>
      <c r="Y74" s="87"/>
      <c r="Z74" s="87"/>
      <c r="AA74" s="87"/>
      <c r="AB74" s="87"/>
      <c r="AC74" s="87"/>
      <c r="AD74" s="87"/>
      <c r="AE74" s="87"/>
      <c r="AF74" s="87"/>
      <c r="AG74" s="87"/>
      <c r="AH74" s="87"/>
      <c r="AI74" s="87"/>
      <c r="AJ74" s="87"/>
      <c r="AK74" s="87"/>
      <c r="AL74" s="87"/>
      <c r="AM74" s="87"/>
      <c r="AN74" s="87"/>
      <c r="AO74" s="87"/>
      <c r="AP74" s="87"/>
      <c r="AQ74" s="87"/>
      <c r="AR74" s="87"/>
      <c r="AS74" s="87"/>
      <c r="AT74" s="87"/>
      <c r="AU74" s="87"/>
      <c r="AV74" s="87"/>
      <c r="AW74" s="87"/>
      <c r="AX74" s="87"/>
      <c r="AY74" s="87"/>
      <c r="AZ74" s="87"/>
      <c r="BA74" s="87"/>
      <c r="BB74" s="87"/>
      <c r="BC74" s="87"/>
    </row>
    <row r="75" spans="1:55" ht="13.5" customHeight="1">
      <c r="A75" s="98"/>
      <c r="B75" s="96"/>
      <c r="C75" s="85"/>
      <c r="D75" s="87"/>
      <c r="E75" s="87"/>
      <c r="F75" s="87"/>
      <c r="G75" s="87"/>
      <c r="H75" s="87"/>
      <c r="I75" s="87"/>
      <c r="J75" s="87"/>
      <c r="K75" s="87"/>
      <c r="L75" s="87"/>
      <c r="M75" s="87"/>
      <c r="N75" s="87"/>
      <c r="O75" s="87"/>
      <c r="P75" s="87"/>
      <c r="Q75" s="87"/>
      <c r="R75" s="87"/>
      <c r="S75" s="87"/>
      <c r="T75" s="87"/>
      <c r="U75" s="87"/>
      <c r="V75" s="87"/>
      <c r="W75" s="87"/>
      <c r="X75" s="87"/>
      <c r="Y75" s="87"/>
      <c r="Z75" s="87"/>
      <c r="AA75" s="87"/>
      <c r="AB75" s="87"/>
      <c r="AC75" s="87"/>
      <c r="AD75" s="87"/>
      <c r="AE75" s="87"/>
      <c r="AF75" s="87"/>
      <c r="AG75" s="87"/>
      <c r="AH75" s="87"/>
      <c r="AI75" s="87"/>
      <c r="AJ75" s="87"/>
      <c r="AK75" s="87"/>
      <c r="AL75" s="87"/>
      <c r="AM75" s="87"/>
      <c r="AN75" s="87"/>
      <c r="AO75" s="87"/>
      <c r="AP75" s="87"/>
      <c r="AQ75" s="87"/>
      <c r="AR75" s="87"/>
      <c r="AS75" s="87"/>
      <c r="AT75" s="87"/>
      <c r="AU75" s="87"/>
      <c r="AV75" s="87"/>
      <c r="AW75" s="87"/>
      <c r="AX75" s="87"/>
      <c r="AY75" s="87"/>
      <c r="AZ75" s="87"/>
      <c r="BA75" s="87"/>
      <c r="BB75" s="87"/>
      <c r="BC75" s="87"/>
    </row>
    <row r="76" spans="1:55" ht="13.5" customHeight="1">
      <c r="A76" s="98"/>
      <c r="B76" s="96"/>
      <c r="C76" s="85"/>
      <c r="D76" s="87"/>
      <c r="E76" s="87"/>
      <c r="F76" s="87"/>
      <c r="G76" s="87"/>
      <c r="H76" s="87"/>
      <c r="I76" s="87"/>
      <c r="J76" s="87"/>
      <c r="K76" s="87"/>
      <c r="L76" s="87"/>
      <c r="M76" s="87"/>
      <c r="N76" s="87"/>
      <c r="O76" s="87"/>
      <c r="P76" s="87"/>
      <c r="Q76" s="87"/>
      <c r="R76" s="87"/>
      <c r="S76" s="87"/>
      <c r="T76" s="87"/>
      <c r="U76" s="87"/>
      <c r="V76" s="87"/>
      <c r="W76" s="87"/>
      <c r="X76" s="87"/>
      <c r="Y76" s="87"/>
      <c r="Z76" s="87"/>
      <c r="AA76" s="87"/>
      <c r="AB76" s="87"/>
      <c r="AC76" s="87"/>
      <c r="AD76" s="87"/>
      <c r="AE76" s="87"/>
      <c r="AF76" s="87"/>
      <c r="AG76" s="87"/>
      <c r="AH76" s="87"/>
      <c r="AI76" s="87"/>
      <c r="AJ76" s="87"/>
      <c r="AK76" s="87"/>
      <c r="AL76" s="87"/>
      <c r="AM76" s="87"/>
      <c r="AN76" s="87"/>
      <c r="AO76" s="87"/>
      <c r="AP76" s="87"/>
      <c r="AQ76" s="87"/>
      <c r="AR76" s="87"/>
      <c r="AS76" s="87"/>
      <c r="AT76" s="87"/>
      <c r="AU76" s="87"/>
      <c r="AV76" s="87"/>
      <c r="AW76" s="87"/>
      <c r="AX76" s="87"/>
      <c r="AY76" s="87"/>
      <c r="AZ76" s="87"/>
      <c r="BA76" s="87"/>
      <c r="BB76" s="87"/>
      <c r="BC76" s="87"/>
    </row>
    <row r="77" spans="1:55" ht="13.5" customHeight="1">
      <c r="A77" s="98"/>
      <c r="B77" s="96"/>
      <c r="C77" s="85"/>
      <c r="D77" s="87"/>
      <c r="E77" s="87"/>
      <c r="F77" s="87"/>
      <c r="G77" s="87"/>
      <c r="H77" s="87"/>
      <c r="I77" s="87"/>
      <c r="J77" s="87"/>
      <c r="K77" s="87"/>
      <c r="L77" s="87"/>
      <c r="M77" s="87"/>
      <c r="N77" s="87"/>
      <c r="O77" s="87"/>
      <c r="P77" s="87"/>
      <c r="Q77" s="87"/>
      <c r="R77" s="87"/>
      <c r="S77" s="87"/>
      <c r="T77" s="87"/>
      <c r="U77" s="87"/>
      <c r="V77" s="87"/>
      <c r="W77" s="87"/>
      <c r="X77" s="87"/>
      <c r="Y77" s="87"/>
      <c r="Z77" s="87"/>
      <c r="AA77" s="87"/>
      <c r="AB77" s="87"/>
      <c r="AC77" s="87"/>
      <c r="AD77" s="87"/>
      <c r="AE77" s="87"/>
      <c r="AF77" s="87"/>
      <c r="AG77" s="87"/>
      <c r="AH77" s="87"/>
      <c r="AI77" s="87"/>
      <c r="AJ77" s="87"/>
      <c r="AK77" s="87"/>
      <c r="AL77" s="87"/>
      <c r="AM77" s="87"/>
      <c r="AN77" s="87"/>
      <c r="AO77" s="87"/>
      <c r="AP77" s="87"/>
      <c r="AQ77" s="87"/>
      <c r="AR77" s="87"/>
      <c r="AS77" s="87"/>
      <c r="AT77" s="87"/>
      <c r="AU77" s="87"/>
      <c r="AV77" s="87"/>
      <c r="AW77" s="87"/>
      <c r="AX77" s="87"/>
      <c r="AY77" s="87"/>
      <c r="AZ77" s="87"/>
      <c r="BA77" s="87"/>
      <c r="BB77" s="87"/>
      <c r="BC77" s="87"/>
    </row>
    <row r="78" spans="1:55" ht="13.5" customHeight="1">
      <c r="A78" s="98"/>
      <c r="B78" s="96"/>
      <c r="C78" s="85"/>
      <c r="D78" s="87"/>
      <c r="E78" s="87"/>
      <c r="F78" s="87"/>
      <c r="G78" s="87"/>
      <c r="H78" s="87"/>
      <c r="I78" s="87"/>
      <c r="J78" s="87"/>
      <c r="K78" s="87"/>
      <c r="L78" s="87"/>
      <c r="M78" s="87"/>
      <c r="N78" s="87"/>
      <c r="O78" s="87"/>
      <c r="P78" s="87"/>
      <c r="Q78" s="87"/>
      <c r="R78" s="87"/>
      <c r="S78" s="87"/>
      <c r="T78" s="87"/>
      <c r="U78" s="87"/>
      <c r="V78" s="87"/>
      <c r="W78" s="87"/>
      <c r="X78" s="87"/>
      <c r="Y78" s="87"/>
      <c r="Z78" s="87"/>
      <c r="AA78" s="87"/>
      <c r="AB78" s="87"/>
      <c r="AC78" s="87"/>
      <c r="AD78" s="87"/>
      <c r="AE78" s="87"/>
      <c r="AF78" s="87"/>
      <c r="AG78" s="87"/>
      <c r="AH78" s="87"/>
      <c r="AI78" s="87"/>
      <c r="AJ78" s="87"/>
      <c r="AK78" s="87"/>
      <c r="AL78" s="87"/>
      <c r="AM78" s="87"/>
      <c r="AN78" s="87"/>
      <c r="AO78" s="87"/>
      <c r="AP78" s="87"/>
      <c r="AQ78" s="87"/>
      <c r="AR78" s="87"/>
      <c r="AS78" s="87"/>
      <c r="AT78" s="87"/>
      <c r="AU78" s="87"/>
      <c r="AV78" s="87"/>
      <c r="AW78" s="87"/>
      <c r="AX78" s="87"/>
      <c r="AY78" s="87"/>
      <c r="AZ78" s="87"/>
      <c r="BA78" s="87"/>
      <c r="BB78" s="87"/>
      <c r="BC78" s="87"/>
    </row>
    <row r="79" spans="1:55" ht="13.5" customHeight="1">
      <c r="A79" s="98"/>
      <c r="B79" s="96"/>
      <c r="C79" s="85"/>
      <c r="D79" s="87"/>
      <c r="E79" s="87"/>
      <c r="F79" s="87"/>
      <c r="G79" s="87"/>
      <c r="H79" s="87"/>
      <c r="I79" s="87"/>
      <c r="J79" s="87"/>
      <c r="K79" s="87"/>
      <c r="L79" s="87"/>
      <c r="M79" s="87"/>
      <c r="N79" s="87"/>
      <c r="O79" s="87"/>
      <c r="P79" s="87"/>
      <c r="Q79" s="87"/>
      <c r="R79" s="87"/>
      <c r="S79" s="87"/>
      <c r="T79" s="87"/>
      <c r="U79" s="87"/>
      <c r="V79" s="87"/>
      <c r="W79" s="87"/>
      <c r="X79" s="87"/>
      <c r="Y79" s="87"/>
      <c r="Z79" s="87"/>
      <c r="AA79" s="87"/>
      <c r="AB79" s="87"/>
      <c r="AC79" s="87"/>
      <c r="AD79" s="87"/>
      <c r="AE79" s="87"/>
      <c r="AF79" s="87"/>
      <c r="AG79" s="87"/>
      <c r="AH79" s="87"/>
      <c r="AI79" s="87"/>
      <c r="AJ79" s="87"/>
      <c r="AK79" s="87"/>
      <c r="AL79" s="87"/>
      <c r="AM79" s="87"/>
      <c r="AN79" s="87"/>
      <c r="AO79" s="87"/>
      <c r="AP79" s="87"/>
      <c r="AQ79" s="87"/>
      <c r="AR79" s="87"/>
      <c r="AS79" s="87"/>
      <c r="AT79" s="87"/>
      <c r="AU79" s="87"/>
      <c r="AV79" s="87"/>
      <c r="AW79" s="87"/>
      <c r="AX79" s="87"/>
      <c r="AY79" s="87"/>
      <c r="AZ79" s="87"/>
      <c r="BA79" s="87"/>
      <c r="BB79" s="87"/>
      <c r="BC79" s="87"/>
    </row>
    <row r="80" spans="1:55" ht="13.5" customHeight="1">
      <c r="A80" s="98"/>
      <c r="B80" s="96"/>
      <c r="C80" s="85"/>
      <c r="D80" s="87"/>
      <c r="E80" s="87"/>
      <c r="F80" s="87"/>
      <c r="G80" s="87"/>
      <c r="H80" s="87"/>
      <c r="I80" s="87"/>
      <c r="J80" s="87"/>
      <c r="K80" s="87"/>
      <c r="L80" s="87"/>
      <c r="M80" s="87"/>
      <c r="N80" s="87"/>
      <c r="O80" s="87"/>
      <c r="P80" s="87"/>
      <c r="Q80" s="87"/>
      <c r="R80" s="87"/>
      <c r="S80" s="87"/>
      <c r="T80" s="87"/>
      <c r="U80" s="87"/>
      <c r="V80" s="87"/>
      <c r="W80" s="87"/>
      <c r="X80" s="87"/>
      <c r="Y80" s="87"/>
      <c r="Z80" s="87"/>
      <c r="AA80" s="87"/>
      <c r="AB80" s="87"/>
      <c r="AC80" s="87"/>
      <c r="AD80" s="87"/>
      <c r="AE80" s="87"/>
      <c r="AF80" s="87"/>
      <c r="AG80" s="87"/>
      <c r="AH80" s="87"/>
      <c r="AI80" s="87"/>
      <c r="AJ80" s="87"/>
      <c r="AK80" s="87"/>
      <c r="AL80" s="87"/>
      <c r="AM80" s="87"/>
      <c r="AN80" s="87"/>
      <c r="AO80" s="87"/>
      <c r="AP80" s="87"/>
      <c r="AQ80" s="87"/>
      <c r="AR80" s="87"/>
      <c r="AS80" s="87"/>
      <c r="AT80" s="87"/>
      <c r="AU80" s="87"/>
      <c r="AV80" s="87"/>
      <c r="AW80" s="87"/>
      <c r="AX80" s="87"/>
      <c r="AY80" s="87"/>
      <c r="AZ80" s="87"/>
      <c r="BA80" s="87"/>
      <c r="BB80" s="87"/>
      <c r="BC80" s="87"/>
    </row>
    <row r="81" spans="1:55" ht="13.5" customHeight="1">
      <c r="A81" s="98"/>
      <c r="B81" s="96"/>
      <c r="C81" s="85"/>
      <c r="D81" s="87"/>
      <c r="E81" s="87"/>
      <c r="F81" s="87"/>
      <c r="G81" s="87"/>
      <c r="H81" s="87"/>
      <c r="I81" s="87"/>
      <c r="J81" s="87"/>
      <c r="K81" s="87"/>
      <c r="L81" s="87"/>
      <c r="M81" s="87"/>
      <c r="N81" s="87"/>
      <c r="O81" s="87"/>
      <c r="P81" s="87"/>
      <c r="Q81" s="87"/>
      <c r="R81" s="87"/>
      <c r="S81" s="87"/>
      <c r="T81" s="87"/>
      <c r="U81" s="87"/>
      <c r="V81" s="87"/>
      <c r="W81" s="87"/>
      <c r="X81" s="87"/>
      <c r="Y81" s="87"/>
      <c r="Z81" s="87"/>
      <c r="AA81" s="87"/>
      <c r="AB81" s="87"/>
      <c r="AC81" s="87"/>
      <c r="AD81" s="87"/>
      <c r="AE81" s="87"/>
      <c r="AF81" s="87"/>
      <c r="AG81" s="87"/>
      <c r="AH81" s="87"/>
      <c r="AI81" s="87"/>
      <c r="AJ81" s="87"/>
      <c r="AK81" s="87"/>
      <c r="AL81" s="87"/>
      <c r="AM81" s="87"/>
      <c r="AN81" s="87"/>
      <c r="AO81" s="87"/>
      <c r="AP81" s="87"/>
      <c r="AQ81" s="87"/>
      <c r="AR81" s="87"/>
      <c r="AS81" s="87"/>
      <c r="AT81" s="87"/>
      <c r="AU81" s="87"/>
      <c r="AV81" s="87"/>
      <c r="AW81" s="87"/>
      <c r="AX81" s="87"/>
      <c r="AY81" s="87"/>
      <c r="AZ81" s="87"/>
      <c r="BA81" s="87"/>
      <c r="BB81" s="87"/>
      <c r="BC81" s="87"/>
    </row>
    <row r="82" spans="1:55" ht="13.5" customHeight="1">
      <c r="A82" s="98"/>
      <c r="B82" s="96"/>
      <c r="C82" s="85"/>
      <c r="D82" s="87"/>
      <c r="E82" s="87"/>
      <c r="F82" s="87"/>
      <c r="G82" s="87"/>
      <c r="H82" s="87"/>
      <c r="I82" s="87"/>
      <c r="J82" s="87"/>
      <c r="K82" s="87"/>
      <c r="L82" s="87"/>
      <c r="M82" s="87"/>
      <c r="N82" s="87"/>
      <c r="O82" s="87"/>
      <c r="P82" s="87"/>
      <c r="Q82" s="87"/>
      <c r="R82" s="87"/>
      <c r="S82" s="87"/>
      <c r="T82" s="87"/>
      <c r="U82" s="87"/>
      <c r="V82" s="87"/>
      <c r="W82" s="87"/>
      <c r="X82" s="87"/>
      <c r="Y82" s="87"/>
      <c r="Z82" s="87"/>
      <c r="AA82" s="87"/>
      <c r="AB82" s="87"/>
      <c r="AC82" s="87"/>
      <c r="AD82" s="87"/>
      <c r="AE82" s="87"/>
      <c r="AF82" s="87"/>
      <c r="AG82" s="87"/>
      <c r="AH82" s="87"/>
      <c r="AI82" s="87"/>
      <c r="AJ82" s="87"/>
      <c r="AK82" s="87"/>
      <c r="AL82" s="87"/>
      <c r="AM82" s="87"/>
      <c r="AN82" s="87"/>
      <c r="AO82" s="87"/>
      <c r="AP82" s="87"/>
      <c r="AQ82" s="87"/>
      <c r="AR82" s="87"/>
      <c r="AS82" s="87"/>
      <c r="AT82" s="87"/>
      <c r="AU82" s="87"/>
      <c r="AV82" s="87"/>
      <c r="AW82" s="87"/>
      <c r="AX82" s="87"/>
      <c r="AY82" s="87"/>
      <c r="AZ82" s="87"/>
      <c r="BA82" s="87"/>
      <c r="BB82" s="87"/>
      <c r="BC82" s="87"/>
    </row>
    <row r="83" spans="1:55" ht="13.5" customHeight="1">
      <c r="A83" s="98"/>
      <c r="B83" s="96"/>
      <c r="C83" s="85"/>
      <c r="D83" s="87"/>
      <c r="E83" s="87"/>
      <c r="F83" s="87"/>
      <c r="G83" s="87"/>
      <c r="H83" s="87"/>
      <c r="I83" s="87"/>
      <c r="J83" s="87"/>
      <c r="K83" s="87"/>
      <c r="L83" s="87"/>
      <c r="M83" s="87"/>
      <c r="N83" s="87"/>
      <c r="O83" s="87"/>
      <c r="P83" s="87"/>
      <c r="Q83" s="87"/>
      <c r="R83" s="87"/>
      <c r="S83" s="87"/>
      <c r="T83" s="87"/>
      <c r="U83" s="87"/>
      <c r="V83" s="87"/>
      <c r="W83" s="87"/>
      <c r="X83" s="87"/>
      <c r="Y83" s="87"/>
      <c r="Z83" s="87"/>
      <c r="AA83" s="87"/>
      <c r="AB83" s="87"/>
      <c r="AC83" s="87"/>
      <c r="AD83" s="87"/>
      <c r="AE83" s="87"/>
      <c r="AF83" s="87"/>
      <c r="AG83" s="87"/>
      <c r="AH83" s="87"/>
      <c r="AI83" s="87"/>
      <c r="AJ83" s="87"/>
      <c r="AK83" s="87"/>
      <c r="AL83" s="87"/>
      <c r="AM83" s="87"/>
      <c r="AN83" s="87"/>
      <c r="AO83" s="87"/>
      <c r="AP83" s="87"/>
      <c r="AQ83" s="87"/>
      <c r="AR83" s="87"/>
      <c r="AS83" s="87"/>
      <c r="AT83" s="87"/>
      <c r="AU83" s="87"/>
      <c r="AV83" s="87"/>
      <c r="AW83" s="87"/>
      <c r="AX83" s="87"/>
      <c r="AY83" s="87"/>
      <c r="AZ83" s="87"/>
      <c r="BA83" s="87"/>
      <c r="BB83" s="87"/>
      <c r="BC83" s="87"/>
    </row>
    <row r="84" spans="1:55" ht="13.5" customHeight="1">
      <c r="A84" s="98"/>
      <c r="B84" s="96"/>
      <c r="C84" s="85"/>
      <c r="D84" s="87"/>
      <c r="E84" s="87"/>
      <c r="F84" s="87"/>
      <c r="G84" s="87"/>
      <c r="H84" s="87"/>
      <c r="I84" s="87"/>
      <c r="J84" s="87"/>
      <c r="K84" s="87"/>
      <c r="L84" s="87"/>
      <c r="M84" s="87"/>
      <c r="N84" s="87"/>
      <c r="O84" s="87"/>
      <c r="P84" s="87"/>
      <c r="Q84" s="87"/>
      <c r="R84" s="87"/>
      <c r="S84" s="87"/>
      <c r="T84" s="87"/>
      <c r="U84" s="87"/>
      <c r="V84" s="87"/>
      <c r="W84" s="87"/>
      <c r="X84" s="87"/>
      <c r="Y84" s="87"/>
      <c r="Z84" s="87"/>
      <c r="AA84" s="87"/>
      <c r="AB84" s="87"/>
      <c r="AC84" s="87"/>
      <c r="AD84" s="87"/>
      <c r="AE84" s="87"/>
      <c r="AF84" s="87"/>
      <c r="AG84" s="87"/>
      <c r="AH84" s="87"/>
      <c r="AI84" s="87"/>
      <c r="AJ84" s="87"/>
      <c r="AK84" s="87"/>
      <c r="AL84" s="87"/>
      <c r="AM84" s="87"/>
      <c r="AN84" s="87"/>
      <c r="AO84" s="87"/>
      <c r="AP84" s="87"/>
      <c r="AQ84" s="87"/>
      <c r="AR84" s="87"/>
      <c r="AS84" s="87"/>
      <c r="AT84" s="87"/>
      <c r="AU84" s="87"/>
      <c r="AV84" s="87"/>
      <c r="AW84" s="87"/>
      <c r="AX84" s="87"/>
      <c r="AY84" s="87"/>
      <c r="AZ84" s="87"/>
      <c r="BA84" s="87"/>
      <c r="BB84" s="87"/>
      <c r="BC84" s="87"/>
    </row>
    <row r="85" spans="1:55" ht="13.5" customHeight="1">
      <c r="A85" s="98"/>
      <c r="B85" s="96"/>
      <c r="C85" s="85"/>
      <c r="D85" s="87"/>
      <c r="E85" s="87"/>
      <c r="F85" s="87"/>
      <c r="G85" s="87"/>
      <c r="H85" s="87"/>
      <c r="I85" s="87"/>
      <c r="J85" s="87"/>
      <c r="K85" s="87"/>
      <c r="L85" s="87"/>
      <c r="M85" s="87"/>
      <c r="N85" s="87"/>
      <c r="O85" s="87"/>
      <c r="P85" s="87"/>
      <c r="Q85" s="87"/>
      <c r="R85" s="87"/>
      <c r="S85" s="87"/>
      <c r="T85" s="87"/>
      <c r="U85" s="87"/>
      <c r="V85" s="87"/>
      <c r="W85" s="87"/>
      <c r="X85" s="87"/>
      <c r="Y85" s="87"/>
      <c r="Z85" s="87"/>
      <c r="AA85" s="87"/>
      <c r="AB85" s="87"/>
      <c r="AC85" s="87"/>
      <c r="AD85" s="87"/>
      <c r="AE85" s="87"/>
      <c r="AF85" s="87"/>
      <c r="AG85" s="87"/>
      <c r="AH85" s="87"/>
      <c r="AI85" s="87"/>
      <c r="AJ85" s="87"/>
      <c r="AK85" s="87"/>
      <c r="AL85" s="87"/>
      <c r="AM85" s="87"/>
      <c r="AN85" s="87"/>
      <c r="AO85" s="87"/>
      <c r="AP85" s="87"/>
      <c r="AQ85" s="87"/>
      <c r="AR85" s="87"/>
      <c r="AS85" s="87"/>
      <c r="AT85" s="87"/>
      <c r="AU85" s="87"/>
      <c r="AV85" s="87"/>
      <c r="AW85" s="87"/>
      <c r="AX85" s="87"/>
      <c r="AY85" s="87"/>
      <c r="AZ85" s="87"/>
      <c r="BA85" s="87"/>
      <c r="BB85" s="87"/>
      <c r="BC85" s="87"/>
    </row>
    <row r="86" spans="1:55" ht="13.5" customHeight="1">
      <c r="A86" s="98"/>
      <c r="B86" s="96"/>
      <c r="C86" s="85"/>
      <c r="D86" s="87"/>
      <c r="E86" s="87"/>
      <c r="F86" s="87"/>
      <c r="G86" s="87"/>
      <c r="H86" s="87"/>
      <c r="I86" s="87"/>
      <c r="J86" s="87"/>
      <c r="K86" s="87"/>
      <c r="L86" s="87"/>
      <c r="M86" s="87"/>
      <c r="N86" s="87"/>
      <c r="O86" s="87"/>
      <c r="P86" s="87"/>
      <c r="Q86" s="87"/>
      <c r="R86" s="87"/>
      <c r="S86" s="87"/>
      <c r="T86" s="87"/>
      <c r="U86" s="87"/>
      <c r="V86" s="87"/>
      <c r="W86" s="87"/>
      <c r="X86" s="87"/>
      <c r="Y86" s="87"/>
      <c r="Z86" s="87"/>
      <c r="AA86" s="87"/>
      <c r="AB86" s="87"/>
      <c r="AC86" s="87"/>
      <c r="AD86" s="87"/>
      <c r="AE86" s="87"/>
      <c r="AF86" s="87"/>
      <c r="AG86" s="87"/>
      <c r="AH86" s="87"/>
      <c r="AI86" s="87"/>
      <c r="AJ86" s="87"/>
      <c r="AK86" s="87"/>
      <c r="AL86" s="87"/>
      <c r="AM86" s="87"/>
      <c r="AN86" s="87"/>
      <c r="AO86" s="87"/>
      <c r="AP86" s="87"/>
      <c r="AQ86" s="87"/>
      <c r="AR86" s="87"/>
      <c r="AS86" s="87"/>
      <c r="AT86" s="87"/>
      <c r="AU86" s="87"/>
      <c r="AV86" s="87"/>
      <c r="AW86" s="87"/>
      <c r="AX86" s="87"/>
      <c r="AY86" s="87"/>
      <c r="AZ86" s="87"/>
      <c r="BA86" s="87"/>
      <c r="BB86" s="87"/>
      <c r="BC86" s="87"/>
    </row>
    <row r="87" spans="1:55" ht="13.5" customHeight="1">
      <c r="A87" s="98"/>
      <c r="B87" s="96"/>
      <c r="C87" s="85"/>
      <c r="D87" s="87"/>
      <c r="E87" s="87"/>
      <c r="F87" s="87"/>
      <c r="G87" s="87"/>
      <c r="H87" s="87"/>
      <c r="I87" s="87"/>
      <c r="J87" s="87"/>
      <c r="K87" s="87"/>
      <c r="L87" s="87"/>
      <c r="M87" s="87"/>
      <c r="N87" s="87"/>
      <c r="O87" s="87"/>
      <c r="P87" s="87"/>
      <c r="Q87" s="87"/>
      <c r="R87" s="87"/>
      <c r="S87" s="87"/>
      <c r="T87" s="87"/>
      <c r="U87" s="87"/>
      <c r="V87" s="87"/>
      <c r="W87" s="87"/>
      <c r="X87" s="87"/>
      <c r="Y87" s="87"/>
      <c r="Z87" s="87"/>
      <c r="AA87" s="87"/>
      <c r="AB87" s="87"/>
      <c r="AC87" s="87"/>
      <c r="AD87" s="87"/>
      <c r="AE87" s="87"/>
      <c r="AF87" s="87"/>
      <c r="AG87" s="87"/>
      <c r="AH87" s="87"/>
      <c r="AI87" s="87"/>
      <c r="AJ87" s="87"/>
      <c r="AK87" s="87"/>
      <c r="AL87" s="87"/>
      <c r="AM87" s="87"/>
      <c r="AN87" s="87"/>
      <c r="AO87" s="87"/>
      <c r="AP87" s="87"/>
      <c r="AQ87" s="87"/>
      <c r="AR87" s="87"/>
      <c r="AS87" s="87"/>
      <c r="AT87" s="87"/>
      <c r="AU87" s="87"/>
      <c r="AV87" s="87"/>
      <c r="AW87" s="87"/>
      <c r="AX87" s="87"/>
      <c r="AY87" s="87"/>
      <c r="AZ87" s="87"/>
      <c r="BA87" s="87"/>
      <c r="BB87" s="87"/>
      <c r="BC87" s="87"/>
    </row>
    <row r="88" spans="1:55" ht="13.5" customHeight="1">
      <c r="A88" s="98"/>
      <c r="B88" s="96"/>
      <c r="C88" s="85"/>
      <c r="D88" s="87"/>
      <c r="E88" s="87"/>
      <c r="F88" s="87"/>
      <c r="G88" s="87"/>
      <c r="H88" s="87"/>
      <c r="I88" s="87"/>
      <c r="J88" s="87"/>
      <c r="K88" s="87"/>
      <c r="L88" s="87"/>
      <c r="M88" s="87"/>
      <c r="N88" s="87"/>
      <c r="O88" s="87"/>
      <c r="P88" s="87"/>
      <c r="Q88" s="87"/>
      <c r="R88" s="87"/>
      <c r="S88" s="87"/>
      <c r="T88" s="87"/>
      <c r="U88" s="87"/>
      <c r="V88" s="87"/>
      <c r="W88" s="87"/>
      <c r="X88" s="87"/>
      <c r="Y88" s="87"/>
      <c r="Z88" s="87"/>
      <c r="AA88" s="87"/>
      <c r="AB88" s="87"/>
      <c r="AC88" s="87"/>
      <c r="AD88" s="87"/>
      <c r="AE88" s="87"/>
      <c r="AF88" s="87"/>
      <c r="AG88" s="87"/>
      <c r="AH88" s="87"/>
      <c r="AI88" s="87"/>
      <c r="AJ88" s="87"/>
      <c r="AK88" s="87"/>
      <c r="AL88" s="87"/>
      <c r="AM88" s="87"/>
      <c r="AN88" s="87"/>
      <c r="AO88" s="87"/>
      <c r="AP88" s="87"/>
      <c r="AQ88" s="87"/>
      <c r="AR88" s="87"/>
      <c r="AS88" s="87"/>
      <c r="AT88" s="87"/>
      <c r="AU88" s="87"/>
      <c r="AV88" s="87"/>
      <c r="AW88" s="87"/>
      <c r="AX88" s="87"/>
      <c r="AY88" s="87"/>
      <c r="AZ88" s="87"/>
      <c r="BA88" s="87"/>
      <c r="BB88" s="87"/>
      <c r="BC88" s="87"/>
    </row>
    <row r="89" spans="1:55" ht="13.5" customHeight="1">
      <c r="A89" s="98"/>
      <c r="B89" s="96"/>
      <c r="C89" s="85"/>
      <c r="D89" s="87"/>
      <c r="E89" s="87"/>
      <c r="F89" s="87"/>
      <c r="G89" s="87"/>
      <c r="H89" s="87"/>
      <c r="I89" s="87"/>
      <c r="J89" s="87"/>
      <c r="K89" s="87"/>
      <c r="L89" s="87"/>
      <c r="M89" s="87"/>
      <c r="N89" s="87"/>
      <c r="O89" s="87"/>
      <c r="P89" s="87"/>
      <c r="Q89" s="87"/>
      <c r="R89" s="87"/>
      <c r="S89" s="87"/>
      <c r="T89" s="87"/>
      <c r="U89" s="87"/>
      <c r="V89" s="87"/>
      <c r="W89" s="87"/>
      <c r="X89" s="87"/>
      <c r="Y89" s="87"/>
      <c r="Z89" s="87"/>
      <c r="AA89" s="87"/>
      <c r="AB89" s="87"/>
      <c r="AC89" s="87"/>
      <c r="AD89" s="87"/>
      <c r="AE89" s="87"/>
      <c r="AF89" s="87"/>
      <c r="AG89" s="87"/>
      <c r="AH89" s="87"/>
      <c r="AI89" s="87"/>
      <c r="AJ89" s="87"/>
      <c r="AK89" s="87"/>
      <c r="AL89" s="87"/>
      <c r="AM89" s="87"/>
      <c r="AN89" s="87"/>
      <c r="AO89" s="87"/>
      <c r="AP89" s="87"/>
      <c r="AQ89" s="87"/>
      <c r="AR89" s="87"/>
      <c r="AS89" s="87"/>
      <c r="AT89" s="87"/>
      <c r="AU89" s="87"/>
      <c r="AV89" s="87"/>
      <c r="AW89" s="87"/>
      <c r="AX89" s="87"/>
      <c r="AY89" s="87"/>
      <c r="AZ89" s="87"/>
      <c r="BA89" s="87"/>
      <c r="BB89" s="87"/>
      <c r="BC89" s="87"/>
    </row>
    <row r="90" spans="1:55" ht="13.5" customHeight="1">
      <c r="A90" s="98"/>
      <c r="B90" s="96"/>
      <c r="C90" s="85"/>
      <c r="D90" s="87"/>
      <c r="E90" s="87"/>
      <c r="F90" s="87"/>
      <c r="G90" s="87"/>
      <c r="H90" s="87"/>
      <c r="I90" s="87"/>
      <c r="J90" s="87"/>
      <c r="K90" s="87"/>
      <c r="L90" s="87"/>
      <c r="M90" s="87"/>
      <c r="N90" s="87"/>
      <c r="O90" s="87"/>
      <c r="P90" s="87"/>
      <c r="Q90" s="87"/>
      <c r="R90" s="87"/>
      <c r="S90" s="87"/>
      <c r="T90" s="87"/>
      <c r="U90" s="87"/>
      <c r="V90" s="87"/>
      <c r="W90" s="87"/>
      <c r="X90" s="87"/>
      <c r="Y90" s="87"/>
      <c r="Z90" s="87"/>
      <c r="AA90" s="87"/>
      <c r="AB90" s="87"/>
      <c r="AC90" s="87"/>
      <c r="AD90" s="87"/>
      <c r="AE90" s="87"/>
      <c r="AF90" s="87"/>
      <c r="AG90" s="87"/>
      <c r="AH90" s="87"/>
      <c r="AI90" s="87"/>
      <c r="AJ90" s="87"/>
      <c r="AK90" s="87"/>
      <c r="AL90" s="87"/>
      <c r="AM90" s="87"/>
      <c r="AN90" s="87"/>
      <c r="AO90" s="87"/>
      <c r="AP90" s="87"/>
      <c r="AQ90" s="87"/>
      <c r="AR90" s="87"/>
      <c r="AS90" s="87"/>
      <c r="AT90" s="87"/>
      <c r="AU90" s="87"/>
      <c r="AV90" s="87"/>
      <c r="AW90" s="87"/>
      <c r="AX90" s="87"/>
      <c r="AY90" s="87"/>
      <c r="AZ90" s="87"/>
      <c r="BA90" s="87"/>
      <c r="BB90" s="87"/>
      <c r="BC90" s="87"/>
    </row>
    <row r="91" spans="1:55" ht="13.5" customHeight="1">
      <c r="A91" s="98"/>
      <c r="B91" s="96"/>
      <c r="C91" s="85"/>
      <c r="D91" s="87"/>
      <c r="E91" s="87"/>
      <c r="F91" s="87"/>
      <c r="G91" s="87"/>
      <c r="H91" s="87"/>
      <c r="I91" s="87"/>
      <c r="J91" s="87"/>
      <c r="K91" s="87"/>
      <c r="L91" s="87"/>
      <c r="M91" s="87"/>
      <c r="N91" s="87"/>
      <c r="O91" s="87"/>
      <c r="P91" s="87"/>
      <c r="Q91" s="87"/>
      <c r="R91" s="87"/>
      <c r="S91" s="87"/>
      <c r="T91" s="87"/>
      <c r="U91" s="87"/>
      <c r="V91" s="87"/>
      <c r="W91" s="87"/>
      <c r="X91" s="87"/>
      <c r="Y91" s="87"/>
      <c r="Z91" s="87"/>
      <c r="AA91" s="87"/>
      <c r="AB91" s="87"/>
      <c r="AC91" s="87"/>
      <c r="AD91" s="87"/>
      <c r="AE91" s="87"/>
      <c r="AF91" s="87"/>
      <c r="AG91" s="87"/>
      <c r="AH91" s="87"/>
      <c r="AI91" s="87"/>
      <c r="AJ91" s="87"/>
      <c r="AK91" s="87"/>
      <c r="AL91" s="87"/>
      <c r="AM91" s="87"/>
      <c r="AN91" s="87"/>
      <c r="AO91" s="87"/>
      <c r="AP91" s="87"/>
      <c r="AQ91" s="87"/>
      <c r="AR91" s="87"/>
      <c r="AS91" s="87"/>
      <c r="AT91" s="87"/>
      <c r="AU91" s="87"/>
      <c r="AV91" s="87"/>
      <c r="AW91" s="87"/>
      <c r="AX91" s="87"/>
      <c r="AY91" s="87"/>
      <c r="AZ91" s="87"/>
      <c r="BA91" s="87"/>
      <c r="BB91" s="87"/>
      <c r="BC91" s="87"/>
    </row>
    <row r="92" spans="1:55" ht="13.5" customHeight="1">
      <c r="A92" s="98"/>
      <c r="B92" s="96"/>
      <c r="C92" s="85"/>
      <c r="D92" s="87"/>
      <c r="E92" s="87"/>
      <c r="F92" s="87"/>
      <c r="G92" s="87"/>
      <c r="H92" s="87"/>
      <c r="I92" s="87"/>
      <c r="J92" s="87"/>
      <c r="K92" s="87"/>
      <c r="L92" s="87"/>
      <c r="M92" s="87"/>
      <c r="N92" s="87"/>
      <c r="O92" s="87"/>
      <c r="P92" s="87"/>
      <c r="Q92" s="87"/>
      <c r="R92" s="87"/>
      <c r="S92" s="87"/>
      <c r="T92" s="87"/>
      <c r="U92" s="87"/>
      <c r="V92" s="87"/>
      <c r="W92" s="87"/>
      <c r="X92" s="87"/>
      <c r="Y92" s="87"/>
      <c r="Z92" s="87"/>
      <c r="AA92" s="87"/>
      <c r="AB92" s="87"/>
      <c r="AC92" s="87"/>
      <c r="AD92" s="87"/>
      <c r="AE92" s="87"/>
      <c r="AF92" s="87"/>
      <c r="AG92" s="87"/>
      <c r="AH92" s="87"/>
      <c r="AI92" s="87"/>
      <c r="AJ92" s="87"/>
      <c r="AK92" s="87"/>
      <c r="AL92" s="87"/>
      <c r="AM92" s="87"/>
      <c r="AN92" s="87"/>
      <c r="AO92" s="87"/>
      <c r="AP92" s="87"/>
      <c r="AQ92" s="87"/>
      <c r="AR92" s="87"/>
      <c r="AS92" s="87"/>
      <c r="AT92" s="87"/>
      <c r="AU92" s="87"/>
      <c r="AV92" s="87"/>
      <c r="AW92" s="87"/>
      <c r="AX92" s="87"/>
      <c r="AY92" s="87"/>
      <c r="AZ92" s="87"/>
      <c r="BA92" s="87"/>
      <c r="BB92" s="87"/>
      <c r="BC92" s="87"/>
    </row>
    <row r="93" spans="1:55" ht="13.5" customHeight="1">
      <c r="A93" s="98"/>
      <c r="B93" s="96"/>
      <c r="C93" s="85"/>
      <c r="D93" s="87"/>
      <c r="E93" s="87"/>
      <c r="F93" s="87"/>
      <c r="G93" s="87"/>
      <c r="H93" s="87"/>
      <c r="I93" s="87"/>
      <c r="J93" s="87"/>
      <c r="K93" s="87"/>
      <c r="L93" s="87"/>
      <c r="M93" s="87"/>
      <c r="N93" s="87"/>
      <c r="O93" s="87"/>
      <c r="P93" s="87"/>
      <c r="Q93" s="87"/>
      <c r="R93" s="87"/>
      <c r="S93" s="87"/>
      <c r="T93" s="87"/>
      <c r="U93" s="87"/>
      <c r="V93" s="87"/>
      <c r="W93" s="87"/>
      <c r="X93" s="87"/>
      <c r="Y93" s="87"/>
      <c r="Z93" s="87"/>
      <c r="AA93" s="87"/>
      <c r="AB93" s="87"/>
      <c r="AC93" s="87"/>
      <c r="AD93" s="87"/>
      <c r="AE93" s="87"/>
      <c r="AF93" s="87"/>
      <c r="AG93" s="87"/>
      <c r="AH93" s="87"/>
      <c r="AI93" s="87"/>
      <c r="AJ93" s="87"/>
      <c r="AK93" s="87"/>
      <c r="AL93" s="87"/>
      <c r="AM93" s="87"/>
      <c r="AN93" s="87"/>
      <c r="AO93" s="87"/>
      <c r="AP93" s="87"/>
      <c r="AQ93" s="87"/>
      <c r="AR93" s="87"/>
      <c r="AS93" s="87"/>
      <c r="AT93" s="87"/>
      <c r="AU93" s="87"/>
      <c r="AV93" s="87"/>
      <c r="AW93" s="87"/>
      <c r="AX93" s="87"/>
      <c r="AY93" s="87"/>
      <c r="AZ93" s="87"/>
      <c r="BA93" s="87"/>
      <c r="BB93" s="87"/>
      <c r="BC93" s="87"/>
    </row>
    <row r="94" spans="1:55" ht="13.5" customHeight="1">
      <c r="A94" s="98"/>
      <c r="B94" s="96"/>
      <c r="C94" s="85"/>
      <c r="D94" s="87"/>
      <c r="E94" s="87"/>
      <c r="F94" s="87"/>
      <c r="G94" s="87"/>
      <c r="H94" s="87"/>
      <c r="I94" s="87"/>
      <c r="J94" s="87"/>
      <c r="K94" s="87"/>
      <c r="L94" s="87"/>
      <c r="M94" s="87"/>
      <c r="N94" s="87"/>
      <c r="O94" s="87"/>
      <c r="P94" s="87"/>
      <c r="Q94" s="87"/>
      <c r="R94" s="87"/>
      <c r="S94" s="87"/>
      <c r="T94" s="87"/>
      <c r="U94" s="87"/>
      <c r="V94" s="87"/>
      <c r="W94" s="87"/>
      <c r="X94" s="87"/>
      <c r="Y94" s="87"/>
      <c r="Z94" s="87"/>
      <c r="AA94" s="87"/>
      <c r="AB94" s="87"/>
      <c r="AC94" s="87"/>
      <c r="AD94" s="87"/>
      <c r="AE94" s="87"/>
      <c r="AF94" s="87"/>
      <c r="AG94" s="87"/>
      <c r="AH94" s="87"/>
      <c r="AI94" s="87"/>
      <c r="AJ94" s="87"/>
      <c r="AK94" s="87"/>
      <c r="AL94" s="87"/>
      <c r="AM94" s="87"/>
      <c r="AN94" s="87"/>
      <c r="AO94" s="87"/>
      <c r="AP94" s="87"/>
      <c r="AQ94" s="87"/>
      <c r="AR94" s="87"/>
      <c r="AS94" s="87"/>
      <c r="AT94" s="87"/>
      <c r="AU94" s="87"/>
      <c r="AV94" s="87"/>
      <c r="AW94" s="87"/>
      <c r="AX94" s="87"/>
      <c r="AY94" s="87"/>
      <c r="AZ94" s="87"/>
      <c r="BA94" s="87"/>
      <c r="BB94" s="87"/>
      <c r="BC94" s="87"/>
    </row>
    <row r="95" spans="1:55" ht="13.5" customHeight="1">
      <c r="A95" s="98"/>
      <c r="B95" s="96"/>
      <c r="C95" s="85"/>
      <c r="D95" s="87"/>
      <c r="E95" s="87"/>
      <c r="F95" s="87"/>
      <c r="G95" s="87"/>
      <c r="H95" s="87"/>
      <c r="I95" s="87"/>
      <c r="J95" s="87"/>
      <c r="K95" s="87"/>
      <c r="L95" s="87"/>
      <c r="M95" s="87"/>
      <c r="N95" s="87"/>
      <c r="O95" s="87"/>
      <c r="P95" s="87"/>
      <c r="Q95" s="87"/>
      <c r="R95" s="87"/>
      <c r="S95" s="87"/>
      <c r="T95" s="87"/>
      <c r="U95" s="87"/>
      <c r="V95" s="87"/>
      <c r="W95" s="87"/>
      <c r="X95" s="87"/>
      <c r="Y95" s="87"/>
      <c r="Z95" s="87"/>
      <c r="AA95" s="87"/>
      <c r="AB95" s="87"/>
      <c r="AC95" s="87"/>
      <c r="AD95" s="87"/>
      <c r="AE95" s="87"/>
      <c r="AF95" s="87"/>
      <c r="AG95" s="87"/>
      <c r="AH95" s="87"/>
      <c r="AI95" s="87"/>
      <c r="AJ95" s="87"/>
      <c r="AK95" s="87"/>
      <c r="AL95" s="87"/>
      <c r="AM95" s="87"/>
      <c r="AN95" s="87"/>
      <c r="AO95" s="87"/>
      <c r="AP95" s="87"/>
      <c r="AQ95" s="87"/>
      <c r="AR95" s="87"/>
      <c r="AS95" s="87"/>
      <c r="AT95" s="87"/>
      <c r="AU95" s="87"/>
      <c r="AV95" s="87"/>
      <c r="AW95" s="87"/>
      <c r="AX95" s="87"/>
      <c r="AY95" s="87"/>
      <c r="AZ95" s="87"/>
      <c r="BA95" s="87"/>
      <c r="BB95" s="87"/>
      <c r="BC95" s="87"/>
    </row>
    <row r="96" spans="1:55" ht="13.5" customHeight="1">
      <c r="A96" s="98"/>
      <c r="B96" s="96"/>
      <c r="C96" s="85"/>
      <c r="D96" s="87"/>
      <c r="E96" s="87"/>
      <c r="F96" s="87"/>
      <c r="G96" s="87"/>
      <c r="H96" s="87"/>
      <c r="I96" s="87"/>
      <c r="J96" s="87"/>
      <c r="K96" s="87"/>
      <c r="L96" s="87"/>
      <c r="M96" s="87"/>
      <c r="N96" s="87"/>
      <c r="O96" s="87"/>
      <c r="P96" s="87"/>
      <c r="Q96" s="87"/>
      <c r="R96" s="87"/>
      <c r="S96" s="87"/>
      <c r="T96" s="87"/>
      <c r="U96" s="87"/>
      <c r="V96" s="87"/>
      <c r="W96" s="87"/>
      <c r="X96" s="87"/>
      <c r="Y96" s="87"/>
      <c r="Z96" s="87"/>
      <c r="AA96" s="87"/>
      <c r="AB96" s="87"/>
      <c r="AC96" s="87"/>
      <c r="AD96" s="87"/>
      <c r="AE96" s="87"/>
      <c r="AF96" s="87"/>
      <c r="AG96" s="87"/>
      <c r="AH96" s="87"/>
      <c r="AI96" s="87"/>
      <c r="AJ96" s="87"/>
      <c r="AK96" s="87"/>
      <c r="AL96" s="87"/>
      <c r="AM96" s="87"/>
      <c r="AN96" s="87"/>
      <c r="AO96" s="87"/>
      <c r="AP96" s="87"/>
      <c r="AQ96" s="87"/>
      <c r="AR96" s="87"/>
      <c r="AS96" s="87"/>
      <c r="AT96" s="87"/>
      <c r="AU96" s="87"/>
      <c r="AV96" s="87"/>
      <c r="AW96" s="87"/>
      <c r="AX96" s="87"/>
      <c r="AY96" s="87"/>
      <c r="AZ96" s="87"/>
      <c r="BA96" s="87"/>
      <c r="BB96" s="87"/>
      <c r="BC96" s="87"/>
    </row>
    <row r="97" spans="1:55" ht="13.5" customHeight="1">
      <c r="A97" s="98"/>
      <c r="B97" s="96"/>
      <c r="C97" s="85"/>
      <c r="D97" s="87"/>
      <c r="E97" s="87"/>
      <c r="F97" s="87"/>
      <c r="G97" s="87"/>
      <c r="H97" s="87"/>
      <c r="I97" s="87"/>
      <c r="J97" s="87"/>
      <c r="K97" s="87"/>
      <c r="L97" s="87"/>
      <c r="M97" s="87"/>
      <c r="N97" s="87"/>
      <c r="O97" s="87"/>
      <c r="P97" s="87"/>
      <c r="Q97" s="87"/>
      <c r="R97" s="87"/>
      <c r="S97" s="87"/>
      <c r="T97" s="87"/>
      <c r="U97" s="87"/>
      <c r="V97" s="87"/>
      <c r="W97" s="87"/>
      <c r="X97" s="87"/>
      <c r="Y97" s="87"/>
      <c r="Z97" s="87"/>
      <c r="AA97" s="87"/>
      <c r="AB97" s="87"/>
      <c r="AC97" s="87"/>
      <c r="AD97" s="87"/>
      <c r="AE97" s="87"/>
      <c r="AF97" s="87"/>
      <c r="AG97" s="87"/>
      <c r="AH97" s="87"/>
      <c r="AI97" s="87"/>
      <c r="AJ97" s="87"/>
      <c r="AK97" s="87"/>
      <c r="AL97" s="87"/>
      <c r="AM97" s="87"/>
      <c r="AN97" s="87"/>
      <c r="AO97" s="87"/>
      <c r="AP97" s="87"/>
      <c r="AQ97" s="87"/>
      <c r="AR97" s="87"/>
      <c r="AS97" s="87"/>
      <c r="AT97" s="87"/>
      <c r="AU97" s="87"/>
      <c r="AV97" s="87"/>
      <c r="AW97" s="87"/>
      <c r="AX97" s="87"/>
      <c r="AY97" s="87"/>
      <c r="AZ97" s="87"/>
      <c r="BA97" s="87"/>
      <c r="BB97" s="87"/>
      <c r="BC97" s="87"/>
    </row>
    <row r="98" spans="1:55" ht="13.5" customHeight="1">
      <c r="A98" s="98"/>
      <c r="B98" s="96"/>
      <c r="C98" s="85"/>
      <c r="D98" s="87"/>
      <c r="E98" s="87"/>
      <c r="F98" s="87"/>
      <c r="G98" s="87"/>
      <c r="H98" s="87"/>
      <c r="I98" s="87"/>
      <c r="J98" s="87"/>
      <c r="K98" s="87"/>
      <c r="L98" s="87"/>
      <c r="M98" s="87"/>
      <c r="N98" s="87"/>
      <c r="O98" s="87"/>
      <c r="P98" s="87"/>
      <c r="Q98" s="87"/>
      <c r="R98" s="87"/>
      <c r="S98" s="87"/>
      <c r="T98" s="87"/>
      <c r="U98" s="87"/>
      <c r="V98" s="87"/>
      <c r="W98" s="87"/>
      <c r="X98" s="87"/>
      <c r="Y98" s="87"/>
      <c r="Z98" s="87"/>
      <c r="AA98" s="87"/>
      <c r="AB98" s="87"/>
      <c r="AC98" s="87"/>
      <c r="AD98" s="87"/>
      <c r="AE98" s="87"/>
      <c r="AF98" s="87"/>
      <c r="AG98" s="87"/>
      <c r="AH98" s="87"/>
      <c r="AI98" s="87"/>
      <c r="AJ98" s="87"/>
      <c r="AK98" s="87"/>
      <c r="AL98" s="87"/>
      <c r="AM98" s="87"/>
      <c r="AN98" s="87"/>
      <c r="AO98" s="87"/>
      <c r="AP98" s="87"/>
      <c r="AQ98" s="87"/>
      <c r="AR98" s="87"/>
      <c r="AS98" s="87"/>
      <c r="AT98" s="87"/>
      <c r="AU98" s="87"/>
      <c r="AV98" s="87"/>
      <c r="AW98" s="87"/>
      <c r="AX98" s="87"/>
      <c r="AY98" s="87"/>
      <c r="AZ98" s="87"/>
      <c r="BA98" s="87"/>
      <c r="BB98" s="87"/>
      <c r="BC98" s="87"/>
    </row>
    <row r="99" spans="1:55" ht="13.5" customHeight="1">
      <c r="A99" s="98"/>
      <c r="B99" s="96"/>
      <c r="C99" s="85"/>
      <c r="D99" s="87"/>
      <c r="E99" s="87"/>
      <c r="F99" s="87"/>
      <c r="G99" s="87"/>
      <c r="H99" s="87"/>
      <c r="I99" s="87"/>
      <c r="J99" s="87"/>
      <c r="K99" s="87"/>
      <c r="L99" s="87"/>
      <c r="M99" s="87"/>
      <c r="N99" s="87"/>
      <c r="O99" s="87"/>
      <c r="P99" s="87"/>
      <c r="Q99" s="87"/>
      <c r="R99" s="87"/>
      <c r="S99" s="87"/>
      <c r="T99" s="87"/>
      <c r="U99" s="87"/>
      <c r="V99" s="87"/>
      <c r="W99" s="87"/>
      <c r="X99" s="87"/>
      <c r="Y99" s="87"/>
      <c r="Z99" s="87"/>
      <c r="AA99" s="87"/>
      <c r="AB99" s="87"/>
      <c r="AC99" s="87"/>
      <c r="AD99" s="87"/>
      <c r="AE99" s="87"/>
      <c r="AF99" s="87"/>
      <c r="AG99" s="87"/>
      <c r="AH99" s="87"/>
      <c r="AI99" s="87"/>
      <c r="AJ99" s="87"/>
      <c r="AK99" s="87"/>
      <c r="AL99" s="87"/>
      <c r="AM99" s="87"/>
      <c r="AN99" s="87"/>
      <c r="AO99" s="87"/>
      <c r="AP99" s="87"/>
      <c r="AQ99" s="87"/>
      <c r="AR99" s="87"/>
      <c r="AS99" s="87"/>
      <c r="AT99" s="87"/>
      <c r="AU99" s="87"/>
      <c r="AV99" s="87"/>
      <c r="AW99" s="87"/>
      <c r="AX99" s="87"/>
      <c r="AY99" s="87"/>
      <c r="AZ99" s="87"/>
      <c r="BA99" s="87"/>
      <c r="BB99" s="87"/>
      <c r="BC99" s="87"/>
    </row>
    <row r="100" spans="1:55" ht="13.5" customHeight="1">
      <c r="A100" s="98"/>
      <c r="B100" s="96"/>
      <c r="C100" s="85"/>
      <c r="D100" s="87"/>
      <c r="E100" s="87"/>
      <c r="F100" s="87"/>
      <c r="G100" s="87"/>
      <c r="H100" s="87"/>
      <c r="I100" s="87"/>
      <c r="J100" s="87"/>
      <c r="K100" s="87"/>
      <c r="L100" s="87"/>
      <c r="M100" s="87"/>
      <c r="N100" s="87"/>
      <c r="O100" s="87"/>
      <c r="P100" s="87"/>
      <c r="Q100" s="87"/>
      <c r="R100" s="87"/>
      <c r="S100" s="87"/>
      <c r="T100" s="87"/>
      <c r="U100" s="87"/>
      <c r="V100" s="87"/>
      <c r="W100" s="87"/>
      <c r="X100" s="87"/>
      <c r="Y100" s="87"/>
      <c r="Z100" s="87"/>
      <c r="AA100" s="87"/>
      <c r="AB100" s="87"/>
      <c r="AC100" s="87"/>
      <c r="AD100" s="87"/>
      <c r="AE100" s="87"/>
      <c r="AF100" s="87"/>
      <c r="AG100" s="87"/>
      <c r="AH100" s="87"/>
      <c r="AI100" s="87"/>
      <c r="AJ100" s="87"/>
      <c r="AK100" s="87"/>
      <c r="AL100" s="87"/>
      <c r="AM100" s="87"/>
      <c r="AN100" s="87"/>
      <c r="AO100" s="87"/>
      <c r="AP100" s="87"/>
      <c r="AQ100" s="87"/>
      <c r="AR100" s="87"/>
      <c r="AS100" s="87"/>
      <c r="AT100" s="87"/>
      <c r="AU100" s="87"/>
      <c r="AV100" s="87"/>
      <c r="AW100" s="87"/>
      <c r="AX100" s="87"/>
      <c r="AY100" s="87"/>
      <c r="AZ100" s="87"/>
      <c r="BA100" s="87"/>
      <c r="BB100" s="87"/>
      <c r="BC100" s="87"/>
    </row>
    <row r="101" spans="1:55" ht="13.5" customHeight="1">
      <c r="A101" s="98"/>
      <c r="B101" s="96"/>
      <c r="C101" s="85"/>
      <c r="D101" s="87"/>
      <c r="E101" s="87"/>
      <c r="F101" s="87"/>
      <c r="G101" s="87"/>
      <c r="H101" s="87"/>
      <c r="I101" s="87"/>
      <c r="J101" s="87"/>
      <c r="K101" s="87"/>
      <c r="L101" s="87"/>
      <c r="M101" s="87"/>
      <c r="N101" s="87"/>
      <c r="O101" s="87"/>
      <c r="P101" s="87"/>
      <c r="Q101" s="87"/>
      <c r="R101" s="87"/>
      <c r="S101" s="87"/>
      <c r="T101" s="87"/>
      <c r="U101" s="87"/>
      <c r="V101" s="87"/>
      <c r="W101" s="87"/>
      <c r="X101" s="87"/>
      <c r="Y101" s="87"/>
      <c r="Z101" s="87"/>
      <c r="AA101" s="87"/>
      <c r="AB101" s="87"/>
      <c r="AC101" s="87"/>
      <c r="AD101" s="87"/>
      <c r="AE101" s="87"/>
      <c r="AF101" s="87"/>
      <c r="AG101" s="87"/>
      <c r="AH101" s="87"/>
      <c r="AI101" s="87"/>
      <c r="AJ101" s="87"/>
      <c r="AK101" s="87"/>
      <c r="AL101" s="87"/>
      <c r="AM101" s="87"/>
      <c r="AN101" s="87"/>
      <c r="AO101" s="87"/>
      <c r="AP101" s="87"/>
      <c r="AQ101" s="87"/>
      <c r="AR101" s="87"/>
      <c r="AS101" s="87"/>
      <c r="AT101" s="87"/>
      <c r="AU101" s="87"/>
      <c r="AV101" s="87"/>
      <c r="AW101" s="87"/>
      <c r="AX101" s="87"/>
      <c r="AY101" s="87"/>
      <c r="AZ101" s="87"/>
      <c r="BA101" s="87"/>
      <c r="BB101" s="87"/>
      <c r="BC101" s="87"/>
    </row>
    <row r="102" spans="1:55" ht="13.5" customHeight="1">
      <c r="A102" s="98"/>
      <c r="B102" s="96"/>
      <c r="C102" s="85"/>
      <c r="D102" s="87"/>
      <c r="E102" s="87"/>
      <c r="F102" s="87"/>
      <c r="G102" s="87"/>
      <c r="H102" s="87"/>
      <c r="I102" s="87"/>
      <c r="J102" s="87"/>
      <c r="K102" s="87"/>
      <c r="L102" s="87"/>
      <c r="M102" s="87"/>
      <c r="N102" s="87"/>
      <c r="O102" s="87"/>
      <c r="P102" s="87"/>
      <c r="Q102" s="87"/>
      <c r="R102" s="87"/>
      <c r="S102" s="87"/>
      <c r="T102" s="87"/>
      <c r="U102" s="87"/>
      <c r="V102" s="87"/>
      <c r="W102" s="87"/>
      <c r="X102" s="87"/>
      <c r="Y102" s="87"/>
      <c r="Z102" s="87"/>
      <c r="AA102" s="87"/>
      <c r="AB102" s="87"/>
      <c r="AC102" s="87"/>
      <c r="AD102" s="87"/>
      <c r="AE102" s="87"/>
      <c r="AF102" s="87"/>
      <c r="AG102" s="87"/>
      <c r="AH102" s="87"/>
      <c r="AI102" s="87"/>
      <c r="AJ102" s="87"/>
      <c r="AK102" s="87"/>
      <c r="AL102" s="87"/>
      <c r="AM102" s="87"/>
      <c r="AN102" s="87"/>
      <c r="AO102" s="87"/>
      <c r="AP102" s="87"/>
      <c r="AQ102" s="87"/>
      <c r="AR102" s="87"/>
      <c r="AS102" s="87"/>
      <c r="AT102" s="87"/>
      <c r="AU102" s="87"/>
      <c r="AV102" s="87"/>
      <c r="AW102" s="87"/>
      <c r="AX102" s="87"/>
      <c r="AY102" s="87"/>
      <c r="AZ102" s="87"/>
      <c r="BA102" s="87"/>
      <c r="BB102" s="87"/>
      <c r="BC102" s="87"/>
    </row>
    <row r="103" spans="1:55" ht="13.5" customHeight="1">
      <c r="A103" s="98"/>
      <c r="B103" s="96"/>
      <c r="C103" s="85"/>
      <c r="D103" s="87"/>
      <c r="E103" s="87"/>
      <c r="F103" s="87"/>
      <c r="G103" s="87"/>
      <c r="H103" s="87"/>
      <c r="I103" s="87"/>
      <c r="J103" s="87"/>
      <c r="K103" s="87"/>
      <c r="L103" s="87"/>
      <c r="M103" s="87"/>
      <c r="N103" s="87"/>
      <c r="O103" s="87"/>
      <c r="P103" s="87"/>
      <c r="Q103" s="87"/>
      <c r="R103" s="87"/>
      <c r="S103" s="87"/>
      <c r="T103" s="87"/>
      <c r="U103" s="87"/>
      <c r="V103" s="87"/>
      <c r="W103" s="87"/>
      <c r="X103" s="87"/>
      <c r="Y103" s="87"/>
      <c r="Z103" s="87"/>
      <c r="AA103" s="87"/>
      <c r="AB103" s="87"/>
      <c r="AC103" s="87"/>
      <c r="AD103" s="87"/>
      <c r="AE103" s="87"/>
      <c r="AF103" s="87"/>
      <c r="AG103" s="87"/>
      <c r="AH103" s="87"/>
      <c r="AI103" s="87"/>
      <c r="AJ103" s="87"/>
      <c r="AK103" s="87"/>
      <c r="AL103" s="87"/>
      <c r="AM103" s="87"/>
      <c r="AN103" s="87"/>
      <c r="AO103" s="87"/>
      <c r="AP103" s="87"/>
      <c r="AQ103" s="87"/>
      <c r="AR103" s="87"/>
      <c r="AS103" s="87"/>
      <c r="AT103" s="87"/>
      <c r="AU103" s="87"/>
      <c r="AV103" s="87"/>
      <c r="AW103" s="87"/>
      <c r="AX103" s="87"/>
      <c r="AY103" s="87"/>
      <c r="AZ103" s="87"/>
      <c r="BA103" s="87"/>
      <c r="BB103" s="87"/>
      <c r="BC103" s="87"/>
    </row>
    <row r="104" spans="1:55" ht="13.5" customHeight="1">
      <c r="A104" s="98"/>
      <c r="B104" s="96"/>
      <c r="C104" s="85"/>
      <c r="D104" s="87"/>
      <c r="E104" s="87"/>
      <c r="F104" s="87"/>
      <c r="G104" s="87"/>
      <c r="H104" s="87"/>
      <c r="I104" s="87"/>
      <c r="J104" s="87"/>
      <c r="K104" s="87"/>
      <c r="L104" s="87"/>
      <c r="M104" s="87"/>
      <c r="N104" s="87"/>
      <c r="O104" s="87"/>
      <c r="P104" s="87"/>
      <c r="Q104" s="87"/>
      <c r="R104" s="87"/>
      <c r="S104" s="87"/>
      <c r="T104" s="87"/>
      <c r="U104" s="87"/>
      <c r="V104" s="87"/>
      <c r="W104" s="87"/>
      <c r="X104" s="87"/>
      <c r="Y104" s="87"/>
      <c r="Z104" s="87"/>
      <c r="AA104" s="87"/>
      <c r="AB104" s="87"/>
      <c r="AC104" s="87"/>
      <c r="AD104" s="87"/>
      <c r="AE104" s="87"/>
      <c r="AF104" s="87"/>
      <c r="AG104" s="87"/>
      <c r="AH104" s="87"/>
      <c r="AI104" s="87"/>
      <c r="AJ104" s="87"/>
      <c r="AK104" s="87"/>
      <c r="AL104" s="87"/>
      <c r="AM104" s="87"/>
      <c r="AN104" s="87"/>
      <c r="AO104" s="87"/>
      <c r="AP104" s="87"/>
      <c r="AQ104" s="87"/>
      <c r="AR104" s="87"/>
      <c r="AS104" s="87"/>
      <c r="AT104" s="87"/>
      <c r="AU104" s="87"/>
      <c r="AV104" s="87"/>
      <c r="AW104" s="87"/>
      <c r="AX104" s="87"/>
      <c r="AY104" s="87"/>
      <c r="AZ104" s="87"/>
      <c r="BA104" s="87"/>
      <c r="BB104" s="87"/>
      <c r="BC104" s="87"/>
    </row>
    <row r="105" spans="1:55" ht="13.5" customHeight="1">
      <c r="A105" s="98"/>
      <c r="B105" s="96"/>
      <c r="C105" s="85"/>
      <c r="D105" s="87"/>
      <c r="E105" s="87"/>
      <c r="F105" s="87"/>
      <c r="G105" s="87"/>
      <c r="H105" s="87"/>
      <c r="I105" s="87"/>
      <c r="J105" s="87"/>
      <c r="K105" s="87"/>
      <c r="L105" s="87"/>
      <c r="M105" s="87"/>
      <c r="N105" s="87"/>
      <c r="O105" s="87"/>
      <c r="P105" s="87"/>
      <c r="Q105" s="87"/>
      <c r="R105" s="87"/>
      <c r="S105" s="87"/>
      <c r="T105" s="87"/>
      <c r="U105" s="87"/>
      <c r="V105" s="87"/>
      <c r="W105" s="87"/>
      <c r="X105" s="87"/>
      <c r="Y105" s="87"/>
      <c r="Z105" s="87"/>
      <c r="AA105" s="87"/>
      <c r="AB105" s="87"/>
      <c r="AC105" s="87"/>
      <c r="AD105" s="87"/>
      <c r="AE105" s="87"/>
      <c r="AF105" s="87"/>
      <c r="AG105" s="87"/>
      <c r="AH105" s="87"/>
      <c r="AI105" s="87"/>
      <c r="AJ105" s="87"/>
      <c r="AK105" s="87"/>
      <c r="AL105" s="87"/>
      <c r="AM105" s="87"/>
      <c r="AN105" s="87"/>
      <c r="AO105" s="87"/>
      <c r="AP105" s="87"/>
      <c r="AQ105" s="87"/>
      <c r="AR105" s="87"/>
      <c r="AS105" s="87"/>
      <c r="AT105" s="87"/>
      <c r="AU105" s="87"/>
      <c r="AV105" s="87"/>
      <c r="AW105" s="87"/>
      <c r="AX105" s="87"/>
      <c r="AY105" s="87"/>
      <c r="AZ105" s="87"/>
      <c r="BA105" s="87"/>
      <c r="BB105" s="87"/>
      <c r="BC105" s="87"/>
    </row>
    <row r="106" spans="1:55" ht="13.5" customHeight="1">
      <c r="A106" s="98"/>
      <c r="B106" s="96"/>
      <c r="C106" s="85"/>
      <c r="D106" s="87"/>
      <c r="E106" s="87"/>
      <c r="F106" s="87"/>
      <c r="G106" s="87"/>
      <c r="H106" s="87"/>
      <c r="I106" s="87"/>
      <c r="J106" s="87"/>
      <c r="K106" s="87"/>
      <c r="L106" s="87"/>
      <c r="M106" s="87"/>
      <c r="N106" s="87"/>
      <c r="O106" s="87"/>
      <c r="P106" s="87"/>
      <c r="Q106" s="87"/>
      <c r="R106" s="87"/>
      <c r="S106" s="87"/>
      <c r="T106" s="87"/>
      <c r="U106" s="87"/>
      <c r="V106" s="87"/>
      <c r="W106" s="87"/>
      <c r="X106" s="87"/>
      <c r="Y106" s="87"/>
      <c r="Z106" s="87"/>
      <c r="AA106" s="87"/>
      <c r="AB106" s="87"/>
      <c r="AC106" s="87"/>
      <c r="AD106" s="87"/>
      <c r="AE106" s="87"/>
      <c r="AF106" s="87"/>
      <c r="AG106" s="87"/>
      <c r="AH106" s="87"/>
      <c r="AI106" s="87"/>
      <c r="AJ106" s="87"/>
      <c r="AK106" s="87"/>
      <c r="AL106" s="87"/>
      <c r="AM106" s="87"/>
      <c r="AN106" s="87"/>
      <c r="AO106" s="87"/>
      <c r="AP106" s="87"/>
      <c r="AQ106" s="87"/>
      <c r="AR106" s="87"/>
      <c r="AS106" s="87"/>
      <c r="AT106" s="87"/>
      <c r="AU106" s="87"/>
      <c r="AV106" s="87"/>
      <c r="AW106" s="87"/>
      <c r="AX106" s="87"/>
      <c r="AY106" s="87"/>
      <c r="AZ106" s="87"/>
      <c r="BA106" s="87"/>
      <c r="BB106" s="87"/>
      <c r="BC106" s="87"/>
    </row>
    <row r="107" spans="1:55" ht="13.5" customHeight="1">
      <c r="A107" s="98"/>
      <c r="B107" s="96"/>
      <c r="C107" s="85"/>
      <c r="D107" s="87"/>
      <c r="E107" s="87"/>
      <c r="F107" s="87"/>
      <c r="G107" s="87"/>
      <c r="H107" s="87"/>
      <c r="I107" s="87"/>
      <c r="J107" s="87"/>
      <c r="K107" s="87"/>
      <c r="L107" s="87"/>
      <c r="M107" s="87"/>
      <c r="N107" s="87"/>
      <c r="O107" s="87"/>
      <c r="P107" s="87"/>
      <c r="Q107" s="87"/>
      <c r="R107" s="87"/>
      <c r="S107" s="87"/>
      <c r="T107" s="87"/>
      <c r="U107" s="87"/>
      <c r="V107" s="87"/>
      <c r="W107" s="87"/>
      <c r="X107" s="87"/>
      <c r="Y107" s="87"/>
      <c r="Z107" s="87"/>
      <c r="AA107" s="87"/>
      <c r="AB107" s="87"/>
      <c r="AC107" s="87"/>
      <c r="AD107" s="87"/>
      <c r="AE107" s="87"/>
      <c r="AF107" s="87"/>
      <c r="AG107" s="87"/>
      <c r="AH107" s="87"/>
      <c r="AI107" s="87"/>
      <c r="AJ107" s="87"/>
      <c r="AK107" s="87"/>
      <c r="AL107" s="87"/>
      <c r="AM107" s="87"/>
      <c r="AN107" s="87"/>
      <c r="AO107" s="87"/>
      <c r="AP107" s="87"/>
      <c r="AQ107" s="87"/>
      <c r="AR107" s="87"/>
      <c r="AS107" s="87"/>
      <c r="AT107" s="87"/>
      <c r="AU107" s="87"/>
      <c r="AV107" s="87"/>
      <c r="AW107" s="87"/>
      <c r="AX107" s="87"/>
      <c r="AY107" s="87"/>
      <c r="AZ107" s="87"/>
      <c r="BA107" s="87"/>
      <c r="BB107" s="87"/>
      <c r="BC107" s="87"/>
    </row>
    <row r="108" spans="1:55" ht="13.5" customHeight="1">
      <c r="A108" s="98"/>
      <c r="B108" s="96"/>
      <c r="C108" s="85"/>
      <c r="D108" s="87"/>
      <c r="E108" s="87"/>
      <c r="F108" s="87"/>
      <c r="G108" s="87"/>
      <c r="H108" s="87"/>
      <c r="I108" s="87"/>
      <c r="J108" s="87"/>
      <c r="K108" s="87"/>
      <c r="L108" s="87"/>
      <c r="M108" s="87"/>
      <c r="N108" s="87"/>
      <c r="O108" s="87"/>
      <c r="P108" s="87"/>
      <c r="Q108" s="87"/>
      <c r="R108" s="87"/>
      <c r="S108" s="87"/>
      <c r="T108" s="87"/>
      <c r="U108" s="87"/>
      <c r="V108" s="87"/>
      <c r="W108" s="87"/>
      <c r="X108" s="87"/>
      <c r="Y108" s="87"/>
      <c r="Z108" s="87"/>
      <c r="AA108" s="87"/>
      <c r="AB108" s="87"/>
      <c r="AC108" s="87"/>
      <c r="AD108" s="87"/>
      <c r="AE108" s="87"/>
      <c r="AF108" s="87"/>
      <c r="AG108" s="87"/>
      <c r="AH108" s="87"/>
      <c r="AI108" s="87"/>
      <c r="AJ108" s="87"/>
      <c r="AK108" s="87"/>
      <c r="AL108" s="87"/>
      <c r="AM108" s="87"/>
      <c r="AN108" s="87"/>
      <c r="AO108" s="87"/>
      <c r="AP108" s="87"/>
      <c r="AQ108" s="87"/>
      <c r="AR108" s="87"/>
      <c r="AS108" s="87"/>
      <c r="AT108" s="87"/>
      <c r="AU108" s="87"/>
      <c r="AV108" s="87"/>
      <c r="AW108" s="87"/>
      <c r="AX108" s="87"/>
      <c r="AY108" s="87"/>
      <c r="AZ108" s="87"/>
      <c r="BA108" s="87"/>
      <c r="BB108" s="87"/>
      <c r="BC108" s="87"/>
    </row>
    <row r="109" spans="1:55" ht="13.5" customHeight="1">
      <c r="A109" s="98"/>
      <c r="B109" s="96"/>
      <c r="C109" s="85"/>
      <c r="D109" s="87"/>
      <c r="E109" s="87"/>
      <c r="F109" s="87"/>
      <c r="G109" s="87"/>
      <c r="H109" s="87"/>
      <c r="I109" s="87"/>
      <c r="J109" s="87"/>
      <c r="K109" s="87"/>
      <c r="L109" s="87"/>
      <c r="M109" s="87"/>
      <c r="N109" s="87"/>
      <c r="O109" s="87"/>
      <c r="P109" s="87"/>
      <c r="Q109" s="87"/>
      <c r="R109" s="87"/>
      <c r="S109" s="87"/>
      <c r="T109" s="87"/>
      <c r="U109" s="87"/>
      <c r="V109" s="87"/>
      <c r="W109" s="87"/>
      <c r="X109" s="87"/>
      <c r="Y109" s="87"/>
      <c r="Z109" s="87"/>
      <c r="AA109" s="87"/>
      <c r="AB109" s="87"/>
      <c r="AC109" s="87"/>
      <c r="AD109" s="87"/>
      <c r="AE109" s="87"/>
      <c r="AF109" s="87"/>
      <c r="AG109" s="87"/>
      <c r="AH109" s="87"/>
      <c r="AI109" s="87"/>
      <c r="AJ109" s="87"/>
      <c r="AK109" s="87"/>
      <c r="AL109" s="87"/>
      <c r="AM109" s="87"/>
      <c r="AN109" s="87"/>
      <c r="AO109" s="87"/>
      <c r="AP109" s="87"/>
      <c r="AQ109" s="87"/>
      <c r="AR109" s="87"/>
      <c r="AS109" s="87"/>
      <c r="AT109" s="87"/>
      <c r="AU109" s="87"/>
      <c r="AV109" s="87"/>
      <c r="AW109" s="87"/>
      <c r="AX109" s="87"/>
      <c r="AY109" s="87"/>
      <c r="AZ109" s="87"/>
      <c r="BA109" s="87"/>
      <c r="BB109" s="87"/>
      <c r="BC109" s="87"/>
    </row>
    <row r="110" spans="1:55" ht="13.5" customHeight="1">
      <c r="A110" s="98"/>
      <c r="B110" s="96"/>
      <c r="C110" s="85"/>
      <c r="D110" s="87"/>
      <c r="E110" s="87"/>
      <c r="F110" s="87"/>
      <c r="G110" s="87"/>
      <c r="H110" s="87"/>
      <c r="I110" s="87"/>
      <c r="J110" s="87"/>
      <c r="K110" s="87"/>
      <c r="L110" s="87"/>
      <c r="M110" s="87"/>
      <c r="N110" s="87"/>
      <c r="O110" s="87"/>
      <c r="P110" s="87"/>
      <c r="Q110" s="87"/>
      <c r="R110" s="87"/>
      <c r="S110" s="87"/>
      <c r="T110" s="87"/>
      <c r="U110" s="87"/>
      <c r="V110" s="87"/>
      <c r="W110" s="87"/>
      <c r="X110" s="87"/>
      <c r="Y110" s="87"/>
      <c r="Z110" s="87"/>
      <c r="AA110" s="87"/>
      <c r="AB110" s="87"/>
      <c r="AC110" s="87"/>
      <c r="AD110" s="87"/>
      <c r="AE110" s="87"/>
      <c r="AF110" s="87"/>
      <c r="AG110" s="87"/>
      <c r="AH110" s="87"/>
      <c r="AI110" s="87"/>
      <c r="AJ110" s="87"/>
      <c r="AK110" s="87"/>
      <c r="AL110" s="87"/>
      <c r="AM110" s="87"/>
      <c r="AN110" s="87"/>
      <c r="AO110" s="87"/>
      <c r="AP110" s="87"/>
      <c r="AQ110" s="87"/>
      <c r="AR110" s="87"/>
      <c r="AS110" s="87"/>
      <c r="AT110" s="87"/>
      <c r="AU110" s="87"/>
      <c r="AV110" s="87"/>
      <c r="AW110" s="87"/>
      <c r="AX110" s="87"/>
      <c r="AY110" s="87"/>
      <c r="AZ110" s="87"/>
      <c r="BA110" s="87"/>
      <c r="BB110" s="87"/>
      <c r="BC110" s="87"/>
    </row>
    <row r="111" spans="1:55" ht="13.5" customHeight="1">
      <c r="A111" s="98"/>
      <c r="B111" s="96"/>
      <c r="C111" s="85"/>
      <c r="D111" s="87"/>
      <c r="E111" s="87"/>
      <c r="F111" s="87"/>
      <c r="G111" s="87"/>
      <c r="H111" s="87"/>
      <c r="I111" s="87"/>
      <c r="J111" s="87"/>
      <c r="K111" s="87"/>
      <c r="L111" s="87"/>
      <c r="M111" s="87"/>
      <c r="N111" s="87"/>
      <c r="O111" s="87"/>
      <c r="P111" s="87"/>
      <c r="Q111" s="87"/>
      <c r="R111" s="87"/>
      <c r="S111" s="87"/>
      <c r="T111" s="87"/>
      <c r="U111" s="87"/>
      <c r="V111" s="87"/>
      <c r="W111" s="87"/>
      <c r="X111" s="87"/>
      <c r="Y111" s="87"/>
      <c r="Z111" s="87"/>
      <c r="AA111" s="87"/>
      <c r="AB111" s="87"/>
      <c r="AC111" s="87"/>
      <c r="AD111" s="87"/>
      <c r="AE111" s="87"/>
      <c r="AF111" s="87"/>
      <c r="AG111" s="87"/>
      <c r="AH111" s="87"/>
      <c r="AI111" s="87"/>
      <c r="AJ111" s="87"/>
      <c r="AK111" s="87"/>
      <c r="AL111" s="87"/>
      <c r="AM111" s="87"/>
      <c r="AN111" s="87"/>
      <c r="AO111" s="87"/>
      <c r="AP111" s="87"/>
      <c r="AQ111" s="87"/>
      <c r="AR111" s="87"/>
      <c r="AS111" s="87"/>
      <c r="AT111" s="87"/>
      <c r="AU111" s="87"/>
      <c r="AV111" s="87"/>
      <c r="AW111" s="87"/>
      <c r="AX111" s="87"/>
      <c r="AY111" s="87"/>
      <c r="AZ111" s="87"/>
      <c r="BA111" s="87"/>
      <c r="BB111" s="87"/>
      <c r="BC111" s="87"/>
    </row>
    <row r="112" spans="1:55" ht="13.5" customHeight="1">
      <c r="A112" s="98"/>
      <c r="B112" s="96"/>
      <c r="C112" s="85"/>
      <c r="D112" s="87"/>
      <c r="E112" s="87"/>
      <c r="F112" s="87"/>
      <c r="G112" s="87"/>
      <c r="H112" s="87"/>
      <c r="I112" s="87"/>
      <c r="J112" s="87"/>
      <c r="K112" s="87"/>
      <c r="L112" s="87"/>
      <c r="M112" s="87"/>
      <c r="N112" s="87"/>
      <c r="O112" s="87"/>
      <c r="P112" s="87"/>
      <c r="Q112" s="87"/>
      <c r="R112" s="87"/>
      <c r="S112" s="87"/>
      <c r="T112" s="87"/>
      <c r="U112" s="87"/>
      <c r="V112" s="87"/>
      <c r="W112" s="87"/>
      <c r="X112" s="87"/>
      <c r="Y112" s="87"/>
      <c r="Z112" s="87"/>
      <c r="AA112" s="87"/>
      <c r="AB112" s="87"/>
      <c r="AC112" s="87"/>
      <c r="AD112" s="87"/>
      <c r="AE112" s="87"/>
      <c r="AF112" s="87"/>
      <c r="AG112" s="87"/>
      <c r="AH112" s="87"/>
      <c r="AI112" s="87"/>
      <c r="AJ112" s="87"/>
      <c r="AK112" s="87"/>
      <c r="AL112" s="87"/>
      <c r="AM112" s="87"/>
      <c r="AN112" s="87"/>
      <c r="AO112" s="87"/>
      <c r="AP112" s="87"/>
      <c r="AQ112" s="87"/>
      <c r="AR112" s="87"/>
      <c r="AS112" s="87"/>
      <c r="AT112" s="87"/>
      <c r="AU112" s="87"/>
      <c r="AV112" s="87"/>
      <c r="AW112" s="87"/>
      <c r="AX112" s="87"/>
      <c r="AY112" s="87"/>
      <c r="AZ112" s="87"/>
      <c r="BA112" s="87"/>
      <c r="BB112" s="87"/>
      <c r="BC112" s="87"/>
    </row>
    <row r="113" spans="1:55" ht="13.5" customHeight="1">
      <c r="A113" s="98"/>
      <c r="B113" s="96"/>
      <c r="C113" s="85"/>
      <c r="D113" s="87"/>
      <c r="E113" s="87"/>
      <c r="F113" s="87"/>
      <c r="G113" s="87"/>
      <c r="H113" s="87"/>
      <c r="I113" s="87"/>
      <c r="J113" s="87"/>
      <c r="K113" s="87"/>
      <c r="L113" s="87"/>
      <c r="M113" s="87"/>
      <c r="N113" s="87"/>
      <c r="O113" s="87"/>
      <c r="P113" s="87"/>
      <c r="Q113" s="87"/>
      <c r="R113" s="87"/>
      <c r="S113" s="87"/>
      <c r="T113" s="87"/>
      <c r="U113" s="87"/>
      <c r="V113" s="87"/>
      <c r="W113" s="87"/>
      <c r="X113" s="87"/>
      <c r="Y113" s="87"/>
      <c r="Z113" s="87"/>
      <c r="AA113" s="87"/>
      <c r="AB113" s="87"/>
      <c r="AC113" s="87"/>
      <c r="AD113" s="87"/>
      <c r="AE113" s="87"/>
      <c r="AF113" s="87"/>
      <c r="AG113" s="87"/>
      <c r="AH113" s="87"/>
      <c r="AI113" s="87"/>
      <c r="AJ113" s="87"/>
      <c r="AK113" s="87"/>
      <c r="AL113" s="87"/>
      <c r="AM113" s="87"/>
      <c r="AN113" s="87"/>
      <c r="AO113" s="87"/>
      <c r="AP113" s="87"/>
      <c r="AQ113" s="87"/>
      <c r="AR113" s="87"/>
      <c r="AS113" s="87"/>
      <c r="AT113" s="87"/>
      <c r="AU113" s="87"/>
      <c r="AV113" s="87"/>
      <c r="AW113" s="87"/>
      <c r="AX113" s="87"/>
      <c r="AY113" s="87"/>
      <c r="AZ113" s="87"/>
      <c r="BA113" s="87"/>
      <c r="BB113" s="87"/>
      <c r="BC113" s="87"/>
    </row>
    <row r="114" spans="1:55" ht="13.5" customHeight="1">
      <c r="A114" s="98"/>
      <c r="B114" s="96"/>
      <c r="C114" s="85"/>
      <c r="D114" s="87"/>
      <c r="E114" s="87"/>
      <c r="F114" s="87"/>
      <c r="G114" s="87"/>
      <c r="H114" s="87"/>
      <c r="I114" s="87"/>
      <c r="J114" s="87"/>
      <c r="K114" s="87"/>
      <c r="L114" s="87"/>
      <c r="M114" s="87"/>
      <c r="N114" s="87"/>
      <c r="O114" s="87"/>
      <c r="P114" s="87"/>
      <c r="Q114" s="87"/>
      <c r="R114" s="87"/>
      <c r="S114" s="87"/>
      <c r="T114" s="87"/>
      <c r="U114" s="87"/>
      <c r="V114" s="87"/>
      <c r="W114" s="87"/>
      <c r="X114" s="87"/>
      <c r="Y114" s="87"/>
      <c r="Z114" s="87"/>
      <c r="AA114" s="87"/>
      <c r="AB114" s="87"/>
      <c r="AC114" s="87"/>
      <c r="AD114" s="87"/>
      <c r="AE114" s="87"/>
      <c r="AF114" s="87"/>
      <c r="AG114" s="87"/>
      <c r="AH114" s="87"/>
      <c r="AI114" s="87"/>
      <c r="AJ114" s="87"/>
      <c r="AK114" s="87"/>
      <c r="AL114" s="87"/>
      <c r="AM114" s="87"/>
      <c r="AN114" s="87"/>
      <c r="AO114" s="87"/>
      <c r="AP114" s="87"/>
      <c r="AQ114" s="87"/>
      <c r="AR114" s="87"/>
      <c r="AS114" s="87"/>
      <c r="AT114" s="87"/>
      <c r="AU114" s="87"/>
      <c r="AV114" s="87"/>
      <c r="AW114" s="87"/>
      <c r="AX114" s="87"/>
      <c r="AY114" s="87"/>
      <c r="AZ114" s="87"/>
      <c r="BA114" s="87"/>
      <c r="BB114" s="87"/>
      <c r="BC114" s="87"/>
    </row>
    <row r="115" spans="1:55" ht="13.5" customHeight="1">
      <c r="A115" s="98"/>
      <c r="B115" s="96"/>
      <c r="C115" s="85"/>
      <c r="D115" s="87"/>
      <c r="E115" s="87"/>
      <c r="F115" s="87"/>
      <c r="G115" s="87"/>
      <c r="H115" s="87"/>
      <c r="I115" s="87"/>
      <c r="J115" s="87"/>
      <c r="K115" s="87"/>
      <c r="L115" s="87"/>
      <c r="M115" s="87"/>
      <c r="N115" s="87"/>
      <c r="O115" s="87"/>
      <c r="P115" s="87"/>
      <c r="Q115" s="87"/>
      <c r="R115" s="87"/>
      <c r="S115" s="87"/>
      <c r="T115" s="87"/>
      <c r="U115" s="87"/>
      <c r="V115" s="87"/>
      <c r="W115" s="87"/>
      <c r="X115" s="87"/>
      <c r="Y115" s="87"/>
      <c r="Z115" s="87"/>
      <c r="AA115" s="87"/>
      <c r="AB115" s="87"/>
      <c r="AC115" s="87"/>
      <c r="AD115" s="87"/>
      <c r="AE115" s="87"/>
      <c r="AF115" s="87"/>
      <c r="AG115" s="87"/>
      <c r="AH115" s="87"/>
      <c r="AI115" s="87"/>
      <c r="AJ115" s="87"/>
      <c r="AK115" s="87"/>
      <c r="AL115" s="87"/>
      <c r="AM115" s="87"/>
      <c r="AN115" s="87"/>
      <c r="AO115" s="87"/>
      <c r="AP115" s="87"/>
      <c r="AQ115" s="87"/>
      <c r="AR115" s="87"/>
      <c r="AS115" s="87"/>
      <c r="AT115" s="87"/>
      <c r="AU115" s="87"/>
      <c r="AV115" s="87"/>
      <c r="AW115" s="87"/>
      <c r="AX115" s="87"/>
      <c r="AY115" s="87"/>
      <c r="AZ115" s="87"/>
      <c r="BA115" s="87"/>
      <c r="BB115" s="87"/>
      <c r="BC115" s="87"/>
    </row>
    <row r="116" spans="1:55" ht="13.5" customHeight="1">
      <c r="A116" s="98"/>
      <c r="B116" s="96"/>
      <c r="C116" s="85"/>
      <c r="D116" s="87"/>
      <c r="E116" s="87"/>
      <c r="F116" s="87"/>
      <c r="G116" s="87"/>
      <c r="H116" s="87"/>
      <c r="I116" s="87"/>
      <c r="J116" s="87"/>
      <c r="K116" s="87"/>
      <c r="L116" s="87"/>
      <c r="M116" s="87"/>
      <c r="N116" s="87"/>
      <c r="O116" s="87"/>
      <c r="P116" s="87"/>
      <c r="Q116" s="87"/>
      <c r="R116" s="87"/>
      <c r="S116" s="87"/>
      <c r="T116" s="87"/>
      <c r="U116" s="87"/>
      <c r="V116" s="87"/>
      <c r="W116" s="87"/>
      <c r="X116" s="87"/>
      <c r="Y116" s="87"/>
      <c r="Z116" s="87"/>
      <c r="AA116" s="87"/>
      <c r="AB116" s="87"/>
      <c r="AC116" s="87"/>
      <c r="AD116" s="87"/>
      <c r="AE116" s="87"/>
      <c r="AF116" s="87"/>
      <c r="AG116" s="87"/>
      <c r="AH116" s="87"/>
      <c r="AI116" s="87"/>
      <c r="AJ116" s="87"/>
      <c r="AK116" s="87"/>
      <c r="AL116" s="87"/>
      <c r="AM116" s="87"/>
      <c r="AN116" s="87"/>
      <c r="AO116" s="87"/>
      <c r="AP116" s="87"/>
      <c r="AQ116" s="87"/>
      <c r="AR116" s="87"/>
      <c r="AS116" s="87"/>
      <c r="AT116" s="87"/>
      <c r="AU116" s="87"/>
      <c r="AV116" s="87"/>
      <c r="AW116" s="87"/>
      <c r="AX116" s="87"/>
      <c r="AY116" s="87"/>
      <c r="AZ116" s="87"/>
      <c r="BA116" s="87"/>
      <c r="BB116" s="87"/>
      <c r="BC116" s="87"/>
    </row>
    <row r="117" spans="1:55" ht="13.5" customHeight="1">
      <c r="A117" s="98"/>
      <c r="B117" s="96"/>
      <c r="C117" s="85"/>
      <c r="D117" s="87"/>
      <c r="E117" s="87"/>
      <c r="F117" s="87"/>
      <c r="G117" s="87"/>
      <c r="H117" s="87"/>
      <c r="I117" s="87"/>
      <c r="J117" s="87"/>
      <c r="K117" s="87"/>
      <c r="L117" s="87"/>
      <c r="M117" s="87"/>
      <c r="N117" s="87"/>
      <c r="O117" s="87"/>
      <c r="P117" s="87"/>
      <c r="Q117" s="87"/>
      <c r="R117" s="87"/>
      <c r="S117" s="87"/>
      <c r="T117" s="87"/>
      <c r="U117" s="87"/>
      <c r="V117" s="87"/>
      <c r="W117" s="87"/>
      <c r="X117" s="87"/>
      <c r="Y117" s="87"/>
      <c r="Z117" s="87"/>
      <c r="AA117" s="87"/>
      <c r="AB117" s="87"/>
      <c r="AC117" s="87"/>
      <c r="AD117" s="87"/>
      <c r="AE117" s="87"/>
      <c r="AF117" s="87"/>
      <c r="AG117" s="87"/>
      <c r="AH117" s="87"/>
      <c r="AI117" s="87"/>
      <c r="AJ117" s="87"/>
      <c r="AK117" s="87"/>
      <c r="AL117" s="87"/>
      <c r="AM117" s="87"/>
      <c r="AN117" s="87"/>
      <c r="AO117" s="87"/>
      <c r="AP117" s="87"/>
      <c r="AQ117" s="87"/>
      <c r="AR117" s="87"/>
      <c r="AS117" s="87"/>
      <c r="AT117" s="87"/>
      <c r="AU117" s="87"/>
      <c r="AV117" s="87"/>
      <c r="AW117" s="87"/>
      <c r="AX117" s="87"/>
      <c r="AY117" s="87"/>
      <c r="AZ117" s="87"/>
      <c r="BA117" s="87"/>
      <c r="BB117" s="87"/>
      <c r="BC117" s="87"/>
    </row>
    <row r="118" spans="1:55" ht="13.5" customHeight="1">
      <c r="A118" s="98"/>
      <c r="B118" s="96"/>
      <c r="C118" s="85"/>
      <c r="D118" s="87"/>
      <c r="E118" s="87"/>
      <c r="F118" s="87"/>
      <c r="G118" s="87"/>
      <c r="H118" s="87"/>
      <c r="I118" s="87"/>
      <c r="J118" s="87"/>
      <c r="K118" s="87"/>
      <c r="L118" s="87"/>
      <c r="M118" s="87"/>
      <c r="N118" s="87"/>
      <c r="O118" s="87"/>
      <c r="P118" s="87"/>
      <c r="Q118" s="87"/>
      <c r="R118" s="87"/>
      <c r="S118" s="87"/>
      <c r="T118" s="87"/>
      <c r="U118" s="87"/>
      <c r="V118" s="87"/>
      <c r="W118" s="87"/>
      <c r="X118" s="87"/>
      <c r="Y118" s="87"/>
      <c r="Z118" s="87"/>
      <c r="AA118" s="87"/>
      <c r="AB118" s="87"/>
      <c r="AC118" s="87"/>
      <c r="AD118" s="87"/>
      <c r="AE118" s="87"/>
      <c r="AF118" s="87"/>
      <c r="AG118" s="87"/>
      <c r="AH118" s="87"/>
      <c r="AI118" s="87"/>
      <c r="AJ118" s="87"/>
      <c r="AK118" s="87"/>
      <c r="AL118" s="87"/>
      <c r="AM118" s="87"/>
      <c r="AN118" s="87"/>
      <c r="AO118" s="87"/>
      <c r="AP118" s="87"/>
      <c r="AQ118" s="87"/>
      <c r="AR118" s="87"/>
      <c r="AS118" s="87"/>
      <c r="AT118" s="87"/>
      <c r="AU118" s="87"/>
      <c r="AV118" s="87"/>
      <c r="AW118" s="87"/>
      <c r="AX118" s="87"/>
      <c r="AY118" s="87"/>
      <c r="AZ118" s="87"/>
      <c r="BA118" s="87"/>
      <c r="BB118" s="87"/>
      <c r="BC118" s="87"/>
    </row>
    <row r="119" spans="1:55" ht="13.5" customHeight="1">
      <c r="A119" s="98"/>
      <c r="B119" s="96"/>
      <c r="C119" s="85"/>
      <c r="D119" s="87"/>
      <c r="E119" s="87"/>
      <c r="F119" s="87"/>
      <c r="G119" s="87"/>
      <c r="H119" s="87"/>
      <c r="I119" s="87"/>
      <c r="J119" s="87"/>
      <c r="K119" s="87"/>
      <c r="L119" s="87"/>
      <c r="M119" s="87"/>
      <c r="N119" s="87"/>
      <c r="O119" s="87"/>
      <c r="P119" s="87"/>
      <c r="Q119" s="87"/>
      <c r="R119" s="87"/>
      <c r="S119" s="87"/>
      <c r="T119" s="87"/>
      <c r="U119" s="87"/>
      <c r="V119" s="87"/>
      <c r="W119" s="87"/>
      <c r="X119" s="87"/>
      <c r="Y119" s="87"/>
      <c r="Z119" s="87"/>
      <c r="AA119" s="87"/>
      <c r="AB119" s="87"/>
      <c r="AC119" s="87"/>
      <c r="AD119" s="87"/>
      <c r="AE119" s="87"/>
      <c r="AF119" s="87"/>
      <c r="AG119" s="87"/>
      <c r="AH119" s="87"/>
      <c r="AI119" s="87"/>
      <c r="AJ119" s="87"/>
      <c r="AK119" s="87"/>
      <c r="AL119" s="87"/>
      <c r="AM119" s="87"/>
      <c r="AN119" s="87"/>
      <c r="AO119" s="87"/>
      <c r="AP119" s="87"/>
      <c r="AQ119" s="87"/>
      <c r="AR119" s="87"/>
      <c r="AS119" s="87"/>
      <c r="AT119" s="87"/>
      <c r="AU119" s="87"/>
      <c r="AV119" s="87"/>
      <c r="AW119" s="87"/>
      <c r="AX119" s="87"/>
      <c r="AY119" s="87"/>
      <c r="AZ119" s="87"/>
      <c r="BA119" s="87"/>
      <c r="BB119" s="87"/>
      <c r="BC119" s="87"/>
    </row>
    <row r="120" spans="1:55" ht="13.5" customHeight="1">
      <c r="A120" s="98"/>
      <c r="B120" s="96"/>
      <c r="C120" s="85"/>
      <c r="D120" s="87"/>
      <c r="E120" s="87"/>
      <c r="F120" s="87"/>
      <c r="G120" s="87"/>
      <c r="H120" s="87"/>
      <c r="I120" s="87"/>
      <c r="J120" s="87"/>
      <c r="K120" s="87"/>
      <c r="L120" s="87"/>
      <c r="M120" s="87"/>
      <c r="N120" s="87"/>
      <c r="O120" s="87"/>
      <c r="P120" s="87"/>
      <c r="Q120" s="87"/>
      <c r="R120" s="87"/>
      <c r="S120" s="87"/>
      <c r="T120" s="87"/>
      <c r="U120" s="87"/>
      <c r="V120" s="87"/>
      <c r="W120" s="87"/>
      <c r="X120" s="87"/>
      <c r="Y120" s="87"/>
      <c r="Z120" s="87"/>
      <c r="AA120" s="87"/>
      <c r="AB120" s="87"/>
      <c r="AC120" s="87"/>
      <c r="AD120" s="87"/>
      <c r="AE120" s="87"/>
      <c r="AF120" s="87"/>
      <c r="AG120" s="87"/>
      <c r="AH120" s="87"/>
      <c r="AI120" s="87"/>
      <c r="AJ120" s="87"/>
      <c r="AK120" s="87"/>
      <c r="AL120" s="87"/>
      <c r="AM120" s="87"/>
      <c r="AN120" s="87"/>
      <c r="AO120" s="87"/>
      <c r="AP120" s="87"/>
      <c r="AQ120" s="87"/>
      <c r="AR120" s="87"/>
      <c r="AS120" s="87"/>
      <c r="AT120" s="87"/>
      <c r="AU120" s="87"/>
      <c r="AV120" s="87"/>
      <c r="AW120" s="87"/>
      <c r="AX120" s="87"/>
      <c r="AY120" s="87"/>
      <c r="AZ120" s="87"/>
      <c r="BA120" s="87"/>
      <c r="BB120" s="87"/>
      <c r="BC120" s="87"/>
    </row>
    <row r="121" spans="1:55" ht="13.5" customHeight="1">
      <c r="A121" s="98"/>
      <c r="B121" s="96"/>
      <c r="C121" s="85"/>
      <c r="D121" s="87"/>
      <c r="E121" s="87"/>
      <c r="F121" s="87"/>
      <c r="G121" s="87"/>
      <c r="H121" s="87"/>
      <c r="I121" s="87"/>
      <c r="J121" s="87"/>
      <c r="K121" s="87"/>
      <c r="L121" s="87"/>
      <c r="M121" s="87"/>
      <c r="N121" s="87"/>
      <c r="O121" s="87"/>
      <c r="P121" s="87"/>
      <c r="Q121" s="87"/>
      <c r="R121" s="87"/>
      <c r="S121" s="87"/>
      <c r="T121" s="87"/>
      <c r="U121" s="87"/>
      <c r="V121" s="87"/>
      <c r="W121" s="87"/>
      <c r="X121" s="87"/>
      <c r="Y121" s="87"/>
      <c r="Z121" s="87"/>
      <c r="AA121" s="87"/>
      <c r="AB121" s="87"/>
      <c r="AC121" s="87"/>
      <c r="AD121" s="87"/>
      <c r="AE121" s="87"/>
      <c r="AF121" s="87"/>
      <c r="AG121" s="87"/>
      <c r="AH121" s="87"/>
      <c r="AI121" s="87"/>
      <c r="AJ121" s="87"/>
      <c r="AK121" s="87"/>
      <c r="AL121" s="87"/>
      <c r="AM121" s="87"/>
      <c r="AN121" s="87"/>
      <c r="AO121" s="87"/>
      <c r="AP121" s="87"/>
      <c r="AQ121" s="87"/>
      <c r="AR121" s="87"/>
      <c r="AS121" s="87"/>
      <c r="AT121" s="87"/>
      <c r="AU121" s="87"/>
      <c r="AV121" s="87"/>
      <c r="AW121" s="87"/>
      <c r="AX121" s="87"/>
      <c r="AY121" s="87"/>
      <c r="AZ121" s="87"/>
      <c r="BA121" s="87"/>
      <c r="BB121" s="87"/>
      <c r="BC121" s="87"/>
    </row>
    <row r="122" spans="1:55" ht="13.5" customHeight="1">
      <c r="A122" s="98"/>
      <c r="B122" s="96"/>
      <c r="C122" s="85"/>
      <c r="D122" s="87"/>
      <c r="E122" s="87"/>
      <c r="F122" s="87"/>
      <c r="G122" s="87"/>
      <c r="H122" s="87"/>
      <c r="I122" s="87"/>
      <c r="J122" s="87"/>
      <c r="K122" s="87"/>
      <c r="L122" s="87"/>
      <c r="M122" s="87"/>
      <c r="N122" s="87"/>
      <c r="O122" s="87"/>
      <c r="P122" s="87"/>
      <c r="Q122" s="87"/>
      <c r="R122" s="87"/>
      <c r="S122" s="87"/>
      <c r="T122" s="87"/>
      <c r="U122" s="87"/>
      <c r="V122" s="87"/>
      <c r="W122" s="87"/>
      <c r="X122" s="87"/>
      <c r="Y122" s="87"/>
      <c r="Z122" s="87"/>
      <c r="AA122" s="87"/>
      <c r="AB122" s="87"/>
      <c r="AC122" s="87"/>
      <c r="AD122" s="87"/>
      <c r="AE122" s="87"/>
      <c r="AF122" s="87"/>
      <c r="AG122" s="87"/>
      <c r="AH122" s="87"/>
      <c r="AI122" s="87"/>
      <c r="AJ122" s="87"/>
      <c r="AK122" s="87"/>
      <c r="AL122" s="87"/>
      <c r="AM122" s="87"/>
      <c r="AN122" s="87"/>
      <c r="AO122" s="87"/>
      <c r="AP122" s="87"/>
      <c r="AQ122" s="87"/>
      <c r="AR122" s="87"/>
      <c r="AS122" s="87"/>
      <c r="AT122" s="87"/>
      <c r="AU122" s="87"/>
      <c r="AV122" s="87"/>
      <c r="AW122" s="87"/>
      <c r="AX122" s="87"/>
      <c r="AY122" s="87"/>
      <c r="AZ122" s="87"/>
      <c r="BA122" s="87"/>
      <c r="BB122" s="87"/>
      <c r="BC122" s="87"/>
    </row>
    <row r="123" spans="1:55" ht="13.5" customHeight="1">
      <c r="A123" s="98"/>
      <c r="B123" s="96"/>
      <c r="C123" s="85"/>
      <c r="D123" s="87"/>
      <c r="E123" s="87"/>
      <c r="F123" s="87"/>
      <c r="G123" s="87"/>
      <c r="H123" s="87"/>
      <c r="I123" s="87"/>
      <c r="J123" s="87"/>
      <c r="K123" s="87"/>
      <c r="L123" s="87"/>
      <c r="M123" s="87"/>
      <c r="N123" s="87"/>
      <c r="O123" s="87"/>
      <c r="P123" s="87"/>
      <c r="Q123" s="87"/>
      <c r="R123" s="87"/>
      <c r="S123" s="87"/>
      <c r="T123" s="87"/>
      <c r="U123" s="87"/>
      <c r="V123" s="87"/>
      <c r="W123" s="87"/>
      <c r="X123" s="87"/>
      <c r="Y123" s="87"/>
      <c r="Z123" s="87"/>
      <c r="AA123" s="87"/>
      <c r="AB123" s="87"/>
      <c r="AC123" s="87"/>
      <c r="AD123" s="87"/>
      <c r="AE123" s="87"/>
      <c r="AF123" s="87"/>
      <c r="AG123" s="87"/>
      <c r="AH123" s="87"/>
      <c r="AI123" s="87"/>
      <c r="AJ123" s="87"/>
      <c r="AK123" s="87"/>
      <c r="AL123" s="87"/>
      <c r="AM123" s="87"/>
      <c r="AN123" s="87"/>
      <c r="AO123" s="87"/>
      <c r="AP123" s="87"/>
      <c r="AQ123" s="87"/>
      <c r="AR123" s="87"/>
      <c r="AS123" s="87"/>
      <c r="AT123" s="87"/>
      <c r="AU123" s="87"/>
      <c r="AV123" s="87"/>
      <c r="AW123" s="87"/>
      <c r="AX123" s="87"/>
      <c r="AY123" s="87"/>
      <c r="AZ123" s="87"/>
      <c r="BA123" s="87"/>
      <c r="BB123" s="87"/>
      <c r="BC123" s="87"/>
    </row>
    <row r="124" spans="1:55" ht="13.5" customHeight="1">
      <c r="A124" s="98"/>
      <c r="B124" s="96"/>
      <c r="C124" s="85"/>
      <c r="D124" s="87"/>
      <c r="E124" s="87"/>
      <c r="F124" s="87"/>
      <c r="G124" s="87"/>
      <c r="H124" s="87"/>
      <c r="I124" s="87"/>
      <c r="J124" s="87"/>
      <c r="K124" s="87"/>
      <c r="L124" s="87"/>
      <c r="M124" s="87"/>
      <c r="N124" s="87"/>
      <c r="O124" s="87"/>
      <c r="P124" s="87"/>
      <c r="Q124" s="87"/>
      <c r="R124" s="87"/>
      <c r="S124" s="87"/>
      <c r="T124" s="87"/>
      <c r="U124" s="87"/>
      <c r="V124" s="87"/>
      <c r="W124" s="87"/>
      <c r="X124" s="87"/>
      <c r="Y124" s="87"/>
      <c r="Z124" s="87"/>
      <c r="AA124" s="87"/>
      <c r="AB124" s="87"/>
      <c r="AC124" s="87"/>
      <c r="AD124" s="87"/>
      <c r="AE124" s="87"/>
      <c r="AF124" s="87"/>
      <c r="AG124" s="87"/>
      <c r="AH124" s="87"/>
      <c r="AI124" s="87"/>
      <c r="AJ124" s="87"/>
      <c r="AK124" s="87"/>
      <c r="AL124" s="87"/>
      <c r="AM124" s="87"/>
      <c r="AN124" s="87"/>
      <c r="AO124" s="87"/>
      <c r="AP124" s="87"/>
      <c r="AQ124" s="87"/>
      <c r="AR124" s="87"/>
      <c r="AS124" s="87"/>
      <c r="AT124" s="87"/>
      <c r="AU124" s="87"/>
      <c r="AV124" s="87"/>
      <c r="AW124" s="87"/>
      <c r="AX124" s="87"/>
      <c r="AY124" s="87"/>
      <c r="AZ124" s="87"/>
      <c r="BA124" s="87"/>
      <c r="BB124" s="87"/>
      <c r="BC124" s="87"/>
    </row>
    <row r="125" spans="1:55" ht="13.5" customHeight="1">
      <c r="A125" s="98"/>
      <c r="B125" s="96"/>
      <c r="C125" s="85"/>
      <c r="D125" s="87"/>
      <c r="E125" s="87"/>
      <c r="F125" s="87"/>
      <c r="G125" s="87"/>
      <c r="H125" s="87"/>
      <c r="I125" s="87"/>
      <c r="J125" s="87"/>
      <c r="K125" s="87"/>
      <c r="L125" s="87"/>
      <c r="M125" s="87"/>
      <c r="N125" s="87"/>
      <c r="O125" s="87"/>
      <c r="P125" s="87"/>
      <c r="Q125" s="87"/>
      <c r="R125" s="87"/>
      <c r="S125" s="87"/>
      <c r="T125" s="87"/>
      <c r="U125" s="87"/>
      <c r="V125" s="87"/>
      <c r="W125" s="87"/>
      <c r="X125" s="87"/>
      <c r="Y125" s="87"/>
      <c r="Z125" s="87"/>
      <c r="AA125" s="87"/>
      <c r="AB125" s="87"/>
      <c r="AC125" s="87"/>
      <c r="AD125" s="87"/>
      <c r="AE125" s="87"/>
      <c r="AF125" s="87"/>
      <c r="AG125" s="87"/>
      <c r="AH125" s="87"/>
      <c r="AI125" s="87"/>
      <c r="AJ125" s="87"/>
      <c r="AK125" s="87"/>
      <c r="AL125" s="87"/>
      <c r="AM125" s="87"/>
      <c r="AN125" s="87"/>
      <c r="AO125" s="87"/>
      <c r="AP125" s="87"/>
      <c r="AQ125" s="87"/>
      <c r="AR125" s="87"/>
      <c r="AS125" s="87"/>
      <c r="AT125" s="87"/>
      <c r="AU125" s="87"/>
      <c r="AV125" s="87"/>
      <c r="AW125" s="87"/>
      <c r="AX125" s="87"/>
      <c r="AY125" s="87"/>
      <c r="AZ125" s="87"/>
      <c r="BA125" s="87"/>
      <c r="BB125" s="87"/>
      <c r="BC125" s="87"/>
    </row>
    <row r="126" spans="1:55" ht="13.5" customHeight="1">
      <c r="A126" s="98"/>
      <c r="B126" s="96"/>
      <c r="C126" s="85"/>
      <c r="D126" s="87"/>
      <c r="E126" s="87"/>
      <c r="F126" s="87"/>
      <c r="G126" s="87"/>
      <c r="H126" s="87"/>
      <c r="I126" s="87"/>
      <c r="J126" s="87"/>
      <c r="K126" s="87"/>
      <c r="L126" s="87"/>
      <c r="M126" s="87"/>
      <c r="N126" s="87"/>
      <c r="O126" s="87"/>
      <c r="P126" s="87"/>
      <c r="Q126" s="87"/>
      <c r="R126" s="87"/>
      <c r="S126" s="87"/>
      <c r="T126" s="87"/>
      <c r="U126" s="87"/>
      <c r="V126" s="87"/>
      <c r="W126" s="87"/>
      <c r="X126" s="87"/>
      <c r="Y126" s="87"/>
      <c r="Z126" s="87"/>
      <c r="AA126" s="87"/>
      <c r="AB126" s="87"/>
      <c r="AC126" s="87"/>
      <c r="AD126" s="87"/>
      <c r="AE126" s="87"/>
      <c r="AF126" s="87"/>
      <c r="AG126" s="87"/>
      <c r="AH126" s="87"/>
      <c r="AI126" s="87"/>
      <c r="AJ126" s="87"/>
      <c r="AK126" s="87"/>
      <c r="AL126" s="87"/>
      <c r="AM126" s="87"/>
      <c r="AN126" s="87"/>
      <c r="AO126" s="87"/>
      <c r="AP126" s="87"/>
      <c r="AQ126" s="87"/>
      <c r="AR126" s="87"/>
      <c r="AS126" s="87"/>
      <c r="AT126" s="87"/>
      <c r="AU126" s="87"/>
      <c r="AV126" s="87"/>
      <c r="AW126" s="87"/>
      <c r="AX126" s="87"/>
      <c r="AY126" s="87"/>
      <c r="AZ126" s="87"/>
      <c r="BA126" s="87"/>
      <c r="BB126" s="87"/>
      <c r="BC126" s="87"/>
    </row>
    <row r="127" spans="1:55" ht="13.5" customHeight="1">
      <c r="A127" s="98"/>
      <c r="B127" s="96"/>
      <c r="C127" s="85"/>
      <c r="D127" s="87"/>
      <c r="E127" s="87"/>
      <c r="F127" s="87"/>
      <c r="G127" s="87"/>
      <c r="H127" s="87"/>
      <c r="I127" s="87"/>
      <c r="J127" s="87"/>
      <c r="K127" s="87"/>
      <c r="L127" s="87"/>
      <c r="M127" s="87"/>
      <c r="N127" s="87"/>
      <c r="O127" s="87"/>
      <c r="P127" s="87"/>
      <c r="Q127" s="87"/>
      <c r="R127" s="87"/>
      <c r="S127" s="87"/>
      <c r="T127" s="87"/>
      <c r="U127" s="87"/>
      <c r="V127" s="87"/>
      <c r="W127" s="87"/>
      <c r="X127" s="87"/>
      <c r="Y127" s="87"/>
      <c r="Z127" s="87"/>
      <c r="AA127" s="87"/>
      <c r="AB127" s="87"/>
      <c r="AC127" s="87"/>
      <c r="AD127" s="87"/>
      <c r="AE127" s="87"/>
      <c r="AF127" s="87"/>
      <c r="AG127" s="87"/>
      <c r="AH127" s="87"/>
      <c r="AI127" s="87"/>
      <c r="AJ127" s="87"/>
      <c r="AK127" s="87"/>
      <c r="AL127" s="87"/>
      <c r="AM127" s="87"/>
      <c r="AN127" s="87"/>
      <c r="AO127" s="87"/>
      <c r="AP127" s="87"/>
      <c r="AQ127" s="87"/>
      <c r="AR127" s="87"/>
      <c r="AS127" s="87"/>
      <c r="AT127" s="87"/>
      <c r="AU127" s="87"/>
      <c r="AV127" s="87"/>
      <c r="AW127" s="87"/>
      <c r="AX127" s="87"/>
      <c r="AY127" s="87"/>
      <c r="AZ127" s="87"/>
      <c r="BA127" s="87"/>
      <c r="BB127" s="87"/>
      <c r="BC127" s="87"/>
    </row>
    <row r="128" spans="1:55" ht="13.5" customHeight="1">
      <c r="A128" s="98"/>
      <c r="B128" s="96"/>
      <c r="C128" s="85"/>
      <c r="D128" s="87"/>
      <c r="E128" s="87"/>
      <c r="F128" s="87"/>
      <c r="G128" s="87"/>
      <c r="H128" s="87"/>
      <c r="I128" s="87"/>
      <c r="J128" s="87"/>
      <c r="K128" s="87"/>
      <c r="L128" s="87"/>
      <c r="M128" s="87"/>
      <c r="N128" s="87"/>
      <c r="O128" s="87"/>
      <c r="P128" s="87"/>
      <c r="Q128" s="87"/>
      <c r="R128" s="87"/>
      <c r="S128" s="87"/>
      <c r="T128" s="87"/>
      <c r="U128" s="87"/>
      <c r="V128" s="87"/>
      <c r="W128" s="87"/>
      <c r="X128" s="87"/>
      <c r="Y128" s="87"/>
      <c r="Z128" s="87"/>
      <c r="AA128" s="87"/>
      <c r="AB128" s="87"/>
      <c r="AC128" s="87"/>
      <c r="AD128" s="87"/>
      <c r="AE128" s="87"/>
      <c r="AF128" s="87"/>
      <c r="AG128" s="87"/>
      <c r="AH128" s="87"/>
      <c r="AI128" s="87"/>
      <c r="AJ128" s="87"/>
      <c r="AK128" s="87"/>
      <c r="AL128" s="87"/>
      <c r="AM128" s="87"/>
      <c r="AN128" s="87"/>
      <c r="AO128" s="87"/>
      <c r="AP128" s="87"/>
      <c r="AQ128" s="87"/>
      <c r="AR128" s="87"/>
      <c r="AS128" s="87"/>
      <c r="AT128" s="87"/>
      <c r="AU128" s="87"/>
      <c r="AV128" s="87"/>
      <c r="AW128" s="87"/>
      <c r="AX128" s="87"/>
      <c r="AY128" s="87"/>
      <c r="AZ128" s="87"/>
      <c r="BA128" s="87"/>
      <c r="BB128" s="87"/>
      <c r="BC128" s="87"/>
    </row>
    <row r="129" spans="1:55" ht="13.5" customHeight="1">
      <c r="A129" s="98"/>
      <c r="B129" s="96"/>
      <c r="C129" s="85"/>
      <c r="D129" s="87"/>
      <c r="E129" s="87"/>
      <c r="F129" s="87"/>
      <c r="G129" s="87"/>
      <c r="H129" s="87"/>
      <c r="I129" s="87"/>
      <c r="J129" s="87"/>
      <c r="K129" s="87"/>
      <c r="L129" s="87"/>
      <c r="M129" s="87"/>
      <c r="N129" s="87"/>
      <c r="O129" s="87"/>
      <c r="P129" s="87"/>
      <c r="Q129" s="87"/>
      <c r="R129" s="87"/>
      <c r="S129" s="87"/>
      <c r="T129" s="87"/>
      <c r="U129" s="87"/>
      <c r="V129" s="87"/>
      <c r="W129" s="87"/>
      <c r="X129" s="87"/>
      <c r="Y129" s="87"/>
      <c r="Z129" s="87"/>
      <c r="AA129" s="87"/>
      <c r="AB129" s="87"/>
      <c r="AC129" s="87"/>
      <c r="AD129" s="87"/>
      <c r="AE129" s="87"/>
      <c r="AF129" s="87"/>
      <c r="AG129" s="87"/>
      <c r="AH129" s="87"/>
      <c r="AI129" s="87"/>
      <c r="AJ129" s="87"/>
      <c r="AK129" s="87"/>
      <c r="AL129" s="87"/>
      <c r="AM129" s="87"/>
      <c r="AN129" s="87"/>
      <c r="AO129" s="87"/>
      <c r="AP129" s="87"/>
      <c r="AQ129" s="87"/>
      <c r="AR129" s="87"/>
      <c r="AS129" s="87"/>
      <c r="AT129" s="87"/>
      <c r="AU129" s="87"/>
      <c r="AV129" s="87"/>
      <c r="AW129" s="87"/>
      <c r="AX129" s="87"/>
      <c r="AY129" s="87"/>
      <c r="AZ129" s="87"/>
      <c r="BA129" s="87"/>
      <c r="BB129" s="87"/>
      <c r="BC129" s="87"/>
    </row>
    <row r="130" spans="1:55" ht="13.5" customHeight="1">
      <c r="A130" s="98"/>
      <c r="B130" s="96"/>
      <c r="C130" s="85"/>
      <c r="D130" s="87"/>
      <c r="E130" s="87"/>
      <c r="F130" s="87"/>
      <c r="G130" s="87"/>
      <c r="H130" s="87"/>
      <c r="I130" s="87"/>
      <c r="J130" s="87"/>
      <c r="K130" s="87"/>
      <c r="L130" s="87"/>
      <c r="M130" s="87"/>
      <c r="N130" s="87"/>
      <c r="O130" s="87"/>
      <c r="P130" s="87"/>
      <c r="Q130" s="87"/>
      <c r="R130" s="87"/>
      <c r="S130" s="87"/>
      <c r="T130" s="87"/>
      <c r="U130" s="87"/>
      <c r="V130" s="87"/>
      <c r="W130" s="87"/>
      <c r="X130" s="87"/>
      <c r="Y130" s="87"/>
      <c r="Z130" s="87"/>
      <c r="AA130" s="87"/>
      <c r="AB130" s="87"/>
      <c r="AC130" s="87"/>
      <c r="AD130" s="87"/>
      <c r="AE130" s="87"/>
      <c r="AF130" s="87"/>
      <c r="AG130" s="87"/>
      <c r="AH130" s="87"/>
      <c r="AI130" s="87"/>
      <c r="AJ130" s="87"/>
      <c r="AK130" s="87"/>
      <c r="AL130" s="87"/>
      <c r="AM130" s="87"/>
      <c r="AN130" s="87"/>
      <c r="AO130" s="87"/>
      <c r="AP130" s="87"/>
      <c r="AQ130" s="87"/>
      <c r="AR130" s="87"/>
      <c r="AS130" s="87"/>
      <c r="AT130" s="87"/>
      <c r="AU130" s="87"/>
      <c r="AV130" s="87"/>
      <c r="AW130" s="87"/>
      <c r="AX130" s="87"/>
      <c r="AY130" s="87"/>
      <c r="AZ130" s="87"/>
      <c r="BA130" s="87"/>
      <c r="BB130" s="87"/>
      <c r="BC130" s="87"/>
    </row>
    <row r="131" spans="1:55" ht="13.5" customHeight="1">
      <c r="A131" s="98"/>
      <c r="B131" s="96"/>
      <c r="C131" s="85"/>
      <c r="D131" s="87"/>
      <c r="E131" s="87"/>
      <c r="F131" s="87"/>
      <c r="G131" s="87"/>
      <c r="H131" s="87"/>
      <c r="I131" s="87"/>
      <c r="J131" s="87"/>
      <c r="K131" s="87"/>
      <c r="L131" s="87"/>
      <c r="M131" s="87"/>
      <c r="N131" s="87"/>
      <c r="O131" s="87"/>
      <c r="P131" s="87"/>
      <c r="Q131" s="87"/>
      <c r="R131" s="87"/>
      <c r="S131" s="87"/>
      <c r="T131" s="87"/>
      <c r="U131" s="87"/>
      <c r="V131" s="87"/>
      <c r="W131" s="87"/>
      <c r="X131" s="87"/>
      <c r="Y131" s="87"/>
      <c r="Z131" s="87"/>
      <c r="AA131" s="87"/>
      <c r="AB131" s="87"/>
      <c r="AC131" s="87"/>
      <c r="AD131" s="87"/>
      <c r="AE131" s="87"/>
      <c r="AF131" s="87"/>
      <c r="AG131" s="87"/>
      <c r="AH131" s="87"/>
      <c r="AI131" s="87"/>
      <c r="AJ131" s="87"/>
      <c r="AK131" s="87"/>
      <c r="AL131" s="87"/>
      <c r="AM131" s="87"/>
      <c r="AN131" s="87"/>
      <c r="AO131" s="87"/>
      <c r="AP131" s="87"/>
      <c r="AQ131" s="87"/>
      <c r="AR131" s="87"/>
      <c r="AS131" s="87"/>
      <c r="AT131" s="87"/>
      <c r="AU131" s="87"/>
      <c r="AV131" s="87"/>
      <c r="AW131" s="87"/>
      <c r="AX131" s="87"/>
      <c r="AY131" s="87"/>
      <c r="AZ131" s="87"/>
      <c r="BA131" s="87"/>
      <c r="BB131" s="87"/>
      <c r="BC131" s="87"/>
    </row>
    <row r="132" spans="1:55" ht="13.5" customHeight="1">
      <c r="A132" s="98"/>
      <c r="B132" s="96"/>
      <c r="C132" s="85"/>
      <c r="D132" s="87"/>
      <c r="E132" s="87"/>
      <c r="F132" s="87"/>
      <c r="G132" s="87"/>
      <c r="H132" s="87"/>
      <c r="I132" s="87"/>
      <c r="J132" s="87"/>
      <c r="K132" s="87"/>
      <c r="L132" s="87"/>
      <c r="M132" s="87"/>
      <c r="N132" s="87"/>
      <c r="O132" s="87"/>
      <c r="P132" s="87"/>
      <c r="Q132" s="87"/>
      <c r="R132" s="87"/>
      <c r="S132" s="87"/>
      <c r="T132" s="87"/>
      <c r="U132" s="87"/>
      <c r="V132" s="87"/>
      <c r="W132" s="87"/>
      <c r="X132" s="87"/>
      <c r="Y132" s="87"/>
      <c r="Z132" s="87"/>
      <c r="AA132" s="87"/>
      <c r="AB132" s="87"/>
      <c r="AC132" s="87"/>
      <c r="AD132" s="87"/>
      <c r="AE132" s="87"/>
      <c r="AF132" s="87"/>
      <c r="AG132" s="87"/>
      <c r="AH132" s="87"/>
      <c r="AI132" s="87"/>
      <c r="AJ132" s="87"/>
      <c r="AK132" s="87"/>
      <c r="AL132" s="87"/>
      <c r="AM132" s="87"/>
      <c r="AN132" s="87"/>
      <c r="AO132" s="87"/>
      <c r="AP132" s="87"/>
      <c r="AQ132" s="87"/>
      <c r="AR132" s="87"/>
      <c r="AS132" s="87"/>
      <c r="AT132" s="87"/>
      <c r="AU132" s="87"/>
      <c r="AV132" s="87"/>
      <c r="AW132" s="87"/>
      <c r="AX132" s="87"/>
      <c r="AY132" s="87"/>
      <c r="AZ132" s="87"/>
      <c r="BA132" s="87"/>
      <c r="BB132" s="87"/>
      <c r="BC132" s="87"/>
    </row>
    <row r="133" spans="1:55" ht="13.5" customHeight="1">
      <c r="A133" s="98"/>
      <c r="B133" s="96"/>
      <c r="C133" s="85"/>
      <c r="D133" s="87"/>
      <c r="E133" s="87"/>
      <c r="F133" s="87"/>
      <c r="G133" s="87"/>
      <c r="H133" s="87"/>
      <c r="I133" s="87"/>
      <c r="J133" s="87"/>
      <c r="K133" s="87"/>
      <c r="L133" s="87"/>
      <c r="M133" s="87"/>
      <c r="N133" s="87"/>
      <c r="O133" s="87"/>
      <c r="P133" s="87"/>
      <c r="Q133" s="87"/>
      <c r="R133" s="87"/>
      <c r="S133" s="87"/>
      <c r="T133" s="87"/>
      <c r="U133" s="87"/>
      <c r="V133" s="87"/>
      <c r="W133" s="87"/>
      <c r="X133" s="87"/>
      <c r="Y133" s="87"/>
      <c r="Z133" s="87"/>
      <c r="AA133" s="87"/>
      <c r="AB133" s="87"/>
      <c r="AC133" s="87"/>
      <c r="AD133" s="87"/>
      <c r="AE133" s="87"/>
      <c r="AF133" s="87"/>
      <c r="AG133" s="87"/>
      <c r="AH133" s="87"/>
      <c r="AI133" s="87"/>
      <c r="AJ133" s="87"/>
      <c r="AK133" s="87"/>
      <c r="AL133" s="87"/>
      <c r="AM133" s="87"/>
      <c r="AN133" s="87"/>
      <c r="AO133" s="87"/>
      <c r="AP133" s="87"/>
      <c r="AQ133" s="87"/>
      <c r="AR133" s="87"/>
      <c r="AS133" s="87"/>
      <c r="AT133" s="87"/>
      <c r="AU133" s="87"/>
      <c r="AV133" s="87"/>
      <c r="AW133" s="87"/>
      <c r="AX133" s="87"/>
      <c r="AY133" s="87"/>
      <c r="AZ133" s="87"/>
      <c r="BA133" s="87"/>
      <c r="BB133" s="87"/>
      <c r="BC133" s="87"/>
    </row>
    <row r="134" spans="1:55" ht="13.5" customHeight="1">
      <c r="A134" s="98"/>
      <c r="B134" s="96"/>
      <c r="C134" s="85"/>
      <c r="D134" s="87"/>
      <c r="E134" s="87"/>
      <c r="F134" s="87"/>
      <c r="G134" s="87"/>
      <c r="H134" s="87"/>
      <c r="I134" s="87"/>
      <c r="J134" s="87"/>
      <c r="K134" s="87"/>
      <c r="L134" s="87"/>
      <c r="M134" s="87"/>
      <c r="N134" s="87"/>
      <c r="O134" s="87"/>
      <c r="P134" s="87"/>
      <c r="Q134" s="87"/>
      <c r="R134" s="87"/>
      <c r="S134" s="87"/>
      <c r="T134" s="87"/>
      <c r="U134" s="87"/>
      <c r="V134" s="87"/>
      <c r="W134" s="87"/>
      <c r="X134" s="87"/>
      <c r="Y134" s="87"/>
      <c r="Z134" s="87"/>
      <c r="AA134" s="87"/>
      <c r="AB134" s="87"/>
      <c r="AC134" s="87"/>
      <c r="AD134" s="87"/>
      <c r="AE134" s="87"/>
      <c r="AF134" s="87"/>
      <c r="AG134" s="87"/>
      <c r="AH134" s="87"/>
      <c r="AI134" s="87"/>
      <c r="AJ134" s="87"/>
      <c r="AK134" s="87"/>
      <c r="AL134" s="87"/>
      <c r="AM134" s="87"/>
      <c r="AN134" s="87"/>
      <c r="AO134" s="87"/>
      <c r="AP134" s="87"/>
      <c r="AQ134" s="87"/>
      <c r="AR134" s="87"/>
      <c r="AS134" s="87"/>
      <c r="AT134" s="87"/>
      <c r="AU134" s="87"/>
      <c r="AV134" s="87"/>
      <c r="AW134" s="87"/>
      <c r="AX134" s="87"/>
      <c r="AY134" s="87"/>
      <c r="AZ134" s="87"/>
      <c r="BA134" s="87"/>
      <c r="BB134" s="87"/>
      <c r="BC134" s="87"/>
    </row>
    <row r="135" spans="1:55" ht="13.5" customHeight="1">
      <c r="A135" s="98"/>
      <c r="B135" s="96"/>
      <c r="C135" s="85"/>
      <c r="D135" s="87"/>
      <c r="E135" s="87"/>
      <c r="F135" s="87"/>
      <c r="G135" s="87"/>
      <c r="H135" s="87"/>
      <c r="I135" s="87"/>
      <c r="J135" s="87"/>
      <c r="K135" s="87"/>
      <c r="L135" s="87"/>
      <c r="M135" s="87"/>
      <c r="N135" s="87"/>
      <c r="O135" s="87"/>
      <c r="P135" s="87"/>
      <c r="Q135" s="87"/>
      <c r="R135" s="87"/>
      <c r="S135" s="87"/>
      <c r="T135" s="87"/>
      <c r="U135" s="87"/>
      <c r="V135" s="87"/>
      <c r="W135" s="87"/>
      <c r="X135" s="87"/>
      <c r="Y135" s="87"/>
      <c r="Z135" s="87"/>
      <c r="AA135" s="87"/>
      <c r="AB135" s="87"/>
      <c r="AC135" s="87"/>
      <c r="AD135" s="87"/>
      <c r="AE135" s="87"/>
      <c r="AF135" s="87"/>
      <c r="AG135" s="87"/>
      <c r="AH135" s="87"/>
      <c r="AI135" s="87"/>
      <c r="AJ135" s="87"/>
      <c r="AK135" s="87"/>
      <c r="AL135" s="87"/>
      <c r="AM135" s="87"/>
      <c r="AN135" s="87"/>
      <c r="AO135" s="87"/>
      <c r="AP135" s="87"/>
      <c r="AQ135" s="87"/>
      <c r="AR135" s="87"/>
      <c r="AS135" s="87"/>
      <c r="AT135" s="87"/>
      <c r="AU135" s="87"/>
      <c r="AV135" s="87"/>
      <c r="AW135" s="87"/>
      <c r="AX135" s="87"/>
      <c r="AY135" s="87"/>
      <c r="AZ135" s="87"/>
      <c r="BA135" s="87"/>
      <c r="BB135" s="87"/>
      <c r="BC135" s="87"/>
    </row>
    <row r="136" spans="1:55" ht="13.5" customHeight="1">
      <c r="A136" s="98"/>
      <c r="B136" s="96"/>
      <c r="C136" s="85"/>
      <c r="D136" s="87"/>
      <c r="E136" s="87"/>
      <c r="F136" s="87"/>
      <c r="G136" s="87"/>
      <c r="H136" s="87"/>
      <c r="I136" s="87"/>
      <c r="J136" s="87"/>
      <c r="K136" s="87"/>
      <c r="L136" s="87"/>
      <c r="M136" s="87"/>
      <c r="N136" s="87"/>
      <c r="O136" s="87"/>
      <c r="P136" s="87"/>
      <c r="Q136" s="87"/>
      <c r="R136" s="87"/>
      <c r="S136" s="87"/>
      <c r="T136" s="87"/>
      <c r="U136" s="87"/>
      <c r="V136" s="87"/>
      <c r="W136" s="87"/>
      <c r="X136" s="87"/>
      <c r="Y136" s="87"/>
      <c r="Z136" s="87"/>
      <c r="AA136" s="87"/>
      <c r="AB136" s="87"/>
      <c r="AC136" s="87"/>
      <c r="AD136" s="87"/>
      <c r="AE136" s="87"/>
      <c r="AF136" s="87"/>
      <c r="AG136" s="87"/>
      <c r="AH136" s="87"/>
      <c r="AI136" s="87"/>
      <c r="AJ136" s="87"/>
      <c r="AK136" s="87"/>
      <c r="AL136" s="87"/>
      <c r="AM136" s="87"/>
      <c r="AN136" s="87"/>
      <c r="AO136" s="87"/>
      <c r="AP136" s="87"/>
      <c r="AQ136" s="87"/>
      <c r="AR136" s="87"/>
      <c r="AS136" s="87"/>
      <c r="AT136" s="87"/>
      <c r="AU136" s="87"/>
      <c r="AV136" s="87"/>
      <c r="AW136" s="87"/>
      <c r="AX136" s="87"/>
      <c r="AY136" s="87"/>
      <c r="AZ136" s="87"/>
      <c r="BA136" s="87"/>
      <c r="BB136" s="87"/>
      <c r="BC136" s="87"/>
    </row>
    <row r="137" spans="1:55" ht="13.5" customHeight="1">
      <c r="A137" s="98"/>
      <c r="B137" s="96"/>
      <c r="C137" s="85"/>
      <c r="D137" s="87"/>
      <c r="E137" s="87"/>
      <c r="F137" s="87"/>
      <c r="G137" s="87"/>
      <c r="H137" s="87"/>
      <c r="I137" s="87"/>
      <c r="J137" s="87"/>
      <c r="K137" s="87"/>
      <c r="L137" s="87"/>
      <c r="M137" s="87"/>
      <c r="N137" s="87"/>
      <c r="O137" s="87"/>
      <c r="P137" s="87"/>
      <c r="Q137" s="87"/>
      <c r="R137" s="87"/>
      <c r="S137" s="87"/>
      <c r="T137" s="87"/>
      <c r="U137" s="87"/>
      <c r="V137" s="87"/>
      <c r="W137" s="87"/>
      <c r="X137" s="87"/>
      <c r="Y137" s="87"/>
      <c r="Z137" s="87"/>
      <c r="AA137" s="87"/>
      <c r="AB137" s="87"/>
      <c r="AC137" s="87"/>
      <c r="AD137" s="87"/>
      <c r="AE137" s="87"/>
      <c r="AF137" s="87"/>
      <c r="AG137" s="87"/>
      <c r="AH137" s="87"/>
      <c r="AI137" s="87"/>
      <c r="AJ137" s="87"/>
      <c r="AK137" s="87"/>
      <c r="AL137" s="87"/>
      <c r="AM137" s="87"/>
      <c r="AN137" s="87"/>
      <c r="AO137" s="87"/>
      <c r="AP137" s="87"/>
      <c r="AQ137" s="87"/>
      <c r="AR137" s="87"/>
      <c r="AS137" s="87"/>
      <c r="AT137" s="87"/>
      <c r="AU137" s="87"/>
      <c r="AV137" s="87"/>
      <c r="AW137" s="87"/>
      <c r="AX137" s="87"/>
      <c r="AY137" s="87"/>
      <c r="AZ137" s="87"/>
      <c r="BA137" s="87"/>
      <c r="BB137" s="87"/>
      <c r="BC137" s="87"/>
    </row>
    <row r="138" spans="1:55" ht="13.5" customHeight="1">
      <c r="A138" s="98"/>
      <c r="B138" s="96"/>
      <c r="C138" s="85"/>
      <c r="D138" s="87"/>
      <c r="E138" s="87"/>
      <c r="F138" s="87"/>
      <c r="G138" s="87"/>
      <c r="H138" s="87"/>
      <c r="I138" s="87"/>
      <c r="J138" s="87"/>
      <c r="K138" s="87"/>
      <c r="L138" s="87"/>
      <c r="M138" s="87"/>
      <c r="N138" s="87"/>
      <c r="O138" s="87"/>
      <c r="P138" s="87"/>
      <c r="Q138" s="87"/>
      <c r="R138" s="87"/>
      <c r="S138" s="87"/>
      <c r="T138" s="87"/>
      <c r="U138" s="87"/>
      <c r="V138" s="87"/>
      <c r="W138" s="87"/>
      <c r="X138" s="87"/>
      <c r="Y138" s="87"/>
      <c r="Z138" s="87"/>
      <c r="AA138" s="87"/>
      <c r="AB138" s="87"/>
      <c r="AC138" s="87"/>
      <c r="AD138" s="87"/>
      <c r="AE138" s="87"/>
      <c r="AF138" s="87"/>
      <c r="AG138" s="87"/>
      <c r="AH138" s="87"/>
      <c r="AI138" s="87"/>
      <c r="AJ138" s="87"/>
      <c r="AK138" s="87"/>
      <c r="AL138" s="87"/>
      <c r="AM138" s="87"/>
      <c r="AN138" s="87"/>
      <c r="AO138" s="87"/>
      <c r="AP138" s="87"/>
      <c r="AQ138" s="87"/>
      <c r="AR138" s="87"/>
      <c r="AS138" s="87"/>
      <c r="AT138" s="87"/>
      <c r="AU138" s="87"/>
      <c r="AV138" s="87"/>
      <c r="AW138" s="87"/>
      <c r="AX138" s="87"/>
      <c r="AY138" s="87"/>
      <c r="AZ138" s="87"/>
      <c r="BA138" s="87"/>
      <c r="BB138" s="87"/>
      <c r="BC138" s="87"/>
    </row>
    <row r="139" spans="1:55" ht="13.5" customHeight="1">
      <c r="A139" s="98"/>
      <c r="B139" s="96"/>
      <c r="C139" s="85"/>
      <c r="D139" s="87"/>
      <c r="E139" s="87"/>
      <c r="F139" s="87"/>
      <c r="G139" s="87"/>
      <c r="H139" s="87"/>
      <c r="I139" s="87"/>
      <c r="J139" s="87"/>
      <c r="K139" s="87"/>
      <c r="L139" s="87"/>
      <c r="M139" s="87"/>
      <c r="N139" s="87"/>
      <c r="O139" s="87"/>
      <c r="P139" s="87"/>
      <c r="Q139" s="87"/>
      <c r="R139" s="87"/>
      <c r="S139" s="87"/>
      <c r="T139" s="87"/>
      <c r="U139" s="87"/>
      <c r="V139" s="87"/>
      <c r="W139" s="87"/>
      <c r="X139" s="87"/>
      <c r="Y139" s="87"/>
      <c r="Z139" s="87"/>
      <c r="AA139" s="87"/>
      <c r="AB139" s="87"/>
      <c r="AC139" s="87"/>
      <c r="AD139" s="87"/>
      <c r="AE139" s="87"/>
      <c r="AF139" s="87"/>
      <c r="AG139" s="87"/>
      <c r="AH139" s="87"/>
      <c r="AI139" s="87"/>
      <c r="AJ139" s="87"/>
      <c r="AK139" s="87"/>
      <c r="AL139" s="87"/>
      <c r="AM139" s="87"/>
      <c r="AN139" s="87"/>
      <c r="AO139" s="87"/>
      <c r="AP139" s="87"/>
      <c r="AQ139" s="87"/>
      <c r="AR139" s="87"/>
      <c r="AS139" s="87"/>
      <c r="AT139" s="87"/>
      <c r="AU139" s="87"/>
      <c r="AV139" s="87"/>
      <c r="AW139" s="87"/>
      <c r="AX139" s="87"/>
      <c r="AY139" s="87"/>
      <c r="AZ139" s="87"/>
      <c r="BA139" s="87"/>
      <c r="BB139" s="87"/>
      <c r="BC139" s="87"/>
    </row>
    <row r="140" spans="1:55" ht="13.5" customHeight="1">
      <c r="A140" s="98"/>
      <c r="B140" s="96"/>
      <c r="C140" s="85"/>
      <c r="D140" s="87"/>
      <c r="E140" s="87"/>
      <c r="F140" s="87"/>
      <c r="G140" s="87"/>
      <c r="H140" s="87"/>
      <c r="I140" s="87"/>
      <c r="J140" s="87"/>
      <c r="K140" s="87"/>
      <c r="L140" s="87"/>
      <c r="M140" s="87"/>
      <c r="N140" s="87"/>
      <c r="O140" s="87"/>
      <c r="P140" s="87"/>
      <c r="Q140" s="87"/>
      <c r="R140" s="87"/>
      <c r="S140" s="87"/>
      <c r="T140" s="87"/>
      <c r="U140" s="87"/>
      <c r="V140" s="87"/>
      <c r="W140" s="87"/>
      <c r="X140" s="87"/>
      <c r="Y140" s="87"/>
      <c r="Z140" s="87"/>
      <c r="AA140" s="87"/>
      <c r="AB140" s="87"/>
      <c r="AC140" s="87"/>
      <c r="AD140" s="87"/>
      <c r="AE140" s="87"/>
      <c r="AF140" s="87"/>
      <c r="AG140" s="87"/>
      <c r="AH140" s="87"/>
      <c r="AI140" s="87"/>
      <c r="AJ140" s="87"/>
      <c r="AK140" s="87"/>
      <c r="AL140" s="87"/>
      <c r="AM140" s="87"/>
      <c r="AN140" s="87"/>
      <c r="AO140" s="87"/>
      <c r="AP140" s="87"/>
      <c r="AQ140" s="87"/>
      <c r="AR140" s="87"/>
      <c r="AS140" s="87"/>
      <c r="AT140" s="87"/>
      <c r="AU140" s="87"/>
      <c r="AV140" s="87"/>
      <c r="AW140" s="87"/>
      <c r="AX140" s="87"/>
      <c r="AY140" s="87"/>
      <c r="AZ140" s="87"/>
      <c r="BA140" s="87"/>
      <c r="BB140" s="87"/>
      <c r="BC140" s="87"/>
    </row>
    <row r="141" spans="1:55" ht="13.5" customHeight="1">
      <c r="A141" s="98"/>
      <c r="B141" s="96"/>
      <c r="C141" s="85"/>
      <c r="D141" s="87"/>
      <c r="E141" s="87"/>
      <c r="F141" s="87"/>
      <c r="G141" s="87"/>
      <c r="H141" s="87"/>
      <c r="I141" s="87"/>
      <c r="J141" s="87"/>
      <c r="K141" s="87"/>
      <c r="L141" s="87"/>
      <c r="M141" s="87"/>
      <c r="N141" s="87"/>
      <c r="O141" s="87"/>
      <c r="P141" s="87"/>
      <c r="Q141" s="87"/>
      <c r="R141" s="87"/>
      <c r="S141" s="87"/>
      <c r="T141" s="87"/>
      <c r="U141" s="87"/>
      <c r="V141" s="87"/>
      <c r="W141" s="87"/>
      <c r="X141" s="87"/>
      <c r="Y141" s="87"/>
      <c r="Z141" s="87"/>
      <c r="AA141" s="87"/>
      <c r="AB141" s="87"/>
      <c r="AC141" s="87"/>
      <c r="AD141" s="87"/>
      <c r="AE141" s="87"/>
      <c r="AF141" s="87"/>
      <c r="AG141" s="87"/>
      <c r="AH141" s="87"/>
      <c r="AI141" s="87"/>
      <c r="AJ141" s="87"/>
      <c r="AK141" s="87"/>
      <c r="AL141" s="87"/>
      <c r="AM141" s="87"/>
      <c r="AN141" s="87"/>
      <c r="AO141" s="87"/>
      <c r="AP141" s="87"/>
      <c r="AQ141" s="87"/>
      <c r="AR141" s="87"/>
      <c r="AS141" s="87"/>
      <c r="AT141" s="87"/>
      <c r="AU141" s="87"/>
      <c r="AV141" s="87"/>
      <c r="AW141" s="87"/>
      <c r="AX141" s="87"/>
      <c r="AY141" s="87"/>
      <c r="AZ141" s="87"/>
      <c r="BA141" s="87"/>
      <c r="BB141" s="87"/>
      <c r="BC141" s="87"/>
    </row>
    <row r="142" spans="1:55" ht="13.5" customHeight="1">
      <c r="A142" s="98"/>
      <c r="B142" s="96"/>
      <c r="C142" s="85"/>
      <c r="D142" s="87"/>
      <c r="E142" s="87"/>
      <c r="F142" s="87"/>
      <c r="G142" s="87"/>
      <c r="H142" s="87"/>
      <c r="I142" s="87"/>
      <c r="J142" s="87"/>
      <c r="K142" s="87"/>
      <c r="L142" s="87"/>
      <c r="M142" s="87"/>
      <c r="N142" s="87"/>
      <c r="O142" s="87"/>
      <c r="P142" s="87"/>
      <c r="Q142" s="87"/>
      <c r="R142" s="87"/>
      <c r="S142" s="87"/>
      <c r="T142" s="87"/>
      <c r="U142" s="87"/>
      <c r="V142" s="87"/>
      <c r="W142" s="87"/>
      <c r="X142" s="87"/>
      <c r="Y142" s="87"/>
      <c r="Z142" s="87"/>
      <c r="AA142" s="87"/>
      <c r="AB142" s="87"/>
      <c r="AC142" s="87"/>
      <c r="AD142" s="87"/>
      <c r="AE142" s="87"/>
      <c r="AF142" s="87"/>
      <c r="AG142" s="87"/>
      <c r="AH142" s="87"/>
      <c r="AI142" s="87"/>
      <c r="AJ142" s="87"/>
      <c r="AK142" s="87"/>
      <c r="AL142" s="87"/>
      <c r="AM142" s="87"/>
      <c r="AN142" s="87"/>
      <c r="AO142" s="87"/>
      <c r="AP142" s="87"/>
      <c r="AQ142" s="87"/>
      <c r="AR142" s="87"/>
      <c r="AS142" s="87"/>
      <c r="AT142" s="87"/>
      <c r="AU142" s="87"/>
      <c r="AV142" s="87"/>
      <c r="AW142" s="87"/>
      <c r="AX142" s="87"/>
      <c r="AY142" s="87"/>
      <c r="AZ142" s="87"/>
      <c r="BA142" s="87"/>
      <c r="BB142" s="87"/>
      <c r="BC142" s="87"/>
    </row>
    <row r="143" spans="1:55" ht="13.5" customHeight="1">
      <c r="A143" s="98"/>
      <c r="B143" s="96"/>
      <c r="C143" s="85"/>
      <c r="D143" s="87"/>
      <c r="E143" s="87"/>
      <c r="F143" s="87"/>
      <c r="G143" s="87"/>
      <c r="H143" s="87"/>
      <c r="I143" s="87"/>
      <c r="J143" s="87"/>
      <c r="K143" s="87"/>
      <c r="L143" s="87"/>
      <c r="M143" s="87"/>
      <c r="N143" s="87"/>
      <c r="O143" s="87"/>
      <c r="P143" s="87"/>
      <c r="Q143" s="87"/>
      <c r="R143" s="87"/>
      <c r="S143" s="87"/>
      <c r="T143" s="87"/>
      <c r="U143" s="87"/>
      <c r="V143" s="87"/>
      <c r="W143" s="87"/>
      <c r="X143" s="87"/>
      <c r="Y143" s="87"/>
      <c r="Z143" s="87"/>
      <c r="AA143" s="87"/>
      <c r="AB143" s="87"/>
      <c r="AC143" s="87"/>
      <c r="AD143" s="87"/>
      <c r="AE143" s="87"/>
      <c r="AF143" s="87"/>
      <c r="AG143" s="87"/>
      <c r="AH143" s="87"/>
      <c r="AI143" s="87"/>
      <c r="AJ143" s="87"/>
      <c r="AK143" s="87"/>
      <c r="AL143" s="87"/>
      <c r="AM143" s="87"/>
      <c r="AN143" s="87"/>
      <c r="AO143" s="87"/>
      <c r="AP143" s="87"/>
      <c r="AQ143" s="87"/>
      <c r="AR143" s="87"/>
      <c r="AS143" s="87"/>
      <c r="AT143" s="87"/>
      <c r="AU143" s="87"/>
      <c r="AV143" s="87"/>
      <c r="AW143" s="87"/>
      <c r="AX143" s="87"/>
      <c r="AY143" s="87"/>
      <c r="AZ143" s="87"/>
      <c r="BA143" s="87"/>
      <c r="BB143" s="87"/>
      <c r="BC143" s="87"/>
    </row>
    <row r="144" spans="1:55" ht="13.5" customHeight="1">
      <c r="A144" s="98"/>
      <c r="B144" s="96"/>
      <c r="C144" s="85"/>
      <c r="D144" s="87"/>
      <c r="E144" s="87"/>
      <c r="F144" s="87"/>
      <c r="G144" s="87"/>
      <c r="H144" s="87"/>
      <c r="I144" s="87"/>
      <c r="J144" s="87"/>
      <c r="K144" s="87"/>
      <c r="L144" s="87"/>
      <c r="M144" s="87"/>
      <c r="N144" s="87"/>
      <c r="O144" s="87"/>
      <c r="P144" s="87"/>
      <c r="Q144" s="87"/>
      <c r="R144" s="87"/>
      <c r="S144" s="87"/>
      <c r="T144" s="87"/>
      <c r="U144" s="87"/>
      <c r="V144" s="87"/>
      <c r="W144" s="87"/>
      <c r="X144" s="87"/>
      <c r="Y144" s="87"/>
      <c r="Z144" s="87"/>
      <c r="AA144" s="87"/>
      <c r="AB144" s="87"/>
      <c r="AC144" s="87"/>
      <c r="AD144" s="87"/>
      <c r="AE144" s="87"/>
      <c r="AF144" s="87"/>
      <c r="AG144" s="87"/>
      <c r="AH144" s="87"/>
      <c r="AI144" s="87"/>
      <c r="AJ144" s="87"/>
      <c r="AK144" s="87"/>
      <c r="AL144" s="87"/>
      <c r="AM144" s="87"/>
      <c r="AN144" s="87"/>
      <c r="AO144" s="87"/>
      <c r="AP144" s="87"/>
      <c r="AQ144" s="87"/>
      <c r="AR144" s="87"/>
      <c r="AS144" s="87"/>
      <c r="AT144" s="87"/>
      <c r="AU144" s="87"/>
      <c r="AV144" s="87"/>
      <c r="AW144" s="87"/>
      <c r="AX144" s="87"/>
      <c r="AY144" s="87"/>
      <c r="AZ144" s="87"/>
      <c r="BA144" s="87"/>
      <c r="BB144" s="87"/>
      <c r="BC144" s="87"/>
    </row>
    <row r="145" spans="1:55" ht="13.5" customHeight="1">
      <c r="A145" s="98"/>
      <c r="B145" s="96"/>
      <c r="C145" s="85"/>
      <c r="D145" s="87"/>
      <c r="E145" s="87"/>
      <c r="F145" s="87"/>
      <c r="G145" s="87"/>
      <c r="H145" s="87"/>
      <c r="I145" s="87"/>
      <c r="J145" s="87"/>
      <c r="K145" s="87"/>
      <c r="L145" s="87"/>
      <c r="M145" s="87"/>
      <c r="N145" s="87"/>
      <c r="O145" s="87"/>
      <c r="P145" s="87"/>
      <c r="Q145" s="87"/>
      <c r="R145" s="87"/>
      <c r="S145" s="87"/>
      <c r="T145" s="87"/>
      <c r="U145" s="87"/>
      <c r="V145" s="87"/>
      <c r="W145" s="87"/>
      <c r="X145" s="87"/>
      <c r="Y145" s="87"/>
      <c r="Z145" s="87"/>
      <c r="AA145" s="87"/>
      <c r="AB145" s="87"/>
      <c r="AC145" s="87"/>
      <c r="AD145" s="87"/>
      <c r="AE145" s="87"/>
      <c r="AF145" s="87"/>
      <c r="AG145" s="87"/>
      <c r="AH145" s="87"/>
      <c r="AI145" s="87"/>
      <c r="AJ145" s="87"/>
      <c r="AK145" s="87"/>
      <c r="AL145" s="87"/>
      <c r="AM145" s="87"/>
      <c r="AN145" s="87"/>
      <c r="AO145" s="87"/>
      <c r="AP145" s="87"/>
      <c r="AQ145" s="87"/>
      <c r="AR145" s="87"/>
      <c r="AS145" s="87"/>
      <c r="AT145" s="87"/>
      <c r="AU145" s="87"/>
      <c r="AV145" s="87"/>
      <c r="AW145" s="87"/>
      <c r="AX145" s="87"/>
      <c r="AY145" s="87"/>
      <c r="AZ145" s="87"/>
      <c r="BA145" s="87"/>
      <c r="BB145" s="87"/>
      <c r="BC145" s="87"/>
    </row>
    <row r="146" spans="1:55" ht="13.5" customHeight="1">
      <c r="A146" s="98"/>
      <c r="B146" s="96"/>
      <c r="C146" s="85"/>
      <c r="D146" s="87"/>
      <c r="E146" s="87"/>
      <c r="F146" s="87"/>
      <c r="G146" s="87"/>
      <c r="H146" s="87"/>
      <c r="I146" s="87"/>
      <c r="J146" s="87"/>
      <c r="K146" s="87"/>
      <c r="L146" s="87"/>
      <c r="M146" s="87"/>
      <c r="N146" s="87"/>
      <c r="O146" s="87"/>
      <c r="P146" s="87"/>
      <c r="Q146" s="87"/>
      <c r="R146" s="87"/>
      <c r="S146" s="87"/>
      <c r="T146" s="87"/>
      <c r="U146" s="87"/>
      <c r="V146" s="87"/>
      <c r="W146" s="87"/>
      <c r="X146" s="87"/>
      <c r="Y146" s="87"/>
      <c r="Z146" s="87"/>
      <c r="AA146" s="87"/>
      <c r="AB146" s="87"/>
      <c r="AC146" s="87"/>
      <c r="AD146" s="87"/>
      <c r="AE146" s="87"/>
      <c r="AF146" s="87"/>
      <c r="AG146" s="87"/>
      <c r="AH146" s="87"/>
      <c r="AI146" s="87"/>
      <c r="AJ146" s="87"/>
      <c r="AK146" s="87"/>
      <c r="AL146" s="87"/>
      <c r="AM146" s="87"/>
      <c r="AN146" s="87"/>
      <c r="AO146" s="87"/>
      <c r="AP146" s="87"/>
      <c r="AQ146" s="87"/>
      <c r="AR146" s="87"/>
      <c r="AS146" s="87"/>
      <c r="AT146" s="87"/>
      <c r="AU146" s="87"/>
      <c r="AV146" s="87"/>
      <c r="AW146" s="87"/>
      <c r="AX146" s="87"/>
      <c r="AY146" s="87"/>
      <c r="AZ146" s="87"/>
      <c r="BA146" s="87"/>
      <c r="BB146" s="87"/>
      <c r="BC146" s="87"/>
    </row>
    <row r="147" spans="1:55" ht="13.5" customHeight="1">
      <c r="A147" s="98"/>
      <c r="B147" s="96"/>
      <c r="C147" s="85"/>
      <c r="D147" s="87"/>
      <c r="E147" s="87"/>
      <c r="F147" s="87"/>
      <c r="G147" s="87"/>
      <c r="H147" s="87"/>
      <c r="I147" s="87"/>
      <c r="J147" s="87"/>
      <c r="K147" s="87"/>
      <c r="L147" s="87"/>
      <c r="M147" s="87"/>
      <c r="N147" s="87"/>
      <c r="O147" s="87"/>
      <c r="P147" s="87"/>
      <c r="Q147" s="87"/>
      <c r="R147" s="87"/>
      <c r="S147" s="87"/>
      <c r="T147" s="87"/>
      <c r="U147" s="87"/>
      <c r="V147" s="87"/>
      <c r="W147" s="87"/>
      <c r="X147" s="87"/>
      <c r="Y147" s="87"/>
      <c r="Z147" s="87"/>
      <c r="AA147" s="87"/>
      <c r="AB147" s="87"/>
      <c r="AC147" s="87"/>
      <c r="AD147" s="87"/>
      <c r="AE147" s="87"/>
      <c r="AF147" s="87"/>
      <c r="AG147" s="87"/>
      <c r="AH147" s="87"/>
      <c r="AI147" s="87"/>
      <c r="AJ147" s="87"/>
      <c r="AK147" s="87"/>
      <c r="AL147" s="87"/>
      <c r="AM147" s="87"/>
      <c r="AN147" s="87"/>
      <c r="AO147" s="87"/>
      <c r="AP147" s="87"/>
      <c r="AQ147" s="87"/>
      <c r="AR147" s="87"/>
      <c r="AS147" s="87"/>
      <c r="AT147" s="87"/>
      <c r="AU147" s="87"/>
      <c r="AV147" s="87"/>
      <c r="AW147" s="87"/>
      <c r="AX147" s="87"/>
      <c r="AY147" s="87"/>
      <c r="AZ147" s="87"/>
      <c r="BA147" s="87"/>
      <c r="BB147" s="87"/>
      <c r="BC147" s="87"/>
    </row>
    <row r="148" spans="1:55" ht="13.5" customHeight="1">
      <c r="A148" s="98"/>
      <c r="B148" s="96"/>
      <c r="C148" s="85"/>
      <c r="D148" s="87"/>
      <c r="E148" s="87"/>
      <c r="F148" s="87"/>
      <c r="G148" s="87"/>
      <c r="H148" s="87"/>
      <c r="I148" s="87"/>
      <c r="J148" s="87"/>
      <c r="K148" s="87"/>
      <c r="L148" s="87"/>
      <c r="M148" s="87"/>
      <c r="N148" s="87"/>
      <c r="O148" s="87"/>
      <c r="P148" s="87"/>
      <c r="Q148" s="87"/>
      <c r="R148" s="87"/>
      <c r="S148" s="87"/>
      <c r="T148" s="87"/>
      <c r="U148" s="87"/>
      <c r="V148" s="87"/>
      <c r="W148" s="87"/>
      <c r="X148" s="87"/>
      <c r="Y148" s="87"/>
      <c r="Z148" s="87"/>
      <c r="AA148" s="87"/>
      <c r="AB148" s="87"/>
      <c r="AC148" s="87"/>
      <c r="AD148" s="87"/>
      <c r="AE148" s="87"/>
      <c r="AF148" s="87"/>
      <c r="AG148" s="87"/>
      <c r="AH148" s="87"/>
      <c r="AI148" s="87"/>
      <c r="AJ148" s="87"/>
      <c r="AK148" s="87"/>
      <c r="AL148" s="87"/>
      <c r="AM148" s="87"/>
      <c r="AN148" s="87"/>
      <c r="AO148" s="87"/>
      <c r="AP148" s="87"/>
      <c r="AQ148" s="87"/>
      <c r="AR148" s="87"/>
      <c r="AS148" s="87"/>
      <c r="AT148" s="87"/>
      <c r="AU148" s="87"/>
      <c r="AV148" s="87"/>
      <c r="AW148" s="87"/>
      <c r="AX148" s="87"/>
      <c r="AY148" s="87"/>
      <c r="AZ148" s="87"/>
      <c r="BA148" s="87"/>
      <c r="BB148" s="87"/>
      <c r="BC148" s="87"/>
    </row>
    <row r="149" spans="1:55" ht="13.5" customHeight="1">
      <c r="A149" s="98"/>
      <c r="B149" s="96"/>
      <c r="C149" s="85"/>
      <c r="D149" s="87"/>
      <c r="E149" s="87"/>
      <c r="F149" s="87"/>
      <c r="G149" s="87"/>
      <c r="H149" s="87"/>
      <c r="I149" s="87"/>
      <c r="J149" s="87"/>
      <c r="K149" s="87"/>
      <c r="L149" s="87"/>
      <c r="M149" s="87"/>
      <c r="N149" s="87"/>
      <c r="O149" s="87"/>
      <c r="P149" s="87"/>
      <c r="Q149" s="87"/>
      <c r="R149" s="87"/>
      <c r="S149" s="87"/>
      <c r="T149" s="87"/>
      <c r="U149" s="87"/>
      <c r="V149" s="87"/>
      <c r="W149" s="87"/>
      <c r="X149" s="87"/>
      <c r="Y149" s="87"/>
      <c r="Z149" s="87"/>
      <c r="AA149" s="87"/>
      <c r="AB149" s="87"/>
      <c r="AC149" s="87"/>
      <c r="AD149" s="87"/>
      <c r="AE149" s="87"/>
      <c r="AF149" s="87"/>
      <c r="AG149" s="87"/>
      <c r="AH149" s="87"/>
      <c r="AI149" s="87"/>
      <c r="AJ149" s="87"/>
      <c r="AK149" s="87"/>
      <c r="AL149" s="87"/>
      <c r="AM149" s="87"/>
      <c r="AN149" s="87"/>
      <c r="AO149" s="87"/>
      <c r="AP149" s="87"/>
      <c r="AQ149" s="87"/>
      <c r="AR149" s="87"/>
      <c r="AS149" s="87"/>
      <c r="AT149" s="87"/>
      <c r="AU149" s="87"/>
      <c r="AV149" s="87"/>
      <c r="AW149" s="87"/>
      <c r="AX149" s="87"/>
      <c r="AY149" s="87"/>
      <c r="AZ149" s="87"/>
      <c r="BA149" s="87"/>
      <c r="BB149" s="87"/>
      <c r="BC149" s="87"/>
    </row>
    <row r="150" spans="1:55" ht="13.5" customHeight="1">
      <c r="A150" s="98"/>
      <c r="B150" s="96"/>
      <c r="C150" s="85"/>
      <c r="D150" s="87"/>
      <c r="E150" s="87"/>
      <c r="F150" s="87"/>
      <c r="G150" s="87"/>
      <c r="H150" s="87"/>
      <c r="I150" s="87"/>
      <c r="J150" s="87"/>
      <c r="K150" s="87"/>
      <c r="L150" s="87"/>
      <c r="M150" s="87"/>
      <c r="N150" s="87"/>
      <c r="O150" s="87"/>
      <c r="P150" s="87"/>
      <c r="Q150" s="87"/>
      <c r="R150" s="87"/>
      <c r="S150" s="87"/>
      <c r="T150" s="87"/>
      <c r="U150" s="87"/>
      <c r="V150" s="87"/>
      <c r="W150" s="87"/>
      <c r="X150" s="87"/>
      <c r="Y150" s="87"/>
      <c r="Z150" s="87"/>
      <c r="AA150" s="87"/>
      <c r="AB150" s="87"/>
      <c r="AC150" s="87"/>
      <c r="AD150" s="87"/>
      <c r="AE150" s="87"/>
      <c r="AF150" s="87"/>
      <c r="AG150" s="87"/>
      <c r="AH150" s="87"/>
      <c r="AI150" s="87"/>
      <c r="AJ150" s="87"/>
      <c r="AK150" s="87"/>
      <c r="AL150" s="87"/>
      <c r="AM150" s="87"/>
      <c r="AN150" s="87"/>
      <c r="AO150" s="87"/>
      <c r="AP150" s="87"/>
      <c r="AQ150" s="87"/>
      <c r="AR150" s="87"/>
      <c r="AS150" s="87"/>
      <c r="AT150" s="87"/>
      <c r="AU150" s="87"/>
      <c r="AV150" s="87"/>
      <c r="AW150" s="87"/>
      <c r="AX150" s="87"/>
      <c r="AY150" s="87"/>
      <c r="AZ150" s="87"/>
      <c r="BA150" s="87"/>
      <c r="BB150" s="87"/>
      <c r="BC150" s="87"/>
    </row>
    <row r="151" spans="1:55" ht="13.5" customHeight="1">
      <c r="A151" s="98"/>
      <c r="B151" s="96"/>
      <c r="C151" s="85"/>
      <c r="D151" s="87"/>
      <c r="E151" s="87"/>
      <c r="F151" s="87"/>
      <c r="G151" s="87"/>
      <c r="H151" s="87"/>
      <c r="I151" s="87"/>
      <c r="J151" s="87"/>
      <c r="K151" s="87"/>
      <c r="L151" s="87"/>
      <c r="M151" s="87"/>
      <c r="N151" s="87"/>
      <c r="O151" s="87"/>
      <c r="P151" s="87"/>
      <c r="Q151" s="87"/>
      <c r="R151" s="87"/>
      <c r="S151" s="87"/>
      <c r="T151" s="87"/>
      <c r="U151" s="87"/>
      <c r="V151" s="87"/>
      <c r="W151" s="87"/>
      <c r="X151" s="87"/>
      <c r="Y151" s="87"/>
      <c r="Z151" s="87"/>
      <c r="AA151" s="87"/>
      <c r="AB151" s="87"/>
      <c r="AC151" s="87"/>
      <c r="AD151" s="87"/>
      <c r="AE151" s="87"/>
      <c r="AF151" s="87"/>
      <c r="AG151" s="87"/>
      <c r="AH151" s="87"/>
      <c r="AI151" s="87"/>
      <c r="AJ151" s="87"/>
      <c r="AK151" s="87"/>
      <c r="AL151" s="87"/>
      <c r="AM151" s="87"/>
      <c r="AN151" s="87"/>
      <c r="AO151" s="87"/>
      <c r="AP151" s="87"/>
      <c r="AQ151" s="87"/>
      <c r="AR151" s="87"/>
      <c r="AS151" s="87"/>
      <c r="AT151" s="87"/>
      <c r="AU151" s="87"/>
      <c r="AV151" s="87"/>
      <c r="AW151" s="87"/>
      <c r="AX151" s="87"/>
      <c r="AY151" s="87"/>
      <c r="AZ151" s="87"/>
      <c r="BA151" s="87"/>
      <c r="BB151" s="87"/>
      <c r="BC151" s="87"/>
    </row>
    <row r="152" spans="1:55" ht="13.5" customHeight="1">
      <c r="A152" s="98"/>
      <c r="B152" s="96"/>
      <c r="C152" s="85"/>
      <c r="D152" s="87"/>
      <c r="E152" s="87"/>
      <c r="F152" s="87"/>
      <c r="G152" s="87"/>
      <c r="H152" s="87"/>
      <c r="I152" s="87"/>
      <c r="J152" s="87"/>
      <c r="K152" s="87"/>
      <c r="L152" s="87"/>
      <c r="M152" s="87"/>
      <c r="N152" s="87"/>
      <c r="O152" s="87"/>
      <c r="P152" s="87"/>
      <c r="Q152" s="87"/>
      <c r="R152" s="87"/>
      <c r="S152" s="87"/>
      <c r="T152" s="87"/>
      <c r="U152" s="87"/>
      <c r="V152" s="87"/>
      <c r="W152" s="87"/>
      <c r="X152" s="87"/>
      <c r="Y152" s="87"/>
      <c r="Z152" s="87"/>
      <c r="AA152" s="87"/>
      <c r="AB152" s="87"/>
      <c r="AC152" s="87"/>
      <c r="AD152" s="87"/>
      <c r="AE152" s="87"/>
      <c r="AF152" s="87"/>
      <c r="AG152" s="87"/>
      <c r="AH152" s="87"/>
      <c r="AI152" s="87"/>
      <c r="AJ152" s="87"/>
      <c r="AK152" s="87"/>
      <c r="AL152" s="87"/>
      <c r="AM152" s="87"/>
      <c r="AN152" s="87"/>
      <c r="AO152" s="87"/>
      <c r="AP152" s="87"/>
      <c r="AQ152" s="87"/>
      <c r="AR152" s="87"/>
      <c r="AS152" s="87"/>
      <c r="AT152" s="87"/>
      <c r="AU152" s="87"/>
      <c r="AV152" s="87"/>
      <c r="AW152" s="87"/>
      <c r="AX152" s="87"/>
      <c r="AY152" s="87"/>
      <c r="AZ152" s="87"/>
      <c r="BA152" s="87"/>
      <c r="BB152" s="87"/>
      <c r="BC152" s="87"/>
    </row>
    <row r="153" spans="1:55" ht="13.5" customHeight="1">
      <c r="A153" s="98"/>
      <c r="B153" s="96"/>
      <c r="C153" s="85"/>
      <c r="D153" s="87"/>
      <c r="E153" s="87"/>
      <c r="F153" s="87"/>
      <c r="G153" s="87"/>
      <c r="H153" s="87"/>
      <c r="I153" s="87"/>
      <c r="J153" s="87"/>
      <c r="K153" s="87"/>
      <c r="L153" s="87"/>
      <c r="M153" s="87"/>
      <c r="N153" s="87"/>
      <c r="O153" s="87"/>
      <c r="P153" s="87"/>
      <c r="Q153" s="87"/>
      <c r="R153" s="87"/>
      <c r="S153" s="87"/>
      <c r="T153" s="87"/>
      <c r="U153" s="87"/>
      <c r="V153" s="87"/>
      <c r="W153" s="87"/>
      <c r="X153" s="87"/>
      <c r="Y153" s="87"/>
      <c r="Z153" s="87"/>
      <c r="AA153" s="87"/>
      <c r="AB153" s="87"/>
      <c r="AC153" s="87"/>
      <c r="AD153" s="87"/>
      <c r="AE153" s="87"/>
      <c r="AF153" s="87"/>
      <c r="AG153" s="87"/>
      <c r="AH153" s="87"/>
      <c r="AI153" s="87"/>
      <c r="AJ153" s="87"/>
      <c r="AK153" s="87"/>
      <c r="AL153" s="87"/>
      <c r="AM153" s="87"/>
      <c r="AN153" s="87"/>
      <c r="AO153" s="87"/>
      <c r="AP153" s="87"/>
      <c r="AQ153" s="87"/>
      <c r="AR153" s="87"/>
      <c r="AS153" s="87"/>
      <c r="AT153" s="87"/>
      <c r="AU153" s="87"/>
      <c r="AV153" s="87"/>
      <c r="AW153" s="87"/>
      <c r="AX153" s="87"/>
      <c r="AY153" s="87"/>
      <c r="AZ153" s="87"/>
      <c r="BA153" s="87"/>
      <c r="BB153" s="87"/>
      <c r="BC153" s="87"/>
    </row>
    <row r="154" spans="1:55" ht="13.5" customHeight="1">
      <c r="A154" s="98"/>
      <c r="B154" s="96"/>
      <c r="C154" s="85"/>
      <c r="D154" s="87"/>
      <c r="E154" s="87"/>
      <c r="F154" s="87"/>
      <c r="G154" s="87"/>
      <c r="H154" s="87"/>
      <c r="I154" s="87"/>
      <c r="J154" s="87"/>
      <c r="K154" s="87"/>
      <c r="L154" s="87"/>
      <c r="M154" s="87"/>
      <c r="N154" s="87"/>
      <c r="O154" s="87"/>
      <c r="P154" s="87"/>
      <c r="Q154" s="87"/>
      <c r="R154" s="87"/>
      <c r="S154" s="87"/>
      <c r="T154" s="87"/>
      <c r="U154" s="87"/>
      <c r="V154" s="87"/>
      <c r="W154" s="87"/>
      <c r="X154" s="87"/>
      <c r="Y154" s="87"/>
      <c r="Z154" s="87"/>
      <c r="AA154" s="87"/>
      <c r="AB154" s="87"/>
      <c r="AC154" s="87"/>
      <c r="AD154" s="87"/>
      <c r="AE154" s="87"/>
      <c r="AF154" s="87"/>
      <c r="AG154" s="87"/>
      <c r="AH154" s="87"/>
      <c r="AI154" s="87"/>
      <c r="AJ154" s="87"/>
      <c r="AK154" s="87"/>
      <c r="AL154" s="87"/>
      <c r="AM154" s="87"/>
      <c r="AN154" s="87"/>
      <c r="AO154" s="87"/>
      <c r="AP154" s="87"/>
      <c r="AQ154" s="87"/>
      <c r="AR154" s="87"/>
      <c r="AS154" s="87"/>
      <c r="AT154" s="87"/>
      <c r="AU154" s="87"/>
      <c r="AV154" s="87"/>
      <c r="AW154" s="87"/>
      <c r="AX154" s="87"/>
      <c r="AY154" s="87"/>
      <c r="AZ154" s="87"/>
      <c r="BA154" s="87"/>
      <c r="BB154" s="87"/>
      <c r="BC154" s="87"/>
    </row>
    <row r="155" spans="1:55" ht="13.5" customHeight="1">
      <c r="A155" s="98"/>
      <c r="B155" s="96"/>
      <c r="C155" s="85"/>
      <c r="D155" s="87"/>
      <c r="E155" s="87"/>
      <c r="F155" s="87"/>
      <c r="G155" s="87"/>
      <c r="H155" s="87"/>
      <c r="I155" s="87"/>
      <c r="J155" s="87"/>
      <c r="K155" s="87"/>
      <c r="L155" s="87"/>
      <c r="M155" s="87"/>
      <c r="N155" s="87"/>
      <c r="O155" s="87"/>
      <c r="P155" s="87"/>
      <c r="Q155" s="87"/>
      <c r="R155" s="87"/>
      <c r="S155" s="87"/>
      <c r="T155" s="87"/>
      <c r="U155" s="87"/>
      <c r="V155" s="87"/>
      <c r="W155" s="87"/>
      <c r="X155" s="87"/>
      <c r="Y155" s="87"/>
      <c r="Z155" s="87"/>
      <c r="AA155" s="87"/>
      <c r="AB155" s="87"/>
      <c r="AC155" s="87"/>
      <c r="AD155" s="87"/>
      <c r="AE155" s="87"/>
      <c r="AF155" s="87"/>
      <c r="AG155" s="87"/>
      <c r="AH155" s="87"/>
      <c r="AI155" s="87"/>
      <c r="AJ155" s="87"/>
      <c r="AK155" s="87"/>
      <c r="AL155" s="87"/>
      <c r="AM155" s="87"/>
      <c r="AN155" s="87"/>
      <c r="AO155" s="87"/>
      <c r="AP155" s="87"/>
      <c r="AQ155" s="87"/>
      <c r="AR155" s="87"/>
      <c r="AS155" s="87"/>
      <c r="AT155" s="87"/>
      <c r="AU155" s="87"/>
      <c r="AV155" s="87"/>
      <c r="AW155" s="87"/>
      <c r="AX155" s="87"/>
      <c r="AY155" s="87"/>
      <c r="AZ155" s="87"/>
      <c r="BA155" s="87"/>
      <c r="BB155" s="87"/>
      <c r="BC155" s="87"/>
    </row>
    <row r="156" spans="1:55" ht="13.5" customHeight="1">
      <c r="A156" s="98"/>
      <c r="B156" s="96"/>
      <c r="C156" s="85"/>
      <c r="D156" s="87"/>
      <c r="E156" s="87"/>
      <c r="F156" s="87"/>
      <c r="G156" s="87"/>
      <c r="H156" s="87"/>
      <c r="I156" s="87"/>
      <c r="J156" s="87"/>
      <c r="K156" s="87"/>
      <c r="L156" s="87"/>
      <c r="M156" s="87"/>
      <c r="N156" s="87"/>
      <c r="O156" s="87"/>
      <c r="P156" s="87"/>
      <c r="Q156" s="87"/>
      <c r="R156" s="87"/>
      <c r="S156" s="87"/>
      <c r="T156" s="87"/>
      <c r="U156" s="87"/>
      <c r="V156" s="87"/>
      <c r="W156" s="87"/>
      <c r="X156" s="87"/>
      <c r="Y156" s="87"/>
      <c r="Z156" s="87"/>
      <c r="AA156" s="87"/>
      <c r="AB156" s="87"/>
      <c r="AC156" s="87"/>
      <c r="AD156" s="87"/>
      <c r="AE156" s="87"/>
      <c r="AF156" s="87"/>
      <c r="AG156" s="87"/>
      <c r="AH156" s="87"/>
      <c r="AI156" s="87"/>
      <c r="AJ156" s="87"/>
      <c r="AK156" s="87"/>
      <c r="AL156" s="87"/>
      <c r="AM156" s="87"/>
      <c r="AN156" s="87"/>
      <c r="AO156" s="87"/>
      <c r="AP156" s="87"/>
      <c r="AQ156" s="87"/>
      <c r="AR156" s="87"/>
      <c r="AS156" s="87"/>
      <c r="AT156" s="87"/>
      <c r="AU156" s="87"/>
      <c r="AV156" s="87"/>
      <c r="AW156" s="87"/>
      <c r="AX156" s="87"/>
      <c r="AY156" s="87"/>
      <c r="AZ156" s="87"/>
      <c r="BA156" s="87"/>
      <c r="BB156" s="87"/>
      <c r="BC156" s="87"/>
    </row>
    <row r="157" spans="1:55" ht="13.5" customHeight="1">
      <c r="A157" s="98"/>
      <c r="B157" s="96"/>
      <c r="C157" s="85"/>
      <c r="D157" s="87"/>
      <c r="E157" s="87"/>
      <c r="F157" s="87"/>
      <c r="G157" s="87"/>
      <c r="H157" s="87"/>
      <c r="I157" s="87"/>
      <c r="J157" s="87"/>
      <c r="K157" s="87"/>
      <c r="L157" s="87"/>
      <c r="M157" s="87"/>
      <c r="N157" s="87"/>
      <c r="O157" s="87"/>
      <c r="P157" s="87"/>
      <c r="Q157" s="87"/>
      <c r="R157" s="87"/>
      <c r="S157" s="87"/>
      <c r="T157" s="87"/>
      <c r="U157" s="87"/>
      <c r="V157" s="87"/>
      <c r="W157" s="87"/>
      <c r="X157" s="87"/>
      <c r="Y157" s="87"/>
      <c r="Z157" s="87"/>
      <c r="AA157" s="87"/>
      <c r="AB157" s="87"/>
      <c r="AC157" s="87"/>
      <c r="AD157" s="87"/>
      <c r="AE157" s="87"/>
      <c r="AF157" s="87"/>
      <c r="AG157" s="87"/>
      <c r="AH157" s="87"/>
      <c r="AI157" s="87"/>
      <c r="AJ157" s="87"/>
      <c r="AK157" s="87"/>
      <c r="AL157" s="87"/>
      <c r="AM157" s="87"/>
      <c r="AN157" s="87"/>
      <c r="AO157" s="87"/>
      <c r="AP157" s="87"/>
      <c r="AQ157" s="87"/>
      <c r="AR157" s="87"/>
      <c r="AS157" s="87"/>
      <c r="AT157" s="87"/>
      <c r="AU157" s="87"/>
      <c r="AV157" s="87"/>
      <c r="AW157" s="87"/>
      <c r="AX157" s="87"/>
      <c r="AY157" s="87"/>
      <c r="AZ157" s="87"/>
      <c r="BA157" s="87"/>
      <c r="BB157" s="87"/>
      <c r="BC157" s="87"/>
    </row>
    <row r="158" spans="1:55" ht="13.5" customHeight="1">
      <c r="A158" s="98"/>
      <c r="B158" s="96"/>
      <c r="C158" s="85"/>
      <c r="D158" s="87"/>
      <c r="E158" s="87"/>
      <c r="F158" s="87"/>
      <c r="G158" s="87"/>
      <c r="H158" s="87"/>
      <c r="I158" s="87"/>
      <c r="J158" s="87"/>
      <c r="K158" s="87"/>
      <c r="L158" s="87"/>
      <c r="M158" s="87"/>
      <c r="N158" s="87"/>
      <c r="O158" s="87"/>
      <c r="P158" s="87"/>
      <c r="Q158" s="87"/>
      <c r="R158" s="87"/>
      <c r="S158" s="87"/>
      <c r="T158" s="87"/>
      <c r="U158" s="87"/>
      <c r="V158" s="87"/>
      <c r="W158" s="87"/>
      <c r="X158" s="87"/>
      <c r="Y158" s="87"/>
      <c r="Z158" s="87"/>
      <c r="AA158" s="87"/>
      <c r="AB158" s="87"/>
      <c r="AC158" s="87"/>
      <c r="AD158" s="87"/>
      <c r="AE158" s="87"/>
      <c r="AF158" s="87"/>
      <c r="AG158" s="87"/>
      <c r="AH158" s="87"/>
      <c r="AI158" s="87"/>
      <c r="AJ158" s="87"/>
      <c r="AK158" s="87"/>
      <c r="AL158" s="87"/>
      <c r="AM158" s="87"/>
      <c r="AN158" s="87"/>
      <c r="AO158" s="87"/>
      <c r="AP158" s="87"/>
      <c r="AQ158" s="87"/>
      <c r="AR158" s="87"/>
      <c r="AS158" s="87"/>
      <c r="AT158" s="87"/>
      <c r="AU158" s="87"/>
      <c r="AV158" s="87"/>
      <c r="AW158" s="87"/>
      <c r="AX158" s="87"/>
      <c r="AY158" s="87"/>
      <c r="AZ158" s="87"/>
      <c r="BA158" s="87"/>
      <c r="BB158" s="87"/>
      <c r="BC158" s="87"/>
    </row>
    <row r="159" spans="1:55" ht="13.5" customHeight="1">
      <c r="A159" s="98"/>
      <c r="B159" s="96"/>
      <c r="C159" s="85"/>
      <c r="D159" s="87"/>
      <c r="E159" s="87"/>
      <c r="F159" s="87"/>
      <c r="G159" s="87"/>
      <c r="H159" s="87"/>
      <c r="I159" s="87"/>
      <c r="J159" s="87"/>
      <c r="K159" s="87"/>
      <c r="L159" s="87"/>
      <c r="M159" s="87"/>
      <c r="N159" s="87"/>
      <c r="O159" s="87"/>
      <c r="P159" s="87"/>
      <c r="Q159" s="87"/>
      <c r="R159" s="87"/>
      <c r="S159" s="87"/>
      <c r="T159" s="87"/>
      <c r="U159" s="87"/>
      <c r="V159" s="87"/>
      <c r="W159" s="87"/>
      <c r="X159" s="87"/>
      <c r="Y159" s="87"/>
      <c r="Z159" s="87"/>
      <c r="AA159" s="87"/>
      <c r="AB159" s="87"/>
      <c r="AC159" s="87"/>
      <c r="AD159" s="87"/>
      <c r="AE159" s="87"/>
      <c r="AF159" s="87"/>
      <c r="AG159" s="87"/>
      <c r="AH159" s="87"/>
      <c r="AI159" s="87"/>
      <c r="AJ159" s="87"/>
      <c r="AK159" s="87"/>
      <c r="AL159" s="87"/>
      <c r="AM159" s="87"/>
      <c r="AN159" s="87"/>
      <c r="AO159" s="87"/>
      <c r="AP159" s="87"/>
      <c r="AQ159" s="87"/>
      <c r="AR159" s="87"/>
      <c r="AS159" s="87"/>
      <c r="AT159" s="87"/>
      <c r="AU159" s="87"/>
      <c r="AV159" s="87"/>
      <c r="AW159" s="87"/>
      <c r="AX159" s="87"/>
      <c r="AY159" s="87"/>
      <c r="AZ159" s="87"/>
      <c r="BA159" s="87"/>
      <c r="BB159" s="87"/>
      <c r="BC159" s="87"/>
    </row>
    <row r="160" spans="1:55" ht="13.5" customHeight="1">
      <c r="A160" s="98"/>
      <c r="B160" s="96"/>
      <c r="C160" s="85"/>
      <c r="D160" s="87"/>
      <c r="E160" s="87"/>
      <c r="F160" s="87"/>
      <c r="G160" s="87"/>
      <c r="H160" s="87"/>
      <c r="I160" s="87"/>
      <c r="J160" s="87"/>
      <c r="K160" s="87"/>
      <c r="L160" s="87"/>
      <c r="M160" s="87"/>
      <c r="N160" s="87"/>
      <c r="O160" s="87"/>
      <c r="P160" s="87"/>
      <c r="Q160" s="87"/>
      <c r="R160" s="87"/>
      <c r="S160" s="87"/>
      <c r="T160" s="87"/>
      <c r="U160" s="87"/>
      <c r="V160" s="87"/>
      <c r="W160" s="87"/>
      <c r="X160" s="87"/>
      <c r="Y160" s="87"/>
      <c r="Z160" s="87"/>
      <c r="AA160" s="87"/>
      <c r="AB160" s="87"/>
      <c r="AC160" s="87"/>
      <c r="AD160" s="87"/>
      <c r="AE160" s="87"/>
      <c r="AF160" s="87"/>
      <c r="AG160" s="87"/>
      <c r="AH160" s="87"/>
      <c r="AI160" s="87"/>
      <c r="AJ160" s="87"/>
      <c r="AK160" s="87"/>
      <c r="AL160" s="87"/>
      <c r="AM160" s="87"/>
      <c r="AN160" s="87"/>
      <c r="AO160" s="87"/>
      <c r="AP160" s="87"/>
      <c r="AQ160" s="87"/>
      <c r="AR160" s="87"/>
      <c r="AS160" s="87"/>
      <c r="AT160" s="87"/>
      <c r="AU160" s="87"/>
      <c r="AV160" s="87"/>
      <c r="AW160" s="87"/>
      <c r="AX160" s="87"/>
      <c r="AY160" s="87"/>
      <c r="AZ160" s="87"/>
      <c r="BA160" s="87"/>
      <c r="BB160" s="87"/>
      <c r="BC160" s="87"/>
    </row>
    <row r="161" spans="1:55" ht="13.5" customHeight="1">
      <c r="A161" s="98"/>
      <c r="B161" s="96"/>
      <c r="C161" s="85"/>
      <c r="D161" s="87"/>
      <c r="E161" s="87"/>
      <c r="F161" s="87"/>
      <c r="G161" s="87"/>
      <c r="H161" s="87"/>
      <c r="I161" s="87"/>
      <c r="J161" s="87"/>
      <c r="K161" s="87"/>
      <c r="L161" s="87"/>
      <c r="M161" s="87"/>
      <c r="N161" s="87"/>
      <c r="O161" s="87"/>
      <c r="P161" s="87"/>
      <c r="Q161" s="87"/>
      <c r="R161" s="87"/>
      <c r="S161" s="87"/>
      <c r="T161" s="87"/>
      <c r="U161" s="87"/>
      <c r="V161" s="87"/>
      <c r="W161" s="87"/>
      <c r="X161" s="87"/>
      <c r="Y161" s="87"/>
      <c r="Z161" s="87"/>
      <c r="AA161" s="87"/>
      <c r="AB161" s="87"/>
      <c r="AC161" s="87"/>
      <c r="AD161" s="87"/>
      <c r="AE161" s="87"/>
      <c r="AF161" s="87"/>
      <c r="AG161" s="87"/>
      <c r="AH161" s="87"/>
      <c r="AI161" s="87"/>
      <c r="AJ161" s="87"/>
      <c r="AK161" s="87"/>
      <c r="AL161" s="87"/>
      <c r="AM161" s="87"/>
      <c r="AN161" s="87"/>
      <c r="AO161" s="87"/>
      <c r="AP161" s="87"/>
      <c r="AQ161" s="87"/>
      <c r="AR161" s="87"/>
      <c r="AS161" s="87"/>
      <c r="AT161" s="87"/>
      <c r="AU161" s="87"/>
      <c r="AV161" s="87"/>
      <c r="AW161" s="87"/>
      <c r="AX161" s="87"/>
      <c r="AY161" s="87"/>
      <c r="AZ161" s="87"/>
      <c r="BA161" s="87"/>
      <c r="BB161" s="87"/>
      <c r="BC161" s="87"/>
    </row>
    <row r="162" spans="1:55" ht="13.5" customHeight="1">
      <c r="A162" s="98"/>
      <c r="B162" s="96"/>
      <c r="C162" s="85"/>
      <c r="D162" s="87"/>
      <c r="E162" s="87"/>
      <c r="F162" s="87"/>
      <c r="G162" s="87"/>
      <c r="H162" s="87"/>
      <c r="I162" s="87"/>
      <c r="J162" s="87"/>
      <c r="K162" s="87"/>
      <c r="L162" s="87"/>
      <c r="M162" s="87"/>
      <c r="N162" s="87"/>
      <c r="O162" s="87"/>
      <c r="P162" s="87"/>
      <c r="Q162" s="87"/>
      <c r="R162" s="87"/>
      <c r="S162" s="87"/>
      <c r="T162" s="87"/>
      <c r="U162" s="87"/>
      <c r="V162" s="87"/>
      <c r="W162" s="87"/>
      <c r="X162" s="87"/>
      <c r="Y162" s="87"/>
      <c r="Z162" s="87"/>
      <c r="AA162" s="87"/>
      <c r="AB162" s="87"/>
      <c r="AC162" s="87"/>
      <c r="AD162" s="87"/>
      <c r="AE162" s="87"/>
      <c r="AF162" s="87"/>
      <c r="AG162" s="87"/>
      <c r="AH162" s="87"/>
      <c r="AI162" s="87"/>
      <c r="AJ162" s="87"/>
      <c r="AK162" s="87"/>
      <c r="AL162" s="87"/>
      <c r="AM162" s="87"/>
      <c r="AN162" s="87"/>
      <c r="AO162" s="87"/>
      <c r="AP162" s="87"/>
      <c r="AQ162" s="87"/>
      <c r="AR162" s="87"/>
      <c r="AS162" s="87"/>
      <c r="AT162" s="87"/>
      <c r="AU162" s="87"/>
      <c r="AV162" s="87"/>
      <c r="AW162" s="87"/>
      <c r="AX162" s="87"/>
      <c r="AY162" s="87"/>
      <c r="AZ162" s="87"/>
      <c r="BA162" s="87"/>
      <c r="BB162" s="87"/>
      <c r="BC162" s="87"/>
    </row>
    <row r="163" spans="1:55" ht="13.5" customHeight="1">
      <c r="A163" s="98"/>
      <c r="B163" s="96"/>
      <c r="C163" s="85"/>
      <c r="D163" s="87"/>
      <c r="E163" s="87"/>
      <c r="F163" s="87"/>
      <c r="G163" s="87"/>
      <c r="H163" s="87"/>
      <c r="I163" s="87"/>
      <c r="J163" s="87"/>
      <c r="K163" s="87"/>
      <c r="L163" s="87"/>
      <c r="M163" s="87"/>
      <c r="N163" s="87"/>
      <c r="O163" s="87"/>
      <c r="P163" s="87"/>
      <c r="Q163" s="87"/>
      <c r="R163" s="87"/>
      <c r="S163" s="87"/>
      <c r="T163" s="87"/>
      <c r="U163" s="87"/>
      <c r="V163" s="87"/>
      <c r="W163" s="87"/>
      <c r="X163" s="87"/>
      <c r="Y163" s="87"/>
      <c r="Z163" s="87"/>
      <c r="AA163" s="87"/>
      <c r="AB163" s="87"/>
      <c r="AC163" s="87"/>
      <c r="AD163" s="87"/>
      <c r="AE163" s="87"/>
      <c r="AF163" s="87"/>
      <c r="AG163" s="87"/>
      <c r="AH163" s="87"/>
      <c r="AI163" s="87"/>
      <c r="AJ163" s="87"/>
      <c r="AK163" s="87"/>
      <c r="AL163" s="87"/>
      <c r="AM163" s="87"/>
      <c r="AN163" s="87"/>
      <c r="AO163" s="87"/>
      <c r="AP163" s="87"/>
      <c r="AQ163" s="87"/>
      <c r="AR163" s="87"/>
      <c r="AS163" s="87"/>
      <c r="AT163" s="87"/>
      <c r="AU163" s="87"/>
      <c r="AV163" s="87"/>
      <c r="AW163" s="87"/>
      <c r="AX163" s="87"/>
      <c r="AY163" s="87"/>
      <c r="AZ163" s="87"/>
      <c r="BA163" s="87"/>
      <c r="BB163" s="87"/>
      <c r="BC163" s="87"/>
    </row>
    <row r="164" spans="1:55" ht="13.5" customHeight="1">
      <c r="A164" s="98"/>
      <c r="B164" s="96"/>
      <c r="C164" s="85"/>
      <c r="D164" s="87"/>
      <c r="E164" s="87"/>
      <c r="F164" s="87"/>
      <c r="G164" s="87"/>
      <c r="H164" s="87"/>
      <c r="I164" s="87"/>
      <c r="J164" s="87"/>
      <c r="K164" s="87"/>
      <c r="L164" s="87"/>
      <c r="M164" s="87"/>
      <c r="N164" s="87"/>
      <c r="O164" s="87"/>
      <c r="P164" s="87"/>
      <c r="Q164" s="87"/>
      <c r="R164" s="87"/>
      <c r="S164" s="87"/>
      <c r="T164" s="87"/>
      <c r="U164" s="87"/>
      <c r="V164" s="87"/>
      <c r="W164" s="87"/>
      <c r="X164" s="87"/>
      <c r="Y164" s="87"/>
      <c r="Z164" s="87"/>
      <c r="AA164" s="87"/>
      <c r="AB164" s="87"/>
      <c r="AC164" s="87"/>
      <c r="AD164" s="87"/>
      <c r="AE164" s="87"/>
      <c r="AF164" s="87"/>
      <c r="AG164" s="87"/>
      <c r="AH164" s="87"/>
      <c r="AI164" s="87"/>
      <c r="AJ164" s="87"/>
      <c r="AK164" s="87"/>
      <c r="AL164" s="87"/>
      <c r="AM164" s="87"/>
      <c r="AN164" s="87"/>
      <c r="AO164" s="87"/>
      <c r="AP164" s="87"/>
      <c r="AQ164" s="87"/>
      <c r="AR164" s="87"/>
      <c r="AS164" s="87"/>
      <c r="AT164" s="87"/>
      <c r="AU164" s="87"/>
      <c r="AV164" s="87"/>
      <c r="AW164" s="87"/>
      <c r="AX164" s="87"/>
      <c r="AY164" s="87"/>
      <c r="AZ164" s="87"/>
      <c r="BA164" s="87"/>
      <c r="BB164" s="87"/>
      <c r="BC164" s="87"/>
    </row>
    <row r="165" spans="1:55" ht="13.5" customHeight="1">
      <c r="A165" s="98"/>
      <c r="B165" s="96"/>
      <c r="C165" s="85"/>
      <c r="D165" s="87"/>
      <c r="E165" s="87"/>
      <c r="F165" s="87"/>
      <c r="G165" s="87"/>
      <c r="H165" s="87"/>
      <c r="I165" s="87"/>
      <c r="J165" s="87"/>
      <c r="K165" s="87"/>
      <c r="L165" s="87"/>
      <c r="M165" s="87"/>
      <c r="N165" s="87"/>
      <c r="O165" s="87"/>
      <c r="P165" s="87"/>
      <c r="Q165" s="87"/>
      <c r="R165" s="87"/>
      <c r="S165" s="87"/>
      <c r="T165" s="87"/>
      <c r="U165" s="87"/>
      <c r="V165" s="87"/>
      <c r="W165" s="87"/>
      <c r="X165" s="87"/>
      <c r="Y165" s="87"/>
      <c r="Z165" s="87"/>
      <c r="AA165" s="87"/>
      <c r="AB165" s="87"/>
      <c r="AC165" s="87"/>
      <c r="AD165" s="87"/>
      <c r="AE165" s="87"/>
      <c r="AF165" s="87"/>
      <c r="AG165" s="87"/>
      <c r="AH165" s="87"/>
      <c r="AI165" s="87"/>
      <c r="AJ165" s="87"/>
      <c r="AK165" s="87"/>
      <c r="AL165" s="87"/>
      <c r="AM165" s="87"/>
      <c r="AN165" s="87"/>
      <c r="AO165" s="87"/>
      <c r="AP165" s="87"/>
      <c r="AQ165" s="87"/>
      <c r="AR165" s="87"/>
      <c r="AS165" s="87"/>
      <c r="AT165" s="87"/>
      <c r="AU165" s="87"/>
      <c r="AV165" s="87"/>
      <c r="AW165" s="87"/>
      <c r="AX165" s="87"/>
      <c r="AY165" s="87"/>
      <c r="AZ165" s="87"/>
      <c r="BA165" s="87"/>
      <c r="BB165" s="87"/>
      <c r="BC165" s="87"/>
    </row>
    <row r="166" spans="1:55" ht="13.5" customHeight="1">
      <c r="A166" s="98"/>
      <c r="B166" s="96"/>
      <c r="C166" s="85"/>
      <c r="D166" s="87"/>
      <c r="E166" s="87"/>
      <c r="F166" s="87"/>
      <c r="G166" s="87"/>
      <c r="H166" s="87"/>
      <c r="I166" s="87"/>
      <c r="J166" s="87"/>
      <c r="K166" s="87"/>
      <c r="L166" s="87"/>
      <c r="M166" s="87"/>
      <c r="N166" s="87"/>
      <c r="O166" s="87"/>
      <c r="P166" s="87"/>
      <c r="Q166" s="87"/>
      <c r="R166" s="87"/>
      <c r="S166" s="87"/>
      <c r="T166" s="87"/>
      <c r="U166" s="87"/>
      <c r="V166" s="87"/>
      <c r="W166" s="87"/>
      <c r="X166" s="87"/>
      <c r="Y166" s="87"/>
      <c r="Z166" s="87"/>
      <c r="AA166" s="87"/>
      <c r="AB166" s="87"/>
      <c r="AC166" s="87"/>
      <c r="AD166" s="87"/>
      <c r="AE166" s="87"/>
      <c r="AF166" s="87"/>
      <c r="AG166" s="87"/>
      <c r="AH166" s="87"/>
      <c r="AI166" s="87"/>
      <c r="AJ166" s="87"/>
      <c r="AK166" s="87"/>
      <c r="AL166" s="87"/>
      <c r="AM166" s="87"/>
      <c r="AN166" s="87"/>
      <c r="AO166" s="87"/>
      <c r="AP166" s="87"/>
      <c r="AQ166" s="87"/>
      <c r="AR166" s="87"/>
      <c r="AS166" s="87"/>
      <c r="AT166" s="87"/>
      <c r="AU166" s="87"/>
      <c r="AV166" s="87"/>
      <c r="AW166" s="87"/>
      <c r="AX166" s="87"/>
      <c r="AY166" s="87"/>
      <c r="AZ166" s="87"/>
      <c r="BA166" s="87"/>
      <c r="BB166" s="87"/>
      <c r="BC166" s="87"/>
    </row>
    <row r="167" spans="1:55" ht="13.5" customHeight="1">
      <c r="A167" s="98"/>
      <c r="B167" s="96"/>
      <c r="C167" s="85"/>
      <c r="D167" s="87"/>
      <c r="E167" s="87"/>
      <c r="F167" s="87"/>
      <c r="G167" s="87"/>
      <c r="H167" s="87"/>
      <c r="I167" s="87"/>
      <c r="J167" s="87"/>
      <c r="K167" s="87"/>
      <c r="L167" s="87"/>
      <c r="M167" s="87"/>
      <c r="N167" s="87"/>
      <c r="O167" s="87"/>
      <c r="P167" s="87"/>
      <c r="Q167" s="87"/>
      <c r="R167" s="87"/>
      <c r="S167" s="87"/>
      <c r="T167" s="87"/>
      <c r="U167" s="87"/>
      <c r="V167" s="87"/>
      <c r="W167" s="87"/>
      <c r="X167" s="87"/>
      <c r="Y167" s="87"/>
      <c r="Z167" s="87"/>
      <c r="AA167" s="87"/>
      <c r="AB167" s="87"/>
      <c r="AC167" s="87"/>
      <c r="AD167" s="87"/>
      <c r="AE167" s="87"/>
      <c r="AF167" s="87"/>
      <c r="AG167" s="87"/>
      <c r="AH167" s="87"/>
      <c r="AI167" s="87"/>
      <c r="AJ167" s="87"/>
      <c r="AK167" s="87"/>
      <c r="AL167" s="87"/>
      <c r="AM167" s="87"/>
      <c r="AN167" s="87"/>
      <c r="AO167" s="87"/>
      <c r="AP167" s="87"/>
      <c r="AQ167" s="87"/>
      <c r="AR167" s="87"/>
      <c r="AS167" s="87"/>
      <c r="AT167" s="87"/>
      <c r="AU167" s="87"/>
      <c r="AV167" s="87"/>
      <c r="AW167" s="87"/>
      <c r="AX167" s="87"/>
      <c r="AY167" s="87"/>
      <c r="AZ167" s="87"/>
      <c r="BA167" s="87"/>
      <c r="BB167" s="87"/>
      <c r="BC167" s="87"/>
    </row>
    <row r="168" spans="1:55" ht="13.5" customHeight="1">
      <c r="A168" s="98"/>
      <c r="B168" s="96"/>
      <c r="C168" s="85"/>
      <c r="D168" s="87"/>
      <c r="E168" s="87"/>
      <c r="F168" s="87"/>
      <c r="G168" s="87"/>
      <c r="H168" s="87"/>
      <c r="I168" s="87"/>
      <c r="J168" s="87"/>
      <c r="K168" s="87"/>
      <c r="L168" s="87"/>
      <c r="M168" s="87"/>
      <c r="N168" s="87"/>
      <c r="O168" s="87"/>
      <c r="P168" s="87"/>
      <c r="Q168" s="87"/>
      <c r="R168" s="87"/>
      <c r="S168" s="87"/>
      <c r="T168" s="87"/>
      <c r="U168" s="87"/>
      <c r="V168" s="87"/>
      <c r="W168" s="87"/>
      <c r="X168" s="87"/>
      <c r="Y168" s="87"/>
      <c r="Z168" s="87"/>
      <c r="AA168" s="87"/>
      <c r="AB168" s="87"/>
      <c r="AC168" s="87"/>
      <c r="AD168" s="87"/>
      <c r="AE168" s="87"/>
      <c r="AF168" s="87"/>
      <c r="AG168" s="87"/>
      <c r="AH168" s="87"/>
      <c r="AI168" s="87"/>
      <c r="AJ168" s="87"/>
      <c r="AK168" s="87"/>
      <c r="AL168" s="87"/>
      <c r="AM168" s="87"/>
      <c r="AN168" s="87"/>
      <c r="AO168" s="87"/>
      <c r="AP168" s="87"/>
      <c r="AQ168" s="87"/>
      <c r="AR168" s="87"/>
      <c r="AS168" s="87"/>
      <c r="AT168" s="87"/>
      <c r="AU168" s="87"/>
      <c r="AV168" s="87"/>
      <c r="AW168" s="87"/>
      <c r="AX168" s="87"/>
      <c r="AY168" s="87"/>
      <c r="AZ168" s="87"/>
      <c r="BA168" s="87"/>
      <c r="BB168" s="87"/>
      <c r="BC168" s="87"/>
    </row>
    <row r="169" spans="1:55" ht="13.5" customHeight="1">
      <c r="A169" s="98"/>
      <c r="B169" s="96"/>
      <c r="C169" s="85"/>
      <c r="D169" s="87"/>
      <c r="E169" s="87"/>
      <c r="F169" s="87"/>
      <c r="G169" s="87"/>
      <c r="H169" s="87"/>
      <c r="I169" s="87"/>
      <c r="J169" s="87"/>
      <c r="K169" s="87"/>
      <c r="L169" s="87"/>
      <c r="M169" s="87"/>
      <c r="N169" s="87"/>
      <c r="O169" s="87"/>
      <c r="P169" s="87"/>
      <c r="Q169" s="87"/>
      <c r="R169" s="87"/>
      <c r="S169" s="87"/>
      <c r="T169" s="87"/>
      <c r="U169" s="87"/>
      <c r="V169" s="87"/>
      <c r="W169" s="87"/>
      <c r="X169" s="87"/>
      <c r="Y169" s="87"/>
      <c r="Z169" s="87"/>
      <c r="AA169" s="87"/>
      <c r="AB169" s="87"/>
      <c r="AC169" s="87"/>
      <c r="AD169" s="87"/>
      <c r="AE169" s="87"/>
      <c r="AF169" s="87"/>
      <c r="AG169" s="87"/>
      <c r="AH169" s="87"/>
      <c r="AI169" s="87"/>
      <c r="AJ169" s="87"/>
      <c r="AK169" s="87"/>
      <c r="AL169" s="87"/>
      <c r="AM169" s="87"/>
      <c r="AN169" s="87"/>
      <c r="AO169" s="87"/>
      <c r="AP169" s="87"/>
      <c r="AQ169" s="87"/>
      <c r="AR169" s="87"/>
      <c r="AS169" s="87"/>
      <c r="AT169" s="87"/>
      <c r="AU169" s="87"/>
      <c r="AV169" s="87"/>
      <c r="AW169" s="87"/>
      <c r="AX169" s="87"/>
      <c r="AY169" s="87"/>
      <c r="AZ169" s="87"/>
      <c r="BA169" s="87"/>
      <c r="BB169" s="87"/>
      <c r="BC169" s="87"/>
    </row>
    <row r="170" spans="1:55" ht="13.5" customHeight="1">
      <c r="A170" s="98"/>
      <c r="B170" s="96"/>
      <c r="C170" s="85"/>
      <c r="D170" s="87"/>
      <c r="E170" s="87"/>
      <c r="F170" s="87"/>
      <c r="G170" s="87"/>
      <c r="H170" s="87"/>
      <c r="I170" s="87"/>
      <c r="J170" s="87"/>
      <c r="K170" s="87"/>
      <c r="L170" s="87"/>
      <c r="M170" s="87"/>
      <c r="N170" s="87"/>
      <c r="O170" s="87"/>
      <c r="P170" s="87"/>
      <c r="Q170" s="87"/>
      <c r="R170" s="87"/>
      <c r="S170" s="87"/>
      <c r="T170" s="87"/>
      <c r="U170" s="87"/>
      <c r="V170" s="87"/>
      <c r="W170" s="87"/>
      <c r="X170" s="87"/>
      <c r="Y170" s="87"/>
      <c r="Z170" s="87"/>
      <c r="AA170" s="87"/>
      <c r="AB170" s="87"/>
      <c r="AC170" s="87"/>
      <c r="AD170" s="87"/>
      <c r="AE170" s="87"/>
      <c r="AF170" s="87"/>
      <c r="AG170" s="87"/>
      <c r="AH170" s="87"/>
      <c r="AI170" s="87"/>
      <c r="AJ170" s="87"/>
      <c r="AK170" s="87"/>
      <c r="AL170" s="87"/>
      <c r="AM170" s="87"/>
      <c r="AN170" s="87"/>
      <c r="AO170" s="87"/>
      <c r="AP170" s="87"/>
      <c r="AQ170" s="87"/>
      <c r="AR170" s="87"/>
      <c r="AS170" s="87"/>
      <c r="AT170" s="87"/>
      <c r="AU170" s="87"/>
      <c r="AV170" s="87"/>
      <c r="AW170" s="87"/>
      <c r="AX170" s="87"/>
      <c r="AY170" s="87"/>
      <c r="AZ170" s="87"/>
      <c r="BA170" s="87"/>
      <c r="BB170" s="87"/>
      <c r="BC170" s="87"/>
    </row>
    <row r="171" spans="1:55" ht="13.5" customHeight="1">
      <c r="A171" s="98"/>
      <c r="B171" s="96"/>
      <c r="C171" s="85"/>
      <c r="D171" s="87"/>
      <c r="E171" s="87"/>
      <c r="F171" s="87"/>
      <c r="G171" s="87"/>
      <c r="H171" s="87"/>
      <c r="I171" s="87"/>
      <c r="J171" s="87"/>
      <c r="K171" s="87"/>
      <c r="L171" s="87"/>
      <c r="M171" s="87"/>
      <c r="N171" s="87"/>
      <c r="O171" s="87"/>
      <c r="P171" s="87"/>
      <c r="Q171" s="87"/>
      <c r="R171" s="87"/>
      <c r="S171" s="87"/>
      <c r="T171" s="87"/>
      <c r="U171" s="87"/>
      <c r="V171" s="87"/>
      <c r="W171" s="87"/>
      <c r="X171" s="87"/>
      <c r="Y171" s="87"/>
      <c r="Z171" s="87"/>
      <c r="AA171" s="87"/>
      <c r="AB171" s="87"/>
      <c r="AC171" s="87"/>
      <c r="AD171" s="87"/>
      <c r="AE171" s="87"/>
      <c r="AF171" s="87"/>
      <c r="AG171" s="87"/>
      <c r="AH171" s="87"/>
      <c r="AI171" s="87"/>
      <c r="AJ171" s="87"/>
      <c r="AK171" s="87"/>
      <c r="AL171" s="87"/>
      <c r="AM171" s="87"/>
      <c r="AN171" s="87"/>
      <c r="AO171" s="87"/>
      <c r="AP171" s="87"/>
      <c r="AQ171" s="87"/>
      <c r="AR171" s="87"/>
      <c r="AS171" s="87"/>
      <c r="AT171" s="87"/>
      <c r="AU171" s="87"/>
      <c r="AV171" s="87"/>
      <c r="AW171" s="87"/>
      <c r="AX171" s="87"/>
      <c r="AY171" s="87"/>
      <c r="AZ171" s="87"/>
      <c r="BA171" s="87"/>
      <c r="BB171" s="87"/>
      <c r="BC171" s="87"/>
    </row>
    <row r="172" spans="1:55" ht="13.5" customHeight="1">
      <c r="A172" s="98"/>
      <c r="B172" s="96"/>
      <c r="C172" s="85"/>
      <c r="D172" s="87"/>
      <c r="E172" s="87"/>
      <c r="F172" s="87"/>
      <c r="G172" s="87"/>
      <c r="H172" s="87"/>
      <c r="I172" s="87"/>
      <c r="J172" s="87"/>
      <c r="K172" s="87"/>
      <c r="L172" s="87"/>
      <c r="M172" s="87"/>
      <c r="N172" s="87"/>
      <c r="O172" s="87"/>
      <c r="P172" s="87"/>
      <c r="Q172" s="87"/>
      <c r="R172" s="87"/>
      <c r="S172" s="87"/>
      <c r="T172" s="87"/>
      <c r="U172" s="87"/>
      <c r="V172" s="87"/>
      <c r="W172" s="87"/>
      <c r="X172" s="87"/>
      <c r="Y172" s="87"/>
      <c r="Z172" s="87"/>
      <c r="AA172" s="87"/>
      <c r="AB172" s="87"/>
      <c r="AC172" s="87"/>
      <c r="AD172" s="87"/>
      <c r="AE172" s="87"/>
      <c r="AF172" s="87"/>
      <c r="AG172" s="87"/>
      <c r="AH172" s="87"/>
      <c r="AI172" s="87"/>
      <c r="AJ172" s="87"/>
      <c r="AK172" s="87"/>
      <c r="AL172" s="87"/>
      <c r="AM172" s="87"/>
      <c r="AN172" s="87"/>
      <c r="AO172" s="87"/>
      <c r="AP172" s="87"/>
      <c r="AQ172" s="87"/>
      <c r="AR172" s="87"/>
      <c r="AS172" s="87"/>
      <c r="AT172" s="87"/>
      <c r="AU172" s="87"/>
      <c r="AV172" s="87"/>
      <c r="AW172" s="87"/>
      <c r="AX172" s="87"/>
      <c r="AY172" s="87"/>
      <c r="AZ172" s="87"/>
      <c r="BA172" s="87"/>
      <c r="BB172" s="87"/>
      <c r="BC172" s="87"/>
    </row>
    <row r="173" spans="1:55" ht="13.5" customHeight="1">
      <c r="A173" s="98"/>
      <c r="B173" s="96"/>
      <c r="C173" s="85"/>
      <c r="D173" s="87"/>
      <c r="E173" s="87"/>
      <c r="F173" s="87"/>
      <c r="G173" s="87"/>
      <c r="H173" s="87"/>
      <c r="I173" s="87"/>
      <c r="J173" s="87"/>
      <c r="K173" s="87"/>
      <c r="L173" s="87"/>
      <c r="M173" s="87"/>
      <c r="N173" s="87"/>
      <c r="O173" s="87"/>
      <c r="P173" s="87"/>
      <c r="Q173" s="87"/>
      <c r="R173" s="87"/>
      <c r="S173" s="87"/>
      <c r="T173" s="87"/>
      <c r="U173" s="87"/>
      <c r="V173" s="87"/>
      <c r="W173" s="87"/>
      <c r="X173" s="87"/>
      <c r="Y173" s="87"/>
      <c r="Z173" s="87"/>
      <c r="AA173" s="87"/>
      <c r="AB173" s="87"/>
      <c r="AC173" s="87"/>
      <c r="AD173" s="87"/>
      <c r="AE173" s="87"/>
      <c r="AF173" s="87"/>
      <c r="AG173" s="87"/>
      <c r="AH173" s="87"/>
      <c r="AI173" s="87"/>
      <c r="AJ173" s="87"/>
      <c r="AK173" s="87"/>
      <c r="AL173" s="87"/>
      <c r="AM173" s="87"/>
      <c r="AN173" s="87"/>
      <c r="AO173" s="87"/>
      <c r="AP173" s="87"/>
      <c r="AQ173" s="87"/>
      <c r="AR173" s="87"/>
      <c r="AS173" s="87"/>
      <c r="AT173" s="87"/>
      <c r="AU173" s="87"/>
      <c r="AV173" s="87"/>
      <c r="AW173" s="87"/>
      <c r="AX173" s="87"/>
      <c r="AY173" s="87"/>
      <c r="AZ173" s="87"/>
      <c r="BA173" s="87"/>
      <c r="BB173" s="87"/>
      <c r="BC173" s="87"/>
    </row>
    <row r="174" spans="1:55" ht="13.5" customHeight="1">
      <c r="A174" s="98"/>
      <c r="B174" s="96"/>
      <c r="C174" s="85"/>
      <c r="D174" s="87"/>
      <c r="E174" s="87"/>
      <c r="F174" s="87"/>
      <c r="G174" s="87"/>
      <c r="H174" s="87"/>
      <c r="I174" s="87"/>
      <c r="J174" s="87"/>
      <c r="K174" s="87"/>
      <c r="L174" s="87"/>
      <c r="M174" s="87"/>
      <c r="N174" s="87"/>
      <c r="O174" s="87"/>
      <c r="P174" s="87"/>
      <c r="Q174" s="87"/>
      <c r="R174" s="87"/>
      <c r="S174" s="87"/>
      <c r="T174" s="87"/>
      <c r="U174" s="87"/>
      <c r="V174" s="87"/>
      <c r="W174" s="87"/>
      <c r="X174" s="87"/>
      <c r="Y174" s="87"/>
      <c r="Z174" s="87"/>
      <c r="AA174" s="87"/>
      <c r="AB174" s="87"/>
      <c r="AC174" s="87"/>
      <c r="AD174" s="87"/>
      <c r="AE174" s="87"/>
      <c r="AF174" s="87"/>
      <c r="AG174" s="87"/>
      <c r="AH174" s="87"/>
      <c r="AI174" s="87"/>
      <c r="AJ174" s="87"/>
      <c r="AK174" s="87"/>
      <c r="AL174" s="87"/>
      <c r="AM174" s="87"/>
      <c r="AN174" s="87"/>
      <c r="AO174" s="87"/>
      <c r="AP174" s="87"/>
      <c r="AQ174" s="87"/>
      <c r="AR174" s="87"/>
      <c r="AS174" s="87"/>
      <c r="AT174" s="87"/>
      <c r="AU174" s="87"/>
      <c r="AV174" s="87"/>
      <c r="AW174" s="87"/>
      <c r="AX174" s="87"/>
      <c r="AY174" s="87"/>
      <c r="AZ174" s="87"/>
      <c r="BA174" s="87"/>
      <c r="BB174" s="87"/>
      <c r="BC174" s="87"/>
    </row>
    <row r="175" spans="1:55" ht="13.5" customHeight="1">
      <c r="A175" s="98"/>
      <c r="B175" s="96"/>
      <c r="C175" s="85"/>
      <c r="D175" s="87"/>
      <c r="E175" s="87"/>
      <c r="F175" s="87"/>
      <c r="G175" s="87"/>
      <c r="H175" s="87"/>
      <c r="I175" s="87"/>
      <c r="J175" s="87"/>
      <c r="K175" s="87"/>
      <c r="L175" s="87"/>
      <c r="M175" s="87"/>
      <c r="N175" s="87"/>
      <c r="O175" s="87"/>
      <c r="P175" s="87"/>
      <c r="Q175" s="87"/>
      <c r="R175" s="87"/>
      <c r="S175" s="87"/>
      <c r="T175" s="87"/>
      <c r="U175" s="87"/>
      <c r="V175" s="87"/>
      <c r="W175" s="87"/>
      <c r="X175" s="87"/>
      <c r="Y175" s="87"/>
      <c r="Z175" s="87"/>
      <c r="AA175" s="87"/>
      <c r="AB175" s="87"/>
      <c r="AC175" s="87"/>
      <c r="AD175" s="87"/>
      <c r="AE175" s="87"/>
      <c r="AF175" s="87"/>
      <c r="AG175" s="87"/>
      <c r="AH175" s="87"/>
      <c r="AI175" s="87"/>
      <c r="AJ175" s="87"/>
      <c r="AK175" s="87"/>
      <c r="AL175" s="87"/>
      <c r="AM175" s="87"/>
      <c r="AN175" s="87"/>
      <c r="AO175" s="87"/>
      <c r="AP175" s="87"/>
      <c r="AQ175" s="87"/>
      <c r="AR175" s="87"/>
      <c r="AS175" s="87"/>
      <c r="AT175" s="87"/>
      <c r="AU175" s="87"/>
      <c r="AV175" s="87"/>
      <c r="AW175" s="87"/>
      <c r="AX175" s="87"/>
      <c r="AY175" s="87"/>
      <c r="AZ175" s="87"/>
      <c r="BA175" s="87"/>
      <c r="BB175" s="87"/>
      <c r="BC175" s="87"/>
    </row>
    <row r="176" spans="1:55" ht="13.5" customHeight="1">
      <c r="A176" s="98"/>
      <c r="B176" s="96"/>
      <c r="C176" s="85"/>
      <c r="D176" s="87"/>
      <c r="E176" s="87"/>
      <c r="F176" s="87"/>
      <c r="G176" s="87"/>
      <c r="H176" s="87"/>
      <c r="I176" s="87"/>
      <c r="J176" s="87"/>
      <c r="K176" s="87"/>
      <c r="L176" s="87"/>
      <c r="M176" s="87"/>
      <c r="N176" s="87"/>
      <c r="O176" s="87"/>
      <c r="P176" s="87"/>
      <c r="Q176" s="87"/>
      <c r="R176" s="87"/>
      <c r="S176" s="87"/>
      <c r="T176" s="87"/>
      <c r="U176" s="87"/>
      <c r="V176" s="87"/>
      <c r="W176" s="87"/>
      <c r="X176" s="87"/>
      <c r="Y176" s="87"/>
      <c r="Z176" s="87"/>
      <c r="AA176" s="87"/>
      <c r="AB176" s="87"/>
      <c r="AC176" s="87"/>
      <c r="AD176" s="87"/>
      <c r="AE176" s="87"/>
      <c r="AF176" s="87"/>
      <c r="AG176" s="87"/>
      <c r="AH176" s="87"/>
      <c r="AI176" s="87"/>
      <c r="AJ176" s="87"/>
      <c r="AK176" s="87"/>
      <c r="AL176" s="87"/>
      <c r="AM176" s="87"/>
      <c r="AN176" s="87"/>
      <c r="AO176" s="87"/>
      <c r="AP176" s="87"/>
      <c r="AQ176" s="87"/>
      <c r="AR176" s="87"/>
      <c r="AS176" s="87"/>
      <c r="AT176" s="87"/>
      <c r="AU176" s="87"/>
      <c r="AV176" s="87"/>
      <c r="AW176" s="87"/>
      <c r="AX176" s="87"/>
      <c r="AY176" s="87"/>
      <c r="AZ176" s="87"/>
      <c r="BA176" s="87"/>
      <c r="BB176" s="87"/>
      <c r="BC176" s="87"/>
    </row>
    <row r="177" spans="1:55" ht="13.5" customHeight="1">
      <c r="A177" s="98"/>
      <c r="B177" s="96"/>
      <c r="C177" s="85"/>
      <c r="D177" s="87"/>
      <c r="E177" s="87"/>
      <c r="F177" s="87"/>
      <c r="G177" s="87"/>
      <c r="H177" s="87"/>
      <c r="I177" s="87"/>
      <c r="J177" s="87"/>
      <c r="K177" s="87"/>
      <c r="L177" s="87"/>
      <c r="M177" s="87"/>
      <c r="N177" s="87"/>
      <c r="O177" s="87"/>
      <c r="P177" s="87"/>
      <c r="Q177" s="87"/>
      <c r="R177" s="87"/>
      <c r="S177" s="87"/>
      <c r="T177" s="87"/>
      <c r="U177" s="87"/>
      <c r="V177" s="87"/>
      <c r="W177" s="87"/>
      <c r="X177" s="87"/>
      <c r="Y177" s="87"/>
      <c r="Z177" s="87"/>
      <c r="AA177" s="87"/>
      <c r="AB177" s="87"/>
      <c r="AC177" s="87"/>
      <c r="AD177" s="87"/>
      <c r="AE177" s="87"/>
      <c r="AF177" s="87"/>
      <c r="AG177" s="87"/>
      <c r="AH177" s="87"/>
      <c r="AI177" s="87"/>
      <c r="AJ177" s="87"/>
      <c r="AK177" s="87"/>
      <c r="AL177" s="87"/>
      <c r="AM177" s="87"/>
      <c r="AN177" s="87"/>
      <c r="AO177" s="87"/>
      <c r="AP177" s="87"/>
      <c r="AQ177" s="87"/>
      <c r="AR177" s="87"/>
      <c r="AS177" s="87"/>
      <c r="AT177" s="87"/>
      <c r="AU177" s="87"/>
      <c r="AV177" s="87"/>
      <c r="AW177" s="87"/>
      <c r="AX177" s="87"/>
      <c r="AY177" s="87"/>
      <c r="AZ177" s="87"/>
      <c r="BA177" s="87"/>
      <c r="BB177" s="87"/>
      <c r="BC177" s="87"/>
    </row>
    <row r="178" spans="1:55" ht="13.5" customHeight="1">
      <c r="A178" s="98"/>
      <c r="B178" s="96"/>
      <c r="C178" s="85"/>
      <c r="D178" s="87"/>
      <c r="E178" s="87"/>
      <c r="F178" s="87"/>
      <c r="G178" s="87"/>
      <c r="H178" s="87"/>
      <c r="I178" s="87"/>
      <c r="J178" s="87"/>
      <c r="K178" s="87"/>
      <c r="L178" s="87"/>
      <c r="M178" s="87"/>
      <c r="N178" s="87"/>
      <c r="O178" s="87"/>
      <c r="P178" s="87"/>
      <c r="Q178" s="87"/>
      <c r="R178" s="87"/>
      <c r="S178" s="87"/>
      <c r="T178" s="87"/>
      <c r="U178" s="87"/>
      <c r="V178" s="87"/>
      <c r="W178" s="87"/>
      <c r="X178" s="87"/>
      <c r="Y178" s="87"/>
      <c r="Z178" s="87"/>
      <c r="AA178" s="87"/>
      <c r="AB178" s="87"/>
      <c r="AC178" s="87"/>
      <c r="AD178" s="87"/>
      <c r="AE178" s="87"/>
      <c r="AF178" s="87"/>
      <c r="AG178" s="87"/>
      <c r="AH178" s="87"/>
      <c r="AI178" s="87"/>
      <c r="AJ178" s="87"/>
      <c r="AK178" s="87"/>
      <c r="AL178" s="87"/>
      <c r="AM178" s="87"/>
      <c r="AN178" s="87"/>
      <c r="AO178" s="87"/>
      <c r="AP178" s="87"/>
      <c r="AQ178" s="87"/>
      <c r="AR178" s="87"/>
      <c r="AS178" s="87"/>
      <c r="AT178" s="87"/>
      <c r="AU178" s="87"/>
      <c r="AV178" s="87"/>
      <c r="AW178" s="87"/>
      <c r="AX178" s="87"/>
      <c r="AY178" s="87"/>
      <c r="AZ178" s="87"/>
      <c r="BA178" s="87"/>
      <c r="BB178" s="87"/>
      <c r="BC178" s="87"/>
    </row>
    <row r="179" spans="1:55" ht="13.5" customHeight="1">
      <c r="A179" s="98"/>
      <c r="B179" s="96"/>
      <c r="C179" s="85"/>
      <c r="D179" s="87"/>
      <c r="E179" s="87"/>
      <c r="F179" s="87"/>
      <c r="G179" s="87"/>
      <c r="H179" s="87"/>
      <c r="I179" s="87"/>
      <c r="J179" s="87"/>
      <c r="K179" s="87"/>
      <c r="L179" s="87"/>
      <c r="M179" s="87"/>
      <c r="N179" s="87"/>
      <c r="O179" s="87"/>
      <c r="P179" s="87"/>
      <c r="Q179" s="87"/>
      <c r="R179" s="87"/>
      <c r="S179" s="87"/>
      <c r="T179" s="87"/>
      <c r="U179" s="87"/>
      <c r="V179" s="87"/>
      <c r="W179" s="87"/>
      <c r="X179" s="87"/>
      <c r="Y179" s="87"/>
      <c r="Z179" s="87"/>
      <c r="AA179" s="87"/>
      <c r="AB179" s="87"/>
      <c r="AC179" s="87"/>
      <c r="AD179" s="87"/>
      <c r="AE179" s="87"/>
      <c r="AF179" s="87"/>
      <c r="AG179" s="87"/>
      <c r="AH179" s="87"/>
      <c r="AI179" s="87"/>
      <c r="AJ179" s="87"/>
      <c r="AK179" s="87"/>
      <c r="AL179" s="87"/>
      <c r="AM179" s="87"/>
      <c r="AN179" s="87"/>
      <c r="AO179" s="87"/>
      <c r="AP179" s="87"/>
      <c r="AQ179" s="87"/>
      <c r="AR179" s="87"/>
      <c r="AS179" s="87"/>
      <c r="AT179" s="87"/>
      <c r="AU179" s="87"/>
      <c r="AV179" s="87"/>
      <c r="AW179" s="87"/>
      <c r="AX179" s="87"/>
      <c r="AY179" s="87"/>
      <c r="AZ179" s="87"/>
      <c r="BA179" s="87"/>
      <c r="BB179" s="87"/>
      <c r="BC179" s="87"/>
    </row>
    <row r="180" spans="1:55" ht="13.5" customHeight="1">
      <c r="A180" s="98"/>
      <c r="B180" s="96"/>
      <c r="C180" s="85"/>
      <c r="D180" s="87"/>
      <c r="E180" s="87"/>
      <c r="F180" s="87"/>
      <c r="G180" s="87"/>
      <c r="H180" s="87"/>
      <c r="I180" s="87"/>
      <c r="J180" s="87"/>
      <c r="K180" s="87"/>
      <c r="L180" s="87"/>
      <c r="M180" s="87"/>
      <c r="N180" s="87"/>
      <c r="O180" s="87"/>
      <c r="P180" s="87"/>
      <c r="Q180" s="87"/>
      <c r="R180" s="87"/>
      <c r="S180" s="87"/>
      <c r="T180" s="87"/>
      <c r="U180" s="87"/>
      <c r="V180" s="87"/>
      <c r="W180" s="87"/>
      <c r="X180" s="87"/>
      <c r="Y180" s="87"/>
      <c r="Z180" s="87"/>
      <c r="AA180" s="87"/>
      <c r="AB180" s="87"/>
      <c r="AC180" s="87"/>
      <c r="AD180" s="87"/>
      <c r="AE180" s="87"/>
      <c r="AF180" s="87"/>
      <c r="AG180" s="87"/>
      <c r="AH180" s="87"/>
      <c r="AI180" s="87"/>
      <c r="AJ180" s="87"/>
      <c r="AK180" s="87"/>
      <c r="AL180" s="87"/>
      <c r="AM180" s="87"/>
      <c r="AN180" s="87"/>
      <c r="AO180" s="87"/>
      <c r="AP180" s="87"/>
      <c r="AQ180" s="87"/>
      <c r="AR180" s="87"/>
      <c r="AS180" s="87"/>
      <c r="AT180" s="87"/>
      <c r="AU180" s="87"/>
      <c r="AV180" s="87"/>
      <c r="AW180" s="87"/>
      <c r="AX180" s="87"/>
      <c r="AY180" s="87"/>
      <c r="AZ180" s="87"/>
      <c r="BA180" s="87"/>
      <c r="BB180" s="87"/>
      <c r="BC180" s="87"/>
    </row>
    <row r="181" spans="1:55" ht="13.5" customHeight="1">
      <c r="A181" s="98"/>
      <c r="B181" s="96"/>
      <c r="C181" s="85"/>
      <c r="D181" s="87"/>
      <c r="E181" s="87"/>
      <c r="F181" s="87"/>
      <c r="G181" s="87"/>
      <c r="H181" s="87"/>
      <c r="I181" s="87"/>
      <c r="J181" s="87"/>
      <c r="K181" s="87"/>
      <c r="L181" s="87"/>
      <c r="M181" s="87"/>
      <c r="N181" s="87"/>
      <c r="O181" s="87"/>
      <c r="P181" s="87"/>
      <c r="Q181" s="87"/>
      <c r="R181" s="87"/>
      <c r="S181" s="87"/>
      <c r="T181" s="87"/>
      <c r="U181" s="87"/>
      <c r="V181" s="87"/>
      <c r="W181" s="87"/>
      <c r="X181" s="87"/>
      <c r="Y181" s="87"/>
      <c r="Z181" s="87"/>
      <c r="AA181" s="87"/>
      <c r="AB181" s="87"/>
      <c r="AC181" s="87"/>
      <c r="AD181" s="87"/>
      <c r="AE181" s="87"/>
      <c r="AF181" s="87"/>
      <c r="AG181" s="87"/>
      <c r="AH181" s="87"/>
      <c r="AI181" s="87"/>
      <c r="AJ181" s="87"/>
      <c r="AK181" s="87"/>
      <c r="AL181" s="87"/>
      <c r="AM181" s="87"/>
      <c r="AN181" s="87"/>
      <c r="AO181" s="87"/>
      <c r="AP181" s="87"/>
      <c r="AQ181" s="87"/>
      <c r="AR181" s="87"/>
      <c r="AS181" s="87"/>
      <c r="AT181" s="87"/>
      <c r="AU181" s="87"/>
      <c r="AV181" s="87"/>
      <c r="AW181" s="87"/>
      <c r="AX181" s="87"/>
      <c r="AY181" s="87"/>
      <c r="AZ181" s="87"/>
      <c r="BA181" s="87"/>
      <c r="BB181" s="87"/>
      <c r="BC181" s="87"/>
    </row>
    <row r="182" spans="1:55" ht="13.5" customHeight="1">
      <c r="A182" s="98"/>
      <c r="B182" s="96"/>
      <c r="C182" s="85"/>
      <c r="D182" s="87"/>
      <c r="E182" s="87"/>
      <c r="F182" s="87"/>
      <c r="G182" s="87"/>
      <c r="H182" s="87"/>
      <c r="I182" s="87"/>
      <c r="J182" s="87"/>
      <c r="K182" s="87"/>
      <c r="L182" s="87"/>
      <c r="M182" s="87"/>
      <c r="N182" s="87"/>
      <c r="O182" s="87"/>
      <c r="P182" s="87"/>
      <c r="Q182" s="87"/>
      <c r="R182" s="87"/>
      <c r="S182" s="87"/>
      <c r="T182" s="87"/>
      <c r="U182" s="87"/>
      <c r="V182" s="87"/>
      <c r="W182" s="87"/>
      <c r="X182" s="87"/>
      <c r="Y182" s="87"/>
      <c r="Z182" s="87"/>
      <c r="AA182" s="87"/>
      <c r="AB182" s="87"/>
      <c r="AC182" s="87"/>
      <c r="AD182" s="87"/>
      <c r="AE182" s="87"/>
      <c r="AF182" s="87"/>
      <c r="AG182" s="87"/>
      <c r="AH182" s="87"/>
      <c r="AI182" s="87"/>
      <c r="AJ182" s="87"/>
      <c r="AK182" s="87"/>
      <c r="AL182" s="87"/>
      <c r="AM182" s="87"/>
      <c r="AN182" s="87"/>
      <c r="AO182" s="87"/>
      <c r="AP182" s="87"/>
      <c r="AQ182" s="87"/>
      <c r="AR182" s="87"/>
      <c r="AS182" s="87"/>
      <c r="AT182" s="87"/>
      <c r="AU182" s="87"/>
      <c r="AV182" s="87"/>
      <c r="AW182" s="87"/>
      <c r="AX182" s="87"/>
      <c r="AY182" s="87"/>
      <c r="AZ182" s="87"/>
      <c r="BA182" s="87"/>
      <c r="BB182" s="87"/>
      <c r="BC182" s="87"/>
    </row>
    <row r="183" spans="1:55" ht="13.5" customHeight="1">
      <c r="A183" s="98"/>
      <c r="B183" s="96"/>
      <c r="C183" s="85"/>
      <c r="D183" s="87"/>
      <c r="E183" s="87"/>
      <c r="F183" s="87"/>
      <c r="G183" s="87"/>
      <c r="H183" s="87"/>
      <c r="I183" s="87"/>
      <c r="J183" s="87"/>
      <c r="K183" s="87"/>
      <c r="L183" s="87"/>
      <c r="M183" s="87"/>
      <c r="N183" s="87"/>
      <c r="O183" s="87"/>
      <c r="P183" s="87"/>
      <c r="Q183" s="87"/>
      <c r="R183" s="87"/>
      <c r="S183" s="87"/>
      <c r="T183" s="87"/>
      <c r="U183" s="87"/>
      <c r="V183" s="87"/>
      <c r="W183" s="87"/>
      <c r="X183" s="87"/>
      <c r="Y183" s="87"/>
      <c r="Z183" s="87"/>
      <c r="AA183" s="87"/>
      <c r="AB183" s="87"/>
      <c r="AC183" s="87"/>
      <c r="AD183" s="87"/>
      <c r="AE183" s="87"/>
      <c r="AF183" s="87"/>
      <c r="AG183" s="87"/>
      <c r="AH183" s="87"/>
      <c r="AI183" s="87"/>
      <c r="AJ183" s="87"/>
      <c r="AK183" s="87"/>
      <c r="AL183" s="87"/>
      <c r="AM183" s="87"/>
      <c r="AN183" s="87"/>
      <c r="AO183" s="87"/>
      <c r="AP183" s="87"/>
      <c r="AQ183" s="87"/>
      <c r="AR183" s="87"/>
      <c r="AS183" s="87"/>
      <c r="AT183" s="87"/>
      <c r="AU183" s="87"/>
      <c r="AV183" s="87"/>
      <c r="AW183" s="87"/>
      <c r="AX183" s="87"/>
      <c r="AY183" s="87"/>
      <c r="AZ183" s="87"/>
      <c r="BA183" s="87"/>
      <c r="BB183" s="87"/>
      <c r="BC183" s="87"/>
    </row>
    <row r="184" spans="1:55" ht="13.5" customHeight="1">
      <c r="A184" s="98"/>
      <c r="B184" s="96"/>
      <c r="C184" s="85"/>
      <c r="D184" s="87"/>
      <c r="E184" s="87"/>
      <c r="F184" s="87"/>
      <c r="G184" s="87"/>
      <c r="H184" s="87"/>
      <c r="I184" s="87"/>
      <c r="J184" s="87"/>
      <c r="K184" s="87"/>
      <c r="L184" s="87"/>
      <c r="M184" s="87"/>
      <c r="N184" s="87"/>
      <c r="O184" s="87"/>
      <c r="P184" s="87"/>
      <c r="Q184" s="87"/>
      <c r="R184" s="87"/>
      <c r="S184" s="87"/>
      <c r="T184" s="87"/>
      <c r="U184" s="87"/>
      <c r="V184" s="87"/>
      <c r="W184" s="87"/>
      <c r="X184" s="87"/>
      <c r="Y184" s="87"/>
      <c r="Z184" s="87"/>
      <c r="AA184" s="87"/>
      <c r="AB184" s="87"/>
      <c r="AC184" s="87"/>
      <c r="AD184" s="87"/>
      <c r="AE184" s="87"/>
      <c r="AF184" s="87"/>
      <c r="AG184" s="87"/>
      <c r="AH184" s="87"/>
      <c r="AI184" s="87"/>
      <c r="AJ184" s="87"/>
      <c r="AK184" s="87"/>
      <c r="AL184" s="87"/>
      <c r="AM184" s="87"/>
      <c r="AN184" s="87"/>
      <c r="AO184" s="87"/>
      <c r="AP184" s="87"/>
      <c r="AQ184" s="87"/>
      <c r="AR184" s="87"/>
      <c r="AS184" s="87"/>
      <c r="AT184" s="87"/>
      <c r="AU184" s="87"/>
      <c r="AV184" s="87"/>
      <c r="AW184" s="87"/>
      <c r="AX184" s="87"/>
      <c r="AY184" s="87"/>
      <c r="AZ184" s="87"/>
      <c r="BA184" s="87"/>
      <c r="BB184" s="87"/>
      <c r="BC184" s="87"/>
    </row>
    <row r="185" spans="1:55" ht="13.5" customHeight="1">
      <c r="A185" s="98"/>
      <c r="B185" s="96"/>
      <c r="C185" s="85"/>
      <c r="D185" s="87"/>
      <c r="E185" s="87"/>
      <c r="F185" s="87"/>
      <c r="G185" s="87"/>
      <c r="H185" s="87"/>
      <c r="I185" s="87"/>
      <c r="J185" s="87"/>
      <c r="K185" s="87"/>
      <c r="L185" s="87"/>
      <c r="M185" s="87"/>
      <c r="N185" s="87"/>
      <c r="O185" s="87"/>
      <c r="P185" s="87"/>
      <c r="Q185" s="87"/>
      <c r="R185" s="87"/>
      <c r="S185" s="87"/>
      <c r="T185" s="87"/>
      <c r="U185" s="87"/>
      <c r="V185" s="87"/>
      <c r="W185" s="87"/>
      <c r="X185" s="87"/>
      <c r="Y185" s="87"/>
      <c r="Z185" s="87"/>
      <c r="AA185" s="87"/>
      <c r="AB185" s="87"/>
      <c r="AC185" s="87"/>
      <c r="AD185" s="87"/>
      <c r="AE185" s="87"/>
      <c r="AF185" s="87"/>
      <c r="AG185" s="87"/>
      <c r="AH185" s="87"/>
      <c r="AI185" s="87"/>
      <c r="AJ185" s="87"/>
      <c r="AK185" s="87"/>
      <c r="AL185" s="87"/>
      <c r="AM185" s="87"/>
      <c r="AN185" s="87"/>
      <c r="AO185" s="87"/>
      <c r="AP185" s="87"/>
      <c r="AQ185" s="87"/>
      <c r="AR185" s="87"/>
      <c r="AS185" s="87"/>
      <c r="AT185" s="87"/>
      <c r="AU185" s="87"/>
      <c r="AV185" s="87"/>
      <c r="AW185" s="87"/>
      <c r="AX185" s="87"/>
      <c r="AY185" s="87"/>
      <c r="AZ185" s="87"/>
      <c r="BA185" s="87"/>
      <c r="BB185" s="87"/>
      <c r="BC185" s="87"/>
    </row>
    <row r="186" spans="1:55" ht="13.5" customHeight="1">
      <c r="A186" s="98"/>
      <c r="B186" s="96"/>
      <c r="C186" s="85"/>
      <c r="D186" s="87"/>
      <c r="E186" s="87"/>
      <c r="F186" s="87"/>
      <c r="G186" s="87"/>
      <c r="H186" s="87"/>
      <c r="I186" s="87"/>
      <c r="J186" s="87"/>
      <c r="K186" s="87"/>
      <c r="L186" s="87"/>
      <c r="M186" s="87"/>
      <c r="N186" s="87"/>
      <c r="O186" s="87"/>
      <c r="P186" s="87"/>
      <c r="Q186" s="87"/>
      <c r="R186" s="87"/>
      <c r="S186" s="87"/>
      <c r="T186" s="87"/>
      <c r="U186" s="87"/>
      <c r="V186" s="87"/>
      <c r="W186" s="87"/>
      <c r="X186" s="87"/>
      <c r="Y186" s="87"/>
      <c r="Z186" s="87"/>
      <c r="AA186" s="87"/>
      <c r="AB186" s="87"/>
      <c r="AC186" s="87"/>
      <c r="AD186" s="87"/>
      <c r="AE186" s="87"/>
      <c r="AF186" s="87"/>
      <c r="AG186" s="87"/>
      <c r="AH186" s="87"/>
      <c r="AI186" s="87"/>
      <c r="AJ186" s="87"/>
      <c r="AK186" s="87"/>
      <c r="AL186" s="87"/>
      <c r="AM186" s="87"/>
      <c r="AN186" s="87"/>
      <c r="AO186" s="87"/>
      <c r="AP186" s="87"/>
      <c r="AQ186" s="87"/>
      <c r="AR186" s="87"/>
      <c r="AS186" s="87"/>
      <c r="AT186" s="87"/>
      <c r="AU186" s="87"/>
      <c r="AV186" s="87"/>
      <c r="AW186" s="87"/>
      <c r="AX186" s="87"/>
      <c r="AY186" s="87"/>
      <c r="AZ186" s="87"/>
      <c r="BA186" s="87"/>
      <c r="BB186" s="87"/>
      <c r="BC186" s="87"/>
    </row>
    <row r="187" spans="1:55" ht="13.5" customHeight="1">
      <c r="A187" s="98"/>
      <c r="B187" s="96"/>
      <c r="C187" s="85"/>
      <c r="D187" s="87"/>
      <c r="E187" s="87"/>
      <c r="F187" s="87"/>
      <c r="G187" s="87"/>
      <c r="H187" s="87"/>
      <c r="I187" s="87"/>
      <c r="J187" s="87"/>
      <c r="K187" s="87"/>
      <c r="L187" s="87"/>
      <c r="M187" s="87"/>
      <c r="N187" s="87"/>
      <c r="O187" s="87"/>
      <c r="P187" s="87"/>
      <c r="Q187" s="87"/>
      <c r="R187" s="87"/>
      <c r="S187" s="87"/>
      <c r="T187" s="87"/>
      <c r="U187" s="87"/>
      <c r="V187" s="87"/>
      <c r="W187" s="87"/>
      <c r="X187" s="87"/>
      <c r="Y187" s="87"/>
      <c r="Z187" s="87"/>
      <c r="AA187" s="87"/>
      <c r="AB187" s="87"/>
      <c r="AC187" s="87"/>
      <c r="AD187" s="87"/>
      <c r="AE187" s="87"/>
      <c r="AF187" s="87"/>
      <c r="AG187" s="87"/>
      <c r="AH187" s="87"/>
      <c r="AI187" s="87"/>
      <c r="AJ187" s="87"/>
      <c r="AK187" s="87"/>
      <c r="AL187" s="87"/>
      <c r="AM187" s="87"/>
      <c r="AN187" s="87"/>
      <c r="AO187" s="87"/>
      <c r="AP187" s="87"/>
      <c r="AQ187" s="87"/>
      <c r="AR187" s="87"/>
      <c r="AS187" s="87"/>
      <c r="AT187" s="87"/>
      <c r="AU187" s="87"/>
      <c r="AV187" s="87"/>
      <c r="AW187" s="87"/>
      <c r="AX187" s="87"/>
      <c r="AY187" s="87"/>
      <c r="AZ187" s="87"/>
      <c r="BA187" s="87"/>
      <c r="BB187" s="87"/>
      <c r="BC187" s="87"/>
    </row>
    <row r="188" spans="1:55" ht="13.5" customHeight="1">
      <c r="A188" s="98"/>
      <c r="B188" s="96"/>
      <c r="C188" s="85"/>
      <c r="D188" s="87"/>
      <c r="E188" s="87"/>
      <c r="F188" s="87"/>
      <c r="G188" s="87"/>
      <c r="H188" s="87"/>
      <c r="I188" s="87"/>
      <c r="J188" s="87"/>
      <c r="K188" s="87"/>
      <c r="L188" s="87"/>
      <c r="M188" s="87"/>
      <c r="N188" s="87"/>
      <c r="O188" s="87"/>
      <c r="P188" s="87"/>
      <c r="Q188" s="87"/>
      <c r="R188" s="87"/>
      <c r="S188" s="87"/>
      <c r="T188" s="87"/>
      <c r="U188" s="87"/>
      <c r="V188" s="87"/>
      <c r="W188" s="87"/>
      <c r="X188" s="87"/>
      <c r="Y188" s="87"/>
      <c r="Z188" s="87"/>
      <c r="AA188" s="87"/>
      <c r="AB188" s="87"/>
      <c r="AC188" s="87"/>
      <c r="AD188" s="87"/>
      <c r="AE188" s="87"/>
      <c r="AF188" s="87"/>
      <c r="AG188" s="87"/>
      <c r="AH188" s="87"/>
      <c r="AI188" s="87"/>
      <c r="AJ188" s="87"/>
      <c r="AK188" s="87"/>
      <c r="AL188" s="87"/>
      <c r="AM188" s="87"/>
      <c r="AN188" s="87"/>
      <c r="AO188" s="87"/>
      <c r="AP188" s="87"/>
      <c r="AQ188" s="87"/>
      <c r="AR188" s="87"/>
      <c r="AS188" s="87"/>
      <c r="AT188" s="87"/>
      <c r="AU188" s="87"/>
      <c r="AV188" s="87"/>
      <c r="AW188" s="87"/>
      <c r="AX188" s="87"/>
      <c r="AY188" s="87"/>
      <c r="AZ188" s="87"/>
      <c r="BA188" s="87"/>
      <c r="BB188" s="87"/>
      <c r="BC188" s="87"/>
    </row>
    <row r="189" spans="1:55" ht="13.5" customHeight="1">
      <c r="A189" s="98"/>
      <c r="B189" s="96"/>
      <c r="C189" s="85"/>
      <c r="D189" s="87"/>
      <c r="E189" s="87"/>
      <c r="F189" s="87"/>
      <c r="G189" s="87"/>
      <c r="H189" s="87"/>
      <c r="I189" s="87"/>
      <c r="J189" s="87"/>
      <c r="K189" s="87"/>
      <c r="L189" s="87"/>
      <c r="M189" s="87"/>
      <c r="N189" s="87"/>
      <c r="O189" s="87"/>
      <c r="P189" s="87"/>
      <c r="Q189" s="87"/>
      <c r="R189" s="87"/>
      <c r="S189" s="87"/>
      <c r="T189" s="87"/>
      <c r="U189" s="87"/>
      <c r="V189" s="87"/>
      <c r="W189" s="87"/>
      <c r="X189" s="87"/>
      <c r="Y189" s="87"/>
      <c r="Z189" s="87"/>
      <c r="AA189" s="87"/>
      <c r="AB189" s="87"/>
      <c r="AC189" s="87"/>
      <c r="AD189" s="87"/>
      <c r="AE189" s="87"/>
      <c r="AF189" s="87"/>
      <c r="AG189" s="87"/>
      <c r="AH189" s="87"/>
      <c r="AI189" s="87"/>
      <c r="AJ189" s="87"/>
      <c r="AK189" s="87"/>
      <c r="AL189" s="87"/>
      <c r="AM189" s="87"/>
      <c r="AN189" s="87"/>
      <c r="AO189" s="87"/>
      <c r="AP189" s="87"/>
      <c r="AQ189" s="87"/>
      <c r="AR189" s="87"/>
      <c r="AS189" s="87"/>
      <c r="AT189" s="87"/>
      <c r="AU189" s="87"/>
      <c r="AV189" s="87"/>
      <c r="AW189" s="87"/>
      <c r="AX189" s="87"/>
      <c r="AY189" s="87"/>
      <c r="AZ189" s="87"/>
      <c r="BA189" s="87"/>
      <c r="BB189" s="87"/>
      <c r="BC189" s="87"/>
    </row>
    <row r="190" spans="1:55" ht="13.5" customHeight="1">
      <c r="A190" s="98"/>
      <c r="B190" s="96"/>
      <c r="C190" s="85"/>
      <c r="D190" s="87"/>
      <c r="E190" s="87"/>
      <c r="F190" s="87"/>
      <c r="G190" s="87"/>
      <c r="H190" s="87"/>
      <c r="I190" s="87"/>
      <c r="J190" s="87"/>
      <c r="K190" s="87"/>
      <c r="L190" s="87"/>
      <c r="M190" s="87"/>
      <c r="N190" s="87"/>
      <c r="O190" s="87"/>
      <c r="P190" s="87"/>
      <c r="Q190" s="87"/>
      <c r="R190" s="87"/>
      <c r="S190" s="87"/>
      <c r="T190" s="87"/>
      <c r="U190" s="87"/>
      <c r="V190" s="87"/>
      <c r="W190" s="87"/>
      <c r="X190" s="87"/>
      <c r="Y190" s="87"/>
      <c r="Z190" s="87"/>
      <c r="AA190" s="87"/>
      <c r="AB190" s="87"/>
      <c r="AC190" s="87"/>
      <c r="AD190" s="87"/>
      <c r="AE190" s="87"/>
      <c r="AF190" s="87"/>
      <c r="AG190" s="87"/>
      <c r="AH190" s="87"/>
      <c r="AI190" s="87"/>
      <c r="AJ190" s="87"/>
      <c r="AK190" s="87"/>
      <c r="AL190" s="87"/>
      <c r="AM190" s="87"/>
      <c r="AN190" s="87"/>
      <c r="AO190" s="87"/>
      <c r="AP190" s="87"/>
      <c r="AQ190" s="87"/>
      <c r="AR190" s="87"/>
      <c r="AS190" s="87"/>
      <c r="AT190" s="87"/>
      <c r="AU190" s="87"/>
      <c r="AV190" s="87"/>
      <c r="AW190" s="87"/>
      <c r="AX190" s="87"/>
      <c r="AY190" s="87"/>
      <c r="AZ190" s="87"/>
      <c r="BA190" s="87"/>
      <c r="BB190" s="87"/>
      <c r="BC190" s="87"/>
    </row>
    <row r="191" spans="1:55" ht="13.5" customHeight="1">
      <c r="A191" s="98"/>
      <c r="B191" s="96"/>
      <c r="C191" s="85"/>
      <c r="D191" s="87"/>
      <c r="E191" s="87"/>
      <c r="F191" s="87"/>
      <c r="G191" s="87"/>
      <c r="H191" s="87"/>
      <c r="I191" s="87"/>
      <c r="J191" s="87"/>
      <c r="K191" s="87"/>
      <c r="L191" s="87"/>
      <c r="M191" s="87"/>
      <c r="N191" s="87"/>
      <c r="O191" s="87"/>
      <c r="P191" s="87"/>
      <c r="Q191" s="87"/>
      <c r="R191" s="87"/>
      <c r="S191" s="87"/>
      <c r="T191" s="87"/>
      <c r="U191" s="87"/>
      <c r="V191" s="87"/>
      <c r="W191" s="87"/>
      <c r="X191" s="87"/>
      <c r="Y191" s="87"/>
      <c r="Z191" s="87"/>
      <c r="AA191" s="87"/>
      <c r="AB191" s="87"/>
      <c r="AC191" s="87"/>
      <c r="AD191" s="87"/>
      <c r="AE191" s="87"/>
      <c r="AF191" s="87"/>
      <c r="AG191" s="87"/>
      <c r="AH191" s="87"/>
      <c r="AI191" s="87"/>
      <c r="AJ191" s="87"/>
      <c r="AK191" s="87"/>
      <c r="AL191" s="87"/>
      <c r="AM191" s="87"/>
      <c r="AN191" s="87"/>
      <c r="AO191" s="87"/>
      <c r="AP191" s="87"/>
      <c r="AQ191" s="87"/>
      <c r="AR191" s="87"/>
      <c r="AS191" s="87"/>
      <c r="AT191" s="87"/>
      <c r="AU191" s="87"/>
      <c r="AV191" s="87"/>
      <c r="AW191" s="87"/>
      <c r="AX191" s="87"/>
      <c r="AY191" s="87"/>
      <c r="AZ191" s="87"/>
      <c r="BA191" s="87"/>
      <c r="BB191" s="87"/>
      <c r="BC191" s="87"/>
    </row>
    <row r="192" spans="1:55" ht="13.5" customHeight="1">
      <c r="A192" s="98"/>
      <c r="B192" s="96"/>
      <c r="C192" s="85"/>
      <c r="D192" s="87"/>
      <c r="E192" s="87"/>
      <c r="F192" s="87"/>
      <c r="G192" s="87"/>
      <c r="H192" s="87"/>
      <c r="I192" s="87"/>
      <c r="J192" s="87"/>
      <c r="K192" s="87"/>
      <c r="L192" s="87"/>
      <c r="M192" s="87"/>
      <c r="N192" s="87"/>
      <c r="O192" s="87"/>
      <c r="P192" s="87"/>
      <c r="Q192" s="87"/>
      <c r="R192" s="87"/>
      <c r="S192" s="87"/>
      <c r="T192" s="87"/>
      <c r="U192" s="87"/>
      <c r="V192" s="87"/>
      <c r="W192" s="87"/>
      <c r="X192" s="87"/>
      <c r="Y192" s="87"/>
      <c r="Z192" s="87"/>
      <c r="AA192" s="87"/>
      <c r="AB192" s="87"/>
      <c r="AC192" s="87"/>
      <c r="AD192" s="87"/>
      <c r="AE192" s="87"/>
      <c r="AF192" s="87"/>
      <c r="AG192" s="87"/>
      <c r="AH192" s="87"/>
      <c r="AI192" s="87"/>
      <c r="AJ192" s="87"/>
      <c r="AK192" s="87"/>
      <c r="AL192" s="87"/>
      <c r="AM192" s="87"/>
      <c r="AN192" s="87"/>
      <c r="AO192" s="87"/>
      <c r="AP192" s="87"/>
      <c r="AQ192" s="87"/>
      <c r="AR192" s="87"/>
      <c r="AS192" s="87"/>
      <c r="AT192" s="87"/>
      <c r="AU192" s="87"/>
      <c r="AV192" s="87"/>
      <c r="AW192" s="87"/>
      <c r="AX192" s="87"/>
      <c r="AY192" s="87"/>
      <c r="AZ192" s="87"/>
      <c r="BA192" s="87"/>
      <c r="BB192" s="87"/>
      <c r="BC192" s="87"/>
    </row>
    <row r="193" spans="1:55" ht="13.5" customHeight="1">
      <c r="A193" s="98"/>
      <c r="B193" s="96"/>
      <c r="C193" s="85"/>
      <c r="D193" s="87"/>
      <c r="E193" s="87"/>
      <c r="F193" s="87"/>
      <c r="G193" s="87"/>
      <c r="H193" s="87"/>
      <c r="I193" s="87"/>
      <c r="J193" s="87"/>
      <c r="K193" s="87"/>
      <c r="L193" s="87"/>
      <c r="M193" s="87"/>
      <c r="N193" s="87"/>
      <c r="O193" s="87"/>
      <c r="P193" s="87"/>
      <c r="Q193" s="87"/>
      <c r="R193" s="87"/>
      <c r="S193" s="87"/>
      <c r="T193" s="87"/>
      <c r="U193" s="87"/>
      <c r="V193" s="87"/>
      <c r="W193" s="87"/>
      <c r="X193" s="87"/>
      <c r="Y193" s="87"/>
      <c r="Z193" s="87"/>
      <c r="AA193" s="87"/>
      <c r="AB193" s="87"/>
      <c r="AC193" s="87"/>
      <c r="AD193" s="87"/>
      <c r="AE193" s="87"/>
      <c r="AF193" s="87"/>
      <c r="AG193" s="87"/>
      <c r="AH193" s="87"/>
      <c r="AI193" s="87"/>
      <c r="AJ193" s="87"/>
      <c r="AK193" s="87"/>
      <c r="AL193" s="87"/>
      <c r="AM193" s="87"/>
      <c r="AN193" s="87"/>
      <c r="AO193" s="87"/>
      <c r="AP193" s="87"/>
      <c r="AQ193" s="87"/>
      <c r="AR193" s="87"/>
      <c r="AS193" s="87"/>
      <c r="AT193" s="87"/>
      <c r="AU193" s="87"/>
      <c r="AV193" s="87"/>
      <c r="AW193" s="87"/>
      <c r="AX193" s="87"/>
      <c r="AY193" s="87"/>
      <c r="AZ193" s="87"/>
      <c r="BA193" s="87"/>
      <c r="BB193" s="87"/>
      <c r="BC193" s="87"/>
    </row>
    <row r="194" spans="1:55" ht="13.5" customHeight="1">
      <c r="A194" s="98"/>
      <c r="B194" s="96"/>
      <c r="C194" s="85"/>
      <c r="D194" s="87"/>
      <c r="E194" s="87"/>
      <c r="F194" s="87"/>
      <c r="G194" s="87"/>
      <c r="H194" s="87"/>
      <c r="I194" s="87"/>
      <c r="J194" s="87"/>
      <c r="K194" s="87"/>
      <c r="L194" s="87"/>
      <c r="M194" s="87"/>
      <c r="N194" s="87"/>
      <c r="O194" s="87"/>
      <c r="P194" s="87"/>
      <c r="Q194" s="87"/>
      <c r="R194" s="87"/>
      <c r="S194" s="87"/>
      <c r="T194" s="87"/>
      <c r="U194" s="87"/>
      <c r="V194" s="87"/>
      <c r="W194" s="87"/>
      <c r="X194" s="87"/>
      <c r="Y194" s="87"/>
      <c r="Z194" s="87"/>
      <c r="AA194" s="87"/>
      <c r="AB194" s="87"/>
      <c r="AC194" s="87"/>
      <c r="AD194" s="87"/>
      <c r="AE194" s="87"/>
      <c r="AF194" s="87"/>
      <c r="AG194" s="87"/>
      <c r="AH194" s="87"/>
      <c r="AI194" s="87"/>
      <c r="AJ194" s="87"/>
      <c r="AK194" s="87"/>
      <c r="AL194" s="87"/>
      <c r="AM194" s="87"/>
      <c r="AN194" s="87"/>
      <c r="AO194" s="87"/>
      <c r="AP194" s="87"/>
      <c r="AQ194" s="87"/>
      <c r="AR194" s="87"/>
      <c r="AS194" s="87"/>
      <c r="AT194" s="87"/>
      <c r="AU194" s="87"/>
      <c r="AV194" s="87"/>
      <c r="AW194" s="87"/>
      <c r="AX194" s="87"/>
      <c r="AY194" s="87"/>
      <c r="AZ194" s="87"/>
      <c r="BA194" s="87"/>
      <c r="BB194" s="87"/>
      <c r="BC194" s="87"/>
    </row>
    <row r="195" spans="1:55" ht="13.5" customHeight="1">
      <c r="A195" s="98"/>
      <c r="B195" s="96"/>
      <c r="C195" s="85"/>
      <c r="D195" s="87"/>
      <c r="E195" s="87"/>
      <c r="F195" s="87"/>
      <c r="G195" s="87"/>
      <c r="H195" s="87"/>
      <c r="I195" s="87"/>
      <c r="J195" s="87"/>
      <c r="K195" s="87"/>
      <c r="L195" s="87"/>
      <c r="M195" s="87"/>
      <c r="N195" s="87"/>
      <c r="O195" s="87"/>
      <c r="P195" s="87"/>
      <c r="Q195" s="87"/>
      <c r="R195" s="87"/>
      <c r="S195" s="87"/>
      <c r="T195" s="87"/>
      <c r="U195" s="87"/>
      <c r="V195" s="87"/>
      <c r="W195" s="87"/>
      <c r="X195" s="87"/>
      <c r="Y195" s="87"/>
      <c r="Z195" s="87"/>
      <c r="AA195" s="87"/>
      <c r="AB195" s="87"/>
      <c r="AC195" s="87"/>
      <c r="AD195" s="87"/>
      <c r="AE195" s="87"/>
      <c r="AF195" s="87"/>
      <c r="AG195" s="87"/>
      <c r="AH195" s="87"/>
      <c r="AI195" s="87"/>
      <c r="AJ195" s="87"/>
      <c r="AK195" s="87"/>
      <c r="AL195" s="87"/>
      <c r="AM195" s="87"/>
      <c r="AN195" s="87"/>
      <c r="AO195" s="87"/>
      <c r="AP195" s="87"/>
      <c r="AQ195" s="87"/>
      <c r="AR195" s="87"/>
      <c r="AS195" s="87"/>
      <c r="AT195" s="87"/>
      <c r="AU195" s="87"/>
      <c r="AV195" s="87"/>
      <c r="AW195" s="87"/>
      <c r="AX195" s="87"/>
      <c r="AY195" s="87"/>
      <c r="AZ195" s="87"/>
      <c r="BA195" s="87"/>
      <c r="BB195" s="87"/>
      <c r="BC195" s="87"/>
    </row>
    <row r="196" spans="1:55" ht="13.5" customHeight="1">
      <c r="A196" s="98"/>
      <c r="B196" s="96"/>
      <c r="C196" s="85"/>
      <c r="D196" s="87"/>
      <c r="E196" s="87"/>
      <c r="F196" s="87"/>
      <c r="G196" s="87"/>
      <c r="H196" s="87"/>
      <c r="I196" s="87"/>
      <c r="J196" s="87"/>
      <c r="K196" s="87"/>
      <c r="L196" s="87"/>
      <c r="M196" s="87"/>
      <c r="N196" s="87"/>
      <c r="O196" s="87"/>
      <c r="P196" s="87"/>
      <c r="Q196" s="87"/>
      <c r="R196" s="87"/>
      <c r="S196" s="87"/>
      <c r="T196" s="87"/>
      <c r="U196" s="87"/>
      <c r="V196" s="87"/>
      <c r="W196" s="87"/>
      <c r="X196" s="87"/>
      <c r="Y196" s="87"/>
      <c r="Z196" s="87"/>
      <c r="AA196" s="87"/>
      <c r="AB196" s="87"/>
      <c r="AC196" s="87"/>
      <c r="AD196" s="87"/>
      <c r="AE196" s="87"/>
      <c r="AF196" s="87"/>
      <c r="AG196" s="87"/>
      <c r="AH196" s="87"/>
      <c r="AI196" s="87"/>
      <c r="AJ196" s="87"/>
      <c r="AK196" s="87"/>
      <c r="AL196" s="87"/>
      <c r="AM196" s="87"/>
      <c r="AN196" s="87"/>
      <c r="AO196" s="87"/>
      <c r="AP196" s="87"/>
      <c r="AQ196" s="87"/>
      <c r="AR196" s="87"/>
      <c r="AS196" s="87"/>
      <c r="AT196" s="87"/>
      <c r="AU196" s="87"/>
      <c r="AV196" s="87"/>
      <c r="AW196" s="87"/>
      <c r="AX196" s="87"/>
      <c r="AY196" s="87"/>
      <c r="AZ196" s="87"/>
      <c r="BA196" s="87"/>
      <c r="BB196" s="87"/>
      <c r="BC196" s="87"/>
    </row>
    <row r="197" spans="1:55" ht="13.5" customHeight="1">
      <c r="A197" s="98"/>
      <c r="B197" s="96"/>
      <c r="C197" s="85"/>
      <c r="D197" s="87"/>
      <c r="E197" s="87"/>
      <c r="F197" s="87"/>
      <c r="G197" s="87"/>
      <c r="H197" s="87"/>
      <c r="I197" s="87"/>
      <c r="J197" s="87"/>
      <c r="K197" s="87"/>
      <c r="L197" s="87"/>
      <c r="M197" s="87"/>
      <c r="N197" s="87"/>
      <c r="O197" s="87"/>
      <c r="P197" s="87"/>
      <c r="Q197" s="87"/>
      <c r="R197" s="87"/>
      <c r="S197" s="87"/>
      <c r="T197" s="87"/>
      <c r="U197" s="87"/>
      <c r="V197" s="87"/>
      <c r="W197" s="87"/>
      <c r="X197" s="87"/>
      <c r="Y197" s="87"/>
      <c r="Z197" s="87"/>
      <c r="AA197" s="87"/>
      <c r="AB197" s="87"/>
      <c r="AC197" s="87"/>
      <c r="AD197" s="87"/>
      <c r="AE197" s="87"/>
      <c r="AF197" s="87"/>
      <c r="AG197" s="87"/>
      <c r="AH197" s="87"/>
      <c r="AI197" s="87"/>
      <c r="AJ197" s="87"/>
      <c r="AK197" s="87"/>
      <c r="AL197" s="87"/>
      <c r="AM197" s="87"/>
      <c r="AN197" s="87"/>
      <c r="AO197" s="87"/>
      <c r="AP197" s="87"/>
      <c r="AQ197" s="87"/>
      <c r="AR197" s="87"/>
      <c r="AS197" s="87"/>
      <c r="AT197" s="87"/>
      <c r="AU197" s="87"/>
      <c r="AV197" s="87"/>
      <c r="AW197" s="87"/>
      <c r="AX197" s="87"/>
      <c r="AY197" s="87"/>
      <c r="AZ197" s="87"/>
      <c r="BA197" s="87"/>
      <c r="BB197" s="87"/>
      <c r="BC197" s="87"/>
    </row>
    <row r="198" spans="1:55" ht="13.5" customHeight="1">
      <c r="A198" s="98"/>
      <c r="B198" s="96"/>
      <c r="C198" s="85"/>
      <c r="D198" s="87"/>
      <c r="E198" s="87"/>
      <c r="F198" s="87"/>
      <c r="G198" s="87"/>
      <c r="H198" s="87"/>
      <c r="I198" s="87"/>
      <c r="J198" s="87"/>
      <c r="K198" s="87"/>
      <c r="L198" s="87"/>
      <c r="M198" s="87"/>
      <c r="N198" s="87"/>
      <c r="O198" s="87"/>
      <c r="P198" s="87"/>
      <c r="Q198" s="87"/>
      <c r="R198" s="87"/>
      <c r="S198" s="87"/>
      <c r="T198" s="87"/>
      <c r="U198" s="87"/>
      <c r="V198" s="87"/>
      <c r="W198" s="87"/>
      <c r="X198" s="87"/>
      <c r="Y198" s="87"/>
      <c r="Z198" s="87"/>
      <c r="AA198" s="87"/>
      <c r="AB198" s="87"/>
      <c r="AC198" s="87"/>
      <c r="AD198" s="87"/>
      <c r="AE198" s="87"/>
      <c r="AF198" s="87"/>
      <c r="AG198" s="87"/>
      <c r="AH198" s="87"/>
      <c r="AI198" s="87"/>
      <c r="AJ198" s="87"/>
      <c r="AK198" s="87"/>
      <c r="AL198" s="87"/>
      <c r="AM198" s="87"/>
      <c r="AN198" s="87"/>
      <c r="AO198" s="87"/>
      <c r="AP198" s="87"/>
      <c r="AQ198" s="87"/>
      <c r="AR198" s="87"/>
      <c r="AS198" s="87"/>
      <c r="AT198" s="87"/>
      <c r="AU198" s="87"/>
      <c r="AV198" s="87"/>
      <c r="AW198" s="87"/>
      <c r="AX198" s="87"/>
      <c r="AY198" s="87"/>
      <c r="AZ198" s="87"/>
      <c r="BA198" s="87"/>
      <c r="BB198" s="87"/>
      <c r="BC198" s="87"/>
    </row>
    <row r="199" spans="1:55" ht="13.5" customHeight="1">
      <c r="A199" s="98"/>
      <c r="B199" s="96"/>
      <c r="C199" s="85"/>
      <c r="D199" s="87"/>
      <c r="E199" s="87"/>
      <c r="F199" s="87"/>
      <c r="G199" s="87"/>
      <c r="H199" s="87"/>
      <c r="I199" s="87"/>
      <c r="J199" s="87"/>
      <c r="K199" s="87"/>
      <c r="L199" s="87"/>
      <c r="M199" s="87"/>
      <c r="N199" s="87"/>
      <c r="O199" s="87"/>
      <c r="P199" s="87"/>
      <c r="Q199" s="87"/>
      <c r="R199" s="87"/>
      <c r="S199" s="87"/>
      <c r="T199" s="87"/>
      <c r="U199" s="87"/>
      <c r="V199" s="87"/>
      <c r="W199" s="87"/>
      <c r="X199" s="87"/>
      <c r="Y199" s="87"/>
      <c r="Z199" s="87"/>
      <c r="AA199" s="87"/>
      <c r="AB199" s="87"/>
      <c r="AC199" s="87"/>
      <c r="AD199" s="87"/>
      <c r="AE199" s="87"/>
      <c r="AF199" s="87"/>
      <c r="AG199" s="87"/>
      <c r="AH199" s="87"/>
      <c r="AI199" s="87"/>
      <c r="AJ199" s="87"/>
      <c r="AK199" s="87"/>
      <c r="AL199" s="87"/>
      <c r="AM199" s="87"/>
      <c r="AN199" s="87"/>
      <c r="AO199" s="87"/>
      <c r="AP199" s="87"/>
      <c r="AQ199" s="87"/>
      <c r="AR199" s="87"/>
      <c r="AS199" s="87"/>
      <c r="AT199" s="87"/>
      <c r="AU199" s="87"/>
      <c r="AV199" s="87"/>
      <c r="AW199" s="87"/>
      <c r="AX199" s="87"/>
      <c r="AY199" s="87"/>
      <c r="AZ199" s="87"/>
      <c r="BA199" s="87"/>
      <c r="BB199" s="87"/>
      <c r="BC199" s="87"/>
    </row>
    <row r="200" spans="1:55" ht="13.5" customHeight="1">
      <c r="A200" s="98"/>
      <c r="B200" s="96"/>
      <c r="C200" s="85"/>
      <c r="D200" s="87"/>
      <c r="E200" s="87"/>
      <c r="F200" s="87"/>
      <c r="G200" s="87"/>
      <c r="H200" s="87"/>
      <c r="I200" s="87"/>
      <c r="J200" s="87"/>
      <c r="K200" s="87"/>
      <c r="L200" s="87"/>
      <c r="M200" s="87"/>
      <c r="N200" s="87"/>
      <c r="O200" s="87"/>
      <c r="P200" s="87"/>
      <c r="Q200" s="87"/>
      <c r="R200" s="87"/>
      <c r="S200" s="87"/>
      <c r="T200" s="87"/>
      <c r="U200" s="87"/>
      <c r="V200" s="87"/>
      <c r="W200" s="87"/>
      <c r="X200" s="87"/>
      <c r="Y200" s="87"/>
      <c r="Z200" s="87"/>
      <c r="AA200" s="87"/>
      <c r="AB200" s="87"/>
      <c r="AC200" s="87"/>
      <c r="AD200" s="87"/>
      <c r="AE200" s="87"/>
      <c r="AF200" s="87"/>
      <c r="AG200" s="87"/>
      <c r="AH200" s="87"/>
      <c r="AI200" s="87"/>
      <c r="AJ200" s="87"/>
      <c r="AK200" s="87"/>
      <c r="AL200" s="87"/>
      <c r="AM200" s="87"/>
      <c r="AN200" s="87"/>
      <c r="AO200" s="87"/>
      <c r="AP200" s="87"/>
      <c r="AQ200" s="87"/>
      <c r="AR200" s="87"/>
      <c r="AS200" s="87"/>
      <c r="AT200" s="87"/>
      <c r="AU200" s="87"/>
      <c r="AV200" s="87"/>
      <c r="AW200" s="87"/>
      <c r="AX200" s="87"/>
      <c r="AY200" s="87"/>
      <c r="AZ200" s="87"/>
      <c r="BA200" s="87"/>
      <c r="BB200" s="87"/>
      <c r="BC200" s="87"/>
    </row>
    <row r="201" spans="1:55" ht="13.5" customHeight="1">
      <c r="A201" s="98"/>
      <c r="B201" s="96"/>
      <c r="C201" s="85"/>
      <c r="D201" s="87"/>
      <c r="E201" s="87"/>
      <c r="F201" s="87"/>
      <c r="G201" s="87"/>
      <c r="H201" s="87"/>
      <c r="I201" s="87"/>
      <c r="J201" s="87"/>
      <c r="K201" s="87"/>
      <c r="L201" s="87"/>
      <c r="M201" s="87"/>
      <c r="N201" s="87"/>
      <c r="O201" s="87"/>
      <c r="P201" s="87"/>
      <c r="Q201" s="87"/>
      <c r="R201" s="87"/>
      <c r="S201" s="87"/>
      <c r="T201" s="87"/>
      <c r="U201" s="87"/>
      <c r="V201" s="87"/>
      <c r="W201" s="87"/>
      <c r="X201" s="87"/>
      <c r="Y201" s="87"/>
      <c r="Z201" s="87"/>
      <c r="AA201" s="87"/>
      <c r="AB201" s="87"/>
      <c r="AC201" s="87"/>
      <c r="AD201" s="87"/>
      <c r="AE201" s="87"/>
      <c r="AF201" s="87"/>
      <c r="AG201" s="87"/>
      <c r="AH201" s="87"/>
      <c r="AI201" s="87"/>
      <c r="AJ201" s="87"/>
      <c r="AK201" s="87"/>
      <c r="AL201" s="87"/>
      <c r="AM201" s="87"/>
      <c r="AN201" s="87"/>
      <c r="AO201" s="87"/>
      <c r="AP201" s="87"/>
      <c r="AQ201" s="87"/>
      <c r="AR201" s="87"/>
      <c r="AS201" s="87"/>
      <c r="AT201" s="87"/>
      <c r="AU201" s="87"/>
      <c r="AV201" s="87"/>
      <c r="AW201" s="87"/>
      <c r="AX201" s="87"/>
      <c r="AY201" s="87"/>
      <c r="AZ201" s="87"/>
      <c r="BA201" s="87"/>
      <c r="BB201" s="87"/>
      <c r="BC201" s="87"/>
    </row>
    <row r="202" spans="1:55" ht="13.5" customHeight="1">
      <c r="A202" s="98"/>
      <c r="B202" s="96"/>
      <c r="C202" s="85"/>
      <c r="D202" s="87"/>
      <c r="E202" s="87"/>
      <c r="F202" s="87"/>
      <c r="G202" s="87"/>
      <c r="H202" s="87"/>
      <c r="I202" s="87"/>
      <c r="J202" s="87"/>
      <c r="K202" s="87"/>
      <c r="L202" s="87"/>
      <c r="M202" s="87"/>
      <c r="N202" s="87"/>
      <c r="O202" s="87"/>
      <c r="P202" s="87"/>
      <c r="Q202" s="87"/>
      <c r="R202" s="87"/>
      <c r="S202" s="87"/>
      <c r="T202" s="87"/>
      <c r="U202" s="87"/>
      <c r="V202" s="87"/>
      <c r="W202" s="87"/>
      <c r="X202" s="87"/>
      <c r="Y202" s="87"/>
      <c r="Z202" s="87"/>
      <c r="AA202" s="87"/>
      <c r="AB202" s="87"/>
      <c r="AC202" s="87"/>
      <c r="AD202" s="87"/>
      <c r="AE202" s="87"/>
      <c r="AF202" s="87"/>
      <c r="AG202" s="87"/>
      <c r="AH202" s="87"/>
      <c r="AI202" s="87"/>
      <c r="AJ202" s="87"/>
      <c r="AK202" s="87"/>
      <c r="AL202" s="87"/>
      <c r="AM202" s="87"/>
      <c r="AN202" s="87"/>
      <c r="AO202" s="87"/>
      <c r="AP202" s="87"/>
      <c r="AQ202" s="87"/>
      <c r="AR202" s="87"/>
      <c r="AS202" s="87"/>
      <c r="AT202" s="87"/>
      <c r="AU202" s="87"/>
      <c r="AV202" s="87"/>
      <c r="AW202" s="87"/>
      <c r="AX202" s="87"/>
      <c r="AY202" s="87"/>
      <c r="AZ202" s="87"/>
      <c r="BA202" s="87"/>
      <c r="BB202" s="87"/>
      <c r="BC202" s="87"/>
    </row>
    <row r="203" spans="1:55" ht="13.5" customHeight="1">
      <c r="A203" s="98"/>
      <c r="B203" s="96"/>
      <c r="C203" s="85"/>
      <c r="D203" s="87"/>
      <c r="E203" s="87"/>
      <c r="F203" s="87"/>
      <c r="G203" s="87"/>
      <c r="H203" s="87"/>
      <c r="I203" s="87"/>
      <c r="J203" s="87"/>
      <c r="K203" s="87"/>
      <c r="L203" s="87"/>
      <c r="M203" s="87"/>
      <c r="N203" s="87"/>
      <c r="O203" s="87"/>
      <c r="P203" s="87"/>
      <c r="Q203" s="87"/>
      <c r="R203" s="87"/>
      <c r="S203" s="87"/>
      <c r="T203" s="87"/>
      <c r="U203" s="87"/>
      <c r="V203" s="87"/>
      <c r="W203" s="87"/>
      <c r="X203" s="87"/>
      <c r="Y203" s="87"/>
      <c r="Z203" s="87"/>
      <c r="AA203" s="87"/>
      <c r="AB203" s="87"/>
      <c r="AC203" s="87"/>
      <c r="AD203" s="87"/>
      <c r="AE203" s="87"/>
      <c r="AF203" s="87"/>
      <c r="AG203" s="87"/>
      <c r="AH203" s="87"/>
      <c r="AI203" s="87"/>
      <c r="AJ203" s="87"/>
      <c r="AK203" s="87"/>
      <c r="AL203" s="87"/>
      <c r="AM203" s="87"/>
      <c r="AN203" s="87"/>
      <c r="AO203" s="87"/>
      <c r="AP203" s="87"/>
      <c r="AQ203" s="87"/>
      <c r="AR203" s="87"/>
      <c r="AS203" s="87"/>
      <c r="AT203" s="87"/>
      <c r="AU203" s="87"/>
      <c r="AV203" s="87"/>
      <c r="AW203" s="87"/>
      <c r="AX203" s="87"/>
      <c r="AY203" s="87"/>
      <c r="AZ203" s="87"/>
      <c r="BA203" s="87"/>
      <c r="BB203" s="87"/>
      <c r="BC203" s="87"/>
    </row>
    <row r="204" spans="1:55" ht="13.5" customHeight="1">
      <c r="A204" s="98"/>
      <c r="B204" s="96"/>
      <c r="C204" s="85"/>
      <c r="D204" s="87"/>
      <c r="E204" s="87"/>
      <c r="F204" s="87"/>
      <c r="G204" s="87"/>
      <c r="H204" s="87"/>
      <c r="I204" s="87"/>
      <c r="J204" s="87"/>
      <c r="K204" s="87"/>
      <c r="L204" s="87"/>
      <c r="M204" s="87"/>
      <c r="N204" s="87"/>
      <c r="O204" s="87"/>
      <c r="P204" s="87"/>
      <c r="Q204" s="87"/>
      <c r="R204" s="87"/>
      <c r="S204" s="87"/>
      <c r="T204" s="87"/>
      <c r="U204" s="87"/>
      <c r="V204" s="87"/>
      <c r="W204" s="87"/>
      <c r="X204" s="87"/>
      <c r="Y204" s="87"/>
      <c r="Z204" s="87"/>
      <c r="AA204" s="87"/>
      <c r="AB204" s="87"/>
      <c r="AC204" s="87"/>
      <c r="AD204" s="87"/>
      <c r="AE204" s="87"/>
      <c r="AF204" s="87"/>
      <c r="AG204" s="87"/>
      <c r="AH204" s="87"/>
      <c r="AI204" s="87"/>
      <c r="AJ204" s="87"/>
      <c r="AK204" s="87"/>
      <c r="AL204" s="87"/>
      <c r="AM204" s="87"/>
      <c r="AN204" s="87"/>
      <c r="AO204" s="87"/>
      <c r="AP204" s="87"/>
      <c r="AQ204" s="87"/>
      <c r="AR204" s="87"/>
      <c r="AS204" s="87"/>
      <c r="AT204" s="87"/>
      <c r="AU204" s="87"/>
      <c r="AV204" s="87"/>
      <c r="AW204" s="87"/>
      <c r="AX204" s="87"/>
      <c r="AY204" s="87"/>
      <c r="AZ204" s="87"/>
      <c r="BA204" s="87"/>
      <c r="BB204" s="87"/>
      <c r="BC204" s="87"/>
    </row>
    <row r="205" spans="1:55" ht="13.5" customHeight="1">
      <c r="A205" s="98"/>
      <c r="B205" s="96"/>
      <c r="C205" s="85"/>
      <c r="D205" s="87"/>
      <c r="E205" s="87"/>
      <c r="F205" s="87"/>
      <c r="G205" s="87"/>
      <c r="H205" s="87"/>
      <c r="I205" s="87"/>
      <c r="J205" s="87"/>
      <c r="K205" s="87"/>
      <c r="L205" s="87"/>
      <c r="M205" s="87"/>
      <c r="N205" s="87"/>
      <c r="O205" s="87"/>
      <c r="P205" s="87"/>
      <c r="Q205" s="87"/>
      <c r="R205" s="87"/>
      <c r="S205" s="87"/>
      <c r="T205" s="87"/>
      <c r="U205" s="87"/>
      <c r="V205" s="87"/>
      <c r="W205" s="87"/>
      <c r="X205" s="87"/>
      <c r="Y205" s="87"/>
      <c r="Z205" s="87"/>
      <c r="AA205" s="87"/>
      <c r="AB205" s="87"/>
      <c r="AC205" s="87"/>
      <c r="AD205" s="87"/>
      <c r="AE205" s="87"/>
      <c r="AF205" s="87"/>
      <c r="AG205" s="87"/>
      <c r="AH205" s="87"/>
      <c r="AI205" s="87"/>
      <c r="AJ205" s="87"/>
      <c r="AK205" s="87"/>
      <c r="AL205" s="87"/>
      <c r="AM205" s="87"/>
      <c r="AN205" s="87"/>
      <c r="AO205" s="87"/>
      <c r="AP205" s="87"/>
      <c r="AQ205" s="87"/>
      <c r="AR205" s="87"/>
      <c r="AS205" s="87"/>
      <c r="AT205" s="87"/>
      <c r="AU205" s="87"/>
      <c r="AV205" s="87"/>
      <c r="AW205" s="87"/>
      <c r="AX205" s="87"/>
      <c r="AY205" s="87"/>
      <c r="AZ205" s="87"/>
      <c r="BA205" s="87"/>
      <c r="BB205" s="87"/>
      <c r="BC205" s="87"/>
    </row>
    <row r="206" spans="1:55" ht="13.5" customHeight="1">
      <c r="A206" s="98"/>
      <c r="B206" s="96"/>
      <c r="C206" s="85"/>
      <c r="D206" s="87"/>
      <c r="E206" s="87"/>
      <c r="F206" s="87"/>
      <c r="G206" s="87"/>
      <c r="H206" s="87"/>
      <c r="I206" s="87"/>
      <c r="J206" s="87"/>
      <c r="K206" s="87"/>
      <c r="L206" s="87"/>
      <c r="M206" s="87"/>
      <c r="N206" s="87"/>
      <c r="O206" s="87"/>
      <c r="P206" s="87"/>
      <c r="Q206" s="87"/>
      <c r="R206" s="87"/>
      <c r="S206" s="87"/>
      <c r="T206" s="87"/>
      <c r="U206" s="87"/>
      <c r="V206" s="87"/>
      <c r="W206" s="87"/>
      <c r="X206" s="87"/>
      <c r="Y206" s="87"/>
      <c r="Z206" s="87"/>
      <c r="AA206" s="87"/>
      <c r="AB206" s="87"/>
      <c r="AC206" s="87"/>
      <c r="AD206" s="87"/>
      <c r="AE206" s="87"/>
      <c r="AF206" s="87"/>
      <c r="AG206" s="87"/>
      <c r="AH206" s="87"/>
      <c r="AI206" s="87"/>
      <c r="AJ206" s="87"/>
      <c r="AK206" s="87"/>
      <c r="AL206" s="87"/>
      <c r="AM206" s="87"/>
      <c r="AN206" s="87"/>
      <c r="AO206" s="87"/>
      <c r="AP206" s="87"/>
      <c r="AQ206" s="87"/>
      <c r="AR206" s="87"/>
      <c r="AS206" s="87"/>
      <c r="AT206" s="87"/>
      <c r="AU206" s="87"/>
      <c r="AV206" s="87"/>
      <c r="AW206" s="87"/>
      <c r="AX206" s="87"/>
      <c r="AY206" s="87"/>
      <c r="AZ206" s="87"/>
      <c r="BA206" s="87"/>
      <c r="BB206" s="87"/>
      <c r="BC206" s="87"/>
    </row>
    <row r="207" spans="1:55" ht="13.5" customHeight="1">
      <c r="A207" s="98"/>
      <c r="B207" s="96"/>
      <c r="C207" s="85"/>
      <c r="D207" s="87"/>
      <c r="E207" s="87"/>
      <c r="F207" s="87"/>
      <c r="G207" s="87"/>
      <c r="H207" s="87"/>
      <c r="I207" s="87"/>
      <c r="J207" s="87"/>
      <c r="K207" s="87"/>
      <c r="L207" s="87"/>
      <c r="M207" s="87"/>
      <c r="N207" s="87"/>
      <c r="O207" s="87"/>
      <c r="P207" s="87"/>
      <c r="Q207" s="87"/>
      <c r="R207" s="87"/>
      <c r="S207" s="87"/>
      <c r="T207" s="87"/>
      <c r="U207" s="87"/>
      <c r="V207" s="87"/>
      <c r="W207" s="87"/>
      <c r="X207" s="87"/>
      <c r="Y207" s="87"/>
      <c r="Z207" s="87"/>
      <c r="AA207" s="87"/>
      <c r="AB207" s="87"/>
      <c r="AC207" s="87"/>
      <c r="AD207" s="87"/>
      <c r="AE207" s="87"/>
      <c r="AF207" s="87"/>
      <c r="AG207" s="87"/>
      <c r="AH207" s="87"/>
      <c r="AI207" s="87"/>
      <c r="AJ207" s="87"/>
      <c r="AK207" s="87"/>
      <c r="AL207" s="87"/>
      <c r="AM207" s="87"/>
      <c r="AN207" s="87"/>
      <c r="AO207" s="87"/>
      <c r="AP207" s="87"/>
      <c r="AQ207" s="87"/>
      <c r="AR207" s="87"/>
      <c r="AS207" s="87"/>
      <c r="AT207" s="87"/>
      <c r="AU207" s="87"/>
      <c r="AV207" s="87"/>
      <c r="AW207" s="87"/>
      <c r="AX207" s="87"/>
      <c r="AY207" s="87"/>
      <c r="AZ207" s="87"/>
      <c r="BA207" s="87"/>
      <c r="BB207" s="87"/>
      <c r="BC207" s="87"/>
    </row>
  </sheetData>
  <sortState ref="A8:BC61">
    <sortCondition ref="A8:A61"/>
    <sortCondition ref="B8:B61"/>
    <sortCondition ref="C8:C61"/>
  </sortState>
  <mergeCells count="56">
    <mergeCell ref="R4:R5"/>
    <mergeCell ref="Q4:Q5"/>
    <mergeCell ref="F4:F5"/>
    <mergeCell ref="AE4:AE5"/>
    <mergeCell ref="AD4:AD5"/>
    <mergeCell ref="AB4:AB5"/>
    <mergeCell ref="AA4:AA5"/>
    <mergeCell ref="Z4:Z5"/>
    <mergeCell ref="P4:P5"/>
    <mergeCell ref="M4:M5"/>
    <mergeCell ref="L4:L5"/>
    <mergeCell ref="J4:J5"/>
    <mergeCell ref="U4:U5"/>
    <mergeCell ref="T4:T5"/>
    <mergeCell ref="S4:S5"/>
    <mergeCell ref="AX3:AX4"/>
    <mergeCell ref="AN3:AN4"/>
    <mergeCell ref="BC3:BC4"/>
    <mergeCell ref="AY3:AY4"/>
    <mergeCell ref="AZ3:AZ4"/>
    <mergeCell ref="BA3:BA4"/>
    <mergeCell ref="BB3:BB4"/>
    <mergeCell ref="AS3:AS4"/>
    <mergeCell ref="AT3:AT4"/>
    <mergeCell ref="AL3:AL5"/>
    <mergeCell ref="AV3:AV5"/>
    <mergeCell ref="AW3:AW4"/>
    <mergeCell ref="A2:A6"/>
    <mergeCell ref="B2:B6"/>
    <mergeCell ref="C2:C6"/>
    <mergeCell ref="AF2:AI2"/>
    <mergeCell ref="AH3:AH4"/>
    <mergeCell ref="AI3:AI4"/>
    <mergeCell ref="O3:U3"/>
    <mergeCell ref="V3:AB3"/>
    <mergeCell ref="Y4:Y5"/>
    <mergeCell ref="X4:X5"/>
    <mergeCell ref="I4:I5"/>
    <mergeCell ref="G4:G5"/>
    <mergeCell ref="W4:W5"/>
    <mergeCell ref="AZ2:BC2"/>
    <mergeCell ref="E3:G3"/>
    <mergeCell ref="H3:J3"/>
    <mergeCell ref="K3:M3"/>
    <mergeCell ref="AF3:AF4"/>
    <mergeCell ref="AG3:AG4"/>
    <mergeCell ref="AM3:AM4"/>
    <mergeCell ref="AJ3:AJ4"/>
    <mergeCell ref="AK3:AK4"/>
    <mergeCell ref="AJ2:AS2"/>
    <mergeCell ref="AO3:AO4"/>
    <mergeCell ref="AP3:AP4"/>
    <mergeCell ref="AU3:AU4"/>
    <mergeCell ref="AT2:AY2"/>
    <mergeCell ref="AQ3:AQ4"/>
    <mergeCell ref="AR3:AR4"/>
  </mergeCells>
  <phoneticPr fontId="3"/>
  <pageMargins left="0.70866141732283472" right="0.70866141732283472" top="0.98425196850393704" bottom="0.70866141732283472" header="0.70866141732283472" footer="0.70866141732283472"/>
  <pageSetup paperSize="9" scale="73" orientation="landscape" r:id="rId1"/>
  <headerFooter alignWithMargins="0">
    <oddHeader>&amp;Lし尿処理の状況（令和6年度実績）</oddHeader>
  </headerFooter>
  <colBreaks count="3" manualBreakCount="3">
    <brk id="13" min="1" max="60" man="1"/>
    <brk id="31" min="1" max="60" man="1"/>
    <brk id="45" min="1" max="60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AJ208"/>
  <sheetViews>
    <sheetView zoomScaleNormal="100" zoomScaleSheetLayoutView="85" workbookViewId="0"/>
  </sheetViews>
  <sheetFormatPr defaultColWidth="0" defaultRowHeight="13.5"/>
  <cols>
    <col min="1" max="1" width="4.75" style="3" customWidth="1"/>
    <col min="2" max="2" width="8.125" style="3" customWidth="1"/>
    <col min="3" max="3" width="19.125" style="3" customWidth="1"/>
    <col min="4" max="4" width="15.25" style="3" customWidth="1"/>
    <col min="5" max="5" width="3.375" style="3" customWidth="1"/>
    <col min="6" max="6" width="3.875" style="3" customWidth="1"/>
    <col min="7" max="7" width="17" style="3" customWidth="1"/>
    <col min="8" max="10" width="15.875" style="3" customWidth="1"/>
    <col min="11" max="11" width="8" style="3" customWidth="1"/>
    <col min="12" max="13" width="15.875" style="3" customWidth="1"/>
    <col min="14" max="14" width="2.625" style="3" customWidth="1"/>
    <col min="15" max="26" width="8.875" style="3" customWidth="1"/>
    <col min="27" max="28" width="14.5" style="3" hidden="1" customWidth="1"/>
    <col min="29" max="29" width="3" style="3" hidden="1" customWidth="1"/>
    <col min="30" max="30" width="10.875" style="3" hidden="1" customWidth="1"/>
    <col min="31" max="31" width="8.875" style="3" hidden="1" customWidth="1"/>
    <col min="32" max="32" width="8.875" style="2" hidden="1" customWidth="1"/>
    <col min="33" max="33" width="5" style="2" hidden="1" customWidth="1"/>
    <col min="34" max="34" width="8.875" style="3" hidden="1" customWidth="1"/>
    <col min="35" max="35" width="4" style="3" hidden="1" customWidth="1"/>
    <col min="36" max="36" width="10" style="3" hidden="1" customWidth="1"/>
    <col min="37" max="16384" width="8.875" style="3" hidden="1"/>
  </cols>
  <sheetData>
    <row r="1" spans="1:36" ht="14.25" thickBot="1"/>
    <row r="2" spans="1:36" ht="19.5" customHeight="1" thickBot="1">
      <c r="A2" s="42"/>
      <c r="B2" s="10" t="s">
        <v>63</v>
      </c>
      <c r="C2" s="105"/>
      <c r="D2" s="11" t="s">
        <v>64</v>
      </c>
      <c r="E2" s="2"/>
      <c r="F2" s="2"/>
      <c r="G2" s="2"/>
      <c r="H2" s="2"/>
      <c r="I2" s="2"/>
      <c r="J2" s="2"/>
      <c r="K2" s="2"/>
      <c r="L2" s="2" t="str">
        <f>LEFT(C2,2)</f>
        <v/>
      </c>
      <c r="M2" s="2" t="str">
        <f>IF(L2&lt;&gt;"",VLOOKUP(L2,$AI$6:$AJ$251,2,FALSE),"-")</f>
        <v>-</v>
      </c>
      <c r="AA2" s="1">
        <f>IF(VALUE(C2)=0,0,1)</f>
        <v>0</v>
      </c>
      <c r="AB2" s="49" t="str">
        <f>IF(AA2=0,"",VLOOKUP(C2,水洗化人口等!B7:C207,2,FALSE))</f>
        <v/>
      </c>
      <c r="AC2" s="2"/>
      <c r="AD2" s="1">
        <f>IF(AA2=0,1,IF(ISERROR(AB2),1,0))</f>
        <v>1</v>
      </c>
      <c r="AF2" s="48" t="s">
        <v>245</v>
      </c>
      <c r="AG2" s="49">
        <f>IF(AA2=0,0,VLOOKUP(C2,AF5:AG251,2,FALSE))</f>
        <v>0</v>
      </c>
    </row>
    <row r="3" spans="1:36">
      <c r="AD3" s="1"/>
    </row>
    <row r="4" spans="1:36">
      <c r="B4" s="12"/>
      <c r="C4" s="13"/>
      <c r="AA4" s="41"/>
      <c r="AB4" s="41"/>
      <c r="AC4" s="41"/>
      <c r="AD4" s="41"/>
    </row>
    <row r="5" spans="1:36" ht="14.25" thickBot="1">
      <c r="J5" s="14"/>
      <c r="AF5" s="2">
        <f>+水洗化人口等!B5</f>
        <v>0</v>
      </c>
      <c r="AG5" s="2">
        <v>5</v>
      </c>
    </row>
    <row r="6" spans="1:36" ht="27.75" thickBot="1">
      <c r="F6" s="165" t="s">
        <v>65</v>
      </c>
      <c r="G6" s="166"/>
      <c r="H6" s="35" t="s">
        <v>66</v>
      </c>
      <c r="I6" s="35" t="s">
        <v>67</v>
      </c>
      <c r="J6" s="35" t="s">
        <v>68</v>
      </c>
      <c r="K6" s="4" t="s">
        <v>69</v>
      </c>
      <c r="L6" s="15" t="s">
        <v>70</v>
      </c>
      <c r="M6" s="36" t="s">
        <v>71</v>
      </c>
      <c r="AF6" s="2">
        <f>+水洗化人口等!B6</f>
        <v>0</v>
      </c>
      <c r="AG6" s="2">
        <v>6</v>
      </c>
      <c r="AI6" s="40" t="s">
        <v>72</v>
      </c>
      <c r="AJ6" s="2" t="s">
        <v>53</v>
      </c>
    </row>
    <row r="7" spans="1:36" ht="16.5" customHeight="1">
      <c r="B7" s="167" t="s">
        <v>73</v>
      </c>
      <c r="C7" s="5" t="s">
        <v>74</v>
      </c>
      <c r="D7" s="16">
        <f ca="1">AD7</f>
        <v>0</v>
      </c>
      <c r="F7" s="172" t="s">
        <v>75</v>
      </c>
      <c r="G7" s="6" t="s">
        <v>57</v>
      </c>
      <c r="H7" s="17">
        <f ca="1">AD15</f>
        <v>0</v>
      </c>
      <c r="I7" s="17">
        <f t="shared" ref="I7:I12" ca="1" si="0">AD25</f>
        <v>0</v>
      </c>
      <c r="J7" s="17">
        <f t="shared" ref="J7:J12" ca="1" si="1">SUM(H7:I7)</f>
        <v>0</v>
      </c>
      <c r="K7" s="18">
        <f t="shared" ref="K7:K12" ca="1" si="2">IF(J$13&gt;0,J7/J$13,0)</f>
        <v>0</v>
      </c>
      <c r="L7" s="19">
        <f ca="1">AD35</f>
        <v>0</v>
      </c>
      <c r="M7" s="20">
        <f ca="1">AD38</f>
        <v>0</v>
      </c>
      <c r="AA7" s="3" t="s">
        <v>74</v>
      </c>
      <c r="AB7" s="3" t="s">
        <v>76</v>
      </c>
      <c r="AC7" s="3" t="s">
        <v>77</v>
      </c>
      <c r="AD7" s="2">
        <f t="shared" ref="AD7:AD10" ca="1" si="3">IF(AD$2=0,INDIRECT(AB7&amp;"!"&amp;AC7&amp;$AG$2),0)</f>
        <v>0</v>
      </c>
      <c r="AF7" s="2" t="str">
        <f>+水洗化人口等!B7</f>
        <v>23000</v>
      </c>
      <c r="AG7" s="2">
        <v>7</v>
      </c>
      <c r="AI7" s="40" t="s">
        <v>78</v>
      </c>
      <c r="AJ7" s="2" t="s">
        <v>52</v>
      </c>
    </row>
    <row r="8" spans="1:36" ht="16.5" customHeight="1">
      <c r="B8" s="168"/>
      <c r="C8" s="6" t="s">
        <v>56</v>
      </c>
      <c r="D8" s="21">
        <f ca="1">AD8</f>
        <v>0</v>
      </c>
      <c r="F8" s="173"/>
      <c r="G8" s="6" t="s">
        <v>58</v>
      </c>
      <c r="H8" s="17">
        <f t="shared" ref="H8:H12" ca="1" si="4">AD16</f>
        <v>0</v>
      </c>
      <c r="I8" s="17">
        <f t="shared" ca="1" si="0"/>
        <v>0</v>
      </c>
      <c r="J8" s="17">
        <f t="shared" ca="1" si="1"/>
        <v>0</v>
      </c>
      <c r="K8" s="18">
        <f t="shared" ca="1" si="2"/>
        <v>0</v>
      </c>
      <c r="L8" s="19">
        <f ca="1">AD36</f>
        <v>0</v>
      </c>
      <c r="M8" s="20">
        <f ca="1">AD39</f>
        <v>0</v>
      </c>
      <c r="AA8" s="3" t="s">
        <v>56</v>
      </c>
      <c r="AB8" s="3" t="s">
        <v>76</v>
      </c>
      <c r="AC8" s="3" t="s">
        <v>79</v>
      </c>
      <c r="AD8" s="2">
        <f t="shared" ca="1" si="3"/>
        <v>0</v>
      </c>
      <c r="AF8" s="2" t="str">
        <f>+水洗化人口等!B8</f>
        <v>23100</v>
      </c>
      <c r="AG8" s="2">
        <v>8</v>
      </c>
      <c r="AI8" s="40" t="s">
        <v>80</v>
      </c>
      <c r="AJ8" s="2" t="s">
        <v>51</v>
      </c>
    </row>
    <row r="9" spans="1:36" ht="16.5" customHeight="1">
      <c r="B9" s="169"/>
      <c r="C9" s="7" t="s">
        <v>81</v>
      </c>
      <c r="D9" s="22">
        <f ca="1">SUM(D7:D8)</f>
        <v>0</v>
      </c>
      <c r="F9" s="173"/>
      <c r="G9" s="6" t="s">
        <v>1</v>
      </c>
      <c r="H9" s="17">
        <f t="shared" ca="1" si="4"/>
        <v>0</v>
      </c>
      <c r="I9" s="17">
        <f t="shared" ca="1" si="0"/>
        <v>0</v>
      </c>
      <c r="J9" s="17">
        <f t="shared" ca="1" si="1"/>
        <v>0</v>
      </c>
      <c r="K9" s="18">
        <f t="shared" ca="1" si="2"/>
        <v>0</v>
      </c>
      <c r="L9" s="19">
        <f ca="1">AD37</f>
        <v>0</v>
      </c>
      <c r="M9" s="20">
        <f ca="1">AD40</f>
        <v>0</v>
      </c>
      <c r="AA9" s="3" t="s">
        <v>82</v>
      </c>
      <c r="AB9" s="3" t="s">
        <v>76</v>
      </c>
      <c r="AC9" s="3" t="s">
        <v>83</v>
      </c>
      <c r="AD9" s="2">
        <f t="shared" ca="1" si="3"/>
        <v>0</v>
      </c>
      <c r="AF9" s="2" t="str">
        <f>+水洗化人口等!B9</f>
        <v>23201</v>
      </c>
      <c r="AG9" s="2">
        <v>9</v>
      </c>
      <c r="AI9" s="40" t="s">
        <v>84</v>
      </c>
      <c r="AJ9" s="2" t="s">
        <v>50</v>
      </c>
    </row>
    <row r="10" spans="1:36" ht="16.5" customHeight="1">
      <c r="B10" s="170" t="s">
        <v>85</v>
      </c>
      <c r="C10" s="103" t="s">
        <v>82</v>
      </c>
      <c r="D10" s="21">
        <f ca="1">AD9</f>
        <v>0</v>
      </c>
      <c r="F10" s="173"/>
      <c r="G10" s="6" t="s">
        <v>60</v>
      </c>
      <c r="H10" s="17">
        <f t="shared" ca="1" si="4"/>
        <v>0</v>
      </c>
      <c r="I10" s="17">
        <f t="shared" ca="1" si="0"/>
        <v>0</v>
      </c>
      <c r="J10" s="17">
        <f t="shared" ca="1" si="1"/>
        <v>0</v>
      </c>
      <c r="K10" s="18">
        <f t="shared" ca="1" si="2"/>
        <v>0</v>
      </c>
      <c r="L10" s="23" t="s">
        <v>86</v>
      </c>
      <c r="M10" s="24" t="s">
        <v>86</v>
      </c>
      <c r="AA10" s="3" t="s">
        <v>87</v>
      </c>
      <c r="AB10" s="3" t="s">
        <v>250</v>
      </c>
      <c r="AC10" s="3" t="s">
        <v>88</v>
      </c>
      <c r="AD10" s="2">
        <f t="shared" ca="1" si="3"/>
        <v>0</v>
      </c>
      <c r="AF10" s="2" t="str">
        <f>+水洗化人口等!B10</f>
        <v>23202</v>
      </c>
      <c r="AG10" s="2">
        <v>10</v>
      </c>
      <c r="AI10" s="40" t="s">
        <v>89</v>
      </c>
      <c r="AJ10" s="2" t="s">
        <v>49</v>
      </c>
    </row>
    <row r="11" spans="1:36" ht="16.5" customHeight="1">
      <c r="B11" s="171"/>
      <c r="C11" s="7" t="s">
        <v>87</v>
      </c>
      <c r="D11" s="21">
        <f ca="1">AD10</f>
        <v>0</v>
      </c>
      <c r="F11" s="173"/>
      <c r="G11" s="6" t="s">
        <v>61</v>
      </c>
      <c r="H11" s="17">
        <f t="shared" ca="1" si="4"/>
        <v>0</v>
      </c>
      <c r="I11" s="17">
        <f t="shared" ca="1" si="0"/>
        <v>0</v>
      </c>
      <c r="J11" s="17">
        <f t="shared" ca="1" si="1"/>
        <v>0</v>
      </c>
      <c r="K11" s="18">
        <f t="shared" ca="1" si="2"/>
        <v>0</v>
      </c>
      <c r="L11" s="23" t="s">
        <v>86</v>
      </c>
      <c r="M11" s="24" t="s">
        <v>86</v>
      </c>
      <c r="AA11" s="3" t="s">
        <v>249</v>
      </c>
      <c r="AB11" s="3" t="s">
        <v>250</v>
      </c>
      <c r="AC11" s="3" t="s">
        <v>251</v>
      </c>
      <c r="AD11" s="2">
        <f t="shared" ref="AD11:AD17" ca="1" si="5">IF(AD$2=0,INDIRECT(AB11&amp;"!"&amp;AC11&amp;$AG$2),0)</f>
        <v>0</v>
      </c>
      <c r="AF11" s="2" t="str">
        <f>+水洗化人口等!B11</f>
        <v>23203</v>
      </c>
      <c r="AG11" s="2">
        <v>11</v>
      </c>
      <c r="AI11" s="40" t="s">
        <v>91</v>
      </c>
      <c r="AJ11" s="2" t="s">
        <v>48</v>
      </c>
    </row>
    <row r="12" spans="1:36" ht="16.5" customHeight="1">
      <c r="B12" s="171"/>
      <c r="C12" s="7" t="s">
        <v>249</v>
      </c>
      <c r="D12" s="21">
        <f ca="1">AD11</f>
        <v>0</v>
      </c>
      <c r="F12" s="173"/>
      <c r="G12" s="6" t="s">
        <v>62</v>
      </c>
      <c r="H12" s="17">
        <f t="shared" ca="1" si="4"/>
        <v>0</v>
      </c>
      <c r="I12" s="17">
        <f t="shared" ca="1" si="0"/>
        <v>0</v>
      </c>
      <c r="J12" s="17">
        <f t="shared" ca="1" si="1"/>
        <v>0</v>
      </c>
      <c r="K12" s="18">
        <f t="shared" ca="1" si="2"/>
        <v>0</v>
      </c>
      <c r="L12" s="23" t="s">
        <v>86</v>
      </c>
      <c r="M12" s="24" t="s">
        <v>86</v>
      </c>
      <c r="AA12" s="3" t="s">
        <v>90</v>
      </c>
      <c r="AB12" s="3" t="s">
        <v>76</v>
      </c>
      <c r="AC12" s="3" t="s">
        <v>93</v>
      </c>
      <c r="AD12" s="2">
        <f t="shared" ca="1" si="5"/>
        <v>0</v>
      </c>
      <c r="AF12" s="2" t="str">
        <f>+水洗化人口等!B12</f>
        <v>23204</v>
      </c>
      <c r="AG12" s="2">
        <v>12</v>
      </c>
      <c r="AI12" s="40" t="s">
        <v>94</v>
      </c>
      <c r="AJ12" s="2" t="s">
        <v>47</v>
      </c>
    </row>
    <row r="13" spans="1:36" ht="16.5" customHeight="1">
      <c r="B13" s="171"/>
      <c r="C13" s="7" t="s">
        <v>90</v>
      </c>
      <c r="D13" s="21">
        <f ca="1">AD12</f>
        <v>0</v>
      </c>
      <c r="F13" s="174"/>
      <c r="G13" s="6" t="s">
        <v>81</v>
      </c>
      <c r="H13" s="17">
        <f ca="1">SUM(H7:H12)</f>
        <v>0</v>
      </c>
      <c r="I13" s="17">
        <f ca="1">SUM(I7:I12)</f>
        <v>0</v>
      </c>
      <c r="J13" s="17">
        <f ca="1">SUM(J7:J12)</f>
        <v>0</v>
      </c>
      <c r="K13" s="18">
        <v>1</v>
      </c>
      <c r="L13" s="23" t="s">
        <v>86</v>
      </c>
      <c r="M13" s="24" t="s">
        <v>86</v>
      </c>
      <c r="AA13" s="3" t="s">
        <v>92</v>
      </c>
      <c r="AB13" s="3" t="s">
        <v>76</v>
      </c>
      <c r="AC13" s="3" t="s">
        <v>95</v>
      </c>
      <c r="AD13" s="2">
        <f t="shared" ca="1" si="5"/>
        <v>0</v>
      </c>
      <c r="AF13" s="2" t="str">
        <f>+水洗化人口等!B13</f>
        <v>23205</v>
      </c>
      <c r="AG13" s="2">
        <v>13</v>
      </c>
      <c r="AI13" s="40" t="s">
        <v>96</v>
      </c>
      <c r="AJ13" s="2" t="s">
        <v>46</v>
      </c>
    </row>
    <row r="14" spans="1:36" ht="16.5" customHeight="1">
      <c r="B14" s="104"/>
      <c r="C14" s="7" t="s">
        <v>81</v>
      </c>
      <c r="D14" s="22">
        <f ca="1">SUM(D10:D13)</f>
        <v>0</v>
      </c>
      <c r="F14" s="153" t="s">
        <v>98</v>
      </c>
      <c r="G14" s="154"/>
      <c r="H14" s="17">
        <f ca="1">AD21</f>
        <v>0</v>
      </c>
      <c r="I14" s="17">
        <f ca="1">AD31</f>
        <v>0</v>
      </c>
      <c r="J14" s="17">
        <f ca="1">SUM(H14:I14)</f>
        <v>0</v>
      </c>
      <c r="K14" s="26" t="s">
        <v>86</v>
      </c>
      <c r="L14" s="23" t="s">
        <v>86</v>
      </c>
      <c r="M14" s="24" t="s">
        <v>86</v>
      </c>
      <c r="AA14" s="3" t="s">
        <v>55</v>
      </c>
      <c r="AB14" s="3" t="s">
        <v>76</v>
      </c>
      <c r="AC14" s="3" t="s">
        <v>253</v>
      </c>
      <c r="AD14" s="2">
        <f t="shared" ca="1" si="5"/>
        <v>0</v>
      </c>
      <c r="AF14" s="2" t="str">
        <f>+水洗化人口等!B14</f>
        <v>23206</v>
      </c>
      <c r="AG14" s="2">
        <v>14</v>
      </c>
      <c r="AI14" s="40" t="s">
        <v>100</v>
      </c>
      <c r="AJ14" s="2" t="s">
        <v>45</v>
      </c>
    </row>
    <row r="15" spans="1:36" ht="16.5" customHeight="1" thickBot="1">
      <c r="B15" s="155" t="s">
        <v>97</v>
      </c>
      <c r="C15" s="156"/>
      <c r="D15" s="25">
        <f ca="1">SUM(D9,D14)</f>
        <v>0</v>
      </c>
      <c r="F15" s="155" t="s">
        <v>54</v>
      </c>
      <c r="G15" s="156"/>
      <c r="H15" s="27">
        <f ca="1">SUM(H13:H14)</f>
        <v>0</v>
      </c>
      <c r="I15" s="27">
        <f ca="1">SUM(I13:I14)</f>
        <v>0</v>
      </c>
      <c r="J15" s="27">
        <f ca="1">SUM(J13:J14)</f>
        <v>0</v>
      </c>
      <c r="K15" s="28" t="s">
        <v>86</v>
      </c>
      <c r="L15" s="29">
        <f ca="1">SUM(L7:L9)</f>
        <v>0</v>
      </c>
      <c r="M15" s="30">
        <f ca="1">SUM(M7:M9)</f>
        <v>0</v>
      </c>
      <c r="AA15" s="3" t="s">
        <v>57</v>
      </c>
      <c r="AB15" s="3" t="s">
        <v>99</v>
      </c>
      <c r="AC15" s="3" t="s">
        <v>93</v>
      </c>
      <c r="AD15" s="2">
        <f t="shared" ca="1" si="5"/>
        <v>0</v>
      </c>
      <c r="AF15" s="2" t="str">
        <f>+水洗化人口等!B15</f>
        <v>23207</v>
      </c>
      <c r="AG15" s="2">
        <v>15</v>
      </c>
      <c r="AI15" s="40" t="s">
        <v>102</v>
      </c>
      <c r="AJ15" s="2" t="s">
        <v>44</v>
      </c>
    </row>
    <row r="16" spans="1:36" ht="16.5" customHeight="1" thickBot="1">
      <c r="B16" s="175" t="s">
        <v>252</v>
      </c>
      <c r="C16" s="176"/>
      <c r="D16" s="21">
        <f ca="1">AD14</f>
        <v>0</v>
      </c>
      <c r="AA16" s="3" t="s">
        <v>58</v>
      </c>
      <c r="AB16" s="3" t="s">
        <v>99</v>
      </c>
      <c r="AC16" s="3" t="s">
        <v>101</v>
      </c>
      <c r="AD16" s="2">
        <f t="shared" ca="1" si="5"/>
        <v>0</v>
      </c>
      <c r="AF16" s="2" t="str">
        <f>+水洗化人口等!B16</f>
        <v>23208</v>
      </c>
      <c r="AG16" s="2">
        <v>16</v>
      </c>
      <c r="AI16" s="40" t="s">
        <v>104</v>
      </c>
      <c r="AJ16" s="2" t="s">
        <v>43</v>
      </c>
    </row>
    <row r="17" spans="2:36" ht="16.5" customHeight="1" thickBot="1">
      <c r="B17" s="177" t="s">
        <v>103</v>
      </c>
      <c r="C17" s="177"/>
      <c r="D17" s="177"/>
      <c r="AA17" s="3" t="s">
        <v>1</v>
      </c>
      <c r="AB17" s="3" t="s">
        <v>99</v>
      </c>
      <c r="AC17" s="3" t="s">
        <v>95</v>
      </c>
      <c r="AD17" s="2">
        <f t="shared" ca="1" si="5"/>
        <v>0</v>
      </c>
      <c r="AF17" s="2" t="str">
        <f>+水洗化人口等!B17</f>
        <v>23209</v>
      </c>
      <c r="AG17" s="2">
        <v>17</v>
      </c>
      <c r="AI17" s="40" t="s">
        <v>107</v>
      </c>
      <c r="AJ17" s="2" t="s">
        <v>42</v>
      </c>
    </row>
    <row r="18" spans="2:36" ht="16.5" customHeight="1" thickBot="1">
      <c r="B18" s="102"/>
      <c r="C18" s="31">
        <f ca="1">AD13</f>
        <v>0</v>
      </c>
      <c r="D18" s="3" t="s">
        <v>105</v>
      </c>
      <c r="J18" s="14"/>
      <c r="AA18" s="3" t="s">
        <v>60</v>
      </c>
      <c r="AB18" s="3" t="s">
        <v>99</v>
      </c>
      <c r="AC18" s="3" t="s">
        <v>106</v>
      </c>
      <c r="AD18" s="2">
        <f t="shared" ref="AD18:AD54" ca="1" si="6">IF(AD$2=0,INDIRECT(AB18&amp;"!"&amp;AC18&amp;$AG$2),0)</f>
        <v>0</v>
      </c>
      <c r="AF18" s="2" t="str">
        <f>+水洗化人口等!B18</f>
        <v>23210</v>
      </c>
      <c r="AG18" s="2">
        <v>18</v>
      </c>
      <c r="AI18" s="40" t="s">
        <v>110</v>
      </c>
      <c r="AJ18" s="2" t="s">
        <v>41</v>
      </c>
    </row>
    <row r="19" spans="2:36" ht="30" customHeight="1">
      <c r="F19" s="165" t="s">
        <v>108</v>
      </c>
      <c r="G19" s="166"/>
      <c r="H19" s="35" t="s">
        <v>66</v>
      </c>
      <c r="I19" s="35" t="s">
        <v>67</v>
      </c>
      <c r="J19" s="39" t="s">
        <v>68</v>
      </c>
      <c r="AA19" s="3" t="s">
        <v>61</v>
      </c>
      <c r="AB19" s="3" t="s">
        <v>99</v>
      </c>
      <c r="AC19" s="3" t="s">
        <v>109</v>
      </c>
      <c r="AD19" s="2">
        <f t="shared" ca="1" si="6"/>
        <v>0</v>
      </c>
      <c r="AF19" s="2" t="str">
        <f>+水洗化人口等!B19</f>
        <v>23211</v>
      </c>
      <c r="AG19" s="2">
        <v>19</v>
      </c>
      <c r="AI19" s="40" t="s">
        <v>114</v>
      </c>
      <c r="AJ19" s="2" t="s">
        <v>40</v>
      </c>
    </row>
    <row r="20" spans="2:36" ht="16.5" customHeight="1">
      <c r="C20" s="37" t="s">
        <v>111</v>
      </c>
      <c r="D20" s="9">
        <f ca="1">IF(D$15&gt;0,D14/D$15,0)</f>
        <v>0</v>
      </c>
      <c r="F20" s="153" t="s">
        <v>112</v>
      </c>
      <c r="G20" s="154"/>
      <c r="H20" s="17">
        <f ca="1">AD22</f>
        <v>0</v>
      </c>
      <c r="I20" s="17">
        <f ca="1">AD32</f>
        <v>0</v>
      </c>
      <c r="J20" s="21">
        <f ca="1">SUM(H20:I20)</f>
        <v>0</v>
      </c>
      <c r="AA20" s="3" t="s">
        <v>62</v>
      </c>
      <c r="AB20" s="3" t="s">
        <v>99</v>
      </c>
      <c r="AC20" s="3" t="s">
        <v>113</v>
      </c>
      <c r="AD20" s="2">
        <f t="shared" ca="1" si="6"/>
        <v>0</v>
      </c>
      <c r="AF20" s="2" t="str">
        <f>+水洗化人口等!B20</f>
        <v>23212</v>
      </c>
      <c r="AG20" s="2">
        <v>20</v>
      </c>
      <c r="AI20" s="40" t="s">
        <v>118</v>
      </c>
      <c r="AJ20" s="2" t="s">
        <v>39</v>
      </c>
    </row>
    <row r="21" spans="2:36" ht="16.5" customHeight="1">
      <c r="C21" s="37" t="s">
        <v>115</v>
      </c>
      <c r="D21" s="9">
        <f ca="1">IF(D$15&gt;0,D9/D$15,0)</f>
        <v>0</v>
      </c>
      <c r="F21" s="153" t="s">
        <v>116</v>
      </c>
      <c r="G21" s="154"/>
      <c r="H21" s="17">
        <f ca="1">AD23</f>
        <v>0</v>
      </c>
      <c r="I21" s="17">
        <f ca="1">AD33</f>
        <v>0</v>
      </c>
      <c r="J21" s="21">
        <f ca="1">SUM(H21:I21)</f>
        <v>0</v>
      </c>
      <c r="AA21" s="3" t="s">
        <v>98</v>
      </c>
      <c r="AB21" s="3" t="s">
        <v>99</v>
      </c>
      <c r="AC21" s="3" t="s">
        <v>117</v>
      </c>
      <c r="AD21" s="2">
        <f t="shared" ca="1" si="6"/>
        <v>0</v>
      </c>
      <c r="AF21" s="2" t="str">
        <f>+水洗化人口等!B21</f>
        <v>23213</v>
      </c>
      <c r="AG21" s="2">
        <v>21</v>
      </c>
      <c r="AI21" s="40" t="s">
        <v>122</v>
      </c>
      <c r="AJ21" s="2" t="s">
        <v>38</v>
      </c>
    </row>
    <row r="22" spans="2:36" ht="16.5" customHeight="1">
      <c r="C22" s="38" t="s">
        <v>119</v>
      </c>
      <c r="D22" s="9">
        <f ca="1">IF(D$15&gt;0,D10/D$15,0)</f>
        <v>0</v>
      </c>
      <c r="F22" s="153" t="s">
        <v>120</v>
      </c>
      <c r="G22" s="154"/>
      <c r="H22" s="17">
        <f ca="1">AD24</f>
        <v>0</v>
      </c>
      <c r="I22" s="17">
        <f ca="1">AD34</f>
        <v>0</v>
      </c>
      <c r="J22" s="21">
        <f ca="1">SUM(H22:I22)</f>
        <v>0</v>
      </c>
      <c r="AA22" s="3" t="s">
        <v>112</v>
      </c>
      <c r="AB22" s="3" t="s">
        <v>99</v>
      </c>
      <c r="AC22" s="3" t="s">
        <v>121</v>
      </c>
      <c r="AD22" s="2">
        <f t="shared" ca="1" si="6"/>
        <v>0</v>
      </c>
      <c r="AF22" s="2" t="str">
        <f>+水洗化人口等!B22</f>
        <v>23214</v>
      </c>
      <c r="AG22" s="2">
        <v>22</v>
      </c>
      <c r="AI22" s="40" t="s">
        <v>125</v>
      </c>
      <c r="AJ22" s="2" t="s">
        <v>37</v>
      </c>
    </row>
    <row r="23" spans="2:36" ht="16.5" customHeight="1" thickBot="1">
      <c r="C23" s="37" t="s">
        <v>123</v>
      </c>
      <c r="D23" s="9">
        <f ca="1">IF(D$15&gt;0,D13/D$15,0)</f>
        <v>0</v>
      </c>
      <c r="F23" s="155" t="s">
        <v>54</v>
      </c>
      <c r="G23" s="156"/>
      <c r="H23" s="27">
        <f ca="1">SUM(H20:H22)</f>
        <v>0</v>
      </c>
      <c r="I23" s="27">
        <f ca="1">SUM(I20:I22)</f>
        <v>0</v>
      </c>
      <c r="J23" s="32">
        <f ca="1">SUM(J20:J22)</f>
        <v>0</v>
      </c>
      <c r="AA23" s="3" t="s">
        <v>116</v>
      </c>
      <c r="AB23" s="3" t="s">
        <v>99</v>
      </c>
      <c r="AC23" s="3" t="s">
        <v>124</v>
      </c>
      <c r="AD23" s="2">
        <f t="shared" ca="1" si="6"/>
        <v>0</v>
      </c>
      <c r="AF23" s="2" t="str">
        <f>+水洗化人口等!B23</f>
        <v>23215</v>
      </c>
      <c r="AG23" s="2">
        <v>23</v>
      </c>
      <c r="AI23" s="40" t="s">
        <v>128</v>
      </c>
      <c r="AJ23" s="2" t="s">
        <v>36</v>
      </c>
    </row>
    <row r="24" spans="2:36" ht="16.5" customHeight="1">
      <c r="C24" s="37" t="s">
        <v>126</v>
      </c>
      <c r="D24" s="9">
        <f ca="1">IF(D$15&gt;0,C18/D$15,0)</f>
        <v>0</v>
      </c>
      <c r="F24" s="8"/>
      <c r="J24" s="33"/>
      <c r="AA24" s="3" t="s">
        <v>120</v>
      </c>
      <c r="AB24" s="3" t="s">
        <v>99</v>
      </c>
      <c r="AC24" s="3" t="s">
        <v>127</v>
      </c>
      <c r="AD24" s="2">
        <f t="shared" ca="1" si="6"/>
        <v>0</v>
      </c>
      <c r="AF24" s="2" t="str">
        <f>+水洗化人口等!B24</f>
        <v>23216</v>
      </c>
      <c r="AG24" s="2">
        <v>24</v>
      </c>
      <c r="AI24" s="40" t="s">
        <v>132</v>
      </c>
      <c r="AJ24" s="2" t="s">
        <v>35</v>
      </c>
    </row>
    <row r="25" spans="2:36" ht="16.5" customHeight="1" thickBot="1">
      <c r="C25" s="37" t="s">
        <v>129</v>
      </c>
      <c r="D25" s="9">
        <f ca="1">IF(D$9&gt;0,D7/D$9,0)</f>
        <v>0</v>
      </c>
      <c r="J25" s="34" t="s">
        <v>130</v>
      </c>
      <c r="AA25" s="3" t="s">
        <v>57</v>
      </c>
      <c r="AB25" s="3" t="s">
        <v>99</v>
      </c>
      <c r="AC25" s="3" t="s">
        <v>131</v>
      </c>
      <c r="AD25" s="2">
        <f t="shared" ca="1" si="6"/>
        <v>0</v>
      </c>
      <c r="AF25" s="2" t="str">
        <f>+水洗化人口等!B25</f>
        <v>23217</v>
      </c>
      <c r="AG25" s="2">
        <v>25</v>
      </c>
      <c r="AI25" s="40" t="s">
        <v>137</v>
      </c>
      <c r="AJ25" s="2" t="s">
        <v>34</v>
      </c>
    </row>
    <row r="26" spans="2:36" ht="16.5" customHeight="1">
      <c r="C26" s="37" t="s">
        <v>133</v>
      </c>
      <c r="D26" s="9">
        <f ca="1">IF(D$9&gt;0,D8/D$9,0)</f>
        <v>0</v>
      </c>
      <c r="F26" s="161" t="s">
        <v>6</v>
      </c>
      <c r="G26" s="162"/>
      <c r="H26" s="162"/>
      <c r="I26" s="157" t="s">
        <v>134</v>
      </c>
      <c r="J26" s="159" t="s">
        <v>135</v>
      </c>
      <c r="AA26" s="3" t="s">
        <v>58</v>
      </c>
      <c r="AB26" s="3" t="s">
        <v>99</v>
      </c>
      <c r="AC26" s="3" t="s">
        <v>136</v>
      </c>
      <c r="AD26" s="2">
        <f t="shared" ca="1" si="6"/>
        <v>0</v>
      </c>
      <c r="AF26" s="2" t="str">
        <f>+水洗化人口等!B26</f>
        <v>23219</v>
      </c>
      <c r="AG26" s="2">
        <v>26</v>
      </c>
      <c r="AI26" s="40" t="s">
        <v>139</v>
      </c>
      <c r="AJ26" s="2" t="s">
        <v>33</v>
      </c>
    </row>
    <row r="27" spans="2:36" ht="16.5" customHeight="1">
      <c r="F27" s="163"/>
      <c r="G27" s="164"/>
      <c r="H27" s="164"/>
      <c r="I27" s="158"/>
      <c r="J27" s="160"/>
      <c r="AA27" s="3" t="s">
        <v>1</v>
      </c>
      <c r="AB27" s="3" t="s">
        <v>99</v>
      </c>
      <c r="AC27" s="3" t="s">
        <v>138</v>
      </c>
      <c r="AD27" s="2">
        <f t="shared" ca="1" si="6"/>
        <v>0</v>
      </c>
      <c r="AF27" s="2" t="str">
        <f>+水洗化人口等!B27</f>
        <v>23220</v>
      </c>
      <c r="AG27" s="2">
        <v>27</v>
      </c>
      <c r="AI27" s="40" t="s">
        <v>141</v>
      </c>
      <c r="AJ27" s="2" t="s">
        <v>32</v>
      </c>
    </row>
    <row r="28" spans="2:36" ht="16.5" customHeight="1">
      <c r="F28" s="150" t="s">
        <v>59</v>
      </c>
      <c r="G28" s="151"/>
      <c r="H28" s="152"/>
      <c r="I28" s="19">
        <f t="shared" ref="I28:I36" ca="1" si="7">AD41</f>
        <v>0</v>
      </c>
      <c r="J28" s="20">
        <f ca="1">AD50</f>
        <v>0</v>
      </c>
      <c r="AA28" s="3" t="s">
        <v>60</v>
      </c>
      <c r="AB28" s="3" t="s">
        <v>99</v>
      </c>
      <c r="AC28" s="3" t="s">
        <v>140</v>
      </c>
      <c r="AD28" s="2">
        <f t="shared" ca="1" si="6"/>
        <v>0</v>
      </c>
      <c r="AF28" s="2" t="str">
        <f>+水洗化人口等!B28</f>
        <v>23221</v>
      </c>
      <c r="AG28" s="2">
        <v>28</v>
      </c>
      <c r="AI28" s="40" t="s">
        <v>144</v>
      </c>
      <c r="AJ28" s="2" t="s">
        <v>31</v>
      </c>
    </row>
    <row r="29" spans="2:36" ht="16.5" customHeight="1">
      <c r="F29" s="150" t="s">
        <v>142</v>
      </c>
      <c r="G29" s="151"/>
      <c r="H29" s="152"/>
      <c r="I29" s="19">
        <f t="shared" ca="1" si="7"/>
        <v>0</v>
      </c>
      <c r="J29" s="20">
        <f ca="1">AD51</f>
        <v>0</v>
      </c>
      <c r="AA29" s="3" t="s">
        <v>61</v>
      </c>
      <c r="AB29" s="3" t="s">
        <v>99</v>
      </c>
      <c r="AC29" s="3" t="s">
        <v>143</v>
      </c>
      <c r="AD29" s="2">
        <f t="shared" ca="1" si="6"/>
        <v>0</v>
      </c>
      <c r="AF29" s="2" t="str">
        <f>+水洗化人口等!B29</f>
        <v>23222</v>
      </c>
      <c r="AG29" s="2">
        <v>29</v>
      </c>
      <c r="AI29" s="40" t="s">
        <v>146</v>
      </c>
      <c r="AJ29" s="2" t="s">
        <v>30</v>
      </c>
    </row>
    <row r="30" spans="2:36" ht="16.5" customHeight="1">
      <c r="F30" s="150" t="s">
        <v>0</v>
      </c>
      <c r="G30" s="151"/>
      <c r="H30" s="152"/>
      <c r="I30" s="19">
        <f t="shared" ca="1" si="7"/>
        <v>0</v>
      </c>
      <c r="J30" s="20">
        <f ca="1">AD52</f>
        <v>0</v>
      </c>
      <c r="AA30" s="3" t="s">
        <v>62</v>
      </c>
      <c r="AB30" s="3" t="s">
        <v>99</v>
      </c>
      <c r="AC30" s="3" t="s">
        <v>145</v>
      </c>
      <c r="AD30" s="2">
        <f t="shared" ca="1" si="6"/>
        <v>0</v>
      </c>
      <c r="AF30" s="2" t="str">
        <f>+水洗化人口等!B30</f>
        <v>23223</v>
      </c>
      <c r="AG30" s="2">
        <v>30</v>
      </c>
      <c r="AI30" s="40" t="s">
        <v>148</v>
      </c>
      <c r="AJ30" s="2" t="s">
        <v>29</v>
      </c>
    </row>
    <row r="31" spans="2:36" ht="16.5" customHeight="1">
      <c r="F31" s="150" t="s">
        <v>58</v>
      </c>
      <c r="G31" s="151"/>
      <c r="H31" s="152"/>
      <c r="I31" s="19">
        <f t="shared" ca="1" si="7"/>
        <v>0</v>
      </c>
      <c r="J31" s="20">
        <f ca="1">AD53</f>
        <v>0</v>
      </c>
      <c r="AA31" s="3" t="s">
        <v>98</v>
      </c>
      <c r="AB31" s="3" t="s">
        <v>99</v>
      </c>
      <c r="AC31" s="3" t="s">
        <v>147</v>
      </c>
      <c r="AD31" s="2">
        <f t="shared" ca="1" si="6"/>
        <v>0</v>
      </c>
      <c r="AF31" s="2" t="str">
        <f>+水洗化人口等!B31</f>
        <v>23224</v>
      </c>
      <c r="AG31" s="2">
        <v>31</v>
      </c>
      <c r="AI31" s="40" t="s">
        <v>149</v>
      </c>
      <c r="AJ31" s="2" t="s">
        <v>28</v>
      </c>
    </row>
    <row r="32" spans="2:36" ht="16.5" customHeight="1">
      <c r="F32" s="150" t="s">
        <v>1</v>
      </c>
      <c r="G32" s="151"/>
      <c r="H32" s="152"/>
      <c r="I32" s="19">
        <f t="shared" ca="1" si="7"/>
        <v>0</v>
      </c>
      <c r="J32" s="20">
        <f ca="1">AD54</f>
        <v>0</v>
      </c>
      <c r="AA32" s="3" t="s">
        <v>112</v>
      </c>
      <c r="AB32" s="3" t="s">
        <v>99</v>
      </c>
      <c r="AC32" s="3" t="s">
        <v>77</v>
      </c>
      <c r="AD32" s="2">
        <f t="shared" ca="1" si="6"/>
        <v>0</v>
      </c>
      <c r="AF32" s="2" t="str">
        <f>+水洗化人口等!B32</f>
        <v>23225</v>
      </c>
      <c r="AG32" s="2">
        <v>32</v>
      </c>
      <c r="AI32" s="40" t="s">
        <v>151</v>
      </c>
      <c r="AJ32" s="2" t="s">
        <v>27</v>
      </c>
    </row>
    <row r="33" spans="6:36" ht="16.5" customHeight="1">
      <c r="F33" s="150" t="s">
        <v>2</v>
      </c>
      <c r="G33" s="151"/>
      <c r="H33" s="152"/>
      <c r="I33" s="19">
        <f t="shared" ca="1" si="7"/>
        <v>0</v>
      </c>
      <c r="J33" s="24" t="s">
        <v>86</v>
      </c>
      <c r="AA33" s="3" t="s">
        <v>116</v>
      </c>
      <c r="AB33" s="3" t="s">
        <v>99</v>
      </c>
      <c r="AC33" s="3" t="s">
        <v>150</v>
      </c>
      <c r="AD33" s="2">
        <f t="shared" ca="1" si="6"/>
        <v>0</v>
      </c>
      <c r="AF33" s="2" t="str">
        <f>+水洗化人口等!B33</f>
        <v>23226</v>
      </c>
      <c r="AG33" s="2">
        <v>33</v>
      </c>
      <c r="AI33" s="40" t="s">
        <v>152</v>
      </c>
      <c r="AJ33" s="2" t="s">
        <v>26</v>
      </c>
    </row>
    <row r="34" spans="6:36" ht="16.5" customHeight="1">
      <c r="F34" s="150" t="s">
        <v>3</v>
      </c>
      <c r="G34" s="151"/>
      <c r="H34" s="152"/>
      <c r="I34" s="19">
        <f t="shared" ca="1" si="7"/>
        <v>0</v>
      </c>
      <c r="J34" s="24" t="s">
        <v>86</v>
      </c>
      <c r="AA34" s="3" t="s">
        <v>120</v>
      </c>
      <c r="AB34" s="3" t="s">
        <v>99</v>
      </c>
      <c r="AC34" s="3" t="s">
        <v>88</v>
      </c>
      <c r="AD34" s="2">
        <f t="shared" ca="1" si="6"/>
        <v>0</v>
      </c>
      <c r="AF34" s="2" t="str">
        <f>+水洗化人口等!B34</f>
        <v>23227</v>
      </c>
      <c r="AG34" s="2">
        <v>34</v>
      </c>
      <c r="AI34" s="40" t="s">
        <v>154</v>
      </c>
      <c r="AJ34" s="2" t="s">
        <v>25</v>
      </c>
    </row>
    <row r="35" spans="6:36" ht="16.5" customHeight="1">
      <c r="F35" s="150" t="s">
        <v>4</v>
      </c>
      <c r="G35" s="151"/>
      <c r="H35" s="152"/>
      <c r="I35" s="19">
        <f t="shared" ca="1" si="7"/>
        <v>0</v>
      </c>
      <c r="J35" s="24" t="s">
        <v>86</v>
      </c>
      <c r="AA35" s="3" t="s">
        <v>57</v>
      </c>
      <c r="AB35" s="3" t="s">
        <v>99</v>
      </c>
      <c r="AC35" s="3" t="s">
        <v>153</v>
      </c>
      <c r="AD35" s="2">
        <f t="shared" ca="1" si="6"/>
        <v>0</v>
      </c>
      <c r="AF35" s="2" t="str">
        <f>+水洗化人口等!B35</f>
        <v>23228</v>
      </c>
      <c r="AG35" s="2">
        <v>35</v>
      </c>
      <c r="AI35" s="40" t="s">
        <v>156</v>
      </c>
      <c r="AJ35" s="2" t="s">
        <v>24</v>
      </c>
    </row>
    <row r="36" spans="6:36" ht="16.5" customHeight="1">
      <c r="F36" s="150" t="s">
        <v>5</v>
      </c>
      <c r="G36" s="151"/>
      <c r="H36" s="152"/>
      <c r="I36" s="19">
        <f t="shared" ca="1" si="7"/>
        <v>0</v>
      </c>
      <c r="J36" s="24" t="s">
        <v>86</v>
      </c>
      <c r="AA36" s="3" t="s">
        <v>58</v>
      </c>
      <c r="AB36" s="3" t="s">
        <v>99</v>
      </c>
      <c r="AC36" s="3" t="s">
        <v>155</v>
      </c>
      <c r="AD36" s="2">
        <f t="shared" ca="1" si="6"/>
        <v>0</v>
      </c>
      <c r="AF36" s="2" t="str">
        <f>+水洗化人口等!B36</f>
        <v>23229</v>
      </c>
      <c r="AG36" s="2">
        <v>36</v>
      </c>
      <c r="AI36" s="40" t="s">
        <v>158</v>
      </c>
      <c r="AJ36" s="2" t="s">
        <v>23</v>
      </c>
    </row>
    <row r="37" spans="6:36" ht="16.5" customHeight="1" thickBot="1">
      <c r="F37" s="147" t="s">
        <v>54</v>
      </c>
      <c r="G37" s="148"/>
      <c r="H37" s="149"/>
      <c r="I37" s="29">
        <f ca="1">SUM(I28:I36)</f>
        <v>0</v>
      </c>
      <c r="J37" s="30">
        <f ca="1">SUM(J28:J32)</f>
        <v>0</v>
      </c>
      <c r="AA37" s="3" t="s">
        <v>1</v>
      </c>
      <c r="AB37" s="3" t="s">
        <v>99</v>
      </c>
      <c r="AC37" s="3" t="s">
        <v>157</v>
      </c>
      <c r="AD37" s="2">
        <f t="shared" ca="1" si="6"/>
        <v>0</v>
      </c>
      <c r="AF37" s="2" t="str">
        <f>+水洗化人口等!B37</f>
        <v>23230</v>
      </c>
      <c r="AG37" s="2">
        <v>37</v>
      </c>
      <c r="AI37" s="40" t="s">
        <v>160</v>
      </c>
      <c r="AJ37" s="2" t="s">
        <v>22</v>
      </c>
    </row>
    <row r="38" spans="6:36">
      <c r="AA38" s="3" t="s">
        <v>57</v>
      </c>
      <c r="AB38" s="3" t="s">
        <v>99</v>
      </c>
      <c r="AC38" s="3" t="s">
        <v>159</v>
      </c>
      <c r="AD38" s="2">
        <f t="shared" ca="1" si="6"/>
        <v>0</v>
      </c>
      <c r="AF38" s="2" t="str">
        <f>+水洗化人口等!B38</f>
        <v>23231</v>
      </c>
      <c r="AG38" s="2">
        <v>38</v>
      </c>
      <c r="AI38" s="40" t="s">
        <v>162</v>
      </c>
      <c r="AJ38" s="2" t="s">
        <v>21</v>
      </c>
    </row>
    <row r="39" spans="6:36">
      <c r="AA39" s="3" t="s">
        <v>58</v>
      </c>
      <c r="AB39" s="3" t="s">
        <v>99</v>
      </c>
      <c r="AC39" s="3" t="s">
        <v>161</v>
      </c>
      <c r="AD39" s="2">
        <f t="shared" ca="1" si="6"/>
        <v>0</v>
      </c>
      <c r="AF39" s="2" t="str">
        <f>+水洗化人口等!B39</f>
        <v>23232</v>
      </c>
      <c r="AG39" s="2">
        <v>39</v>
      </c>
      <c r="AI39" s="40" t="s">
        <v>164</v>
      </c>
      <c r="AJ39" s="2" t="s">
        <v>20</v>
      </c>
    </row>
    <row r="40" spans="6:36">
      <c r="AA40" s="3" t="s">
        <v>1</v>
      </c>
      <c r="AB40" s="3" t="s">
        <v>99</v>
      </c>
      <c r="AC40" s="3" t="s">
        <v>163</v>
      </c>
      <c r="AD40" s="2">
        <f t="shared" ca="1" si="6"/>
        <v>0</v>
      </c>
      <c r="AF40" s="2" t="str">
        <f>+水洗化人口等!B40</f>
        <v>23233</v>
      </c>
      <c r="AG40" s="2">
        <v>40</v>
      </c>
      <c r="AI40" s="40" t="s">
        <v>166</v>
      </c>
      <c r="AJ40" s="2" t="s">
        <v>19</v>
      </c>
    </row>
    <row r="41" spans="6:36">
      <c r="AA41" s="3" t="s">
        <v>59</v>
      </c>
      <c r="AB41" s="3" t="s">
        <v>99</v>
      </c>
      <c r="AC41" s="3" t="s">
        <v>165</v>
      </c>
      <c r="AD41" s="2">
        <f t="shared" ca="1" si="6"/>
        <v>0</v>
      </c>
      <c r="AF41" s="2" t="str">
        <f>+水洗化人口等!B41</f>
        <v>23234</v>
      </c>
      <c r="AG41" s="2">
        <v>41</v>
      </c>
      <c r="AI41" s="40" t="s">
        <v>168</v>
      </c>
      <c r="AJ41" s="2" t="s">
        <v>18</v>
      </c>
    </row>
    <row r="42" spans="6:36">
      <c r="AA42" s="3" t="s">
        <v>142</v>
      </c>
      <c r="AB42" s="3" t="s">
        <v>99</v>
      </c>
      <c r="AC42" s="3" t="s">
        <v>167</v>
      </c>
      <c r="AD42" s="2">
        <f t="shared" ca="1" si="6"/>
        <v>0</v>
      </c>
      <c r="AF42" s="2" t="str">
        <f>+水洗化人口等!B42</f>
        <v>23235</v>
      </c>
      <c r="AG42" s="2">
        <v>42</v>
      </c>
      <c r="AI42" s="40" t="s">
        <v>170</v>
      </c>
      <c r="AJ42" s="2" t="s">
        <v>17</v>
      </c>
    </row>
    <row r="43" spans="6:36">
      <c r="AA43" s="3" t="s">
        <v>0</v>
      </c>
      <c r="AB43" s="3" t="s">
        <v>99</v>
      </c>
      <c r="AC43" s="3" t="s">
        <v>169</v>
      </c>
      <c r="AD43" s="2">
        <f t="shared" ca="1" si="6"/>
        <v>0</v>
      </c>
      <c r="AF43" s="2" t="str">
        <f>+水洗化人口等!B43</f>
        <v>23236</v>
      </c>
      <c r="AG43" s="2">
        <v>43</v>
      </c>
      <c r="AI43" s="40" t="s">
        <v>172</v>
      </c>
      <c r="AJ43" s="2" t="s">
        <v>16</v>
      </c>
    </row>
    <row r="44" spans="6:36">
      <c r="AA44" s="3" t="s">
        <v>58</v>
      </c>
      <c r="AB44" s="3" t="s">
        <v>99</v>
      </c>
      <c r="AC44" s="3" t="s">
        <v>171</v>
      </c>
      <c r="AD44" s="2">
        <f t="shared" ca="1" si="6"/>
        <v>0</v>
      </c>
      <c r="AF44" s="2" t="str">
        <f>+水洗化人口等!B44</f>
        <v>23237</v>
      </c>
      <c r="AG44" s="2">
        <v>44</v>
      </c>
      <c r="AI44" s="40" t="s">
        <v>174</v>
      </c>
      <c r="AJ44" s="2" t="s">
        <v>15</v>
      </c>
    </row>
    <row r="45" spans="6:36">
      <c r="AA45" s="3" t="s">
        <v>1</v>
      </c>
      <c r="AB45" s="3" t="s">
        <v>99</v>
      </c>
      <c r="AC45" s="3" t="s">
        <v>173</v>
      </c>
      <c r="AD45" s="2">
        <f t="shared" ca="1" si="6"/>
        <v>0</v>
      </c>
      <c r="AF45" s="2" t="str">
        <f>+水洗化人口等!B45</f>
        <v>23238</v>
      </c>
      <c r="AG45" s="2">
        <v>45</v>
      </c>
      <c r="AI45" s="40" t="s">
        <v>176</v>
      </c>
      <c r="AJ45" s="2" t="s">
        <v>14</v>
      </c>
    </row>
    <row r="46" spans="6:36">
      <c r="AA46" s="3" t="s">
        <v>2</v>
      </c>
      <c r="AB46" s="3" t="s">
        <v>99</v>
      </c>
      <c r="AC46" s="3" t="s">
        <v>175</v>
      </c>
      <c r="AD46" s="2">
        <f t="shared" ca="1" si="6"/>
        <v>0</v>
      </c>
      <c r="AF46" s="2" t="str">
        <f>+水洗化人口等!B46</f>
        <v>23302</v>
      </c>
      <c r="AG46" s="2">
        <v>46</v>
      </c>
      <c r="AI46" s="40" t="s">
        <v>178</v>
      </c>
      <c r="AJ46" s="2" t="s">
        <v>13</v>
      </c>
    </row>
    <row r="47" spans="6:36">
      <c r="AA47" s="3" t="s">
        <v>3</v>
      </c>
      <c r="AB47" s="3" t="s">
        <v>99</v>
      </c>
      <c r="AC47" s="3" t="s">
        <v>177</v>
      </c>
      <c r="AD47" s="2">
        <f t="shared" ca="1" si="6"/>
        <v>0</v>
      </c>
      <c r="AF47" s="2" t="str">
        <f>+水洗化人口等!B47</f>
        <v>23342</v>
      </c>
      <c r="AG47" s="2">
        <v>47</v>
      </c>
      <c r="AI47" s="40" t="s">
        <v>180</v>
      </c>
      <c r="AJ47" s="2" t="s">
        <v>12</v>
      </c>
    </row>
    <row r="48" spans="6:36">
      <c r="AA48" s="3" t="s">
        <v>4</v>
      </c>
      <c r="AB48" s="3" t="s">
        <v>99</v>
      </c>
      <c r="AC48" s="3" t="s">
        <v>179</v>
      </c>
      <c r="AD48" s="2">
        <f t="shared" ca="1" si="6"/>
        <v>0</v>
      </c>
      <c r="AF48" s="2" t="str">
        <f>+水洗化人口等!B48</f>
        <v>23361</v>
      </c>
      <c r="AG48" s="2">
        <v>48</v>
      </c>
      <c r="AI48" s="40" t="s">
        <v>182</v>
      </c>
      <c r="AJ48" s="2" t="s">
        <v>11</v>
      </c>
    </row>
    <row r="49" spans="27:36">
      <c r="AA49" s="3" t="s">
        <v>5</v>
      </c>
      <c r="AB49" s="3" t="s">
        <v>99</v>
      </c>
      <c r="AC49" s="3" t="s">
        <v>181</v>
      </c>
      <c r="AD49" s="2">
        <f t="shared" ca="1" si="6"/>
        <v>0</v>
      </c>
      <c r="AF49" s="2" t="str">
        <f>+水洗化人口等!B49</f>
        <v>23362</v>
      </c>
      <c r="AG49" s="2">
        <v>49</v>
      </c>
      <c r="AI49" s="40" t="s">
        <v>184</v>
      </c>
      <c r="AJ49" s="2" t="s">
        <v>10</v>
      </c>
    </row>
    <row r="50" spans="27:36">
      <c r="AA50" s="3" t="s">
        <v>59</v>
      </c>
      <c r="AB50" s="3" t="s">
        <v>99</v>
      </c>
      <c r="AC50" s="3" t="s">
        <v>183</v>
      </c>
      <c r="AD50" s="2">
        <f t="shared" ca="1" si="6"/>
        <v>0</v>
      </c>
      <c r="AF50" s="2" t="str">
        <f>+水洗化人口等!B50</f>
        <v>23424</v>
      </c>
      <c r="AG50" s="2">
        <v>50</v>
      </c>
      <c r="AI50" s="40" t="s">
        <v>186</v>
      </c>
      <c r="AJ50" s="2" t="s">
        <v>9</v>
      </c>
    </row>
    <row r="51" spans="27:36">
      <c r="AA51" s="3" t="s">
        <v>142</v>
      </c>
      <c r="AB51" s="3" t="s">
        <v>99</v>
      </c>
      <c r="AC51" s="3" t="s">
        <v>185</v>
      </c>
      <c r="AD51" s="2">
        <f t="shared" ca="1" si="6"/>
        <v>0</v>
      </c>
      <c r="AF51" s="2" t="str">
        <f>+水洗化人口等!B51</f>
        <v>23425</v>
      </c>
      <c r="AG51" s="2">
        <v>51</v>
      </c>
      <c r="AI51" s="40" t="s">
        <v>188</v>
      </c>
      <c r="AJ51" s="2" t="s">
        <v>8</v>
      </c>
    </row>
    <row r="52" spans="27:36">
      <c r="AA52" s="3" t="s">
        <v>0</v>
      </c>
      <c r="AB52" s="3" t="s">
        <v>99</v>
      </c>
      <c r="AC52" s="3" t="s">
        <v>187</v>
      </c>
      <c r="AD52" s="2">
        <f t="shared" ca="1" si="6"/>
        <v>0</v>
      </c>
      <c r="AF52" s="2" t="str">
        <f>+水洗化人口等!B52</f>
        <v>23427</v>
      </c>
      <c r="AG52" s="2">
        <v>52</v>
      </c>
      <c r="AI52" s="40" t="s">
        <v>190</v>
      </c>
      <c r="AJ52" s="2" t="s">
        <v>7</v>
      </c>
    </row>
    <row r="53" spans="27:36">
      <c r="AA53" s="3" t="s">
        <v>58</v>
      </c>
      <c r="AB53" s="3" t="s">
        <v>99</v>
      </c>
      <c r="AC53" s="3" t="s">
        <v>189</v>
      </c>
      <c r="AD53" s="2">
        <f t="shared" ca="1" si="6"/>
        <v>0</v>
      </c>
      <c r="AF53" s="2" t="str">
        <f>+水洗化人口等!B53</f>
        <v>23441</v>
      </c>
      <c r="AG53" s="2">
        <v>53</v>
      </c>
    </row>
    <row r="54" spans="27:36">
      <c r="AA54" s="3" t="s">
        <v>1</v>
      </c>
      <c r="AB54" s="3" t="s">
        <v>99</v>
      </c>
      <c r="AC54" s="3" t="s">
        <v>191</v>
      </c>
      <c r="AD54" s="2">
        <f t="shared" ca="1" si="6"/>
        <v>0</v>
      </c>
      <c r="AF54" s="2" t="str">
        <f>+水洗化人口等!B54</f>
        <v>23442</v>
      </c>
      <c r="AG54" s="2">
        <v>54</v>
      </c>
    </row>
    <row r="55" spans="27:36">
      <c r="AD55" s="2"/>
      <c r="AF55" s="2" t="str">
        <f>+水洗化人口等!B55</f>
        <v>23445</v>
      </c>
      <c r="AG55" s="2">
        <v>55</v>
      </c>
    </row>
    <row r="56" spans="27:36">
      <c r="AF56" s="2" t="str">
        <f>+水洗化人口等!B56</f>
        <v>23446</v>
      </c>
      <c r="AG56" s="2">
        <v>56</v>
      </c>
    </row>
    <row r="57" spans="27:36">
      <c r="AF57" s="2" t="str">
        <f>+水洗化人口等!B57</f>
        <v>23447</v>
      </c>
      <c r="AG57" s="2">
        <v>57</v>
      </c>
    </row>
    <row r="58" spans="27:36">
      <c r="AF58" s="2" t="str">
        <f>+水洗化人口等!B58</f>
        <v>23501</v>
      </c>
      <c r="AG58" s="2">
        <v>58</v>
      </c>
    </row>
    <row r="59" spans="27:36">
      <c r="AF59" s="2" t="str">
        <f>+水洗化人口等!B59</f>
        <v>23561</v>
      </c>
      <c r="AG59" s="2">
        <v>59</v>
      </c>
    </row>
    <row r="60" spans="27:36">
      <c r="AF60" s="2" t="str">
        <f>+水洗化人口等!B60</f>
        <v>23562</v>
      </c>
      <c r="AG60" s="2">
        <v>60</v>
      </c>
    </row>
    <row r="61" spans="27:36">
      <c r="AF61" s="2" t="str">
        <f>+水洗化人口等!B61</f>
        <v>23563</v>
      </c>
      <c r="AG61" s="2">
        <v>61</v>
      </c>
    </row>
    <row r="62" spans="27:36">
      <c r="AF62" s="2">
        <f>+水洗化人口等!B62</f>
        <v>0</v>
      </c>
      <c r="AG62" s="2">
        <v>62</v>
      </c>
    </row>
    <row r="63" spans="27:36">
      <c r="AF63" s="2">
        <f>+水洗化人口等!B63</f>
        <v>0</v>
      </c>
      <c r="AG63" s="2">
        <v>63</v>
      </c>
    </row>
    <row r="64" spans="27:36">
      <c r="AF64" s="2">
        <f>+水洗化人口等!B64</f>
        <v>0</v>
      </c>
      <c r="AG64" s="2">
        <v>64</v>
      </c>
    </row>
    <row r="65" spans="32:33">
      <c r="AF65" s="2">
        <f>+水洗化人口等!B65</f>
        <v>0</v>
      </c>
      <c r="AG65" s="2">
        <v>65</v>
      </c>
    </row>
    <row r="66" spans="32:33">
      <c r="AF66" s="2">
        <f>+水洗化人口等!B66</f>
        <v>0</v>
      </c>
      <c r="AG66" s="2">
        <v>66</v>
      </c>
    </row>
    <row r="67" spans="32:33">
      <c r="AF67" s="2">
        <f>+水洗化人口等!B67</f>
        <v>0</v>
      </c>
      <c r="AG67" s="2">
        <v>67</v>
      </c>
    </row>
    <row r="68" spans="32:33">
      <c r="AF68" s="2">
        <f>+水洗化人口等!B68</f>
        <v>0</v>
      </c>
      <c r="AG68" s="2">
        <v>68</v>
      </c>
    </row>
    <row r="69" spans="32:33">
      <c r="AF69" s="2">
        <f>+水洗化人口等!B69</f>
        <v>0</v>
      </c>
      <c r="AG69" s="2">
        <v>69</v>
      </c>
    </row>
    <row r="70" spans="32:33">
      <c r="AF70" s="2">
        <f>+水洗化人口等!B70</f>
        <v>0</v>
      </c>
      <c r="AG70" s="2">
        <v>70</v>
      </c>
    </row>
    <row r="71" spans="32:33">
      <c r="AF71" s="2">
        <f>+水洗化人口等!B71</f>
        <v>0</v>
      </c>
      <c r="AG71" s="2">
        <v>71</v>
      </c>
    </row>
    <row r="72" spans="32:33">
      <c r="AF72" s="2">
        <f>+水洗化人口等!B72</f>
        <v>0</v>
      </c>
      <c r="AG72" s="2">
        <v>72</v>
      </c>
    </row>
    <row r="73" spans="32:33">
      <c r="AF73" s="2">
        <f>+水洗化人口等!B73</f>
        <v>0</v>
      </c>
      <c r="AG73" s="2">
        <v>73</v>
      </c>
    </row>
    <row r="74" spans="32:33">
      <c r="AF74" s="2">
        <f>+水洗化人口等!B74</f>
        <v>0</v>
      </c>
      <c r="AG74" s="2">
        <v>74</v>
      </c>
    </row>
    <row r="75" spans="32:33">
      <c r="AF75" s="2">
        <f>+水洗化人口等!B75</f>
        <v>0</v>
      </c>
      <c r="AG75" s="2">
        <v>75</v>
      </c>
    </row>
    <row r="76" spans="32:33">
      <c r="AF76" s="2">
        <f>+水洗化人口等!B76</f>
        <v>0</v>
      </c>
      <c r="AG76" s="2">
        <v>76</v>
      </c>
    </row>
    <row r="77" spans="32:33">
      <c r="AF77" s="2">
        <f>+水洗化人口等!B77</f>
        <v>0</v>
      </c>
      <c r="AG77" s="2">
        <v>77</v>
      </c>
    </row>
    <row r="78" spans="32:33">
      <c r="AF78" s="2">
        <f>+水洗化人口等!B78</f>
        <v>0</v>
      </c>
      <c r="AG78" s="2">
        <v>78</v>
      </c>
    </row>
    <row r="79" spans="32:33">
      <c r="AF79" s="2">
        <f>+水洗化人口等!B79</f>
        <v>0</v>
      </c>
      <c r="AG79" s="2">
        <v>79</v>
      </c>
    </row>
    <row r="80" spans="32:33">
      <c r="AF80" s="2">
        <f>+水洗化人口等!B80</f>
        <v>0</v>
      </c>
      <c r="AG80" s="2">
        <v>80</v>
      </c>
    </row>
    <row r="81" spans="32:33">
      <c r="AF81" s="2">
        <f>+水洗化人口等!B81</f>
        <v>0</v>
      </c>
      <c r="AG81" s="2">
        <v>81</v>
      </c>
    </row>
    <row r="82" spans="32:33">
      <c r="AF82" s="2">
        <f>+水洗化人口等!B82</f>
        <v>0</v>
      </c>
      <c r="AG82" s="2">
        <v>82</v>
      </c>
    </row>
    <row r="83" spans="32:33">
      <c r="AF83" s="2">
        <f>+水洗化人口等!B83</f>
        <v>0</v>
      </c>
      <c r="AG83" s="2">
        <v>83</v>
      </c>
    </row>
    <row r="84" spans="32:33">
      <c r="AF84" s="2">
        <f>+水洗化人口等!B84</f>
        <v>0</v>
      </c>
      <c r="AG84" s="2">
        <v>84</v>
      </c>
    </row>
    <row r="85" spans="32:33">
      <c r="AF85" s="2">
        <f>+水洗化人口等!B85</f>
        <v>0</v>
      </c>
      <c r="AG85" s="2">
        <v>85</v>
      </c>
    </row>
    <row r="86" spans="32:33">
      <c r="AF86" s="2">
        <f>+水洗化人口等!B86</f>
        <v>0</v>
      </c>
      <c r="AG86" s="2">
        <v>86</v>
      </c>
    </row>
    <row r="87" spans="32:33">
      <c r="AF87" s="2">
        <f>+水洗化人口等!B87</f>
        <v>0</v>
      </c>
      <c r="AG87" s="2">
        <v>87</v>
      </c>
    </row>
    <row r="88" spans="32:33">
      <c r="AF88" s="2">
        <f>+水洗化人口等!B88</f>
        <v>0</v>
      </c>
      <c r="AG88" s="2">
        <v>88</v>
      </c>
    </row>
    <row r="89" spans="32:33">
      <c r="AF89" s="2">
        <f>+水洗化人口等!B89</f>
        <v>0</v>
      </c>
      <c r="AG89" s="2">
        <v>89</v>
      </c>
    </row>
    <row r="90" spans="32:33">
      <c r="AF90" s="2">
        <f>+水洗化人口等!B90</f>
        <v>0</v>
      </c>
      <c r="AG90" s="2">
        <v>90</v>
      </c>
    </row>
    <row r="91" spans="32:33">
      <c r="AF91" s="2">
        <f>+水洗化人口等!B91</f>
        <v>0</v>
      </c>
      <c r="AG91" s="2">
        <v>91</v>
      </c>
    </row>
    <row r="92" spans="32:33">
      <c r="AF92" s="2">
        <f>+水洗化人口等!B92</f>
        <v>0</v>
      </c>
      <c r="AG92" s="2">
        <v>92</v>
      </c>
    </row>
    <row r="93" spans="32:33">
      <c r="AF93" s="2">
        <f>+水洗化人口等!B93</f>
        <v>0</v>
      </c>
      <c r="AG93" s="2">
        <v>93</v>
      </c>
    </row>
    <row r="94" spans="32:33">
      <c r="AF94" s="2">
        <f>+水洗化人口等!B94</f>
        <v>0</v>
      </c>
      <c r="AG94" s="2">
        <v>94</v>
      </c>
    </row>
    <row r="95" spans="32:33">
      <c r="AF95" s="2">
        <f>+水洗化人口等!B95</f>
        <v>0</v>
      </c>
      <c r="AG95" s="2">
        <v>95</v>
      </c>
    </row>
    <row r="96" spans="32:33">
      <c r="AF96" s="2">
        <f>+水洗化人口等!B96</f>
        <v>0</v>
      </c>
      <c r="AG96" s="2">
        <v>96</v>
      </c>
    </row>
    <row r="97" spans="32:33">
      <c r="AF97" s="2">
        <f>+水洗化人口等!B97</f>
        <v>0</v>
      </c>
      <c r="AG97" s="2">
        <v>97</v>
      </c>
    </row>
    <row r="98" spans="32:33">
      <c r="AF98" s="2">
        <f>+水洗化人口等!B98</f>
        <v>0</v>
      </c>
      <c r="AG98" s="2">
        <v>98</v>
      </c>
    </row>
    <row r="99" spans="32:33">
      <c r="AF99" s="2">
        <f>+水洗化人口等!B99</f>
        <v>0</v>
      </c>
      <c r="AG99" s="2">
        <v>99</v>
      </c>
    </row>
    <row r="100" spans="32:33">
      <c r="AF100" s="2">
        <f>+水洗化人口等!B100</f>
        <v>0</v>
      </c>
      <c r="AG100" s="2">
        <v>100</v>
      </c>
    </row>
    <row r="101" spans="32:33">
      <c r="AF101" s="2">
        <f>+水洗化人口等!B101</f>
        <v>0</v>
      </c>
      <c r="AG101" s="2">
        <v>101</v>
      </c>
    </row>
    <row r="102" spans="32:33">
      <c r="AF102" s="2">
        <f>+水洗化人口等!B102</f>
        <v>0</v>
      </c>
      <c r="AG102" s="2">
        <v>102</v>
      </c>
    </row>
    <row r="103" spans="32:33">
      <c r="AF103" s="2">
        <f>+水洗化人口等!B103</f>
        <v>0</v>
      </c>
      <c r="AG103" s="2">
        <v>103</v>
      </c>
    </row>
    <row r="104" spans="32:33">
      <c r="AF104" s="2">
        <f>+水洗化人口等!B104</f>
        <v>0</v>
      </c>
      <c r="AG104" s="2">
        <v>104</v>
      </c>
    </row>
    <row r="105" spans="32:33">
      <c r="AF105" s="2">
        <f>+水洗化人口等!B105</f>
        <v>0</v>
      </c>
      <c r="AG105" s="2">
        <v>105</v>
      </c>
    </row>
    <row r="106" spans="32:33">
      <c r="AF106" s="2">
        <f>+水洗化人口等!B106</f>
        <v>0</v>
      </c>
      <c r="AG106" s="2">
        <v>106</v>
      </c>
    </row>
    <row r="107" spans="32:33">
      <c r="AF107" s="2">
        <f>+水洗化人口等!B107</f>
        <v>0</v>
      </c>
      <c r="AG107" s="2">
        <v>107</v>
      </c>
    </row>
    <row r="108" spans="32:33">
      <c r="AF108" s="2">
        <f>+水洗化人口等!B108</f>
        <v>0</v>
      </c>
      <c r="AG108" s="2">
        <v>108</v>
      </c>
    </row>
    <row r="109" spans="32:33">
      <c r="AF109" s="2">
        <f>+水洗化人口等!B109</f>
        <v>0</v>
      </c>
      <c r="AG109" s="2">
        <v>109</v>
      </c>
    </row>
    <row r="110" spans="32:33">
      <c r="AF110" s="2">
        <f>+水洗化人口等!B110</f>
        <v>0</v>
      </c>
      <c r="AG110" s="2">
        <v>110</v>
      </c>
    </row>
    <row r="111" spans="32:33">
      <c r="AF111" s="2">
        <f>+水洗化人口等!B111</f>
        <v>0</v>
      </c>
      <c r="AG111" s="2">
        <v>111</v>
      </c>
    </row>
    <row r="112" spans="32:33">
      <c r="AF112" s="2">
        <f>+水洗化人口等!B112</f>
        <v>0</v>
      </c>
      <c r="AG112" s="2">
        <v>112</v>
      </c>
    </row>
    <row r="113" spans="32:33">
      <c r="AF113" s="2">
        <f>+水洗化人口等!B113</f>
        <v>0</v>
      </c>
      <c r="AG113" s="2">
        <v>113</v>
      </c>
    </row>
    <row r="114" spans="32:33">
      <c r="AF114" s="2">
        <f>+水洗化人口等!B114</f>
        <v>0</v>
      </c>
      <c r="AG114" s="2">
        <v>114</v>
      </c>
    </row>
    <row r="115" spans="32:33">
      <c r="AF115" s="2">
        <f>+水洗化人口等!B115</f>
        <v>0</v>
      </c>
      <c r="AG115" s="2">
        <v>115</v>
      </c>
    </row>
    <row r="116" spans="32:33">
      <c r="AF116" s="2">
        <f>+水洗化人口等!B116</f>
        <v>0</v>
      </c>
      <c r="AG116" s="2">
        <v>116</v>
      </c>
    </row>
    <row r="117" spans="32:33">
      <c r="AF117" s="2">
        <f>+水洗化人口等!B117</f>
        <v>0</v>
      </c>
      <c r="AG117" s="2">
        <v>117</v>
      </c>
    </row>
    <row r="118" spans="32:33">
      <c r="AF118" s="2">
        <f>+水洗化人口等!B118</f>
        <v>0</v>
      </c>
      <c r="AG118" s="2">
        <v>118</v>
      </c>
    </row>
    <row r="119" spans="32:33">
      <c r="AF119" s="2">
        <f>+水洗化人口等!B119</f>
        <v>0</v>
      </c>
      <c r="AG119" s="2">
        <v>119</v>
      </c>
    </row>
    <row r="120" spans="32:33">
      <c r="AF120" s="2">
        <f>+水洗化人口等!B120</f>
        <v>0</v>
      </c>
      <c r="AG120" s="2">
        <v>120</v>
      </c>
    </row>
    <row r="121" spans="32:33">
      <c r="AF121" s="2">
        <f>+水洗化人口等!B121</f>
        <v>0</v>
      </c>
      <c r="AG121" s="2">
        <v>121</v>
      </c>
    </row>
    <row r="122" spans="32:33">
      <c r="AF122" s="2">
        <f>+水洗化人口等!B122</f>
        <v>0</v>
      </c>
      <c r="AG122" s="2">
        <v>122</v>
      </c>
    </row>
    <row r="123" spans="32:33">
      <c r="AF123" s="2">
        <f>+水洗化人口等!B123</f>
        <v>0</v>
      </c>
      <c r="AG123" s="2">
        <v>123</v>
      </c>
    </row>
    <row r="124" spans="32:33">
      <c r="AF124" s="2">
        <f>+水洗化人口等!B124</f>
        <v>0</v>
      </c>
      <c r="AG124" s="2">
        <v>124</v>
      </c>
    </row>
    <row r="125" spans="32:33">
      <c r="AF125" s="2">
        <f>+水洗化人口等!B125</f>
        <v>0</v>
      </c>
      <c r="AG125" s="2">
        <v>125</v>
      </c>
    </row>
    <row r="126" spans="32:33">
      <c r="AF126" s="2">
        <f>+水洗化人口等!B126</f>
        <v>0</v>
      </c>
      <c r="AG126" s="2">
        <v>126</v>
      </c>
    </row>
    <row r="127" spans="32:33">
      <c r="AF127" s="2">
        <f>+水洗化人口等!B127</f>
        <v>0</v>
      </c>
      <c r="AG127" s="2">
        <v>127</v>
      </c>
    </row>
    <row r="128" spans="32:33">
      <c r="AF128" s="2">
        <f>+水洗化人口等!B128</f>
        <v>0</v>
      </c>
      <c r="AG128" s="2">
        <v>128</v>
      </c>
    </row>
    <row r="129" spans="32:33">
      <c r="AF129" s="2">
        <f>+水洗化人口等!B129</f>
        <v>0</v>
      </c>
      <c r="AG129" s="2">
        <v>129</v>
      </c>
    </row>
    <row r="130" spans="32:33">
      <c r="AF130" s="2">
        <f>+水洗化人口等!B130</f>
        <v>0</v>
      </c>
      <c r="AG130" s="2">
        <v>130</v>
      </c>
    </row>
    <row r="131" spans="32:33">
      <c r="AF131" s="2">
        <f>+水洗化人口等!B131</f>
        <v>0</v>
      </c>
      <c r="AG131" s="2">
        <v>131</v>
      </c>
    </row>
    <row r="132" spans="32:33">
      <c r="AF132" s="2">
        <f>+水洗化人口等!B132</f>
        <v>0</v>
      </c>
      <c r="AG132" s="2">
        <v>132</v>
      </c>
    </row>
    <row r="133" spans="32:33">
      <c r="AF133" s="2">
        <f>+水洗化人口等!B133</f>
        <v>0</v>
      </c>
      <c r="AG133" s="2">
        <v>133</v>
      </c>
    </row>
    <row r="134" spans="32:33">
      <c r="AF134" s="2">
        <f>+水洗化人口等!B134</f>
        <v>0</v>
      </c>
      <c r="AG134" s="2">
        <v>134</v>
      </c>
    </row>
    <row r="135" spans="32:33">
      <c r="AF135" s="2">
        <f>+水洗化人口等!B135</f>
        <v>0</v>
      </c>
      <c r="AG135" s="2">
        <v>135</v>
      </c>
    </row>
    <row r="136" spans="32:33">
      <c r="AF136" s="2">
        <f>+水洗化人口等!B136</f>
        <v>0</v>
      </c>
      <c r="AG136" s="2">
        <v>136</v>
      </c>
    </row>
    <row r="137" spans="32:33">
      <c r="AF137" s="2">
        <f>+水洗化人口等!B137</f>
        <v>0</v>
      </c>
      <c r="AG137" s="2">
        <v>137</v>
      </c>
    </row>
    <row r="138" spans="32:33">
      <c r="AF138" s="2">
        <f>+水洗化人口等!B138</f>
        <v>0</v>
      </c>
      <c r="AG138" s="2">
        <v>138</v>
      </c>
    </row>
    <row r="139" spans="32:33">
      <c r="AF139" s="2">
        <f>+水洗化人口等!B139</f>
        <v>0</v>
      </c>
      <c r="AG139" s="2">
        <v>139</v>
      </c>
    </row>
    <row r="140" spans="32:33">
      <c r="AF140" s="2">
        <f>+水洗化人口等!B140</f>
        <v>0</v>
      </c>
      <c r="AG140" s="2">
        <v>140</v>
      </c>
    </row>
    <row r="141" spans="32:33">
      <c r="AF141" s="2">
        <f>+水洗化人口等!B141</f>
        <v>0</v>
      </c>
      <c r="AG141" s="2">
        <v>141</v>
      </c>
    </row>
    <row r="142" spans="32:33">
      <c r="AF142" s="2">
        <f>+水洗化人口等!B142</f>
        <v>0</v>
      </c>
      <c r="AG142" s="2">
        <v>142</v>
      </c>
    </row>
    <row r="143" spans="32:33">
      <c r="AF143" s="2">
        <f>+水洗化人口等!B143</f>
        <v>0</v>
      </c>
      <c r="AG143" s="2">
        <v>143</v>
      </c>
    </row>
    <row r="144" spans="32:33">
      <c r="AF144" s="2">
        <f>+水洗化人口等!B144</f>
        <v>0</v>
      </c>
      <c r="AG144" s="2">
        <v>144</v>
      </c>
    </row>
    <row r="145" spans="32:33">
      <c r="AF145" s="2">
        <f>+水洗化人口等!B145</f>
        <v>0</v>
      </c>
      <c r="AG145" s="2">
        <v>145</v>
      </c>
    </row>
    <row r="146" spans="32:33">
      <c r="AF146" s="2">
        <f>+水洗化人口等!B146</f>
        <v>0</v>
      </c>
      <c r="AG146" s="2">
        <v>146</v>
      </c>
    </row>
    <row r="147" spans="32:33">
      <c r="AF147" s="2">
        <f>+水洗化人口等!B147</f>
        <v>0</v>
      </c>
      <c r="AG147" s="2">
        <v>147</v>
      </c>
    </row>
    <row r="148" spans="32:33">
      <c r="AF148" s="2">
        <f>+水洗化人口等!B148</f>
        <v>0</v>
      </c>
      <c r="AG148" s="2">
        <v>148</v>
      </c>
    </row>
    <row r="149" spans="32:33">
      <c r="AF149" s="2">
        <f>+水洗化人口等!B149</f>
        <v>0</v>
      </c>
      <c r="AG149" s="2">
        <v>149</v>
      </c>
    </row>
    <row r="150" spans="32:33">
      <c r="AF150" s="2">
        <f>+水洗化人口等!B150</f>
        <v>0</v>
      </c>
      <c r="AG150" s="2">
        <v>150</v>
      </c>
    </row>
    <row r="151" spans="32:33">
      <c r="AF151" s="2">
        <f>+水洗化人口等!B151</f>
        <v>0</v>
      </c>
      <c r="AG151" s="2">
        <v>151</v>
      </c>
    </row>
    <row r="152" spans="32:33">
      <c r="AF152" s="2">
        <f>+水洗化人口等!B152</f>
        <v>0</v>
      </c>
      <c r="AG152" s="2">
        <v>152</v>
      </c>
    </row>
    <row r="153" spans="32:33">
      <c r="AF153" s="2">
        <f>+水洗化人口等!B153</f>
        <v>0</v>
      </c>
      <c r="AG153" s="2">
        <v>153</v>
      </c>
    </row>
    <row r="154" spans="32:33">
      <c r="AF154" s="2">
        <f>+水洗化人口等!B154</f>
        <v>0</v>
      </c>
      <c r="AG154" s="2">
        <v>154</v>
      </c>
    </row>
    <row r="155" spans="32:33">
      <c r="AF155" s="2">
        <f>+水洗化人口等!B155</f>
        <v>0</v>
      </c>
      <c r="AG155" s="2">
        <v>155</v>
      </c>
    </row>
    <row r="156" spans="32:33">
      <c r="AF156" s="2">
        <f>+水洗化人口等!B156</f>
        <v>0</v>
      </c>
      <c r="AG156" s="2">
        <v>156</v>
      </c>
    </row>
    <row r="157" spans="32:33">
      <c r="AF157" s="2">
        <f>+水洗化人口等!B157</f>
        <v>0</v>
      </c>
      <c r="AG157" s="2">
        <v>157</v>
      </c>
    </row>
    <row r="158" spans="32:33">
      <c r="AF158" s="2">
        <f>+水洗化人口等!B158</f>
        <v>0</v>
      </c>
      <c r="AG158" s="2">
        <v>158</v>
      </c>
    </row>
    <row r="159" spans="32:33">
      <c r="AF159" s="2">
        <f>+水洗化人口等!B159</f>
        <v>0</v>
      </c>
      <c r="AG159" s="2">
        <v>159</v>
      </c>
    </row>
    <row r="160" spans="32:33">
      <c r="AF160" s="2">
        <f>+水洗化人口等!B160</f>
        <v>0</v>
      </c>
      <c r="AG160" s="2">
        <v>160</v>
      </c>
    </row>
    <row r="161" spans="32:33">
      <c r="AF161" s="2">
        <f>+水洗化人口等!B161</f>
        <v>0</v>
      </c>
      <c r="AG161" s="2">
        <v>161</v>
      </c>
    </row>
    <row r="162" spans="32:33">
      <c r="AF162" s="2">
        <f>+水洗化人口等!B162</f>
        <v>0</v>
      </c>
      <c r="AG162" s="2">
        <v>162</v>
      </c>
    </row>
    <row r="163" spans="32:33">
      <c r="AF163" s="2">
        <f>+水洗化人口等!B163</f>
        <v>0</v>
      </c>
      <c r="AG163" s="2">
        <v>163</v>
      </c>
    </row>
    <row r="164" spans="32:33">
      <c r="AF164" s="2">
        <f>+水洗化人口等!B164</f>
        <v>0</v>
      </c>
      <c r="AG164" s="2">
        <v>164</v>
      </c>
    </row>
    <row r="165" spans="32:33">
      <c r="AF165" s="2">
        <f>+水洗化人口等!B165</f>
        <v>0</v>
      </c>
      <c r="AG165" s="2">
        <v>165</v>
      </c>
    </row>
    <row r="166" spans="32:33">
      <c r="AF166" s="2">
        <f>+水洗化人口等!B166</f>
        <v>0</v>
      </c>
      <c r="AG166" s="2">
        <v>166</v>
      </c>
    </row>
    <row r="167" spans="32:33">
      <c r="AF167" s="2">
        <f>+水洗化人口等!B167</f>
        <v>0</v>
      </c>
      <c r="AG167" s="2">
        <v>167</v>
      </c>
    </row>
    <row r="168" spans="32:33">
      <c r="AF168" s="2">
        <f>+水洗化人口等!B168</f>
        <v>0</v>
      </c>
      <c r="AG168" s="2">
        <v>168</v>
      </c>
    </row>
    <row r="169" spans="32:33">
      <c r="AF169" s="2">
        <f>+水洗化人口等!B169</f>
        <v>0</v>
      </c>
      <c r="AG169" s="2">
        <v>169</v>
      </c>
    </row>
    <row r="170" spans="32:33">
      <c r="AF170" s="2">
        <f>+水洗化人口等!B170</f>
        <v>0</v>
      </c>
      <c r="AG170" s="2">
        <v>170</v>
      </c>
    </row>
    <row r="171" spans="32:33">
      <c r="AF171" s="2">
        <f>+水洗化人口等!B171</f>
        <v>0</v>
      </c>
      <c r="AG171" s="2">
        <v>171</v>
      </c>
    </row>
    <row r="172" spans="32:33">
      <c r="AF172" s="2">
        <f>+水洗化人口等!B172</f>
        <v>0</v>
      </c>
      <c r="AG172" s="2">
        <v>172</v>
      </c>
    </row>
    <row r="173" spans="32:33">
      <c r="AF173" s="2">
        <f>+水洗化人口等!B173</f>
        <v>0</v>
      </c>
      <c r="AG173" s="2">
        <v>173</v>
      </c>
    </row>
    <row r="174" spans="32:33">
      <c r="AF174" s="2">
        <f>+水洗化人口等!B174</f>
        <v>0</v>
      </c>
      <c r="AG174" s="2">
        <v>174</v>
      </c>
    </row>
    <row r="175" spans="32:33">
      <c r="AF175" s="2">
        <f>+水洗化人口等!B175</f>
        <v>0</v>
      </c>
      <c r="AG175" s="2">
        <v>175</v>
      </c>
    </row>
    <row r="176" spans="32:33">
      <c r="AF176" s="2">
        <f>+水洗化人口等!B176</f>
        <v>0</v>
      </c>
      <c r="AG176" s="2">
        <v>176</v>
      </c>
    </row>
    <row r="177" spans="32:33">
      <c r="AF177" s="2">
        <f>+水洗化人口等!B177</f>
        <v>0</v>
      </c>
      <c r="AG177" s="2">
        <v>177</v>
      </c>
    </row>
    <row r="178" spans="32:33">
      <c r="AF178" s="2">
        <f>+水洗化人口等!B178</f>
        <v>0</v>
      </c>
      <c r="AG178" s="2">
        <v>178</v>
      </c>
    </row>
    <row r="179" spans="32:33">
      <c r="AF179" s="2">
        <f>+水洗化人口等!B179</f>
        <v>0</v>
      </c>
      <c r="AG179" s="2">
        <v>179</v>
      </c>
    </row>
    <row r="180" spans="32:33">
      <c r="AF180" s="2">
        <f>+水洗化人口等!B180</f>
        <v>0</v>
      </c>
      <c r="AG180" s="2">
        <v>180</v>
      </c>
    </row>
    <row r="181" spans="32:33">
      <c r="AF181" s="2">
        <f>+水洗化人口等!B181</f>
        <v>0</v>
      </c>
      <c r="AG181" s="2">
        <v>181</v>
      </c>
    </row>
    <row r="182" spans="32:33">
      <c r="AF182" s="2">
        <f>+水洗化人口等!B182</f>
        <v>0</v>
      </c>
      <c r="AG182" s="2">
        <v>182</v>
      </c>
    </row>
    <row r="183" spans="32:33">
      <c r="AF183" s="2">
        <f>+水洗化人口等!B183</f>
        <v>0</v>
      </c>
      <c r="AG183" s="2">
        <v>183</v>
      </c>
    </row>
    <row r="184" spans="32:33">
      <c r="AF184" s="2">
        <f>+水洗化人口等!B184</f>
        <v>0</v>
      </c>
      <c r="AG184" s="2">
        <v>184</v>
      </c>
    </row>
    <row r="185" spans="32:33">
      <c r="AF185" s="2">
        <f>+水洗化人口等!B185</f>
        <v>0</v>
      </c>
      <c r="AG185" s="2">
        <v>185</v>
      </c>
    </row>
    <row r="186" spans="32:33">
      <c r="AF186" s="2">
        <f>+水洗化人口等!B186</f>
        <v>0</v>
      </c>
      <c r="AG186" s="2">
        <v>186</v>
      </c>
    </row>
    <row r="187" spans="32:33">
      <c r="AF187" s="2">
        <f>+水洗化人口等!B187</f>
        <v>0</v>
      </c>
      <c r="AG187" s="2">
        <v>187</v>
      </c>
    </row>
    <row r="188" spans="32:33">
      <c r="AF188" s="2">
        <f>+水洗化人口等!B188</f>
        <v>0</v>
      </c>
      <c r="AG188" s="2">
        <v>188</v>
      </c>
    </row>
    <row r="189" spans="32:33">
      <c r="AF189" s="2">
        <f>+水洗化人口等!B189</f>
        <v>0</v>
      </c>
      <c r="AG189" s="2">
        <v>189</v>
      </c>
    </row>
    <row r="190" spans="32:33">
      <c r="AF190" s="2">
        <f>+水洗化人口等!B190</f>
        <v>0</v>
      </c>
      <c r="AG190" s="2">
        <v>190</v>
      </c>
    </row>
    <row r="191" spans="32:33">
      <c r="AF191" s="2">
        <f>+水洗化人口等!B191</f>
        <v>0</v>
      </c>
      <c r="AG191" s="2">
        <v>191</v>
      </c>
    </row>
    <row r="192" spans="32:33">
      <c r="AF192" s="2">
        <f>+水洗化人口等!B192</f>
        <v>0</v>
      </c>
      <c r="AG192" s="2">
        <v>192</v>
      </c>
    </row>
    <row r="193" spans="32:33">
      <c r="AF193" s="2">
        <f>+水洗化人口等!B193</f>
        <v>0</v>
      </c>
      <c r="AG193" s="2">
        <v>193</v>
      </c>
    </row>
    <row r="194" spans="32:33">
      <c r="AF194" s="2">
        <f>+水洗化人口等!B194</f>
        <v>0</v>
      </c>
      <c r="AG194" s="2">
        <v>194</v>
      </c>
    </row>
    <row r="195" spans="32:33">
      <c r="AF195" s="2">
        <f>+水洗化人口等!B195</f>
        <v>0</v>
      </c>
      <c r="AG195" s="2">
        <v>195</v>
      </c>
    </row>
    <row r="196" spans="32:33">
      <c r="AF196" s="2">
        <f>+水洗化人口等!B196</f>
        <v>0</v>
      </c>
      <c r="AG196" s="2">
        <v>196</v>
      </c>
    </row>
    <row r="197" spans="32:33">
      <c r="AF197" s="2">
        <f>+水洗化人口等!B197</f>
        <v>0</v>
      </c>
      <c r="AG197" s="2">
        <v>197</v>
      </c>
    </row>
    <row r="198" spans="32:33">
      <c r="AF198" s="2">
        <f>+水洗化人口等!B198</f>
        <v>0</v>
      </c>
      <c r="AG198" s="2">
        <v>198</v>
      </c>
    </row>
    <row r="199" spans="32:33">
      <c r="AF199" s="2">
        <f>+水洗化人口等!B199</f>
        <v>0</v>
      </c>
      <c r="AG199" s="2">
        <v>199</v>
      </c>
    </row>
    <row r="200" spans="32:33">
      <c r="AF200" s="2">
        <f>+水洗化人口等!B200</f>
        <v>0</v>
      </c>
      <c r="AG200" s="2">
        <v>200</v>
      </c>
    </row>
    <row r="201" spans="32:33">
      <c r="AF201" s="2">
        <f>+水洗化人口等!B201</f>
        <v>0</v>
      </c>
      <c r="AG201" s="2">
        <v>201</v>
      </c>
    </row>
    <row r="202" spans="32:33">
      <c r="AF202" s="2">
        <f>+水洗化人口等!B202</f>
        <v>0</v>
      </c>
      <c r="AG202" s="2">
        <v>202</v>
      </c>
    </row>
    <row r="203" spans="32:33">
      <c r="AF203" s="2">
        <f>+水洗化人口等!B203</f>
        <v>0</v>
      </c>
      <c r="AG203" s="2">
        <v>203</v>
      </c>
    </row>
    <row r="204" spans="32:33">
      <c r="AF204" s="2">
        <f>+水洗化人口等!B204</f>
        <v>0</v>
      </c>
      <c r="AG204" s="2">
        <v>204</v>
      </c>
    </row>
    <row r="205" spans="32:33">
      <c r="AF205" s="2">
        <f>+水洗化人口等!B205</f>
        <v>0</v>
      </c>
      <c r="AG205" s="2">
        <v>205</v>
      </c>
    </row>
    <row r="206" spans="32:33">
      <c r="AF206" s="2">
        <f>+水洗化人口等!B206</f>
        <v>0</v>
      </c>
      <c r="AG206" s="2">
        <v>206</v>
      </c>
    </row>
    <row r="207" spans="32:33">
      <c r="AF207" s="2">
        <f>+水洗化人口等!B207</f>
        <v>0</v>
      </c>
      <c r="AG207" s="2">
        <v>207</v>
      </c>
    </row>
    <row r="208" spans="32:33">
      <c r="AF208" s="2">
        <f>+水洗化人口等!B208</f>
        <v>0</v>
      </c>
      <c r="AG208" s="2">
        <v>208</v>
      </c>
    </row>
  </sheetData>
  <mergeCells count="27">
    <mergeCell ref="F6:G6"/>
    <mergeCell ref="B7:B9"/>
    <mergeCell ref="B10:B13"/>
    <mergeCell ref="F19:G19"/>
    <mergeCell ref="B15:C15"/>
    <mergeCell ref="F7:F13"/>
    <mergeCell ref="F14:G14"/>
    <mergeCell ref="F15:G15"/>
    <mergeCell ref="B16:C16"/>
    <mergeCell ref="B17:D17"/>
    <mergeCell ref="I26:I27"/>
    <mergeCell ref="J26:J27"/>
    <mergeCell ref="F28:H28"/>
    <mergeCell ref="F31:H31"/>
    <mergeCell ref="F29:H29"/>
    <mergeCell ref="F30:H30"/>
    <mergeCell ref="F26:H27"/>
    <mergeCell ref="F37:H37"/>
    <mergeCell ref="F34:H34"/>
    <mergeCell ref="F35:H35"/>
    <mergeCell ref="F36:H36"/>
    <mergeCell ref="F20:G20"/>
    <mergeCell ref="F32:H32"/>
    <mergeCell ref="F33:H33"/>
    <mergeCell ref="F22:G22"/>
    <mergeCell ref="F23:G23"/>
    <mergeCell ref="F21:G21"/>
  </mergeCells>
  <phoneticPr fontId="3"/>
  <printOptions horizontalCentered="1"/>
  <pageMargins left="0.39370078740157483" right="0.39370078740157483" top="0.59055118110236227" bottom="0.39370078740157483" header="0.31496062992125984" footer="0.31496062992125984"/>
  <pageSetup paperSize="9" scale="92" orientation="landscape" verticalDpi="400" r:id="rId1"/>
  <headerFooter alignWithMargins="0">
    <oddHeader>&amp;R&amp;F   &amp;D   &amp;T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87402524D1E15428DBF3E90CA229700" ma:contentTypeVersion="14" ma:contentTypeDescription="新しいドキュメントを作成します。" ma:contentTypeScope="" ma:versionID="237fe6c0cb200180081d35dc5a21719d">
  <xsd:schema xmlns:xsd="http://www.w3.org/2001/XMLSchema" xmlns:xs="http://www.w3.org/2001/XMLSchema" xmlns:p="http://schemas.microsoft.com/office/2006/metadata/properties" xmlns:ns2="1fc1379f-5e6a-4518-9b3a-2742b99d2414" xmlns:ns3="e9d33e58-4a70-4799-89b5-fbd48a9ef91c" targetNamespace="http://schemas.microsoft.com/office/2006/metadata/properties" ma:root="true" ma:fieldsID="88c3ecef8c6c3c51725852a97b1d018f" ns2:_="" ns3:_="">
    <xsd:import namespace="1fc1379f-5e6a-4518-9b3a-2742b99d2414"/>
    <xsd:import namespace="e9d33e58-4a70-4799-89b5-fbd48a9ef9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c1379f-5e6a-4518-9b3a-2742b99d24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d33e58-4a70-4799-89b5-fbd48a9ef91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e5cfc6d0-1ec9-4a54-a9f1-2e82adbc239b}" ma:internalName="TaxCatchAll" ma:showField="CatchAllData" ma:web="e9d33e58-4a70-4799-89b5-fbd48a9ef9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9d33e58-4a70-4799-89b5-fbd48a9ef91c" xsi:nil="true"/>
    <lcf76f155ced4ddcb4097134ff3c332f xmlns="1fc1379f-5e6a-4518-9b3a-2742b99d241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812032C-DAC6-40F9-9694-FE6DDE2BD734}"/>
</file>

<file path=customXml/itemProps2.xml><?xml version="1.0" encoding="utf-8"?>
<ds:datastoreItem xmlns:ds="http://schemas.openxmlformats.org/officeDocument/2006/customXml" ds:itemID="{DF657668-5FB9-41E3-BBAC-810371924FAC}"/>
</file>

<file path=customXml/itemProps3.xml><?xml version="1.0" encoding="utf-8"?>
<ds:datastoreItem xmlns:ds="http://schemas.openxmlformats.org/officeDocument/2006/customXml" ds:itemID="{2C6C37B6-2DD0-441A-8C6A-49CF03D9DA3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5</vt:i4>
      </vt:variant>
    </vt:vector>
  </HeadingPairs>
  <TitlesOfParts>
    <vt:vector size="8" baseType="lpstr">
      <vt:lpstr>水洗化人口等</vt:lpstr>
      <vt:lpstr>し尿処理状況</vt:lpstr>
      <vt:lpstr>し尿集計結果</vt:lpstr>
      <vt:lpstr>し尿集計結果!Print_Area</vt:lpstr>
      <vt:lpstr>し尿処理状況!Print_Area</vt:lpstr>
      <vt:lpstr>水洗化人口等!Print_Area</vt:lpstr>
      <vt:lpstr>し尿処理状況!Print_Titles</vt:lpstr>
      <vt:lpstr>水洗化人口等!Print_Titles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2016-10-24T05:42:31Z</cp:lastPrinted>
  <dcterms:created xsi:type="dcterms:W3CDTF">2008-01-06T09:25:24Z</dcterms:created>
  <dcterms:modified xsi:type="dcterms:W3CDTF">2026-01-20T02:30:45Z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0x010100587402524D1E15428DBF3E90CA229700</vt:lpwstr>
  </property>
</Properties>
</file>