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22静岡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水洗化人口等!$A$6:$AD$41</definedName>
    <definedName name="_xlnm.Print_Area" localSheetId="2">し尿集計結果!$A$1:$M$37</definedName>
    <definedName name="_xlnm.Print_Area" localSheetId="1">し尿処理状況!$2:$42</definedName>
    <definedName name="_xlnm.Print_Area" localSheetId="0">水洗化人口等!$2:$42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C8" i="2"/>
  <c r="AC9" i="2"/>
  <c r="N9" i="2" s="1"/>
  <c r="AC10" i="2"/>
  <c r="AC11" i="2"/>
  <c r="AC12" i="2"/>
  <c r="AC13" i="2"/>
  <c r="AC14" i="2"/>
  <c r="AC15" i="2"/>
  <c r="N15" i="2" s="1"/>
  <c r="AC16" i="2"/>
  <c r="AC17" i="2"/>
  <c r="AC18" i="2"/>
  <c r="AC19" i="2"/>
  <c r="AC20" i="2"/>
  <c r="AC21" i="2"/>
  <c r="N21" i="2" s="1"/>
  <c r="AC22" i="2"/>
  <c r="AC23" i="2"/>
  <c r="AC24" i="2"/>
  <c r="AC25" i="2"/>
  <c r="AC26" i="2"/>
  <c r="AC27" i="2"/>
  <c r="N27" i="2" s="1"/>
  <c r="AC28" i="2"/>
  <c r="AC29" i="2"/>
  <c r="AC30" i="2"/>
  <c r="AC31" i="2"/>
  <c r="AC32" i="2"/>
  <c r="AC33" i="2"/>
  <c r="N33" i="2" s="1"/>
  <c r="AC34" i="2"/>
  <c r="AC35" i="2"/>
  <c r="AC36" i="2"/>
  <c r="AC37" i="2"/>
  <c r="AC38" i="2"/>
  <c r="AC39" i="2"/>
  <c r="N39" i="2" s="1"/>
  <c r="AC40" i="2"/>
  <c r="AC41" i="2"/>
  <c r="AC42" i="2"/>
  <c r="V8" i="2"/>
  <c r="N8" i="2" s="1"/>
  <c r="V9" i="2"/>
  <c r="V10" i="2"/>
  <c r="V11" i="2"/>
  <c r="N11" i="2" s="1"/>
  <c r="V12" i="2"/>
  <c r="V13" i="2"/>
  <c r="V14" i="2"/>
  <c r="N14" i="2" s="1"/>
  <c r="V15" i="2"/>
  <c r="V16" i="2"/>
  <c r="V17" i="2"/>
  <c r="N17" i="2" s="1"/>
  <c r="V18" i="2"/>
  <c r="V19" i="2"/>
  <c r="V20" i="2"/>
  <c r="N20" i="2" s="1"/>
  <c r="V21" i="2"/>
  <c r="V22" i="2"/>
  <c r="V23" i="2"/>
  <c r="N23" i="2" s="1"/>
  <c r="V24" i="2"/>
  <c r="V25" i="2"/>
  <c r="V26" i="2"/>
  <c r="N26" i="2" s="1"/>
  <c r="V27" i="2"/>
  <c r="V28" i="2"/>
  <c r="V29" i="2"/>
  <c r="N29" i="2" s="1"/>
  <c r="V30" i="2"/>
  <c r="V31" i="2"/>
  <c r="V32" i="2"/>
  <c r="N32" i="2" s="1"/>
  <c r="V33" i="2"/>
  <c r="V34" i="2"/>
  <c r="V35" i="2"/>
  <c r="N35" i="2" s="1"/>
  <c r="V36" i="2"/>
  <c r="V37" i="2"/>
  <c r="V38" i="2"/>
  <c r="N38" i="2" s="1"/>
  <c r="V39" i="2"/>
  <c r="V40" i="2"/>
  <c r="V41" i="2"/>
  <c r="N41" i="2" s="1"/>
  <c r="V42" i="2"/>
  <c r="O8" i="2"/>
  <c r="O9" i="2"/>
  <c r="O10" i="2"/>
  <c r="O11" i="2"/>
  <c r="O12" i="2"/>
  <c r="N12" i="2" s="1"/>
  <c r="O13" i="2"/>
  <c r="O14" i="2"/>
  <c r="O15" i="2"/>
  <c r="O16" i="2"/>
  <c r="O17" i="2"/>
  <c r="O18" i="2"/>
  <c r="N18" i="2" s="1"/>
  <c r="O19" i="2"/>
  <c r="O20" i="2"/>
  <c r="O21" i="2"/>
  <c r="O22" i="2"/>
  <c r="O23" i="2"/>
  <c r="O24" i="2"/>
  <c r="N24" i="2" s="1"/>
  <c r="O25" i="2"/>
  <c r="O26" i="2"/>
  <c r="O27" i="2"/>
  <c r="O28" i="2"/>
  <c r="O29" i="2"/>
  <c r="O30" i="2"/>
  <c r="N30" i="2" s="1"/>
  <c r="O31" i="2"/>
  <c r="O32" i="2"/>
  <c r="O33" i="2"/>
  <c r="O34" i="2"/>
  <c r="O35" i="2"/>
  <c r="O36" i="2"/>
  <c r="N36" i="2" s="1"/>
  <c r="O37" i="2"/>
  <c r="O38" i="2"/>
  <c r="O39" i="2"/>
  <c r="O40" i="2"/>
  <c r="O41" i="2"/>
  <c r="O42" i="2"/>
  <c r="N42" i="2" s="1"/>
  <c r="N13" i="2"/>
  <c r="N19" i="2"/>
  <c r="N25" i="2"/>
  <c r="N31" i="2"/>
  <c r="N37" i="2"/>
  <c r="K8" i="2"/>
  <c r="K9" i="2"/>
  <c r="K10" i="2"/>
  <c r="K11" i="2"/>
  <c r="K12" i="2"/>
  <c r="K13" i="2"/>
  <c r="D13" i="2" s="1"/>
  <c r="K14" i="2"/>
  <c r="K15" i="2"/>
  <c r="K16" i="2"/>
  <c r="K17" i="2"/>
  <c r="K18" i="2"/>
  <c r="K19" i="2"/>
  <c r="D19" i="2" s="1"/>
  <c r="K20" i="2"/>
  <c r="K21" i="2"/>
  <c r="K22" i="2"/>
  <c r="K23" i="2"/>
  <c r="K24" i="2"/>
  <c r="K25" i="2"/>
  <c r="D25" i="2" s="1"/>
  <c r="K26" i="2"/>
  <c r="K27" i="2"/>
  <c r="K28" i="2"/>
  <c r="K29" i="2"/>
  <c r="K30" i="2"/>
  <c r="K31" i="2"/>
  <c r="D31" i="2" s="1"/>
  <c r="K32" i="2"/>
  <c r="K33" i="2"/>
  <c r="K34" i="2"/>
  <c r="K35" i="2"/>
  <c r="K36" i="2"/>
  <c r="K37" i="2"/>
  <c r="D37" i="2" s="1"/>
  <c r="K38" i="2"/>
  <c r="K39" i="2"/>
  <c r="K40" i="2"/>
  <c r="K41" i="2"/>
  <c r="K42" i="2"/>
  <c r="H8" i="2"/>
  <c r="H9" i="2"/>
  <c r="D9" i="2" s="1"/>
  <c r="H10" i="2"/>
  <c r="H11" i="2"/>
  <c r="H12" i="2"/>
  <c r="D12" i="2" s="1"/>
  <c r="H13" i="2"/>
  <c r="H14" i="2"/>
  <c r="H15" i="2"/>
  <c r="D15" i="2" s="1"/>
  <c r="H16" i="2"/>
  <c r="H17" i="2"/>
  <c r="H18" i="2"/>
  <c r="D18" i="2" s="1"/>
  <c r="H19" i="2"/>
  <c r="H20" i="2"/>
  <c r="H21" i="2"/>
  <c r="D21" i="2" s="1"/>
  <c r="H22" i="2"/>
  <c r="H23" i="2"/>
  <c r="H24" i="2"/>
  <c r="D24" i="2" s="1"/>
  <c r="H25" i="2"/>
  <c r="H26" i="2"/>
  <c r="H27" i="2"/>
  <c r="D27" i="2" s="1"/>
  <c r="H28" i="2"/>
  <c r="H29" i="2"/>
  <c r="H30" i="2"/>
  <c r="D30" i="2" s="1"/>
  <c r="H31" i="2"/>
  <c r="H32" i="2"/>
  <c r="H33" i="2"/>
  <c r="D33" i="2" s="1"/>
  <c r="H34" i="2"/>
  <c r="H35" i="2"/>
  <c r="H36" i="2"/>
  <c r="D36" i="2" s="1"/>
  <c r="H37" i="2"/>
  <c r="H38" i="2"/>
  <c r="H39" i="2"/>
  <c r="D39" i="2" s="1"/>
  <c r="H40" i="2"/>
  <c r="H41" i="2"/>
  <c r="H42" i="2"/>
  <c r="D42" i="2" s="1"/>
  <c r="E8" i="2"/>
  <c r="E9" i="2"/>
  <c r="E10" i="2"/>
  <c r="D10" i="2" s="1"/>
  <c r="E11" i="2"/>
  <c r="E12" i="2"/>
  <c r="E13" i="2"/>
  <c r="E14" i="2"/>
  <c r="E15" i="2"/>
  <c r="E16" i="2"/>
  <c r="D16" i="2" s="1"/>
  <c r="E17" i="2"/>
  <c r="E18" i="2"/>
  <c r="E19" i="2"/>
  <c r="E20" i="2"/>
  <c r="E21" i="2"/>
  <c r="E22" i="2"/>
  <c r="D22" i="2" s="1"/>
  <c r="E23" i="2"/>
  <c r="E24" i="2"/>
  <c r="E25" i="2"/>
  <c r="E26" i="2"/>
  <c r="E27" i="2"/>
  <c r="E28" i="2"/>
  <c r="D28" i="2" s="1"/>
  <c r="E29" i="2"/>
  <c r="E30" i="2"/>
  <c r="E31" i="2"/>
  <c r="E32" i="2"/>
  <c r="E33" i="2"/>
  <c r="E34" i="2"/>
  <c r="D34" i="2" s="1"/>
  <c r="E35" i="2"/>
  <c r="E36" i="2"/>
  <c r="E37" i="2"/>
  <c r="E38" i="2"/>
  <c r="E39" i="2"/>
  <c r="E40" i="2"/>
  <c r="D40" i="2" s="1"/>
  <c r="E41" i="2"/>
  <c r="E42" i="2"/>
  <c r="D11" i="2"/>
  <c r="D17" i="2"/>
  <c r="D23" i="2"/>
  <c r="D29" i="2"/>
  <c r="D35" i="2"/>
  <c r="D41" i="2"/>
  <c r="T17" i="1"/>
  <c r="T35" i="1"/>
  <c r="T36" i="1"/>
  <c r="P8" i="1"/>
  <c r="P9" i="1"/>
  <c r="P10" i="1"/>
  <c r="P11" i="1"/>
  <c r="P12" i="1"/>
  <c r="I12" i="1" s="1"/>
  <c r="P13" i="1"/>
  <c r="I13" i="1" s="1"/>
  <c r="P14" i="1"/>
  <c r="P15" i="1"/>
  <c r="P16" i="1"/>
  <c r="P17" i="1"/>
  <c r="P18" i="1"/>
  <c r="I18" i="1" s="1"/>
  <c r="P19" i="1"/>
  <c r="I19" i="1" s="1"/>
  <c r="P20" i="1"/>
  <c r="P21" i="1"/>
  <c r="P22" i="1"/>
  <c r="P23" i="1"/>
  <c r="P24" i="1"/>
  <c r="I24" i="1" s="1"/>
  <c r="P25" i="1"/>
  <c r="I25" i="1" s="1"/>
  <c r="P26" i="1"/>
  <c r="P27" i="1"/>
  <c r="P28" i="1"/>
  <c r="P29" i="1"/>
  <c r="P30" i="1"/>
  <c r="I30" i="1" s="1"/>
  <c r="P31" i="1"/>
  <c r="I31" i="1" s="1"/>
  <c r="D31" i="1" s="1"/>
  <c r="P32" i="1"/>
  <c r="P33" i="1"/>
  <c r="P34" i="1"/>
  <c r="P35" i="1"/>
  <c r="P36" i="1"/>
  <c r="I36" i="1" s="1"/>
  <c r="P37" i="1"/>
  <c r="I37" i="1" s="1"/>
  <c r="P38" i="1"/>
  <c r="P39" i="1"/>
  <c r="P40" i="1"/>
  <c r="P41" i="1"/>
  <c r="P42" i="1"/>
  <c r="I42" i="1" s="1"/>
  <c r="N20" i="1"/>
  <c r="N38" i="1"/>
  <c r="L20" i="1"/>
  <c r="L21" i="1"/>
  <c r="L38" i="1"/>
  <c r="L39" i="1"/>
  <c r="J10" i="1"/>
  <c r="J16" i="1"/>
  <c r="J21" i="1"/>
  <c r="J22" i="1"/>
  <c r="J28" i="1"/>
  <c r="J34" i="1"/>
  <c r="J39" i="1"/>
  <c r="J40" i="1"/>
  <c r="I8" i="1"/>
  <c r="I9" i="1"/>
  <c r="D9" i="1" s="1"/>
  <c r="J9" i="1" s="1"/>
  <c r="I10" i="1"/>
  <c r="D10" i="1" s="1"/>
  <c r="I11" i="1"/>
  <c r="D11" i="1" s="1"/>
  <c r="F11" i="1" s="1"/>
  <c r="I14" i="1"/>
  <c r="I15" i="1"/>
  <c r="D15" i="1" s="1"/>
  <c r="I16" i="1"/>
  <c r="D16" i="1" s="1"/>
  <c r="I17" i="1"/>
  <c r="D17" i="1" s="1"/>
  <c r="F17" i="1" s="1"/>
  <c r="I20" i="1"/>
  <c r="I21" i="1"/>
  <c r="D21" i="1" s="1"/>
  <c r="I22" i="1"/>
  <c r="D22" i="1" s="1"/>
  <c r="I23" i="1"/>
  <c r="D23" i="1" s="1"/>
  <c r="I26" i="1"/>
  <c r="I27" i="1"/>
  <c r="D27" i="1" s="1"/>
  <c r="J27" i="1" s="1"/>
  <c r="I28" i="1"/>
  <c r="D28" i="1" s="1"/>
  <c r="I29" i="1"/>
  <c r="D29" i="1" s="1"/>
  <c r="I32" i="1"/>
  <c r="I33" i="1"/>
  <c r="D33" i="1" s="1"/>
  <c r="J33" i="1" s="1"/>
  <c r="I34" i="1"/>
  <c r="D34" i="1" s="1"/>
  <c r="I35" i="1"/>
  <c r="D35" i="1" s="1"/>
  <c r="F35" i="1" s="1"/>
  <c r="I38" i="1"/>
  <c r="I39" i="1"/>
  <c r="D39" i="1" s="1"/>
  <c r="I40" i="1"/>
  <c r="D40" i="1" s="1"/>
  <c r="I41" i="1"/>
  <c r="D41" i="1" s="1"/>
  <c r="T41" i="1" s="1"/>
  <c r="F24" i="1"/>
  <c r="E8" i="1"/>
  <c r="E9" i="1"/>
  <c r="E10" i="1"/>
  <c r="E11" i="1"/>
  <c r="E12" i="1"/>
  <c r="E13" i="1"/>
  <c r="D13" i="1" s="1"/>
  <c r="E14" i="1"/>
  <c r="E15" i="1"/>
  <c r="E16" i="1"/>
  <c r="E17" i="1"/>
  <c r="E18" i="1"/>
  <c r="E19" i="1"/>
  <c r="D19" i="1" s="1"/>
  <c r="E20" i="1"/>
  <c r="E21" i="1"/>
  <c r="E22" i="1"/>
  <c r="E23" i="1"/>
  <c r="E24" i="1"/>
  <c r="E25" i="1"/>
  <c r="E26" i="1"/>
  <c r="E27" i="1"/>
  <c r="E28" i="1"/>
  <c r="E29" i="1"/>
  <c r="E30" i="1"/>
  <c r="D30" i="1" s="1"/>
  <c r="E31" i="1"/>
  <c r="E32" i="1"/>
  <c r="E33" i="1"/>
  <c r="E34" i="1"/>
  <c r="E35" i="1"/>
  <c r="E36" i="1"/>
  <c r="E37" i="1"/>
  <c r="E38" i="1"/>
  <c r="E39" i="1"/>
  <c r="E40" i="1"/>
  <c r="E41" i="1"/>
  <c r="E42" i="1"/>
  <c r="D42" i="1" s="1"/>
  <c r="D8" i="1"/>
  <c r="L8" i="1" s="1"/>
  <c r="D14" i="1"/>
  <c r="L14" i="1" s="1"/>
  <c r="D20" i="1"/>
  <c r="D24" i="1"/>
  <c r="D25" i="1"/>
  <c r="D26" i="1"/>
  <c r="D32" i="1"/>
  <c r="N32" i="1" s="1"/>
  <c r="D36" i="1"/>
  <c r="F36" i="1" s="1"/>
  <c r="D37" i="1"/>
  <c r="N37" i="1" s="1"/>
  <c r="D38" i="1"/>
  <c r="J19" i="1" l="1"/>
  <c r="L19" i="1"/>
  <c r="T19" i="1"/>
  <c r="F19" i="1"/>
  <c r="N19" i="1"/>
  <c r="L42" i="1"/>
  <c r="N42" i="1"/>
  <c r="J42" i="1"/>
  <c r="T42" i="1"/>
  <c r="F42" i="1"/>
  <c r="L30" i="1"/>
  <c r="N30" i="1"/>
  <c r="J30" i="1"/>
  <c r="F30" i="1"/>
  <c r="T30" i="1"/>
  <c r="J31" i="1"/>
  <c r="L31" i="1"/>
  <c r="T31" i="1"/>
  <c r="F31" i="1"/>
  <c r="N31" i="1"/>
  <c r="J13" i="1"/>
  <c r="L13" i="1"/>
  <c r="T13" i="1"/>
  <c r="F13" i="1"/>
  <c r="N13" i="1"/>
  <c r="J25" i="1"/>
  <c r="L25" i="1"/>
  <c r="T25" i="1"/>
  <c r="F25" i="1"/>
  <c r="N23" i="1"/>
  <c r="J23" i="1"/>
  <c r="L23" i="1"/>
  <c r="F41" i="1"/>
  <c r="D38" i="2"/>
  <c r="D14" i="2"/>
  <c r="N40" i="2"/>
  <c r="N29" i="1"/>
  <c r="J29" i="1"/>
  <c r="L29" i="1"/>
  <c r="F38" i="1"/>
  <c r="J38" i="1"/>
  <c r="T38" i="1"/>
  <c r="J26" i="1"/>
  <c r="T26" i="1"/>
  <c r="F26" i="1"/>
  <c r="F29" i="1"/>
  <c r="T34" i="1"/>
  <c r="F34" i="1"/>
  <c r="L34" i="1"/>
  <c r="N34" i="1"/>
  <c r="T16" i="1"/>
  <c r="F16" i="1"/>
  <c r="L16" i="1"/>
  <c r="N16" i="1"/>
  <c r="L26" i="1"/>
  <c r="N25" i="1"/>
  <c r="D18" i="1"/>
  <c r="D12" i="1"/>
  <c r="T23" i="1"/>
  <c r="F8" i="1"/>
  <c r="J8" i="1"/>
  <c r="T8" i="1"/>
  <c r="T15" i="1"/>
  <c r="F15" i="1"/>
  <c r="N15" i="1"/>
  <c r="F23" i="1"/>
  <c r="D26" i="2"/>
  <c r="N22" i="2"/>
  <c r="T21" i="1"/>
  <c r="N21" i="1"/>
  <c r="F21" i="1"/>
  <c r="L33" i="1"/>
  <c r="N14" i="1"/>
  <c r="N41" i="1"/>
  <c r="J41" i="1"/>
  <c r="L41" i="1"/>
  <c r="J36" i="1"/>
  <c r="L36" i="1"/>
  <c r="N36" i="1"/>
  <c r="T22" i="1"/>
  <c r="F22" i="1"/>
  <c r="L22" i="1"/>
  <c r="N22" i="1"/>
  <c r="D32" i="2"/>
  <c r="D8" i="2"/>
  <c r="N28" i="2"/>
  <c r="N16" i="2"/>
  <c r="T32" i="1"/>
  <c r="F32" i="1"/>
  <c r="J32" i="1"/>
  <c r="T39" i="1"/>
  <c r="N39" i="1"/>
  <c r="F39" i="1"/>
  <c r="L11" i="1"/>
  <c r="N11" i="1"/>
  <c r="J11" i="1"/>
  <c r="L15" i="1"/>
  <c r="N28" i="1"/>
  <c r="T28" i="1"/>
  <c r="F28" i="1"/>
  <c r="L28" i="1"/>
  <c r="T10" i="1"/>
  <c r="F10" i="1"/>
  <c r="L10" i="1"/>
  <c r="N10" i="1"/>
  <c r="J15" i="1"/>
  <c r="L32" i="1"/>
  <c r="T29" i="1"/>
  <c r="T11" i="1"/>
  <c r="J37" i="1"/>
  <c r="L37" i="1"/>
  <c r="T37" i="1"/>
  <c r="F37" i="1"/>
  <c r="T33" i="1"/>
  <c r="F33" i="1"/>
  <c r="N33" i="1"/>
  <c r="L24" i="1"/>
  <c r="N24" i="1"/>
  <c r="J24" i="1"/>
  <c r="T40" i="1"/>
  <c r="F40" i="1"/>
  <c r="L40" i="1"/>
  <c r="N40" i="1"/>
  <c r="D20" i="2"/>
  <c r="N34" i="2"/>
  <c r="N10" i="2"/>
  <c r="F20" i="1"/>
  <c r="J20" i="1"/>
  <c r="T20" i="1"/>
  <c r="T14" i="1"/>
  <c r="J14" i="1"/>
  <c r="F14" i="1"/>
  <c r="L35" i="1"/>
  <c r="N35" i="1"/>
  <c r="J35" i="1"/>
  <c r="F27" i="1"/>
  <c r="T27" i="1"/>
  <c r="N27" i="1"/>
  <c r="N17" i="1"/>
  <c r="J17" i="1"/>
  <c r="L17" i="1"/>
  <c r="T9" i="1"/>
  <c r="N9" i="1"/>
  <c r="F9" i="1"/>
  <c r="L27" i="1"/>
  <c r="L9" i="1"/>
  <c r="N26" i="1"/>
  <c r="N8" i="1"/>
  <c r="T24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L12" i="1" l="1"/>
  <c r="N12" i="1"/>
  <c r="J12" i="1"/>
  <c r="F12" i="1"/>
  <c r="T12" i="1"/>
  <c r="J18" i="1"/>
  <c r="L18" i="1"/>
  <c r="N18" i="1"/>
  <c r="F18" i="1"/>
  <c r="T18" i="1"/>
  <c r="O7" i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AZ7" i="2"/>
  <c r="E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<sst xmlns="http://schemas.openxmlformats.org/spreadsheetml/2006/main" count="809" uniqueCount="332">
  <si>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</si>
  <si>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</si>
  <si>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</si>
  <si>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</si>
  <si>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</si>
  <si>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</si>
  <si>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</si>
  <si>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</si>
  <si>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</si>
  <si>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</si>
  <si>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</si>
  <si>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</si>
  <si>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</si>
  <si>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</si>
  <si>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</si>
  <si>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</si>
  <si>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</si>
  <si>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</si>
  <si>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</si>
  <si>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</si>
  <si>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</si>
  <si>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</si>
  <si>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</si>
  <si>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</si>
  <si>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</si>
  <si>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</si>
  <si>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</si>
  <si>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</si>
  <si>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</si>
  <si>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</si>
  <si>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</si>
  <si>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</si>
  <si>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</si>
  <si>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</si>
  <si>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</si>
  <si>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</si>
  <si>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</si>
  <si>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</si>
  <si>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</si>
  <si>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</si>
  <si>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</si>
  <si>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</si>
  <si>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</si>
  <si>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</si>
  <si>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</si>
  <si>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</si>
  <si>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</si>
  <si>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</si>
  <si>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</si>
  <si>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</si>
  <si>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</si>
  <si>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</si>
  <si>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</si>
  <si>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</si>
  <si>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</si>
  <si>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</si>
  <si>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</si>
  <si>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</si>
  <si>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</si>
  <si>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</si>
  <si>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</si>
  <si>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</si>
  <si>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</si>
  <si>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</si>
  <si>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</si>
  <si>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</si>
  <si>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</si>
  <si>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</si>
  <si>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</si>
  <si>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</si>
  <si>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</si>
  <si>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</si>
  <si>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</si>
  <si>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</si>
  <si>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</si>
  <si>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</si>
  <si>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</si>
  <si>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</si>
  <si>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</si>
  <si>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</si>
  <si>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</si>
  <si>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</si>
  <si>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</si>
  <si>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</si>
  <si>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</si>
  <si>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</si>
  <si>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</si>
  <si>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</si>
  <si>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</si>
  <si>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</si>
  <si>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</si>
  <si>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</si>
  <si>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</si>
  <si>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</si>
  <si>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</si>
  <si>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</si>
  <si>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</si>
  <si>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</si>
  <si>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</si>
  <si>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</si>
  <si>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</si>
  <si>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</si>
  <si>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</si>
  <si>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</si>
  <si>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</si>
  <si>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</si>
  <si>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</si>
  <si>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</si>
  <si>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</si>
  <si>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</si>
  <si>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</si>
  <si>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</si>
  <si>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</si>
  <si>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</si>
  <si>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</si>
  <si>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</si>
  <si>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</si>
  <si>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</si>
  <si>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</si>
  <si>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</si>
  <si>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</si>
  <si>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</si>
  <si>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</si>
  <si>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</si>
  <si>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</si>
  <si>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</si>
  <si>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</si>
  <si>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</si>
  <si>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</si>
  <si>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</si>
  <si>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</si>
  <si>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</si>
  <si>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</si>
  <si>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</si>
  <si>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</si>
  <si>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</si>
  <si>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</si>
  <si>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</si>
  <si>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</si>
  <si>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</si>
  <si>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</si>
  <si>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</si>
  <si>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</si>
  <si>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</si>
  <si>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</si>
  <si>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</si>
  <si>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</si>
  <si>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</si>
  <si>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</si>
  <si>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</si>
  <si>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</si>
  <si>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</si>
  <si>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</si>
  <si>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</si>
  <si>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</si>
  <si>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</si>
  <si>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</si>
  <si>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</si>
  <si>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</si>
  <si>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</si>
  <si>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</si>
  <si>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</si>
  <si>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</si>
  <si>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</si>
  <si>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</si>
  <si>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</si>
  <si>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</si>
  <si>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</si>
  <si>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</si>
  <si>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</si>
  <si>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</si>
  <si>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</si>
  <si>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</si>
  <si>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</si>
  <si>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</si>
  <si>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</si>
  <si>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</si>
  <si>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</si>
  <si>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</si>
  <si>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</si>
  <si>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</si>
  <si>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</si>
  <si>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</si>
  <si>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</si>
  <si>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</si>
  <si>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</si>
  <si>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</si>
  <si>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</si>
  <si>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</si>
  <si>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</si>
  <si>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</si>
  <si>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</si>
  <si>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</si>
  <si>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</si>
  <si>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</si>
  <si>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</si>
  <si>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</si>
  <si>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</si>
  <si>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</si>
  <si>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</si>
  <si>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</si>
  <si>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</si>
  <si>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</si>
  <si>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</si>
  <si>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</si>
  <si>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</si>
  <si>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</si>
  <si>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</si>
  <si>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</si>
  <si>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</si>
  <si>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</si>
  <si>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</si>
  <si>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</si>
  <si>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</si>
  <si>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</si>
  <si>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</si>
  <si>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</si>
  <si>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</si>
  <si>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</si>
  <si>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</si>
  <si>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</si>
  <si>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</si>
  <si>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</si>
  <si>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</si>
  <si>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</si>
  <si>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</si>
  <si>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</si>
  <si>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</si>
  <si>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</si>
  <si>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</si>
  <si>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</si>
  <si>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</si>
  <si>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</si>
  <si>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</si>
  <si>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</si>
  <si>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</si>
  <si>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</si>
  <si>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</si>
  <si>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</si>
  <si>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</si>
  <si>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</si>
  <si>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</si>
  <si>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</si>
  <si>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</si>
  <si>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</si>
  <si>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</si>
  <si>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</si>
  <si>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</si>
  <si>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</si>
  <si>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</si>
  <si>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</si>
  <si>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</si>
  <si>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</si>
  <si>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</si>
  <si>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</si>
  <si>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</si>
  <si>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</si>
  <si>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22000</t>
  </si>
  <si>
    <t>水洗化人口等（令和6年度実績）</t>
    <phoneticPr fontId="3"/>
  </si>
  <si>
    <t>し尿処理の状況（令和6年度実績）</t>
    <phoneticPr fontId="3"/>
  </si>
  <si>
    <t>22100</t>
  </si>
  <si>
    <t>静岡市</t>
  </si>
  <si>
    <t/>
  </si>
  <si>
    <t>○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</si>
  <si>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</si>
  <si>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</si>
  <si>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</si>
  <si>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</si>
  <si>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</si>
  <si>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</si>
  <si>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</si>
  <si>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</si>
  <si>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</si>
  <si>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</si>
  <si>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</si>
  <si>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</si>
  <si>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</si>
  <si>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</si>
  <si>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</si>
  <si>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</si>
  <si>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</si>
  <si>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</si>
  <si>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</si>
  <si>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</si>
  <si>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</si>
  <si>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</si>
  <si>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</si>
  <si>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</si>
  <si>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</si>
  <si>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</si>
  <si>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</si>
  <si>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</si>
  <si>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</si>
  <si>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</si>
  <si>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</si>
  <si>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</si>
  <si>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</si>
  <si>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</si>
  <si>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</si>
  <si>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</si>
  <si>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</si>
  <si>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</si>
  <si>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</si>
  <si>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</si>
  <si>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</si>
  <si>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</si>
  <si>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</si>
  <si>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</si>
  <si>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</si>
  <si>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</si>
  <si>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</si>
  <si>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</si>
  <si>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</si>
  <si>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</si>
  <si>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</si>
  <si>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</si>
  <si>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</si>
  <si>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</si>
  <si>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</si>
  <si>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</si>
  <si>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</si>
  <si>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清水町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</si>
  <si>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</si>
  <si>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</si>
  <si>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</si>
  <si>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</si>
  <si>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</si>
  <si>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</si>
  <si>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</si>
  <si>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</si>
  <si>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</si>
  <si>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森町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</si>
</sst>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32</v>
      </c>
      <c r="B7" s="108" t="s">
        <v>257</v>
      </c>
      <c r="C7" s="92" t="s">
        <v>198</v>
      </c>
      <c r="D7" s="93">
        <f>+SUM(E7,+I7)</f>
        <v>3581626</v>
      </c>
      <c r="E7" s="93">
        <f>+SUM(G7+H7)</f>
        <v>49809</v>
      </c>
      <c r="F7" s="94">
        <f>IF(D7&gt;0,E7/D7*100,"-")</f>
        <v>1.3906812157383268</v>
      </c>
      <c r="G7" s="93">
        <f>SUM(G$8:G$207)</f>
        <v>48903</v>
      </c>
      <c r="H7" s="93">
        <f>SUM(H$8:H$207)</f>
        <v>906</v>
      </c>
      <c r="I7" s="93">
        <f>+SUM(K7,+M7,O7+P7)</f>
        <v>3531817</v>
      </c>
      <c r="J7" s="94">
        <f>IF(D7&gt;0,I7/D7*100,"-")</f>
        <v>98.609318784261674</v>
      </c>
      <c r="K7" s="93">
        <f>SUM(K$8:K$207)</f>
        <v>2203392</v>
      </c>
      <c r="L7" s="94">
        <f>IF(D7&gt;0,K7/D7*100,"-")</f>
        <v>61.51932111281301</v>
      </c>
      <c r="M7" s="93">
        <f>SUM(M$8:M$207)</f>
        <v>13430</v>
      </c>
      <c r="N7" s="94">
        <f>IF(D7&gt;0,M7/D7*100,"-")</f>
        <v>0.37496935749293753</v>
      </c>
      <c r="O7" s="91">
        <f>SUM(O$8:O$207)</f>
        <v>23766</v>
      </c>
      <c r="P7" s="93">
        <f>SUM(Q7:S7)</f>
        <v>1291229</v>
      </c>
      <c r="Q7" s="93">
        <f>SUM(Q$8:Q$207)</f>
        <v>554744</v>
      </c>
      <c r="R7" s="93">
        <f>SUM(R$8:R$207)</f>
        <v>734491</v>
      </c>
      <c r="S7" s="93">
        <f>SUM(S$8:S$207)</f>
        <v>1994</v>
      </c>
      <c r="T7" s="94">
        <f>IF(D7&gt;0,P7/D7*100,"-")</f>
        <v>36.051474944620125</v>
      </c>
      <c r="U7" s="93">
        <f>SUM(U$8:U$207)</f>
        <v>118648</v>
      </c>
      <c r="V7" s="95">
        <f t="shared" ref="V7:AC7" si="0">COUNTIF(V$8:V$207,"○")</f>
        <v>17</v>
      </c>
      <c r="W7" s="95">
        <f t="shared" si="0"/>
        <v>0</v>
      </c>
      <c r="X7" s="95">
        <f t="shared" si="0"/>
        <v>1</v>
      </c>
      <c r="Y7" s="95">
        <f t="shared" si="0"/>
        <v>17</v>
      </c>
      <c r="Z7" s="95">
        <f t="shared" si="0"/>
        <v>14</v>
      </c>
      <c r="AA7" s="95">
        <f t="shared" si="0"/>
        <v>0</v>
      </c>
      <c r="AB7" s="95">
        <f t="shared" si="0"/>
        <v>1</v>
      </c>
      <c r="AC7" s="95">
        <f t="shared" si="0"/>
        <v>20</v>
      </c>
    </row>
    <row r="8" spans="1:31" ht="13.5" customHeight="1">
      <c r="A8" s="85" t="s">
        <v>32</v>
      </c>
      <c r="B8" s="86" t="s">
        <v>260</v>
      </c>
      <c r="C8" s="85" t="s">
        <v>261</v>
      </c>
      <c r="D8" s="87">
        <f>+SUM(E8,+I8)</f>
        <v>674097</v>
      </c>
      <c r="E8" s="87">
        <f>+SUM(G8+H8)</f>
        <v>4562</v>
      </c>
      <c r="F8" s="106">
        <f>IF(D8&gt;0,E8/D8*100,"-")</f>
        <v>0.67675720259843908</v>
      </c>
      <c r="G8" s="87">
        <v>4431</v>
      </c>
      <c r="H8" s="87">
        <v>131</v>
      </c>
      <c r="I8" s="87">
        <f>+SUM(K8,+M8,O8+P8)</f>
        <v>669535</v>
      </c>
      <c r="J8" s="88">
        <f>IF(D8&gt;0,I8/D8*100,"-")</f>
        <v>99.323242797401562</v>
      </c>
      <c r="K8" s="87">
        <v>545497</v>
      </c>
      <c r="L8" s="88">
        <f>IF(D8&gt;0,K8/D8*100,"-")</f>
        <v>80.922626862306174</v>
      </c>
      <c r="M8" s="87">
        <v>0</v>
      </c>
      <c r="N8" s="88">
        <f>IF(D8&gt;0,M8/D8*100,"-")</f>
        <v>0</v>
      </c>
      <c r="O8" s="87">
        <v>3079</v>
      </c>
      <c r="P8" s="87">
        <f>SUM(Q8:S8)</f>
        <v>120959</v>
      </c>
      <c r="Q8" s="87">
        <v>70398</v>
      </c>
      <c r="R8" s="87">
        <v>50561</v>
      </c>
      <c r="S8" s="87">
        <v>0</v>
      </c>
      <c r="T8" s="88">
        <f>IF(D8&gt;0,P8/D8*100,"-")</f>
        <v>17.943856744652475</v>
      </c>
      <c r="U8" s="87">
        <v>13748</v>
      </c>
      <c r="V8" s="85"/>
      <c r="W8" s="85"/>
      <c r="X8" s="85"/>
      <c r="Y8" s="85" t="s">
        <v>263</v>
      </c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32</v>
      </c>
      <c r="B9" s="86" t="s">
        <v>264</v>
      </c>
      <c r="C9" s="85" t="s">
        <v>265</v>
      </c>
      <c r="D9" s="87">
        <f>+SUM(E9,+I9)</f>
        <v>785210</v>
      </c>
      <c r="E9" s="87">
        <f>+SUM(G9+H9)</f>
        <v>13066</v>
      </c>
      <c r="F9" s="106">
        <f>IF(D9&gt;0,E9/D9*100,"-")</f>
        <v>1.6640134486315763</v>
      </c>
      <c r="G9" s="87">
        <v>12682</v>
      </c>
      <c r="H9" s="87">
        <v>384</v>
      </c>
      <c r="I9" s="87">
        <f>+SUM(K9,+M9,O9+P9)</f>
        <v>772144</v>
      </c>
      <c r="J9" s="88">
        <f>IF(D9&gt;0,I9/D9*100,"-")</f>
        <v>98.335986551368421</v>
      </c>
      <c r="K9" s="87">
        <v>625076</v>
      </c>
      <c r="L9" s="88">
        <f>IF(D9&gt;0,K9/D9*100,"-")</f>
        <v>79.606219992104016</v>
      </c>
      <c r="M9" s="87">
        <v>0</v>
      </c>
      <c r="N9" s="88">
        <f>IF(D9&gt;0,M9/D9*100,"-")</f>
        <v>0</v>
      </c>
      <c r="O9" s="87">
        <v>1516</v>
      </c>
      <c r="P9" s="87">
        <f>SUM(Q9:S9)</f>
        <v>145552</v>
      </c>
      <c r="Q9" s="87">
        <v>67964</v>
      </c>
      <c r="R9" s="87">
        <v>77588</v>
      </c>
      <c r="S9" s="87">
        <v>0</v>
      </c>
      <c r="T9" s="88">
        <f>IF(D9&gt;0,P9/D9*100,"-")</f>
        <v>18.536697189286944</v>
      </c>
      <c r="U9" s="87">
        <v>29868</v>
      </c>
      <c r="V9" s="85"/>
      <c r="W9" s="85"/>
      <c r="X9" s="85"/>
      <c r="Y9" s="85" t="s">
        <v>263</v>
      </c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32</v>
      </c>
      <c r="B10" s="86" t="s">
        <v>266</v>
      </c>
      <c r="C10" s="85" t="s">
        <v>267</v>
      </c>
      <c r="D10" s="87">
        <f>+SUM(E10,+I10)</f>
        <v>186200</v>
      </c>
      <c r="E10" s="87">
        <f>+SUM(G10+H10)</f>
        <v>1243</v>
      </c>
      <c r="F10" s="106">
        <f>IF(D10&gt;0,E10/D10*100,"-")</f>
        <v>0.66756176154672398</v>
      </c>
      <c r="G10" s="87">
        <v>1243</v>
      </c>
      <c r="H10" s="87">
        <v>0</v>
      </c>
      <c r="I10" s="87">
        <f>+SUM(K10,+M10,O10+P10)</f>
        <v>184957</v>
      </c>
      <c r="J10" s="88">
        <f>IF(D10&gt;0,I10/D10*100,"-")</f>
        <v>99.332438238453278</v>
      </c>
      <c r="K10" s="87">
        <v>102691</v>
      </c>
      <c r="L10" s="88">
        <f>IF(D10&gt;0,K10/D10*100,"-")</f>
        <v>55.150912996777656</v>
      </c>
      <c r="M10" s="87">
        <v>143</v>
      </c>
      <c r="N10" s="88">
        <f>IF(D10&gt;0,M10/D10*100,"-")</f>
        <v>7.6799140708915137E-2</v>
      </c>
      <c r="O10" s="87">
        <v>51</v>
      </c>
      <c r="P10" s="87">
        <f>SUM(Q10:S10)</f>
        <v>82072</v>
      </c>
      <c r="Q10" s="87">
        <v>24970</v>
      </c>
      <c r="R10" s="87">
        <v>57102</v>
      </c>
      <c r="S10" s="87">
        <v>0</v>
      </c>
      <c r="T10" s="88">
        <f>IF(D10&gt;0,P10/D10*100,"-")</f>
        <v>44.077336197636953</v>
      </c>
      <c r="U10" s="87">
        <v>5537</v>
      </c>
      <c r="V10" s="85"/>
      <c r="W10" s="85"/>
      <c r="X10" s="85"/>
      <c r="Y10" s="85" t="s">
        <v>263</v>
      </c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32</v>
      </c>
      <c r="B11" s="86" t="s">
        <v>268</v>
      </c>
      <c r="C11" s="85" t="s">
        <v>269</v>
      </c>
      <c r="D11" s="87">
        <f>+SUM(E11,+I11)</f>
        <v>33388</v>
      </c>
      <c r="E11" s="87">
        <f>+SUM(G11+H11)</f>
        <v>276</v>
      </c>
      <c r="F11" s="106">
        <f>IF(D11&gt;0,E11/D11*100,"-")</f>
        <v>0.82664430334251826</v>
      </c>
      <c r="G11" s="87">
        <v>276</v>
      </c>
      <c r="H11" s="87">
        <v>0</v>
      </c>
      <c r="I11" s="87">
        <f>+SUM(K11,+M11,O11+P11)</f>
        <v>33112</v>
      </c>
      <c r="J11" s="88">
        <f>IF(D11&gt;0,I11/D11*100,"-")</f>
        <v>99.173355696657481</v>
      </c>
      <c r="K11" s="87">
        <v>20010</v>
      </c>
      <c r="L11" s="88">
        <f>IF(D11&gt;0,K11/D11*100,"-")</f>
        <v>59.931711992332573</v>
      </c>
      <c r="M11" s="87">
        <v>0</v>
      </c>
      <c r="N11" s="88">
        <f>IF(D11&gt;0,M11/D11*100,"-")</f>
        <v>0</v>
      </c>
      <c r="O11" s="87">
        <v>109</v>
      </c>
      <c r="P11" s="87">
        <f>SUM(Q11:S11)</f>
        <v>12993</v>
      </c>
      <c r="Q11" s="87">
        <v>8974</v>
      </c>
      <c r="R11" s="87">
        <v>4019</v>
      </c>
      <c r="S11" s="87">
        <v>0</v>
      </c>
      <c r="T11" s="88">
        <f>IF(D11&gt;0,P11/D11*100,"-")</f>
        <v>38.915179106265725</v>
      </c>
      <c r="U11" s="87">
        <v>1208</v>
      </c>
      <c r="V11" s="85"/>
      <c r="W11" s="85"/>
      <c r="X11" s="85"/>
      <c r="Y11" s="85" t="s">
        <v>263</v>
      </c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32</v>
      </c>
      <c r="B12" s="86" t="s">
        <v>270</v>
      </c>
      <c r="C12" s="85" t="s">
        <v>271</v>
      </c>
      <c r="D12" s="87">
        <f>+SUM(E12,+I12)</f>
        <v>105191</v>
      </c>
      <c r="E12" s="87">
        <f>+SUM(G12+H12)</f>
        <v>157</v>
      </c>
      <c r="F12" s="106">
        <f>IF(D12&gt;0,E12/D12*100,"-")</f>
        <v>0.14925231246019147</v>
      </c>
      <c r="G12" s="87">
        <v>157</v>
      </c>
      <c r="H12" s="87">
        <v>0</v>
      </c>
      <c r="I12" s="87">
        <f>+SUM(K12,+M12,O12+P12)</f>
        <v>105034</v>
      </c>
      <c r="J12" s="88">
        <f>IF(D12&gt;0,I12/D12*100,"-")</f>
        <v>99.850747687539808</v>
      </c>
      <c r="K12" s="87">
        <v>83790</v>
      </c>
      <c r="L12" s="88">
        <f>IF(D12&gt;0,K12/D12*100,"-")</f>
        <v>79.65510357349963</v>
      </c>
      <c r="M12" s="87">
        <v>0</v>
      </c>
      <c r="N12" s="88">
        <f>IF(D12&gt;0,M12/D12*100,"-")</f>
        <v>0</v>
      </c>
      <c r="O12" s="87">
        <v>0</v>
      </c>
      <c r="P12" s="87">
        <f>SUM(Q12:S12)</f>
        <v>21244</v>
      </c>
      <c r="Q12" s="87">
        <v>10176</v>
      </c>
      <c r="R12" s="87">
        <v>11068</v>
      </c>
      <c r="S12" s="87">
        <v>0</v>
      </c>
      <c r="T12" s="88">
        <f>IF(D12&gt;0,P12/D12*100,"-")</f>
        <v>20.195644114040174</v>
      </c>
      <c r="U12" s="87">
        <v>1579</v>
      </c>
      <c r="V12" s="85"/>
      <c r="W12" s="85"/>
      <c r="X12" s="85"/>
      <c r="Y12" s="85" t="s">
        <v>263</v>
      </c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32</v>
      </c>
      <c r="B13" s="86" t="s">
        <v>272</v>
      </c>
      <c r="C13" s="85" t="s">
        <v>273</v>
      </c>
      <c r="D13" s="87">
        <f>+SUM(E13,+I13)</f>
        <v>127155</v>
      </c>
      <c r="E13" s="87">
        <f>+SUM(G13+H13)</f>
        <v>2384</v>
      </c>
      <c r="F13" s="106">
        <f>IF(D13&gt;0,E13/D13*100,"-")</f>
        <v>1.8748771184774489</v>
      </c>
      <c r="G13" s="87">
        <v>2384</v>
      </c>
      <c r="H13" s="87">
        <v>0</v>
      </c>
      <c r="I13" s="87">
        <f>+SUM(K13,+M13,O13+P13)</f>
        <v>124771</v>
      </c>
      <c r="J13" s="88">
        <f>IF(D13&gt;0,I13/D13*100,"-")</f>
        <v>98.125122881522557</v>
      </c>
      <c r="K13" s="87">
        <v>61680</v>
      </c>
      <c r="L13" s="88">
        <f>IF(D13&gt;0,K13/D13*100,"-")</f>
        <v>48.507726790138022</v>
      </c>
      <c r="M13" s="87">
        <v>0</v>
      </c>
      <c r="N13" s="88">
        <f>IF(D13&gt;0,M13/D13*100,"-")</f>
        <v>0</v>
      </c>
      <c r="O13" s="87">
        <v>112</v>
      </c>
      <c r="P13" s="87">
        <f>SUM(Q13:S13)</f>
        <v>62979</v>
      </c>
      <c r="Q13" s="87">
        <v>37403</v>
      </c>
      <c r="R13" s="87">
        <v>25576</v>
      </c>
      <c r="S13" s="87">
        <v>0</v>
      </c>
      <c r="T13" s="88">
        <f>IF(D13&gt;0,P13/D13*100,"-")</f>
        <v>49.529314616019818</v>
      </c>
      <c r="U13" s="87">
        <v>3241</v>
      </c>
      <c r="V13" s="85"/>
      <c r="W13" s="85"/>
      <c r="X13" s="85"/>
      <c r="Y13" s="85" t="s">
        <v>263</v>
      </c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32</v>
      </c>
      <c r="B14" s="86" t="s">
        <v>274</v>
      </c>
      <c r="C14" s="85" t="s">
        <v>275</v>
      </c>
      <c r="D14" s="87">
        <f>+SUM(E14,+I14)</f>
        <v>64672</v>
      </c>
      <c r="E14" s="87">
        <f>+SUM(G14+H14)</f>
        <v>62</v>
      </c>
      <c r="F14" s="106">
        <f>IF(D14&gt;0,E14/D14*100,"-")</f>
        <v>9.5868381989114307E-2</v>
      </c>
      <c r="G14" s="87">
        <v>62</v>
      </c>
      <c r="H14" s="87">
        <v>0</v>
      </c>
      <c r="I14" s="87">
        <f>+SUM(K14,+M14,O14+P14)</f>
        <v>64610</v>
      </c>
      <c r="J14" s="88">
        <f>IF(D14&gt;0,I14/D14*100,"-")</f>
        <v>99.904131618010879</v>
      </c>
      <c r="K14" s="87">
        <v>21231</v>
      </c>
      <c r="L14" s="88">
        <f>IF(D14&gt;0,K14/D14*100,"-")</f>
        <v>32.828735774369122</v>
      </c>
      <c r="M14" s="87">
        <v>1374</v>
      </c>
      <c r="N14" s="88">
        <f>IF(D14&gt;0,M14/D14*100,"-")</f>
        <v>2.1245670460168236</v>
      </c>
      <c r="O14" s="87">
        <v>0</v>
      </c>
      <c r="P14" s="87">
        <f>SUM(Q14:S14)</f>
        <v>42005</v>
      </c>
      <c r="Q14" s="87">
        <v>26470</v>
      </c>
      <c r="R14" s="87">
        <v>15535</v>
      </c>
      <c r="S14" s="87">
        <v>0</v>
      </c>
      <c r="T14" s="88">
        <f>IF(D14&gt;0,P14/D14*100,"-")</f>
        <v>64.950828797624936</v>
      </c>
      <c r="U14" s="87">
        <v>1015</v>
      </c>
      <c r="V14" s="85"/>
      <c r="W14" s="85"/>
      <c r="X14" s="85"/>
      <c r="Y14" s="85" t="s">
        <v>263</v>
      </c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32</v>
      </c>
      <c r="B15" s="86" t="s">
        <v>276</v>
      </c>
      <c r="C15" s="85" t="s">
        <v>277</v>
      </c>
      <c r="D15" s="87">
        <f>+SUM(E15,+I15)</f>
        <v>94911</v>
      </c>
      <c r="E15" s="87">
        <f>+SUM(G15+H15)</f>
        <v>2519</v>
      </c>
      <c r="F15" s="106">
        <f>IF(D15&gt;0,E15/D15*100,"-")</f>
        <v>2.6540653875736218</v>
      </c>
      <c r="G15" s="87">
        <v>2519</v>
      </c>
      <c r="H15" s="87">
        <v>0</v>
      </c>
      <c r="I15" s="87">
        <f>+SUM(K15,+M15,O15+P15)</f>
        <v>92392</v>
      </c>
      <c r="J15" s="88">
        <f>IF(D15&gt;0,I15/D15*100,"-")</f>
        <v>97.345934612426376</v>
      </c>
      <c r="K15" s="87">
        <v>9196</v>
      </c>
      <c r="L15" s="88">
        <f>IF(D15&gt;0,K15/D15*100,"-")</f>
        <v>9.6890771354216056</v>
      </c>
      <c r="M15" s="87">
        <v>3692</v>
      </c>
      <c r="N15" s="88">
        <f>IF(D15&gt;0,M15/D15*100,"-")</f>
        <v>3.8899600678530413</v>
      </c>
      <c r="O15" s="87">
        <v>0</v>
      </c>
      <c r="P15" s="87">
        <f>SUM(Q15:S15)</f>
        <v>79504</v>
      </c>
      <c r="Q15" s="87">
        <v>25306</v>
      </c>
      <c r="R15" s="87">
        <v>54198</v>
      </c>
      <c r="S15" s="87">
        <v>0</v>
      </c>
      <c r="T15" s="88">
        <f>IF(D15&gt;0,P15/D15*100,"-")</f>
        <v>83.766897409151724</v>
      </c>
      <c r="U15" s="87">
        <v>1906</v>
      </c>
      <c r="V15" s="85"/>
      <c r="W15" s="85"/>
      <c r="X15" s="85"/>
      <c r="Y15" s="85" t="s">
        <v>263</v>
      </c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32</v>
      </c>
      <c r="B16" s="86" t="s">
        <v>278</v>
      </c>
      <c r="C16" s="85" t="s">
        <v>279</v>
      </c>
      <c r="D16" s="87">
        <f>+SUM(E16,+I16)</f>
        <v>246870</v>
      </c>
      <c r="E16" s="87">
        <f>+SUM(G16+H16)</f>
        <v>1768</v>
      </c>
      <c r="F16" s="106">
        <f>IF(D16&gt;0,E16/D16*100,"-")</f>
        <v>0.71616640337019477</v>
      </c>
      <c r="G16" s="87">
        <v>1768</v>
      </c>
      <c r="H16" s="87">
        <v>0</v>
      </c>
      <c r="I16" s="87">
        <f>+SUM(K16,+M16,O16+P16)</f>
        <v>245102</v>
      </c>
      <c r="J16" s="88">
        <f>IF(D16&gt;0,I16/D16*100,"-")</f>
        <v>99.283833596629805</v>
      </c>
      <c r="K16" s="87">
        <v>182469</v>
      </c>
      <c r="L16" s="88">
        <f>IF(D16&gt;0,K16/D16*100,"-")</f>
        <v>73.91299064284847</v>
      </c>
      <c r="M16" s="87">
        <v>1866</v>
      </c>
      <c r="N16" s="88">
        <f>IF(D16&gt;0,M16/D16*100,"-")</f>
        <v>0.75586340989184597</v>
      </c>
      <c r="O16" s="87">
        <v>0</v>
      </c>
      <c r="P16" s="87">
        <f>SUM(Q16:S16)</f>
        <v>60767</v>
      </c>
      <c r="Q16" s="87">
        <v>27931</v>
      </c>
      <c r="R16" s="87">
        <v>32774</v>
      </c>
      <c r="S16" s="87">
        <v>62</v>
      </c>
      <c r="T16" s="88">
        <f>IF(D16&gt;0,P16/D16*100,"-")</f>
        <v>24.614979543889497</v>
      </c>
      <c r="U16" s="87">
        <v>7403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32</v>
      </c>
      <c r="B17" s="86" t="s">
        <v>280</v>
      </c>
      <c r="C17" s="85" t="s">
        <v>281</v>
      </c>
      <c r="D17" s="87">
        <f>+SUM(E17,+I17)</f>
        <v>165841</v>
      </c>
      <c r="E17" s="87">
        <f>+SUM(G17+H17)</f>
        <v>4752</v>
      </c>
      <c r="F17" s="106">
        <f>IF(D17&gt;0,E17/D17*100,"-")</f>
        <v>2.8653951676605907</v>
      </c>
      <c r="G17" s="87">
        <v>4752</v>
      </c>
      <c r="H17" s="87">
        <v>0</v>
      </c>
      <c r="I17" s="87">
        <f>+SUM(K17,+M17,O17+P17)</f>
        <v>161089</v>
      </c>
      <c r="J17" s="88">
        <f>IF(D17&gt;0,I17/D17*100,"-")</f>
        <v>97.134604832339406</v>
      </c>
      <c r="K17" s="87">
        <v>136215</v>
      </c>
      <c r="L17" s="88">
        <f>IF(D17&gt;0,K17/D17*100,"-")</f>
        <v>82.135901254816361</v>
      </c>
      <c r="M17" s="87">
        <v>0</v>
      </c>
      <c r="N17" s="88">
        <f>IF(D17&gt;0,M17/D17*100,"-")</f>
        <v>0</v>
      </c>
      <c r="O17" s="87">
        <v>1530</v>
      </c>
      <c r="P17" s="87">
        <f>SUM(Q17:S17)</f>
        <v>23344</v>
      </c>
      <c r="Q17" s="87">
        <v>12840</v>
      </c>
      <c r="R17" s="87">
        <v>10504</v>
      </c>
      <c r="S17" s="87">
        <v>0</v>
      </c>
      <c r="T17" s="88">
        <f>IF(D17&gt;0,P17/D17*100,"-")</f>
        <v>14.076133163692935</v>
      </c>
      <c r="U17" s="87">
        <v>9870</v>
      </c>
      <c r="V17" s="85" t="s">
        <v>263</v>
      </c>
      <c r="W17" s="85"/>
      <c r="X17" s="85"/>
      <c r="Y17" s="85"/>
      <c r="Z17" s="85"/>
      <c r="AA17" s="85"/>
      <c r="AB17" s="85"/>
      <c r="AC17" s="85" t="s">
        <v>263</v>
      </c>
      <c r="AD17" s="184" t="s">
        <v>262</v>
      </c>
    </row>
    <row r="18" spans="1:30" ht="13.5" customHeight="1">
      <c r="A18" s="85" t="s">
        <v>32</v>
      </c>
      <c r="B18" s="86" t="s">
        <v>282</v>
      </c>
      <c r="C18" s="85" t="s">
        <v>283</v>
      </c>
      <c r="D18" s="87">
        <f>+SUM(E18,+I18)</f>
        <v>134668</v>
      </c>
      <c r="E18" s="87">
        <f>+SUM(G18+H18)</f>
        <v>1873</v>
      </c>
      <c r="F18" s="106">
        <f>IF(D18&gt;0,E18/D18*100,"-")</f>
        <v>1.3908278135860042</v>
      </c>
      <c r="G18" s="87">
        <v>1873</v>
      </c>
      <c r="H18" s="87">
        <v>0</v>
      </c>
      <c r="I18" s="87">
        <f>+SUM(K18,+M18,O18+P18)</f>
        <v>132795</v>
      </c>
      <c r="J18" s="88">
        <f>IF(D18&gt;0,I18/D18*100,"-")</f>
        <v>98.609172186414</v>
      </c>
      <c r="K18" s="87">
        <v>27777</v>
      </c>
      <c r="L18" s="88">
        <f>IF(D18&gt;0,K18/D18*100,"-")</f>
        <v>20.626280927911605</v>
      </c>
      <c r="M18" s="87">
        <v>2395</v>
      </c>
      <c r="N18" s="88">
        <f>IF(D18&gt;0,M18/D18*100,"-")</f>
        <v>1.7784477381412065</v>
      </c>
      <c r="O18" s="87">
        <v>0</v>
      </c>
      <c r="P18" s="87">
        <f>SUM(Q18:S18)</f>
        <v>102623</v>
      </c>
      <c r="Q18" s="87">
        <v>30928</v>
      </c>
      <c r="R18" s="87">
        <v>71695</v>
      </c>
      <c r="S18" s="87">
        <v>0</v>
      </c>
      <c r="T18" s="88">
        <f>IF(D18&gt;0,P18/D18*100,"-")</f>
        <v>76.204443520361181</v>
      </c>
      <c r="U18" s="87">
        <v>5888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32</v>
      </c>
      <c r="B19" s="86" t="s">
        <v>284</v>
      </c>
      <c r="C19" s="85" t="s">
        <v>285</v>
      </c>
      <c r="D19" s="87">
        <f>+SUM(E19,+I19)</f>
        <v>115231</v>
      </c>
      <c r="E19" s="87">
        <f>+SUM(G19+H19)</f>
        <v>2283</v>
      </c>
      <c r="F19" s="106">
        <f>IF(D19&gt;0,E19/D19*100,"-")</f>
        <v>1.9812376877749911</v>
      </c>
      <c r="G19" s="87">
        <v>2241</v>
      </c>
      <c r="H19" s="87">
        <v>42</v>
      </c>
      <c r="I19" s="87">
        <f>+SUM(K19,+M19,O19+P19)</f>
        <v>112948</v>
      </c>
      <c r="J19" s="88">
        <f>IF(D19&gt;0,I19/D19*100,"-")</f>
        <v>98.018762312225007</v>
      </c>
      <c r="K19" s="87">
        <v>37287</v>
      </c>
      <c r="L19" s="88">
        <f>IF(D19&gt;0,K19/D19*100,"-")</f>
        <v>32.358479922937406</v>
      </c>
      <c r="M19" s="87">
        <v>1885</v>
      </c>
      <c r="N19" s="88">
        <f>IF(D19&gt;0,M19/D19*100,"-")</f>
        <v>1.6358445210056323</v>
      </c>
      <c r="O19" s="87">
        <v>4026</v>
      </c>
      <c r="P19" s="87">
        <f>SUM(Q19:S19)</f>
        <v>69750</v>
      </c>
      <c r="Q19" s="87">
        <v>13755</v>
      </c>
      <c r="R19" s="87">
        <v>55995</v>
      </c>
      <c r="S19" s="87">
        <v>0</v>
      </c>
      <c r="T19" s="88">
        <f>IF(D19&gt;0,P19/D19*100,"-")</f>
        <v>60.530586387343689</v>
      </c>
      <c r="U19" s="87">
        <v>5306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32</v>
      </c>
      <c r="B20" s="86" t="s">
        <v>286</v>
      </c>
      <c r="C20" s="85" t="s">
        <v>287</v>
      </c>
      <c r="D20" s="87">
        <f>+SUM(E20,+I20)</f>
        <v>140006</v>
      </c>
      <c r="E20" s="87">
        <f>+SUM(G20+H20)</f>
        <v>1456</v>
      </c>
      <c r="F20" s="106">
        <f>IF(D20&gt;0,E20/D20*100,"-")</f>
        <v>1.0399554304815508</v>
      </c>
      <c r="G20" s="87">
        <v>1456</v>
      </c>
      <c r="H20" s="87">
        <v>0</v>
      </c>
      <c r="I20" s="87">
        <f>+SUM(K20,+M20,O20+P20)</f>
        <v>138550</v>
      </c>
      <c r="J20" s="88">
        <f>IF(D20&gt;0,I20/D20*100,"-")</f>
        <v>98.960044569518445</v>
      </c>
      <c r="K20" s="87">
        <v>55570</v>
      </c>
      <c r="L20" s="88">
        <f>IF(D20&gt;0,K20/D20*100,"-")</f>
        <v>39.691156093310283</v>
      </c>
      <c r="M20" s="87">
        <v>92</v>
      </c>
      <c r="N20" s="88">
        <f>IF(D20&gt;0,M20/D20*100,"-")</f>
        <v>6.5711469508449638E-2</v>
      </c>
      <c r="O20" s="87">
        <v>1510</v>
      </c>
      <c r="P20" s="87">
        <f>SUM(Q20:S20)</f>
        <v>81378</v>
      </c>
      <c r="Q20" s="87">
        <v>31387</v>
      </c>
      <c r="R20" s="87">
        <v>48885</v>
      </c>
      <c r="S20" s="87">
        <v>1106</v>
      </c>
      <c r="T20" s="88">
        <f>IF(D20&gt;0,P20/D20*100,"-")</f>
        <v>58.124651800637118</v>
      </c>
      <c r="U20" s="87">
        <v>2201</v>
      </c>
      <c r="V20" s="85" t="s">
        <v>263</v>
      </c>
      <c r="W20" s="85"/>
      <c r="X20" s="85"/>
      <c r="Y20" s="85"/>
      <c r="Z20" s="85"/>
      <c r="AA20" s="85"/>
      <c r="AB20" s="85"/>
      <c r="AC20" s="85" t="s">
        <v>263</v>
      </c>
      <c r="AD20" s="184" t="s">
        <v>262</v>
      </c>
    </row>
    <row r="21" spans="1:30" ht="13.5" customHeight="1">
      <c r="A21" s="85" t="s">
        <v>32</v>
      </c>
      <c r="B21" s="86" t="s">
        <v>288</v>
      </c>
      <c r="C21" s="85" t="s">
        <v>289</v>
      </c>
      <c r="D21" s="87">
        <f>+SUM(E21,+I21)</f>
        <v>83484</v>
      </c>
      <c r="E21" s="87">
        <f>+SUM(G21+H21)</f>
        <v>2316</v>
      </c>
      <c r="F21" s="106">
        <f>IF(D21&gt;0,E21/D21*100,"-")</f>
        <v>2.7741842748311054</v>
      </c>
      <c r="G21" s="87">
        <v>2316</v>
      </c>
      <c r="H21" s="87">
        <v>0</v>
      </c>
      <c r="I21" s="87">
        <f>+SUM(K21,+M21,O21+P21)</f>
        <v>81168</v>
      </c>
      <c r="J21" s="88">
        <f>IF(D21&gt;0,I21/D21*100,"-")</f>
        <v>97.2258157251689</v>
      </c>
      <c r="K21" s="87">
        <v>31460</v>
      </c>
      <c r="L21" s="88">
        <f>IF(D21&gt;0,K21/D21*100,"-")</f>
        <v>37.683867567438071</v>
      </c>
      <c r="M21" s="87">
        <v>1269</v>
      </c>
      <c r="N21" s="88">
        <f>IF(D21&gt;0,M21/D21*100,"-")</f>
        <v>1.5200517464424321</v>
      </c>
      <c r="O21" s="87">
        <v>841</v>
      </c>
      <c r="P21" s="87">
        <f>SUM(Q21:S21)</f>
        <v>47598</v>
      </c>
      <c r="Q21" s="87">
        <v>21419</v>
      </c>
      <c r="R21" s="87">
        <v>25353</v>
      </c>
      <c r="S21" s="87">
        <v>826</v>
      </c>
      <c r="T21" s="88">
        <f>IF(D21&gt;0,P21/D21*100,"-")</f>
        <v>57.014517751904556</v>
      </c>
      <c r="U21" s="87">
        <v>2859</v>
      </c>
      <c r="V21" s="85"/>
      <c r="W21" s="85"/>
      <c r="X21" s="85"/>
      <c r="Y21" s="85" t="s">
        <v>263</v>
      </c>
      <c r="Z21" s="85"/>
      <c r="AA21" s="85"/>
      <c r="AB21" s="85"/>
      <c r="AC21" s="85" t="s">
        <v>263</v>
      </c>
      <c r="AD21" s="184" t="s">
        <v>262</v>
      </c>
    </row>
    <row r="22" spans="1:30" ht="13.5" customHeight="1">
      <c r="A22" s="85" t="s">
        <v>32</v>
      </c>
      <c r="B22" s="86" t="s">
        <v>290</v>
      </c>
      <c r="C22" s="85" t="s">
        <v>291</v>
      </c>
      <c r="D22" s="87">
        <f>+SUM(E22,+I22)</f>
        <v>87902</v>
      </c>
      <c r="E22" s="87">
        <f>+SUM(G22+H22)</f>
        <v>1627</v>
      </c>
      <c r="F22" s="106">
        <f>IF(D22&gt;0,E22/D22*100,"-")</f>
        <v>1.8509248936315441</v>
      </c>
      <c r="G22" s="87">
        <v>1627</v>
      </c>
      <c r="H22" s="87">
        <v>0</v>
      </c>
      <c r="I22" s="87">
        <f>+SUM(K22,+M22,O22+P22)</f>
        <v>86275</v>
      </c>
      <c r="J22" s="88">
        <f>IF(D22&gt;0,I22/D22*100,"-")</f>
        <v>98.149075106368457</v>
      </c>
      <c r="K22" s="87">
        <v>38223</v>
      </c>
      <c r="L22" s="88">
        <f>IF(D22&gt;0,K22/D22*100,"-")</f>
        <v>43.483652249095584</v>
      </c>
      <c r="M22" s="87">
        <v>0</v>
      </c>
      <c r="N22" s="88">
        <f>IF(D22&gt;0,M22/D22*100,"-")</f>
        <v>0</v>
      </c>
      <c r="O22" s="87">
        <v>238</v>
      </c>
      <c r="P22" s="87">
        <f>SUM(Q22:S22)</f>
        <v>47814</v>
      </c>
      <c r="Q22" s="87">
        <v>13997</v>
      </c>
      <c r="R22" s="87">
        <v>33817</v>
      </c>
      <c r="S22" s="87">
        <v>0</v>
      </c>
      <c r="T22" s="88">
        <f>IF(D22&gt;0,P22/D22*100,"-")</f>
        <v>54.394666788013922</v>
      </c>
      <c r="U22" s="87">
        <v>5775</v>
      </c>
      <c r="V22" s="85"/>
      <c r="W22" s="85"/>
      <c r="X22" s="85"/>
      <c r="Y22" s="85" t="s">
        <v>263</v>
      </c>
      <c r="Z22" s="85"/>
      <c r="AA22" s="85"/>
      <c r="AB22" s="85"/>
      <c r="AC22" s="85" t="s">
        <v>263</v>
      </c>
      <c r="AD22" s="184" t="s">
        <v>262</v>
      </c>
    </row>
    <row r="23" spans="1:30" ht="13.5" customHeight="1">
      <c r="A23" s="85" t="s">
        <v>32</v>
      </c>
      <c r="B23" s="86" t="s">
        <v>292</v>
      </c>
      <c r="C23" s="85" t="s">
        <v>293</v>
      </c>
      <c r="D23" s="87">
        <f>+SUM(E23,+I23)</f>
        <v>19371</v>
      </c>
      <c r="E23" s="87">
        <f>+SUM(G23+H23)</f>
        <v>366</v>
      </c>
      <c r="F23" s="106">
        <f>IF(D23&gt;0,E23/D23*100,"-")</f>
        <v>1.8894223323524857</v>
      </c>
      <c r="G23" s="87">
        <v>178</v>
      </c>
      <c r="H23" s="87">
        <v>188</v>
      </c>
      <c r="I23" s="87">
        <f>+SUM(K23,+M23,O23+P23)</f>
        <v>19005</v>
      </c>
      <c r="J23" s="88">
        <f>IF(D23&gt;0,I23/D23*100,"-")</f>
        <v>98.110577667647519</v>
      </c>
      <c r="K23" s="87">
        <v>8433</v>
      </c>
      <c r="L23" s="88">
        <f>IF(D23&gt;0,K23/D23*100,"-")</f>
        <v>43.534148985597028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10572</v>
      </c>
      <c r="Q23" s="87">
        <v>7199</v>
      </c>
      <c r="R23" s="87">
        <v>3373</v>
      </c>
      <c r="S23" s="87">
        <v>0</v>
      </c>
      <c r="T23" s="88">
        <f>IF(D23&gt;0,P23/D23*100,"-")</f>
        <v>54.576428682050491</v>
      </c>
      <c r="U23" s="87">
        <v>385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>
      <c r="A24" s="85" t="s">
        <v>32</v>
      </c>
      <c r="B24" s="86" t="s">
        <v>294</v>
      </c>
      <c r="C24" s="85" t="s">
        <v>295</v>
      </c>
      <c r="D24" s="87">
        <f>+SUM(E24,+I24)</f>
        <v>48772</v>
      </c>
      <c r="E24" s="87">
        <f>+SUM(G24+H24)</f>
        <v>908</v>
      </c>
      <c r="F24" s="106">
        <f>IF(D24&gt;0,E24/D24*100,"-")</f>
        <v>1.8617239399655539</v>
      </c>
      <c r="G24" s="87">
        <v>908</v>
      </c>
      <c r="H24" s="87">
        <v>0</v>
      </c>
      <c r="I24" s="87">
        <f>+SUM(K24,+M24,O24+P24)</f>
        <v>47864</v>
      </c>
      <c r="J24" s="88">
        <f>IF(D24&gt;0,I24/D24*100,"-")</f>
        <v>98.138276060034443</v>
      </c>
      <c r="K24" s="87">
        <v>21854</v>
      </c>
      <c r="L24" s="88">
        <f>IF(D24&gt;0,K24/D24*100,"-")</f>
        <v>44.808496678422046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26010</v>
      </c>
      <c r="Q24" s="87">
        <v>8189</v>
      </c>
      <c r="R24" s="87">
        <v>17821</v>
      </c>
      <c r="S24" s="87">
        <v>0</v>
      </c>
      <c r="T24" s="88">
        <f>IF(D24&gt;0,P24/D24*100,"-")</f>
        <v>53.329779381612397</v>
      </c>
      <c r="U24" s="87">
        <v>853</v>
      </c>
      <c r="V24" s="85" t="s">
        <v>263</v>
      </c>
      <c r="W24" s="85"/>
      <c r="X24" s="85"/>
      <c r="Y24" s="85"/>
      <c r="Z24" s="85" t="s">
        <v>263</v>
      </c>
      <c r="AA24" s="85"/>
      <c r="AB24" s="85"/>
      <c r="AC24" s="85"/>
      <c r="AD24" s="184" t="s">
        <v>262</v>
      </c>
    </row>
    <row r="25" spans="1:30" ht="13.5" customHeight="1">
      <c r="A25" s="85" t="s">
        <v>32</v>
      </c>
      <c r="B25" s="86" t="s">
        <v>296</v>
      </c>
      <c r="C25" s="85" t="s">
        <v>297</v>
      </c>
      <c r="D25" s="87">
        <f>+SUM(E25,+I25)</f>
        <v>57476</v>
      </c>
      <c r="E25" s="87">
        <f>+SUM(G25+H25)</f>
        <v>865</v>
      </c>
      <c r="F25" s="106">
        <f>IF(D25&gt;0,E25/D25*100,"-")</f>
        <v>1.5049759899784259</v>
      </c>
      <c r="G25" s="87">
        <v>865</v>
      </c>
      <c r="H25" s="87">
        <v>0</v>
      </c>
      <c r="I25" s="87">
        <f>+SUM(K25,+M25,O25+P25)</f>
        <v>56611</v>
      </c>
      <c r="J25" s="88">
        <f>IF(D25&gt;0,I25/D25*100,"-")</f>
        <v>98.495024010021567</v>
      </c>
      <c r="K25" s="87">
        <v>21161</v>
      </c>
      <c r="L25" s="88">
        <f>IF(D25&gt;0,K25/D25*100,"-")</f>
        <v>36.817106270443318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35450</v>
      </c>
      <c r="Q25" s="87">
        <v>16748</v>
      </c>
      <c r="R25" s="87">
        <v>18702</v>
      </c>
      <c r="S25" s="87">
        <v>0</v>
      </c>
      <c r="T25" s="88">
        <f>IF(D25&gt;0,P25/D25*100,"-")</f>
        <v>61.677917739578255</v>
      </c>
      <c r="U25" s="87">
        <v>4244</v>
      </c>
      <c r="V25" s="85"/>
      <c r="W25" s="85"/>
      <c r="X25" s="85"/>
      <c r="Y25" s="85" t="s">
        <v>263</v>
      </c>
      <c r="Z25" s="85"/>
      <c r="AA25" s="85"/>
      <c r="AB25" s="85"/>
      <c r="AC25" s="85" t="s">
        <v>263</v>
      </c>
      <c r="AD25" s="184" t="s">
        <v>262</v>
      </c>
    </row>
    <row r="26" spans="1:30" ht="13.5" customHeight="1">
      <c r="A26" s="85" t="s">
        <v>32</v>
      </c>
      <c r="B26" s="86" t="s">
        <v>298</v>
      </c>
      <c r="C26" s="85" t="s">
        <v>299</v>
      </c>
      <c r="D26" s="87">
        <f>+SUM(E26,+I26)</f>
        <v>27860</v>
      </c>
      <c r="E26" s="87">
        <f>+SUM(G26+H26)</f>
        <v>58</v>
      </c>
      <c r="F26" s="106">
        <f>IF(D26&gt;0,E26/D26*100,"-")</f>
        <v>0.208183776022972</v>
      </c>
      <c r="G26" s="87">
        <v>58</v>
      </c>
      <c r="H26" s="87">
        <v>0</v>
      </c>
      <c r="I26" s="87">
        <f>+SUM(K26,+M26,O26+P26)</f>
        <v>27802</v>
      </c>
      <c r="J26" s="88">
        <f>IF(D26&gt;0,I26/D26*100,"-")</f>
        <v>99.791816223977023</v>
      </c>
      <c r="K26" s="87">
        <v>12735</v>
      </c>
      <c r="L26" s="88">
        <f>IF(D26&gt;0,K26/D26*100,"-")</f>
        <v>45.710696338837039</v>
      </c>
      <c r="M26" s="87">
        <v>0</v>
      </c>
      <c r="N26" s="88">
        <f>IF(D26&gt;0,M26/D26*100,"-")</f>
        <v>0</v>
      </c>
      <c r="O26" s="87">
        <v>2115</v>
      </c>
      <c r="P26" s="87">
        <f>SUM(Q26:S26)</f>
        <v>12952</v>
      </c>
      <c r="Q26" s="87">
        <v>9752</v>
      </c>
      <c r="R26" s="87">
        <v>3200</v>
      </c>
      <c r="S26" s="87">
        <v>0</v>
      </c>
      <c r="T26" s="88">
        <f>IF(D26&gt;0,P26/D26*100,"-")</f>
        <v>46.489590811198852</v>
      </c>
      <c r="U26" s="87">
        <v>481</v>
      </c>
      <c r="V26" s="85"/>
      <c r="W26" s="85"/>
      <c r="X26" s="85"/>
      <c r="Y26" s="85" t="s">
        <v>263</v>
      </c>
      <c r="Z26" s="85"/>
      <c r="AA26" s="85"/>
      <c r="AB26" s="85"/>
      <c r="AC26" s="85" t="s">
        <v>263</v>
      </c>
      <c r="AD26" s="184" t="s">
        <v>262</v>
      </c>
    </row>
    <row r="27" spans="1:30" ht="13.5" customHeight="1">
      <c r="A27" s="85" t="s">
        <v>32</v>
      </c>
      <c r="B27" s="86" t="s">
        <v>300</v>
      </c>
      <c r="C27" s="85" t="s">
        <v>301</v>
      </c>
      <c r="D27" s="87">
        <f>+SUM(E27,+I27)</f>
        <v>29875</v>
      </c>
      <c r="E27" s="87">
        <f>+SUM(G27+H27)</f>
        <v>758</v>
      </c>
      <c r="F27" s="106">
        <f>IF(D27&gt;0,E27/D27*100,"-")</f>
        <v>2.5372384937238492</v>
      </c>
      <c r="G27" s="87">
        <v>758</v>
      </c>
      <c r="H27" s="87">
        <v>0</v>
      </c>
      <c r="I27" s="87">
        <f>+SUM(K27,+M27,O27+P27)</f>
        <v>29117</v>
      </c>
      <c r="J27" s="88">
        <f>IF(D27&gt;0,I27/D27*100,"-")</f>
        <v>97.462761506276152</v>
      </c>
      <c r="K27" s="87">
        <v>12160</v>
      </c>
      <c r="L27" s="88">
        <f>IF(D27&gt;0,K27/D27*100,"-")</f>
        <v>40.702928870292887</v>
      </c>
      <c r="M27" s="87">
        <v>0</v>
      </c>
      <c r="N27" s="88">
        <f>IF(D27&gt;0,M27/D27*100,"-")</f>
        <v>0</v>
      </c>
      <c r="O27" s="87">
        <v>7293</v>
      </c>
      <c r="P27" s="87">
        <f>SUM(Q27:S27)</f>
        <v>9664</v>
      </c>
      <c r="Q27" s="87">
        <v>3947</v>
      </c>
      <c r="R27" s="87">
        <v>5717</v>
      </c>
      <c r="S27" s="87">
        <v>0</v>
      </c>
      <c r="T27" s="88">
        <f>IF(D27&gt;0,P27/D27*100,"-")</f>
        <v>32.348117154811717</v>
      </c>
      <c r="U27" s="87">
        <v>1226</v>
      </c>
      <c r="V27" s="85" t="s">
        <v>263</v>
      </c>
      <c r="W27" s="85"/>
      <c r="X27" s="85"/>
      <c r="Y27" s="85"/>
      <c r="Z27" s="85" t="s">
        <v>263</v>
      </c>
      <c r="AA27" s="85"/>
      <c r="AB27" s="85"/>
      <c r="AC27" s="85"/>
      <c r="AD27" s="184" t="s">
        <v>262</v>
      </c>
    </row>
    <row r="28" spans="1:30" ht="13.5" customHeight="1">
      <c r="A28" s="85" t="s">
        <v>32</v>
      </c>
      <c r="B28" s="86" t="s">
        <v>302</v>
      </c>
      <c r="C28" s="85" t="s">
        <v>303</v>
      </c>
      <c r="D28" s="87">
        <f>+SUM(E28,+I28)</f>
        <v>47291</v>
      </c>
      <c r="E28" s="87">
        <f>+SUM(G28+H28)</f>
        <v>1743</v>
      </c>
      <c r="F28" s="106">
        <f>IF(D28&gt;0,E28/D28*100,"-")</f>
        <v>3.6856907233934573</v>
      </c>
      <c r="G28" s="87">
        <v>1743</v>
      </c>
      <c r="H28" s="87">
        <v>0</v>
      </c>
      <c r="I28" s="87">
        <f>+SUM(K28,+M28,O28+P28)</f>
        <v>45548</v>
      </c>
      <c r="J28" s="88">
        <f>IF(D28&gt;0,I28/D28*100,"-")</f>
        <v>96.314309276606551</v>
      </c>
      <c r="K28" s="87">
        <v>12875</v>
      </c>
      <c r="L28" s="88">
        <f>IF(D28&gt;0,K28/D28*100,"-")</f>
        <v>27.225053392823156</v>
      </c>
      <c r="M28" s="87">
        <v>714</v>
      </c>
      <c r="N28" s="88">
        <f>IF(D28&gt;0,M28/D28*100,"-")</f>
        <v>1.5098010192214164</v>
      </c>
      <c r="O28" s="87">
        <v>0</v>
      </c>
      <c r="P28" s="87">
        <f>SUM(Q28:S28)</f>
        <v>31959</v>
      </c>
      <c r="Q28" s="87">
        <v>10581</v>
      </c>
      <c r="R28" s="87">
        <v>21378</v>
      </c>
      <c r="S28" s="87">
        <v>0</v>
      </c>
      <c r="T28" s="88">
        <f>IF(D28&gt;0,P28/D28*100,"-")</f>
        <v>67.579454864561967</v>
      </c>
      <c r="U28" s="87">
        <v>4033</v>
      </c>
      <c r="V28" s="85" t="s">
        <v>263</v>
      </c>
      <c r="W28" s="85"/>
      <c r="X28" s="85"/>
      <c r="Y28" s="85"/>
      <c r="Z28" s="85"/>
      <c r="AA28" s="85"/>
      <c r="AB28" s="85"/>
      <c r="AC28" s="85" t="s">
        <v>263</v>
      </c>
      <c r="AD28" s="184" t="s">
        <v>262</v>
      </c>
    </row>
    <row r="29" spans="1:30" ht="13.5" customHeight="1">
      <c r="A29" s="85" t="s">
        <v>32</v>
      </c>
      <c r="B29" s="86" t="s">
        <v>304</v>
      </c>
      <c r="C29" s="85" t="s">
        <v>305</v>
      </c>
      <c r="D29" s="87">
        <f>+SUM(E29,+I29)</f>
        <v>46091</v>
      </c>
      <c r="E29" s="87">
        <f>+SUM(G29+H29)</f>
        <v>165</v>
      </c>
      <c r="F29" s="106">
        <f>IF(D29&gt;0,E29/D29*100,"-")</f>
        <v>0.35798745959080946</v>
      </c>
      <c r="G29" s="87">
        <v>165</v>
      </c>
      <c r="H29" s="87">
        <v>0</v>
      </c>
      <c r="I29" s="87">
        <f>+SUM(K29,+M29,O29+P29)</f>
        <v>45926</v>
      </c>
      <c r="J29" s="88">
        <f>IF(D29&gt;0,I29/D29*100,"-")</f>
        <v>99.642012540409183</v>
      </c>
      <c r="K29" s="87">
        <v>30033</v>
      </c>
      <c r="L29" s="88">
        <f>IF(D29&gt;0,K29/D29*100,"-")</f>
        <v>65.160226508428977</v>
      </c>
      <c r="M29" s="87">
        <v>0</v>
      </c>
      <c r="N29" s="88">
        <f>IF(D29&gt;0,M29/D29*100,"-")</f>
        <v>0</v>
      </c>
      <c r="O29" s="87">
        <v>0</v>
      </c>
      <c r="P29" s="87">
        <f>SUM(Q29:S29)</f>
        <v>15893</v>
      </c>
      <c r="Q29" s="87">
        <v>8988</v>
      </c>
      <c r="R29" s="87">
        <v>6905</v>
      </c>
      <c r="S29" s="87">
        <v>0</v>
      </c>
      <c r="T29" s="88">
        <f>IF(D29&gt;0,P29/D29*100,"-")</f>
        <v>34.481786031980214</v>
      </c>
      <c r="U29" s="87">
        <v>706</v>
      </c>
      <c r="V29" s="85"/>
      <c r="W29" s="85"/>
      <c r="X29" s="85"/>
      <c r="Y29" s="85" t="s">
        <v>263</v>
      </c>
      <c r="Z29" s="85"/>
      <c r="AA29" s="85"/>
      <c r="AB29" s="85"/>
      <c r="AC29" s="85" t="s">
        <v>263</v>
      </c>
      <c r="AD29" s="184" t="s">
        <v>262</v>
      </c>
    </row>
    <row r="30" spans="1:30" ht="13.5" customHeight="1">
      <c r="A30" s="85" t="s">
        <v>32</v>
      </c>
      <c r="B30" s="86" t="s">
        <v>306</v>
      </c>
      <c r="C30" s="85" t="s">
        <v>307</v>
      </c>
      <c r="D30" s="87">
        <f>+SUM(E30,+I30)</f>
        <v>42408</v>
      </c>
      <c r="E30" s="87">
        <f>+SUM(G30+H30)</f>
        <v>239</v>
      </c>
      <c r="F30" s="106">
        <f>IF(D30&gt;0,E30/D30*100,"-")</f>
        <v>0.56357291077155258</v>
      </c>
      <c r="G30" s="87">
        <v>239</v>
      </c>
      <c r="H30" s="87">
        <v>0</v>
      </c>
      <c r="I30" s="87">
        <f>+SUM(K30,+M30,O30+P30)</f>
        <v>42169</v>
      </c>
      <c r="J30" s="88">
        <f>IF(D30&gt;0,I30/D30*100,"-")</f>
        <v>99.436427089228445</v>
      </c>
      <c r="K30" s="87">
        <v>0</v>
      </c>
      <c r="L30" s="88">
        <f>IF(D30&gt;0,K30/D30*100,"-")</f>
        <v>0</v>
      </c>
      <c r="M30" s="87">
        <v>0</v>
      </c>
      <c r="N30" s="88">
        <f>IF(D30&gt;0,M30/D30*100,"-")</f>
        <v>0</v>
      </c>
      <c r="O30" s="87">
        <v>154</v>
      </c>
      <c r="P30" s="87">
        <f>SUM(Q30:S30)</f>
        <v>42015</v>
      </c>
      <c r="Q30" s="87">
        <v>16577</v>
      </c>
      <c r="R30" s="87">
        <v>25438</v>
      </c>
      <c r="S30" s="87">
        <v>0</v>
      </c>
      <c r="T30" s="88">
        <f>IF(D30&gt;0,P30/D30*100,"-")</f>
        <v>99.073288058856818</v>
      </c>
      <c r="U30" s="87">
        <v>2606</v>
      </c>
      <c r="V30" s="85" t="s">
        <v>263</v>
      </c>
      <c r="W30" s="85"/>
      <c r="X30" s="85"/>
      <c r="Y30" s="85"/>
      <c r="Z30" s="85" t="s">
        <v>263</v>
      </c>
      <c r="AA30" s="85"/>
      <c r="AB30" s="85"/>
      <c r="AC30" s="85"/>
      <c r="AD30" s="184" t="s">
        <v>262</v>
      </c>
    </row>
    <row r="31" spans="1:30" ht="13.5" customHeight="1">
      <c r="A31" s="85" t="s">
        <v>32</v>
      </c>
      <c r="B31" s="86" t="s">
        <v>308</v>
      </c>
      <c r="C31" s="85" t="s">
        <v>309</v>
      </c>
      <c r="D31" s="87">
        <f>+SUM(E31,+I31)</f>
        <v>11180</v>
      </c>
      <c r="E31" s="87">
        <f>+SUM(G31+H31)</f>
        <v>122</v>
      </c>
      <c r="F31" s="106">
        <f>IF(D31&gt;0,E31/D31*100,"-")</f>
        <v>1.0912343470483004</v>
      </c>
      <c r="G31" s="87">
        <v>122</v>
      </c>
      <c r="H31" s="87">
        <v>0</v>
      </c>
      <c r="I31" s="87">
        <f>+SUM(K31,+M31,O31+P31)</f>
        <v>11058</v>
      </c>
      <c r="J31" s="88">
        <f>IF(D31&gt;0,I31/D31*100,"-")</f>
        <v>98.908765652951701</v>
      </c>
      <c r="K31" s="87">
        <v>0</v>
      </c>
      <c r="L31" s="88">
        <f>IF(D31&gt;0,K31/D31*100,"-")</f>
        <v>0</v>
      </c>
      <c r="M31" s="87">
        <v>0</v>
      </c>
      <c r="N31" s="88">
        <f>IF(D31&gt;0,M31/D31*100,"-")</f>
        <v>0</v>
      </c>
      <c r="O31" s="87">
        <v>0</v>
      </c>
      <c r="P31" s="87">
        <f>SUM(Q31:S31)</f>
        <v>11058</v>
      </c>
      <c r="Q31" s="87">
        <v>7319</v>
      </c>
      <c r="R31" s="87">
        <v>3739</v>
      </c>
      <c r="S31" s="87">
        <v>0</v>
      </c>
      <c r="T31" s="88">
        <f>IF(D31&gt;0,P31/D31*100,"-")</f>
        <v>98.908765652951701</v>
      </c>
      <c r="U31" s="87">
        <v>455</v>
      </c>
      <c r="V31" s="85"/>
      <c r="W31" s="85"/>
      <c r="X31" s="85" t="s">
        <v>263</v>
      </c>
      <c r="Y31" s="85"/>
      <c r="Z31" s="85"/>
      <c r="AA31" s="85"/>
      <c r="AB31" s="85" t="s">
        <v>263</v>
      </c>
      <c r="AC31" s="85"/>
      <c r="AD31" s="184" t="s">
        <v>262</v>
      </c>
    </row>
    <row r="32" spans="1:30" ht="13.5" customHeight="1">
      <c r="A32" s="85" t="s">
        <v>32</v>
      </c>
      <c r="B32" s="86" t="s">
        <v>310</v>
      </c>
      <c r="C32" s="85" t="s">
        <v>311</v>
      </c>
      <c r="D32" s="87">
        <f>+SUM(E32,+I32)</f>
        <v>6410</v>
      </c>
      <c r="E32" s="87">
        <f>+SUM(G32+H32)</f>
        <v>83</v>
      </c>
      <c r="F32" s="106">
        <f>IF(D32&gt;0,E32/D32*100,"-")</f>
        <v>1.2948517940717628</v>
      </c>
      <c r="G32" s="87">
        <v>83</v>
      </c>
      <c r="H32" s="87">
        <v>0</v>
      </c>
      <c r="I32" s="87">
        <f>+SUM(K32,+M32,O32+P32)</f>
        <v>6327</v>
      </c>
      <c r="J32" s="88">
        <f>IF(D32&gt;0,I32/D32*100,"-")</f>
        <v>98.705148205928239</v>
      </c>
      <c r="K32" s="87">
        <v>0</v>
      </c>
      <c r="L32" s="88">
        <f>IF(D32&gt;0,K32/D32*100,"-")</f>
        <v>0</v>
      </c>
      <c r="M32" s="87">
        <v>0</v>
      </c>
      <c r="N32" s="88">
        <f>IF(D32&gt;0,M32/D32*100,"-")</f>
        <v>0</v>
      </c>
      <c r="O32" s="87">
        <v>0</v>
      </c>
      <c r="P32" s="87">
        <f>SUM(Q32:S32)</f>
        <v>6327</v>
      </c>
      <c r="Q32" s="87">
        <v>3494</v>
      </c>
      <c r="R32" s="87">
        <v>2833</v>
      </c>
      <c r="S32" s="87">
        <v>0</v>
      </c>
      <c r="T32" s="88">
        <f>IF(D32&gt;0,P32/D32*100,"-")</f>
        <v>98.705148205928239</v>
      </c>
      <c r="U32" s="87">
        <v>91</v>
      </c>
      <c r="V32" s="85" t="s">
        <v>263</v>
      </c>
      <c r="W32" s="85"/>
      <c r="X32" s="85"/>
      <c r="Y32" s="85"/>
      <c r="Z32" s="85" t="s">
        <v>263</v>
      </c>
      <c r="AA32" s="85"/>
      <c r="AB32" s="85"/>
      <c r="AC32" s="85"/>
      <c r="AD32" s="184" t="s">
        <v>262</v>
      </c>
    </row>
    <row r="33" spans="1:30" ht="13.5" customHeight="1">
      <c r="A33" s="85" t="s">
        <v>32</v>
      </c>
      <c r="B33" s="86" t="s">
        <v>312</v>
      </c>
      <c r="C33" s="85" t="s">
        <v>313</v>
      </c>
      <c r="D33" s="87">
        <f>+SUM(E33,+I33)</f>
        <v>7388</v>
      </c>
      <c r="E33" s="87">
        <f>+SUM(G33+H33)</f>
        <v>9</v>
      </c>
      <c r="F33" s="106">
        <f>IF(D33&gt;0,E33/D33*100,"-")</f>
        <v>0.12181916621548457</v>
      </c>
      <c r="G33" s="87">
        <v>9</v>
      </c>
      <c r="H33" s="87">
        <v>0</v>
      </c>
      <c r="I33" s="87">
        <f>+SUM(K33,+M33,O33+P33)</f>
        <v>7379</v>
      </c>
      <c r="J33" s="88">
        <f>IF(D33&gt;0,I33/D33*100,"-")</f>
        <v>99.878180833784512</v>
      </c>
      <c r="K33" s="87">
        <v>1087</v>
      </c>
      <c r="L33" s="88">
        <f>IF(D33&gt;0,K33/D33*100,"-")</f>
        <v>14.713048186247971</v>
      </c>
      <c r="M33" s="87">
        <v>0</v>
      </c>
      <c r="N33" s="88">
        <f>IF(D33&gt;0,M33/D33*100,"-")</f>
        <v>0</v>
      </c>
      <c r="O33" s="87">
        <v>492</v>
      </c>
      <c r="P33" s="87">
        <f>SUM(Q33:S33)</f>
        <v>5800</v>
      </c>
      <c r="Q33" s="87">
        <v>2698</v>
      </c>
      <c r="R33" s="87">
        <v>3102</v>
      </c>
      <c r="S33" s="87">
        <v>0</v>
      </c>
      <c r="T33" s="88">
        <f>IF(D33&gt;0,P33/D33*100,"-")</f>
        <v>78.505684894423382</v>
      </c>
      <c r="U33" s="87">
        <v>71</v>
      </c>
      <c r="V33" s="85"/>
      <c r="W33" s="85"/>
      <c r="X33" s="85"/>
      <c r="Y33" s="85" t="s">
        <v>263</v>
      </c>
      <c r="Z33" s="85"/>
      <c r="AA33" s="85"/>
      <c r="AB33" s="85"/>
      <c r="AC33" s="85" t="s">
        <v>263</v>
      </c>
      <c r="AD33" s="184" t="s">
        <v>262</v>
      </c>
    </row>
    <row r="34" spans="1:30" ht="13.5" customHeight="1">
      <c r="A34" s="85" t="s">
        <v>32</v>
      </c>
      <c r="B34" s="86" t="s">
        <v>314</v>
      </c>
      <c r="C34" s="85" t="s">
        <v>315</v>
      </c>
      <c r="D34" s="87">
        <f>+SUM(E34,+I34)</f>
        <v>5676</v>
      </c>
      <c r="E34" s="87">
        <f>+SUM(G34+H34)</f>
        <v>276</v>
      </c>
      <c r="F34" s="106">
        <f>IF(D34&gt;0,E34/D34*100,"-")</f>
        <v>4.8625792811839323</v>
      </c>
      <c r="G34" s="87">
        <v>276</v>
      </c>
      <c r="H34" s="87">
        <v>0</v>
      </c>
      <c r="I34" s="87">
        <f>+SUM(K34,+M34,O34+P34)</f>
        <v>5400</v>
      </c>
      <c r="J34" s="88">
        <f>IF(D34&gt;0,I34/D34*100,"-")</f>
        <v>95.137420718816074</v>
      </c>
      <c r="K34" s="87">
        <v>0</v>
      </c>
      <c r="L34" s="88">
        <f>IF(D34&gt;0,K34/D34*100,"-")</f>
        <v>0</v>
      </c>
      <c r="M34" s="87">
        <v>0</v>
      </c>
      <c r="N34" s="88">
        <f>IF(D34&gt;0,M34/D34*100,"-")</f>
        <v>0</v>
      </c>
      <c r="O34" s="87">
        <v>598</v>
      </c>
      <c r="P34" s="87">
        <f>SUM(Q34:S34)</f>
        <v>4802</v>
      </c>
      <c r="Q34" s="87">
        <v>2363</v>
      </c>
      <c r="R34" s="87">
        <v>2439</v>
      </c>
      <c r="S34" s="87">
        <v>0</v>
      </c>
      <c r="T34" s="88">
        <f>IF(D34&gt;0,P34/D34*100,"-")</f>
        <v>84.601832276250875</v>
      </c>
      <c r="U34" s="87">
        <v>35</v>
      </c>
      <c r="V34" s="85"/>
      <c r="W34" s="85"/>
      <c r="X34" s="85"/>
      <c r="Y34" s="85" t="s">
        <v>263</v>
      </c>
      <c r="Z34" s="85"/>
      <c r="AA34" s="85"/>
      <c r="AB34" s="85"/>
      <c r="AC34" s="85" t="s">
        <v>263</v>
      </c>
      <c r="AD34" s="184" t="s">
        <v>262</v>
      </c>
    </row>
    <row r="35" spans="1:30" ht="13.5" customHeight="1">
      <c r="A35" s="85" t="s">
        <v>32</v>
      </c>
      <c r="B35" s="86" t="s">
        <v>316</v>
      </c>
      <c r="C35" s="85" t="s">
        <v>317</v>
      </c>
      <c r="D35" s="87">
        <f>+SUM(E35,+I35)</f>
        <v>6696</v>
      </c>
      <c r="E35" s="87">
        <f>+SUM(G35+H35)</f>
        <v>537</v>
      </c>
      <c r="F35" s="106">
        <f>IF(D35&gt;0,E35/D35*100,"-")</f>
        <v>8.0197132616487448</v>
      </c>
      <c r="G35" s="87">
        <v>537</v>
      </c>
      <c r="H35" s="87">
        <v>0</v>
      </c>
      <c r="I35" s="87">
        <f>+SUM(K35,+M35,O35+P35)</f>
        <v>6159</v>
      </c>
      <c r="J35" s="88">
        <f>IF(D35&gt;0,I35/D35*100,"-")</f>
        <v>91.980286738351253</v>
      </c>
      <c r="K35" s="87">
        <v>0</v>
      </c>
      <c r="L35" s="88">
        <f>IF(D35&gt;0,K35/D35*100,"-")</f>
        <v>0</v>
      </c>
      <c r="M35" s="87">
        <v>0</v>
      </c>
      <c r="N35" s="88">
        <f>IF(D35&gt;0,M35/D35*100,"-")</f>
        <v>0</v>
      </c>
      <c r="O35" s="87">
        <v>0</v>
      </c>
      <c r="P35" s="87">
        <f>SUM(Q35:S35)</f>
        <v>6159</v>
      </c>
      <c r="Q35" s="87">
        <v>3508</v>
      </c>
      <c r="R35" s="87">
        <v>2651</v>
      </c>
      <c r="S35" s="87">
        <v>0</v>
      </c>
      <c r="T35" s="88">
        <f>IF(D35&gt;0,P35/D35*100,"-")</f>
        <v>91.980286738351253</v>
      </c>
      <c r="U35" s="87">
        <v>144</v>
      </c>
      <c r="V35" s="85" t="s">
        <v>263</v>
      </c>
      <c r="W35" s="85"/>
      <c r="X35" s="85"/>
      <c r="Y35" s="85"/>
      <c r="Z35" s="85" t="s">
        <v>263</v>
      </c>
      <c r="AA35" s="85"/>
      <c r="AB35" s="85"/>
      <c r="AC35" s="85"/>
      <c r="AD35" s="184" t="s">
        <v>262</v>
      </c>
    </row>
    <row r="36" spans="1:30" ht="13.5" customHeight="1">
      <c r="A36" s="85" t="s">
        <v>32</v>
      </c>
      <c r="B36" s="86" t="s">
        <v>318</v>
      </c>
      <c r="C36" s="85" t="s">
        <v>319</v>
      </c>
      <c r="D36" s="87">
        <f>+SUM(E36,+I36)</f>
        <v>36235</v>
      </c>
      <c r="E36" s="87">
        <f>+SUM(G36+H36)</f>
        <v>263</v>
      </c>
      <c r="F36" s="106">
        <f>IF(D36&gt;0,E36/D36*100,"-")</f>
        <v>0.72581757968814686</v>
      </c>
      <c r="G36" s="87">
        <v>263</v>
      </c>
      <c r="H36" s="87">
        <v>0</v>
      </c>
      <c r="I36" s="87">
        <f>+SUM(K36,+M36,O36+P36)</f>
        <v>35972</v>
      </c>
      <c r="J36" s="88">
        <f>IF(D36&gt;0,I36/D36*100,"-")</f>
        <v>99.274182420311845</v>
      </c>
      <c r="K36" s="87">
        <v>24916</v>
      </c>
      <c r="L36" s="88">
        <f>IF(D36&gt;0,K36/D36*100,"-")</f>
        <v>68.762246446805577</v>
      </c>
      <c r="M36" s="87">
        <v>0</v>
      </c>
      <c r="N36" s="88">
        <f>IF(D36&gt;0,M36/D36*100,"-")</f>
        <v>0</v>
      </c>
      <c r="O36" s="87">
        <v>102</v>
      </c>
      <c r="P36" s="87">
        <f>SUM(Q36:S36)</f>
        <v>10954</v>
      </c>
      <c r="Q36" s="87">
        <v>8420</v>
      </c>
      <c r="R36" s="87">
        <v>2534</v>
      </c>
      <c r="S36" s="87">
        <v>0</v>
      </c>
      <c r="T36" s="88">
        <f>IF(D36&gt;0,P36/D36*100,"-")</f>
        <v>30.230440182144335</v>
      </c>
      <c r="U36" s="87">
        <v>431</v>
      </c>
      <c r="V36" s="85"/>
      <c r="W36" s="85"/>
      <c r="X36" s="85"/>
      <c r="Y36" s="85" t="s">
        <v>263</v>
      </c>
      <c r="Z36" s="85"/>
      <c r="AA36" s="85"/>
      <c r="AB36" s="85"/>
      <c r="AC36" s="85" t="s">
        <v>263</v>
      </c>
      <c r="AD36" s="184" t="s">
        <v>262</v>
      </c>
    </row>
    <row r="37" spans="1:30" ht="13.5" customHeight="1">
      <c r="A37" s="85" t="s">
        <v>32</v>
      </c>
      <c r="B37" s="86" t="s">
        <v>320</v>
      </c>
      <c r="C37" s="85" t="s">
        <v>321</v>
      </c>
      <c r="D37" s="87">
        <f>+SUM(E37,+I37)</f>
        <v>31649</v>
      </c>
      <c r="E37" s="87">
        <f>+SUM(G37+H37)</f>
        <v>118</v>
      </c>
      <c r="F37" s="106">
        <f>IF(D37&gt;0,E37/D37*100,"-")</f>
        <v>0.37283958418907392</v>
      </c>
      <c r="G37" s="87">
        <v>118</v>
      </c>
      <c r="H37" s="87">
        <v>0</v>
      </c>
      <c r="I37" s="87">
        <f>+SUM(K37,+M37,O37+P37)</f>
        <v>31531</v>
      </c>
      <c r="J37" s="88">
        <f>IF(D37&gt;0,I37/D37*100,"-")</f>
        <v>99.62716041581092</v>
      </c>
      <c r="K37" s="87">
        <v>22466</v>
      </c>
      <c r="L37" s="88">
        <f>IF(D37&gt;0,K37/D37*100,"-")</f>
        <v>70.984865240607917</v>
      </c>
      <c r="M37" s="87">
        <v>0</v>
      </c>
      <c r="N37" s="88">
        <f>IF(D37&gt;0,M37/D37*100,"-")</f>
        <v>0</v>
      </c>
      <c r="O37" s="87">
        <v>0</v>
      </c>
      <c r="P37" s="87">
        <f>SUM(Q37:S37)</f>
        <v>9065</v>
      </c>
      <c r="Q37" s="87">
        <v>6336</v>
      </c>
      <c r="R37" s="87">
        <v>2729</v>
      </c>
      <c r="S37" s="87">
        <v>0</v>
      </c>
      <c r="T37" s="88">
        <f>IF(D37&gt;0,P37/D37*100,"-")</f>
        <v>28.64229517520301</v>
      </c>
      <c r="U37" s="87">
        <v>1426</v>
      </c>
      <c r="V37" s="85" t="s">
        <v>263</v>
      </c>
      <c r="W37" s="85"/>
      <c r="X37" s="85"/>
      <c r="Y37" s="85"/>
      <c r="Z37" s="85" t="s">
        <v>263</v>
      </c>
      <c r="AA37" s="85"/>
      <c r="AB37" s="85"/>
      <c r="AC37" s="85"/>
      <c r="AD37" s="184" t="s">
        <v>262</v>
      </c>
    </row>
    <row r="38" spans="1:30" ht="13.5" customHeight="1">
      <c r="A38" s="85" t="s">
        <v>32</v>
      </c>
      <c r="B38" s="86" t="s">
        <v>322</v>
      </c>
      <c r="C38" s="85" t="s">
        <v>323</v>
      </c>
      <c r="D38" s="87">
        <f>+SUM(E38,+I38)</f>
        <v>43665</v>
      </c>
      <c r="E38" s="87">
        <f>+SUM(G38+H38)</f>
        <v>325</v>
      </c>
      <c r="F38" s="106">
        <f>IF(D38&gt;0,E38/D38*100,"-")</f>
        <v>0.74430321768006413</v>
      </c>
      <c r="G38" s="87">
        <v>325</v>
      </c>
      <c r="H38" s="87">
        <v>0</v>
      </c>
      <c r="I38" s="87">
        <f>+SUM(K38,+M38,O38+P38)</f>
        <v>43340</v>
      </c>
      <c r="J38" s="88">
        <f>IF(D38&gt;0,I38/D38*100,"-")</f>
        <v>99.25569678231993</v>
      </c>
      <c r="K38" s="87">
        <v>35676</v>
      </c>
      <c r="L38" s="88">
        <f>IF(D38&gt;0,K38/D38*100,"-")</f>
        <v>81.703881827550674</v>
      </c>
      <c r="M38" s="87">
        <v>0</v>
      </c>
      <c r="N38" s="88">
        <f>IF(D38&gt;0,M38/D38*100,"-")</f>
        <v>0</v>
      </c>
      <c r="O38" s="87">
        <v>0</v>
      </c>
      <c r="P38" s="87">
        <f>SUM(Q38:S38)</f>
        <v>7664</v>
      </c>
      <c r="Q38" s="87">
        <v>3856</v>
      </c>
      <c r="R38" s="87">
        <v>3808</v>
      </c>
      <c r="S38" s="87">
        <v>0</v>
      </c>
      <c r="T38" s="88">
        <f>IF(D38&gt;0,P38/D38*100,"-")</f>
        <v>17.551814954769267</v>
      </c>
      <c r="U38" s="87">
        <v>595</v>
      </c>
      <c r="V38" s="85" t="s">
        <v>263</v>
      </c>
      <c r="W38" s="85"/>
      <c r="X38" s="85"/>
      <c r="Y38" s="85"/>
      <c r="Z38" s="85" t="s">
        <v>263</v>
      </c>
      <c r="AA38" s="85"/>
      <c r="AB38" s="85"/>
      <c r="AC38" s="85"/>
      <c r="AD38" s="184" t="s">
        <v>262</v>
      </c>
    </row>
    <row r="39" spans="1:30" ht="13.5" customHeight="1">
      <c r="A39" s="85" t="s">
        <v>32</v>
      </c>
      <c r="B39" s="86" t="s">
        <v>324</v>
      </c>
      <c r="C39" s="85" t="s">
        <v>325</v>
      </c>
      <c r="D39" s="87">
        <f>+SUM(E39,+I39)</f>
        <v>16990</v>
      </c>
      <c r="E39" s="87">
        <f>+SUM(G39+H39)</f>
        <v>699</v>
      </c>
      <c r="F39" s="106">
        <f>IF(D39&gt;0,E39/D39*100,"-")</f>
        <v>4.1141848145968218</v>
      </c>
      <c r="G39" s="87">
        <v>699</v>
      </c>
      <c r="H39" s="87">
        <v>0</v>
      </c>
      <c r="I39" s="87">
        <f>+SUM(K39,+M39,O39+P39)</f>
        <v>16291</v>
      </c>
      <c r="J39" s="88">
        <f>IF(D39&gt;0,I39/D39*100,"-")</f>
        <v>95.885815185403175</v>
      </c>
      <c r="K39" s="87">
        <v>3288</v>
      </c>
      <c r="L39" s="88">
        <f>IF(D39&gt;0,K39/D39*100,"-")</f>
        <v>19.352560329605652</v>
      </c>
      <c r="M39" s="87">
        <v>0</v>
      </c>
      <c r="N39" s="88">
        <f>IF(D39&gt;0,M39/D39*100,"-")</f>
        <v>0</v>
      </c>
      <c r="O39" s="87">
        <v>0</v>
      </c>
      <c r="P39" s="87">
        <f>SUM(Q39:S39)</f>
        <v>13003</v>
      </c>
      <c r="Q39" s="87">
        <v>4261</v>
      </c>
      <c r="R39" s="87">
        <v>8742</v>
      </c>
      <c r="S39" s="87">
        <v>0</v>
      </c>
      <c r="T39" s="88">
        <f>IF(D39&gt;0,P39/D39*100,"-")</f>
        <v>76.533254855797523</v>
      </c>
      <c r="U39" s="87">
        <v>438</v>
      </c>
      <c r="V39" s="85"/>
      <c r="W39" s="85"/>
      <c r="X39" s="85"/>
      <c r="Y39" s="85" t="s">
        <v>263</v>
      </c>
      <c r="Z39" s="85"/>
      <c r="AA39" s="85"/>
      <c r="AB39" s="85"/>
      <c r="AC39" s="85" t="s">
        <v>263</v>
      </c>
      <c r="AD39" s="184" t="s">
        <v>262</v>
      </c>
    </row>
    <row r="40" spans="1:30" ht="13.5" customHeight="1">
      <c r="A40" s="85" t="s">
        <v>32</v>
      </c>
      <c r="B40" s="86" t="s">
        <v>326</v>
      </c>
      <c r="C40" s="85" t="s">
        <v>327</v>
      </c>
      <c r="D40" s="87">
        <f>+SUM(E40,+I40)</f>
        <v>29006</v>
      </c>
      <c r="E40" s="87">
        <f>+SUM(G40+H40)</f>
        <v>690</v>
      </c>
      <c r="F40" s="106">
        <f>IF(D40&gt;0,E40/D40*100,"-")</f>
        <v>2.3788181755498865</v>
      </c>
      <c r="G40" s="87">
        <v>690</v>
      </c>
      <c r="H40" s="87">
        <v>0</v>
      </c>
      <c r="I40" s="87">
        <f>+SUM(K40,+M40,O40+P40)</f>
        <v>28316</v>
      </c>
      <c r="J40" s="88">
        <f>IF(D40&gt;0,I40/D40*100,"-")</f>
        <v>97.621181824450105</v>
      </c>
      <c r="K40" s="87">
        <v>11491</v>
      </c>
      <c r="L40" s="88">
        <f>IF(D40&gt;0,K40/D40*100,"-")</f>
        <v>39.615941529338755</v>
      </c>
      <c r="M40" s="87">
        <v>0</v>
      </c>
      <c r="N40" s="88">
        <f>IF(D40&gt;0,M40/D40*100,"-")</f>
        <v>0</v>
      </c>
      <c r="O40" s="87">
        <v>0</v>
      </c>
      <c r="P40" s="87">
        <f>SUM(Q40:S40)</f>
        <v>16825</v>
      </c>
      <c r="Q40" s="87">
        <v>0</v>
      </c>
      <c r="R40" s="87">
        <v>16825</v>
      </c>
      <c r="S40" s="87">
        <v>0</v>
      </c>
      <c r="T40" s="88">
        <f>IF(D40&gt;0,P40/D40*100,"-")</f>
        <v>58.005240295111363</v>
      </c>
      <c r="U40" s="87">
        <v>2375</v>
      </c>
      <c r="V40" s="85" t="s">
        <v>263</v>
      </c>
      <c r="W40" s="85"/>
      <c r="X40" s="85"/>
      <c r="Y40" s="85"/>
      <c r="Z40" s="85" t="s">
        <v>263</v>
      </c>
      <c r="AA40" s="85"/>
      <c r="AB40" s="85"/>
      <c r="AC40" s="85"/>
      <c r="AD40" s="184" t="s">
        <v>262</v>
      </c>
    </row>
    <row r="41" spans="1:30" ht="13.5" customHeight="1">
      <c r="A41" s="85" t="s">
        <v>32</v>
      </c>
      <c r="B41" s="86" t="s">
        <v>328</v>
      </c>
      <c r="C41" s="85" t="s">
        <v>329</v>
      </c>
      <c r="D41" s="87">
        <f>+SUM(E41,+I41)</f>
        <v>5750</v>
      </c>
      <c r="E41" s="87">
        <f>+SUM(G41+H41)</f>
        <v>576</v>
      </c>
      <c r="F41" s="106">
        <f>IF(D41&gt;0,E41/D41*100,"-")</f>
        <v>10.017391304347827</v>
      </c>
      <c r="G41" s="87">
        <v>576</v>
      </c>
      <c r="H41" s="87">
        <v>0</v>
      </c>
      <c r="I41" s="87">
        <f>+SUM(K41,+M41,O41+P41)</f>
        <v>5174</v>
      </c>
      <c r="J41" s="88">
        <f>IF(D41&gt;0,I41/D41*100,"-")</f>
        <v>89.982608695652175</v>
      </c>
      <c r="K41" s="87">
        <v>0</v>
      </c>
      <c r="L41" s="88">
        <f>IF(D41&gt;0,K41/D41*100,"-")</f>
        <v>0</v>
      </c>
      <c r="M41" s="87">
        <v>0</v>
      </c>
      <c r="N41" s="88">
        <f>IF(D41&gt;0,M41/D41*100,"-")</f>
        <v>0</v>
      </c>
      <c r="O41" s="87">
        <v>0</v>
      </c>
      <c r="P41" s="87">
        <f>SUM(Q41:S41)</f>
        <v>5174</v>
      </c>
      <c r="Q41" s="87">
        <v>1934</v>
      </c>
      <c r="R41" s="87">
        <v>3240</v>
      </c>
      <c r="S41" s="87">
        <v>0</v>
      </c>
      <c r="T41" s="88">
        <f>IF(D41&gt;0,P41/D41*100,"-")</f>
        <v>89.982608695652175</v>
      </c>
      <c r="U41" s="87">
        <v>105</v>
      </c>
      <c r="V41" s="85" t="s">
        <v>263</v>
      </c>
      <c r="W41" s="85"/>
      <c r="X41" s="85"/>
      <c r="Y41" s="85"/>
      <c r="Z41" s="85" t="s">
        <v>263</v>
      </c>
      <c r="AA41" s="85"/>
      <c r="AB41" s="85"/>
      <c r="AC41" s="85"/>
      <c r="AD41" s="184" t="s">
        <v>262</v>
      </c>
    </row>
    <row r="42" spans="1:30" ht="13.5" customHeight="1">
      <c r="A42" s="85" t="s">
        <v>32</v>
      </c>
      <c r="B42" s="86" t="s">
        <v>330</v>
      </c>
      <c r="C42" s="85" t="s">
        <v>331</v>
      </c>
      <c r="D42" s="87">
        <f>+SUM(E42,+I42)</f>
        <v>17011</v>
      </c>
      <c r="E42" s="87">
        <f>+SUM(G42+H42)</f>
        <v>665</v>
      </c>
      <c r="F42" s="106">
        <f>IF(D42&gt;0,E42/D42*100,"-")</f>
        <v>3.909235200752454</v>
      </c>
      <c r="G42" s="87">
        <v>504</v>
      </c>
      <c r="H42" s="87">
        <v>161</v>
      </c>
      <c r="I42" s="87">
        <f>+SUM(K42,+M42,O42+P42)</f>
        <v>16346</v>
      </c>
      <c r="J42" s="88">
        <f>IF(D42&gt;0,I42/D42*100,"-")</f>
        <v>96.090764799247538</v>
      </c>
      <c r="K42" s="87">
        <v>7045</v>
      </c>
      <c r="L42" s="88">
        <f>IF(D42&gt;0,K42/D42*100,"-")</f>
        <v>41.414378931279764</v>
      </c>
      <c r="M42" s="87">
        <v>0</v>
      </c>
      <c r="N42" s="88">
        <f>IF(D42&gt;0,M42/D42*100,"-")</f>
        <v>0</v>
      </c>
      <c r="O42" s="87">
        <v>0</v>
      </c>
      <c r="P42" s="87">
        <f>SUM(Q42:S42)</f>
        <v>9301</v>
      </c>
      <c r="Q42" s="87">
        <v>4656</v>
      </c>
      <c r="R42" s="87">
        <v>4645</v>
      </c>
      <c r="S42" s="87">
        <v>0</v>
      </c>
      <c r="T42" s="88">
        <f>IF(D42&gt;0,P42/D42*100,"-")</f>
        <v>54.676385867967781</v>
      </c>
      <c r="U42" s="87">
        <v>544</v>
      </c>
      <c r="V42" s="85" t="s">
        <v>263</v>
      </c>
      <c r="W42" s="85"/>
      <c r="X42" s="85"/>
      <c r="Y42" s="85"/>
      <c r="Z42" s="85" t="s">
        <v>263</v>
      </c>
      <c r="AA42" s="85"/>
      <c r="AB42" s="85"/>
      <c r="AC42" s="85"/>
      <c r="AD42" s="184" t="s">
        <v>262</v>
      </c>
    </row>
    <row r="43" spans="1:30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30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30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30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30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30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42">
    <sortCondition ref="A8:A42"/>
    <sortCondition ref="B8:B42"/>
    <sortCondition ref="C8:C42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静岡県</v>
      </c>
      <c r="B7" s="90" t="str">
        <f>水洗化人口等!B7</f>
        <v>22000</v>
      </c>
      <c r="C7" s="89" t="s">
        <v>198</v>
      </c>
      <c r="D7" s="91">
        <f>SUM(E7,+H7,+K7)</f>
        <v>956421</v>
      </c>
      <c r="E7" s="91">
        <f>SUM(F7:G7)</f>
        <v>48323</v>
      </c>
      <c r="F7" s="91">
        <f>SUM(F$8:F$207)</f>
        <v>1665</v>
      </c>
      <c r="G7" s="91">
        <f>SUM(G$8:G$207)</f>
        <v>46658</v>
      </c>
      <c r="H7" s="91">
        <f>SUM(I7:J7)</f>
        <v>18526</v>
      </c>
      <c r="I7" s="91">
        <f>SUM(I$8:I$207)</f>
        <v>1802</v>
      </c>
      <c r="J7" s="91">
        <f>SUM(J$8:J$207)</f>
        <v>16724</v>
      </c>
      <c r="K7" s="91">
        <f>SUM(L7:M7)</f>
        <v>889572</v>
      </c>
      <c r="L7" s="91">
        <f>SUM(L$8:L$207)</f>
        <v>36986</v>
      </c>
      <c r="M7" s="91">
        <f>SUM(M$8:M$207)</f>
        <v>852586</v>
      </c>
      <c r="N7" s="91">
        <f>SUM(O7,+V7,+AC7)</f>
        <v>957282</v>
      </c>
      <c r="O7" s="91">
        <f>SUM(P7:U7)</f>
        <v>40453</v>
      </c>
      <c r="P7" s="91">
        <f t="shared" ref="P7:U7" si="0">SUM(P$8:P$207)</f>
        <v>36120</v>
      </c>
      <c r="Q7" s="91">
        <f t="shared" si="0"/>
        <v>0</v>
      </c>
      <c r="R7" s="91">
        <f t="shared" si="0"/>
        <v>0</v>
      </c>
      <c r="S7" s="91">
        <f t="shared" si="0"/>
        <v>4207</v>
      </c>
      <c r="T7" s="91">
        <f t="shared" si="0"/>
        <v>126</v>
      </c>
      <c r="U7" s="91">
        <f t="shared" si="0"/>
        <v>0</v>
      </c>
      <c r="V7" s="91">
        <f>SUM(W7:AB7)</f>
        <v>915968</v>
      </c>
      <c r="W7" s="91">
        <f t="shared" ref="W7:AB7" si="1">SUM(W$8:W$207)</f>
        <v>846989</v>
      </c>
      <c r="X7" s="91">
        <f t="shared" si="1"/>
        <v>0</v>
      </c>
      <c r="Y7" s="91">
        <f t="shared" si="1"/>
        <v>0</v>
      </c>
      <c r="Z7" s="91">
        <f t="shared" si="1"/>
        <v>65985</v>
      </c>
      <c r="AA7" s="91">
        <f t="shared" si="1"/>
        <v>2994</v>
      </c>
      <c r="AB7" s="91">
        <f t="shared" si="1"/>
        <v>0</v>
      </c>
      <c r="AC7" s="91">
        <f>SUM(AD7:AE7)</f>
        <v>861</v>
      </c>
      <c r="AD7" s="91">
        <f>SUM(AD$8:AD$207)</f>
        <v>861</v>
      </c>
      <c r="AE7" s="91">
        <f>SUM(AE$8:AE$207)</f>
        <v>0</v>
      </c>
      <c r="AF7" s="91">
        <f>SUM(AG7:AI7)</f>
        <v>14586</v>
      </c>
      <c r="AG7" s="91">
        <f>SUM(AG$8:AG$207)</f>
        <v>14586</v>
      </c>
      <c r="AH7" s="91">
        <f>SUM(AH$8:AH$207)</f>
        <v>0</v>
      </c>
      <c r="AI7" s="91">
        <f>SUM(AI$8:AI$207)</f>
        <v>0</v>
      </c>
      <c r="AJ7" s="91">
        <f>SUM(AK7:AS7)</f>
        <v>86697</v>
      </c>
      <c r="AK7" s="91">
        <f t="shared" ref="AK7:AS7" si="2">SUM(AK$8:AK$207)</f>
        <v>72456</v>
      </c>
      <c r="AL7" s="91">
        <f t="shared" si="2"/>
        <v>37</v>
      </c>
      <c r="AM7" s="91">
        <f t="shared" si="2"/>
        <v>11668</v>
      </c>
      <c r="AN7" s="91">
        <f t="shared" si="2"/>
        <v>482</v>
      </c>
      <c r="AO7" s="91">
        <f t="shared" si="2"/>
        <v>568</v>
      </c>
      <c r="AP7" s="91">
        <f t="shared" si="2"/>
        <v>0</v>
      </c>
      <c r="AQ7" s="91">
        <f t="shared" si="2"/>
        <v>355</v>
      </c>
      <c r="AR7" s="91">
        <f t="shared" si="2"/>
        <v>208</v>
      </c>
      <c r="AS7" s="91">
        <f t="shared" si="2"/>
        <v>923</v>
      </c>
      <c r="AT7" s="91">
        <f>SUM(AU7:AY7)</f>
        <v>439</v>
      </c>
      <c r="AU7" s="91">
        <f>SUM(AU$8:AU$207)</f>
        <v>382</v>
      </c>
      <c r="AV7" s="91">
        <f>SUM(AV$8:AV$207)</f>
        <v>0</v>
      </c>
      <c r="AW7" s="91">
        <f>SUM(AW$8:AW$207)</f>
        <v>57</v>
      </c>
      <c r="AX7" s="91">
        <f>SUM(AX$8:AX$207)</f>
        <v>0</v>
      </c>
      <c r="AY7" s="91">
        <f>SUM(AY$8:AY$207)</f>
        <v>0</v>
      </c>
      <c r="AZ7" s="91">
        <f>SUM(BA7:BC7)</f>
        <v>65</v>
      </c>
      <c r="BA7" s="91">
        <f>SUM(BA$8:BA$207)</f>
        <v>65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32</v>
      </c>
      <c r="B8" s="96" t="s">
        <v>260</v>
      </c>
      <c r="C8" s="85" t="s">
        <v>261</v>
      </c>
      <c r="D8" s="87">
        <f>SUM(E8,+H8,+K8)</f>
        <v>106527</v>
      </c>
      <c r="E8" s="87">
        <f>SUM(F8:G8)</f>
        <v>0</v>
      </c>
      <c r="F8" s="87">
        <v>0</v>
      </c>
      <c r="G8" s="87">
        <v>0</v>
      </c>
      <c r="H8" s="87">
        <f>SUM(I8:J8)</f>
        <v>0</v>
      </c>
      <c r="I8" s="87">
        <v>0</v>
      </c>
      <c r="J8" s="87">
        <v>0</v>
      </c>
      <c r="K8" s="87">
        <f>SUM(L8:M8)</f>
        <v>106527</v>
      </c>
      <c r="L8" s="87">
        <v>5196</v>
      </c>
      <c r="M8" s="87">
        <v>101331</v>
      </c>
      <c r="N8" s="87">
        <f>SUM(O8,+V8,+AC8)</f>
        <v>106681</v>
      </c>
      <c r="O8" s="87">
        <f>SUM(P8:U8)</f>
        <v>5196</v>
      </c>
      <c r="P8" s="87">
        <v>5196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101331</v>
      </c>
      <c r="W8" s="87">
        <v>101331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154</v>
      </c>
      <c r="AD8" s="87">
        <v>154</v>
      </c>
      <c r="AE8" s="87">
        <v>0</v>
      </c>
      <c r="AF8" s="87">
        <f>SUM(AG8:AI8)</f>
        <v>2648</v>
      </c>
      <c r="AG8" s="87">
        <v>2648</v>
      </c>
      <c r="AH8" s="87">
        <v>0</v>
      </c>
      <c r="AI8" s="87">
        <v>0</v>
      </c>
      <c r="AJ8" s="87">
        <f>SUM(AK8:AS8)</f>
        <v>2648</v>
      </c>
      <c r="AK8" s="87">
        <v>0</v>
      </c>
      <c r="AL8" s="87">
        <v>0</v>
      </c>
      <c r="AM8" s="87">
        <v>2648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32</v>
      </c>
      <c r="B9" s="96" t="s">
        <v>264</v>
      </c>
      <c r="C9" s="85" t="s">
        <v>265</v>
      </c>
      <c r="D9" s="87">
        <f>SUM(E9,+H9,+K9)</f>
        <v>107981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107981</v>
      </c>
      <c r="L9" s="87">
        <v>8817</v>
      </c>
      <c r="M9" s="87">
        <v>99164</v>
      </c>
      <c r="N9" s="87">
        <f>SUM(O9,+V9,+AC9)</f>
        <v>108240</v>
      </c>
      <c r="O9" s="87">
        <f>SUM(P9:U9)</f>
        <v>8817</v>
      </c>
      <c r="P9" s="87">
        <v>5049</v>
      </c>
      <c r="Q9" s="87">
        <v>0</v>
      </c>
      <c r="R9" s="87">
        <v>0</v>
      </c>
      <c r="S9" s="87">
        <v>3768</v>
      </c>
      <c r="T9" s="87">
        <v>0</v>
      </c>
      <c r="U9" s="87">
        <v>0</v>
      </c>
      <c r="V9" s="87">
        <f>SUM(W9:AB9)</f>
        <v>99164</v>
      </c>
      <c r="W9" s="87">
        <v>48516</v>
      </c>
      <c r="X9" s="87">
        <v>0</v>
      </c>
      <c r="Y9" s="87">
        <v>0</v>
      </c>
      <c r="Z9" s="87">
        <v>50648</v>
      </c>
      <c r="AA9" s="87">
        <v>0</v>
      </c>
      <c r="AB9" s="87">
        <v>0</v>
      </c>
      <c r="AC9" s="87">
        <f>SUM(AD9:AE9)</f>
        <v>259</v>
      </c>
      <c r="AD9" s="87">
        <v>259</v>
      </c>
      <c r="AE9" s="87">
        <v>0</v>
      </c>
      <c r="AF9" s="87">
        <f>SUM(AG9:AI9)</f>
        <v>479</v>
      </c>
      <c r="AG9" s="87">
        <v>479</v>
      </c>
      <c r="AH9" s="87">
        <v>0</v>
      </c>
      <c r="AI9" s="87">
        <v>0</v>
      </c>
      <c r="AJ9" s="87">
        <f>SUM(AK9:AS9)</f>
        <v>466</v>
      </c>
      <c r="AK9" s="87">
        <v>0</v>
      </c>
      <c r="AL9" s="87">
        <v>0</v>
      </c>
      <c r="AM9" s="87">
        <v>32</v>
      </c>
      <c r="AN9" s="87">
        <v>0</v>
      </c>
      <c r="AO9" s="87">
        <v>0</v>
      </c>
      <c r="AP9" s="87">
        <v>0</v>
      </c>
      <c r="AQ9" s="87">
        <v>326</v>
      </c>
      <c r="AR9" s="87">
        <v>108</v>
      </c>
      <c r="AS9" s="87">
        <v>0</v>
      </c>
      <c r="AT9" s="87">
        <f>SUM(AU9:AY9)</f>
        <v>13</v>
      </c>
      <c r="AU9" s="87">
        <v>13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32</v>
      </c>
      <c r="B10" s="96" t="s">
        <v>266</v>
      </c>
      <c r="C10" s="85" t="s">
        <v>267</v>
      </c>
      <c r="D10" s="87">
        <f>SUM(E10,+H10,+K10)</f>
        <v>41030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41030</v>
      </c>
      <c r="L10" s="87">
        <v>1686</v>
      </c>
      <c r="M10" s="87">
        <v>39344</v>
      </c>
      <c r="N10" s="87">
        <f>SUM(O10,+V10,+AC10)</f>
        <v>41030</v>
      </c>
      <c r="O10" s="87">
        <f>SUM(P10:U10)</f>
        <v>1686</v>
      </c>
      <c r="P10" s="87">
        <v>1686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39344</v>
      </c>
      <c r="W10" s="87">
        <v>39344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537</v>
      </c>
      <c r="AG10" s="87">
        <v>537</v>
      </c>
      <c r="AH10" s="87">
        <v>0</v>
      </c>
      <c r="AI10" s="87">
        <v>0</v>
      </c>
      <c r="AJ10" s="87">
        <f>SUM(AK10:AS10)</f>
        <v>537</v>
      </c>
      <c r="AK10" s="87">
        <v>0</v>
      </c>
      <c r="AL10" s="87">
        <v>0</v>
      </c>
      <c r="AM10" s="87">
        <v>55</v>
      </c>
      <c r="AN10" s="87">
        <v>482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32</v>
      </c>
      <c r="B11" s="96" t="s">
        <v>268</v>
      </c>
      <c r="C11" s="85" t="s">
        <v>269</v>
      </c>
      <c r="D11" s="87">
        <f>SUM(E11,+H11,+K11)</f>
        <v>7940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7940</v>
      </c>
      <c r="L11" s="87">
        <v>229</v>
      </c>
      <c r="M11" s="87">
        <v>7711</v>
      </c>
      <c r="N11" s="87">
        <f>SUM(O11,+V11,+AC11)</f>
        <v>7940</v>
      </c>
      <c r="O11" s="87">
        <f>SUM(P11:U11)</f>
        <v>229</v>
      </c>
      <c r="P11" s="87">
        <v>0</v>
      </c>
      <c r="Q11" s="87">
        <v>0</v>
      </c>
      <c r="R11" s="87">
        <v>0</v>
      </c>
      <c r="S11" s="87">
        <v>229</v>
      </c>
      <c r="T11" s="87">
        <v>0</v>
      </c>
      <c r="U11" s="87">
        <v>0</v>
      </c>
      <c r="V11" s="87">
        <f>SUM(W11:AB11)</f>
        <v>7711</v>
      </c>
      <c r="W11" s="87">
        <v>0</v>
      </c>
      <c r="X11" s="87">
        <v>0</v>
      </c>
      <c r="Y11" s="87">
        <v>0</v>
      </c>
      <c r="Z11" s="87">
        <v>7711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0</v>
      </c>
      <c r="AG11" s="87">
        <v>0</v>
      </c>
      <c r="AH11" s="87">
        <v>0</v>
      </c>
      <c r="AI11" s="87">
        <v>0</v>
      </c>
      <c r="AJ11" s="87">
        <f>SUM(AK11:AS11)</f>
        <v>0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32</v>
      </c>
      <c r="B12" s="96" t="s">
        <v>270</v>
      </c>
      <c r="C12" s="85" t="s">
        <v>271</v>
      </c>
      <c r="D12" s="87">
        <f>SUM(E12,+H12,+K12)</f>
        <v>12624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12624</v>
      </c>
      <c r="L12" s="87">
        <v>301</v>
      </c>
      <c r="M12" s="87">
        <v>12323</v>
      </c>
      <c r="N12" s="87">
        <f>SUM(O12,+V12,+AC12)</f>
        <v>12624</v>
      </c>
      <c r="O12" s="87">
        <f>SUM(P12:U12)</f>
        <v>301</v>
      </c>
      <c r="P12" s="87">
        <v>301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12323</v>
      </c>
      <c r="W12" s="87">
        <v>12323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475</v>
      </c>
      <c r="AG12" s="87">
        <v>475</v>
      </c>
      <c r="AH12" s="87">
        <v>0</v>
      </c>
      <c r="AI12" s="87">
        <v>0</v>
      </c>
      <c r="AJ12" s="87">
        <f>SUM(AK12:AS12)</f>
        <v>475</v>
      </c>
      <c r="AK12" s="87">
        <v>0</v>
      </c>
      <c r="AL12" s="87">
        <v>0</v>
      </c>
      <c r="AM12" s="87">
        <v>475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32</v>
      </c>
      <c r="B13" s="96" t="s">
        <v>272</v>
      </c>
      <c r="C13" s="85" t="s">
        <v>273</v>
      </c>
      <c r="D13" s="87">
        <f>SUM(E13,+H13,+K13)</f>
        <v>47387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47387</v>
      </c>
      <c r="L13" s="87">
        <v>2162</v>
      </c>
      <c r="M13" s="87">
        <v>45225</v>
      </c>
      <c r="N13" s="87">
        <f>SUM(O13,+V13,+AC13)</f>
        <v>47387</v>
      </c>
      <c r="O13" s="87">
        <f>SUM(P13:U13)</f>
        <v>2162</v>
      </c>
      <c r="P13" s="87">
        <v>2162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45225</v>
      </c>
      <c r="W13" s="87">
        <v>45225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1421</v>
      </c>
      <c r="AG13" s="87">
        <v>1421</v>
      </c>
      <c r="AH13" s="87">
        <v>0</v>
      </c>
      <c r="AI13" s="87">
        <v>0</v>
      </c>
      <c r="AJ13" s="87">
        <f>SUM(AK13:AS13)</f>
        <v>1421</v>
      </c>
      <c r="AK13" s="87">
        <v>0</v>
      </c>
      <c r="AL13" s="87">
        <v>0</v>
      </c>
      <c r="AM13" s="87">
        <v>1421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32</v>
      </c>
      <c r="B14" s="96" t="s">
        <v>274</v>
      </c>
      <c r="C14" s="85" t="s">
        <v>275</v>
      </c>
      <c r="D14" s="87">
        <f>SUM(E14,+H14,+K14)</f>
        <v>27072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27072</v>
      </c>
      <c r="L14" s="87">
        <v>15</v>
      </c>
      <c r="M14" s="87">
        <v>27057</v>
      </c>
      <c r="N14" s="87">
        <f>SUM(O14,+V14,+AC14)</f>
        <v>27072</v>
      </c>
      <c r="O14" s="87">
        <f>SUM(P14:U14)</f>
        <v>15</v>
      </c>
      <c r="P14" s="87">
        <v>15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27057</v>
      </c>
      <c r="W14" s="87">
        <v>27057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13</v>
      </c>
      <c r="AG14" s="87">
        <v>13</v>
      </c>
      <c r="AH14" s="87">
        <v>0</v>
      </c>
      <c r="AI14" s="87">
        <v>0</v>
      </c>
      <c r="AJ14" s="87">
        <f>SUM(AK14:AS14)</f>
        <v>13</v>
      </c>
      <c r="AK14" s="87">
        <v>0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13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32</v>
      </c>
      <c r="B15" s="96" t="s">
        <v>276</v>
      </c>
      <c r="C15" s="85" t="s">
        <v>277</v>
      </c>
      <c r="D15" s="87">
        <f>SUM(E15,+H15,+K15)</f>
        <v>55651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55651</v>
      </c>
      <c r="L15" s="87">
        <v>2404</v>
      </c>
      <c r="M15" s="87">
        <v>53247</v>
      </c>
      <c r="N15" s="87">
        <f>SUM(O15,+V15,+AC15)</f>
        <v>55651</v>
      </c>
      <c r="O15" s="87">
        <f>SUM(P15:U15)</f>
        <v>2404</v>
      </c>
      <c r="P15" s="87">
        <v>2404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53247</v>
      </c>
      <c r="W15" s="87">
        <v>53247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1376</v>
      </c>
      <c r="AG15" s="87">
        <v>1376</v>
      </c>
      <c r="AH15" s="87">
        <v>0</v>
      </c>
      <c r="AI15" s="87">
        <v>0</v>
      </c>
      <c r="AJ15" s="87">
        <f>SUM(AK15:AS15)</f>
        <v>12231</v>
      </c>
      <c r="AK15" s="87">
        <v>10855</v>
      </c>
      <c r="AL15" s="87">
        <v>0</v>
      </c>
      <c r="AM15" s="87">
        <v>1299</v>
      </c>
      <c r="AN15" s="87">
        <v>0</v>
      </c>
      <c r="AO15" s="87">
        <v>0</v>
      </c>
      <c r="AP15" s="87">
        <v>0</v>
      </c>
      <c r="AQ15" s="87">
        <v>0</v>
      </c>
      <c r="AR15" s="87">
        <v>77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32</v>
      </c>
      <c r="B16" s="96" t="s">
        <v>278</v>
      </c>
      <c r="C16" s="85" t="s">
        <v>279</v>
      </c>
      <c r="D16" s="87">
        <f>SUM(E16,+H16,+K16)</f>
        <v>57494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57494</v>
      </c>
      <c r="L16" s="87">
        <v>2012</v>
      </c>
      <c r="M16" s="87">
        <v>55482</v>
      </c>
      <c r="N16" s="87">
        <f>SUM(O16,+V16,+AC16)</f>
        <v>57494</v>
      </c>
      <c r="O16" s="87">
        <f>SUM(P16:U16)</f>
        <v>2012</v>
      </c>
      <c r="P16" s="87">
        <v>2012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55482</v>
      </c>
      <c r="W16" s="87">
        <v>55482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1252</v>
      </c>
      <c r="AG16" s="87">
        <v>1252</v>
      </c>
      <c r="AH16" s="87">
        <v>0</v>
      </c>
      <c r="AI16" s="87">
        <v>0</v>
      </c>
      <c r="AJ16" s="87">
        <f>SUM(AK16:AS16)</f>
        <v>1252</v>
      </c>
      <c r="AK16" s="87">
        <v>0</v>
      </c>
      <c r="AL16" s="87">
        <v>0</v>
      </c>
      <c r="AM16" s="87">
        <v>1252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32</v>
      </c>
      <c r="B17" s="96" t="s">
        <v>280</v>
      </c>
      <c r="C17" s="85" t="s">
        <v>281</v>
      </c>
      <c r="D17" s="87">
        <f>SUM(E17,+H17,+K17)</f>
        <v>25713</v>
      </c>
      <c r="E17" s="87">
        <f>SUM(F17:G17)</f>
        <v>37</v>
      </c>
      <c r="F17" s="87">
        <v>37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25676</v>
      </c>
      <c r="L17" s="87">
        <v>3092</v>
      </c>
      <c r="M17" s="87">
        <v>22584</v>
      </c>
      <c r="N17" s="87">
        <f>SUM(O17,+V17,+AC17)</f>
        <v>25713</v>
      </c>
      <c r="O17" s="87">
        <f>SUM(P17:U17)</f>
        <v>3129</v>
      </c>
      <c r="P17" s="87">
        <v>3129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22584</v>
      </c>
      <c r="W17" s="87">
        <v>22584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575</v>
      </c>
      <c r="AG17" s="87">
        <v>575</v>
      </c>
      <c r="AH17" s="87">
        <v>0</v>
      </c>
      <c r="AI17" s="87">
        <v>0</v>
      </c>
      <c r="AJ17" s="87">
        <f>SUM(AK17:AS17)</f>
        <v>575</v>
      </c>
      <c r="AK17" s="87">
        <v>0</v>
      </c>
      <c r="AL17" s="87">
        <v>0</v>
      </c>
      <c r="AM17" s="87">
        <v>0</v>
      </c>
      <c r="AN17" s="87">
        <v>0</v>
      </c>
      <c r="AO17" s="87">
        <v>568</v>
      </c>
      <c r="AP17" s="87">
        <v>0</v>
      </c>
      <c r="AQ17" s="87">
        <v>0</v>
      </c>
      <c r="AR17" s="87">
        <v>7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32</v>
      </c>
      <c r="B18" s="96" t="s">
        <v>282</v>
      </c>
      <c r="C18" s="85" t="s">
        <v>283</v>
      </c>
      <c r="D18" s="87">
        <f>SUM(E18,+H18,+K18)</f>
        <v>58990</v>
      </c>
      <c r="E18" s="87">
        <f>SUM(F18:G18)</f>
        <v>48286</v>
      </c>
      <c r="F18" s="87">
        <v>1628</v>
      </c>
      <c r="G18" s="87">
        <v>46658</v>
      </c>
      <c r="H18" s="87">
        <f>SUM(I18:J18)</f>
        <v>0</v>
      </c>
      <c r="I18" s="87">
        <v>0</v>
      </c>
      <c r="J18" s="87">
        <v>0</v>
      </c>
      <c r="K18" s="87">
        <f>SUM(L18:M18)</f>
        <v>10704</v>
      </c>
      <c r="L18" s="87">
        <v>0</v>
      </c>
      <c r="M18" s="87">
        <v>10704</v>
      </c>
      <c r="N18" s="87">
        <f>SUM(O18,+V18,+AC18)</f>
        <v>58990</v>
      </c>
      <c r="O18" s="87">
        <f>SUM(P18:U18)</f>
        <v>1628</v>
      </c>
      <c r="P18" s="87">
        <v>1628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57362</v>
      </c>
      <c r="W18" s="87">
        <v>57362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98</v>
      </c>
      <c r="AG18" s="87">
        <v>98</v>
      </c>
      <c r="AH18" s="87">
        <v>0</v>
      </c>
      <c r="AI18" s="87">
        <v>0</v>
      </c>
      <c r="AJ18" s="87">
        <f>SUM(AK18:AS18)</f>
        <v>58990</v>
      </c>
      <c r="AK18" s="87">
        <v>58990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98</v>
      </c>
      <c r="AU18" s="87">
        <v>98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32</v>
      </c>
      <c r="B19" s="96" t="s">
        <v>284</v>
      </c>
      <c r="C19" s="85" t="s">
        <v>285</v>
      </c>
      <c r="D19" s="87">
        <f>SUM(E19,+H19,+K19)</f>
        <v>62721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62721</v>
      </c>
      <c r="L19" s="87">
        <v>1486</v>
      </c>
      <c r="M19" s="87">
        <v>61235</v>
      </c>
      <c r="N19" s="87">
        <f>SUM(O19,+V19,+AC19)</f>
        <v>62749</v>
      </c>
      <c r="O19" s="87">
        <f>SUM(P19:U19)</f>
        <v>1486</v>
      </c>
      <c r="P19" s="87">
        <v>1486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61235</v>
      </c>
      <c r="W19" s="87">
        <v>61235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28</v>
      </c>
      <c r="AD19" s="87">
        <v>28</v>
      </c>
      <c r="AE19" s="87">
        <v>0</v>
      </c>
      <c r="AF19" s="87">
        <f>SUM(AG19:AI19)</f>
        <v>582</v>
      </c>
      <c r="AG19" s="87">
        <v>582</v>
      </c>
      <c r="AH19" s="87">
        <v>0</v>
      </c>
      <c r="AI19" s="87">
        <v>0</v>
      </c>
      <c r="AJ19" s="87">
        <f>SUM(AK19:AS19)</f>
        <v>1748</v>
      </c>
      <c r="AK19" s="87">
        <v>1312</v>
      </c>
      <c r="AL19" s="87">
        <v>0</v>
      </c>
      <c r="AM19" s="87">
        <v>395</v>
      </c>
      <c r="AN19" s="87">
        <v>0</v>
      </c>
      <c r="AO19" s="87">
        <v>0</v>
      </c>
      <c r="AP19" s="87">
        <v>0</v>
      </c>
      <c r="AQ19" s="87">
        <v>4</v>
      </c>
      <c r="AR19" s="87">
        <v>0</v>
      </c>
      <c r="AS19" s="87">
        <v>37</v>
      </c>
      <c r="AT19" s="87">
        <f>SUM(AU19:AY19)</f>
        <v>146</v>
      </c>
      <c r="AU19" s="87">
        <v>146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32</v>
      </c>
      <c r="B20" s="96" t="s">
        <v>286</v>
      </c>
      <c r="C20" s="85" t="s">
        <v>287</v>
      </c>
      <c r="D20" s="87">
        <f>SUM(E20,+H20,+K20)</f>
        <v>51349</v>
      </c>
      <c r="E20" s="87">
        <f>SUM(F20:G20)</f>
        <v>0</v>
      </c>
      <c r="F20" s="87">
        <v>0</v>
      </c>
      <c r="G20" s="87">
        <v>0</v>
      </c>
      <c r="H20" s="87">
        <f>SUM(I20:J20)</f>
        <v>1096</v>
      </c>
      <c r="I20" s="87">
        <v>1096</v>
      </c>
      <c r="J20" s="87">
        <v>0</v>
      </c>
      <c r="K20" s="87">
        <f>SUM(L20:M20)</f>
        <v>50253</v>
      </c>
      <c r="L20" s="87">
        <v>409</v>
      </c>
      <c r="M20" s="87">
        <v>49844</v>
      </c>
      <c r="N20" s="87">
        <f>SUM(O20,+V20,+AC20)</f>
        <v>51349</v>
      </c>
      <c r="O20" s="87">
        <f>SUM(P20:U20)</f>
        <v>1505</v>
      </c>
      <c r="P20" s="87">
        <v>1505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49844</v>
      </c>
      <c r="W20" s="87">
        <v>49844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0</v>
      </c>
      <c r="AG20" s="87">
        <v>0</v>
      </c>
      <c r="AH20" s="87">
        <v>0</v>
      </c>
      <c r="AI20" s="87">
        <v>0</v>
      </c>
      <c r="AJ20" s="87">
        <f>SUM(AK20:AS20)</f>
        <v>0</v>
      </c>
      <c r="AK20" s="87">
        <v>0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32</v>
      </c>
      <c r="B21" s="96" t="s">
        <v>288</v>
      </c>
      <c r="C21" s="85" t="s">
        <v>289</v>
      </c>
      <c r="D21" s="87">
        <f>SUM(E21,+H21,+K21)</f>
        <v>34962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34962</v>
      </c>
      <c r="L21" s="87">
        <v>729</v>
      </c>
      <c r="M21" s="87">
        <v>34233</v>
      </c>
      <c r="N21" s="87">
        <f>SUM(O21,+V21,+AC21)</f>
        <v>34962</v>
      </c>
      <c r="O21" s="87">
        <f>SUM(P21:U21)</f>
        <v>729</v>
      </c>
      <c r="P21" s="87">
        <v>729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34233</v>
      </c>
      <c r="W21" s="87">
        <v>34233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1074</v>
      </c>
      <c r="AG21" s="87">
        <v>1074</v>
      </c>
      <c r="AH21" s="87">
        <v>0</v>
      </c>
      <c r="AI21" s="87">
        <v>0</v>
      </c>
      <c r="AJ21" s="87">
        <f>SUM(AK21:AS21)</f>
        <v>1074</v>
      </c>
      <c r="AK21" s="87">
        <v>0</v>
      </c>
      <c r="AL21" s="87">
        <v>0</v>
      </c>
      <c r="AM21" s="87">
        <v>1074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32</v>
      </c>
      <c r="B22" s="96" t="s">
        <v>290</v>
      </c>
      <c r="C22" s="85" t="s">
        <v>291</v>
      </c>
      <c r="D22" s="87">
        <f>SUM(E22,+H22,+K22)</f>
        <v>42743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42743</v>
      </c>
      <c r="L22" s="87">
        <v>981</v>
      </c>
      <c r="M22" s="87">
        <v>41762</v>
      </c>
      <c r="N22" s="87">
        <f>SUM(O22,+V22,+AC22)</f>
        <v>42743</v>
      </c>
      <c r="O22" s="87">
        <f>SUM(P22:U22)</f>
        <v>981</v>
      </c>
      <c r="P22" s="87">
        <v>981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41762</v>
      </c>
      <c r="W22" s="87">
        <v>41762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1213</v>
      </c>
      <c r="AG22" s="87">
        <v>1213</v>
      </c>
      <c r="AH22" s="87">
        <v>0</v>
      </c>
      <c r="AI22" s="87">
        <v>0</v>
      </c>
      <c r="AJ22" s="87">
        <f>SUM(AK22:AS22)</f>
        <v>1213</v>
      </c>
      <c r="AK22" s="87">
        <v>0</v>
      </c>
      <c r="AL22" s="87">
        <v>0</v>
      </c>
      <c r="AM22" s="87">
        <v>1213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32</v>
      </c>
      <c r="B23" s="96" t="s">
        <v>292</v>
      </c>
      <c r="C23" s="85" t="s">
        <v>293</v>
      </c>
      <c r="D23" s="87">
        <f>SUM(E23,+H23,+K23)</f>
        <v>7450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7450</v>
      </c>
      <c r="L23" s="87">
        <v>201</v>
      </c>
      <c r="M23" s="87">
        <v>7249</v>
      </c>
      <c r="N23" s="87">
        <f>SUM(O23,+V23,+AC23)</f>
        <v>7709</v>
      </c>
      <c r="O23" s="87">
        <f>SUM(P23:U23)</f>
        <v>201</v>
      </c>
      <c r="P23" s="87">
        <v>201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7249</v>
      </c>
      <c r="W23" s="87">
        <v>7249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259</v>
      </c>
      <c r="AD23" s="87">
        <v>259</v>
      </c>
      <c r="AE23" s="87">
        <v>0</v>
      </c>
      <c r="AF23" s="87">
        <f>SUM(AG23:AI23)</f>
        <v>0</v>
      </c>
      <c r="AG23" s="87">
        <v>0</v>
      </c>
      <c r="AH23" s="87">
        <v>0</v>
      </c>
      <c r="AI23" s="87">
        <v>0</v>
      </c>
      <c r="AJ23" s="87">
        <f>SUM(AK23:AS23)</f>
        <v>37</v>
      </c>
      <c r="AK23" s="87">
        <v>0</v>
      </c>
      <c r="AL23" s="87">
        <v>37</v>
      </c>
      <c r="AM23" s="87">
        <v>0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37</v>
      </c>
      <c r="BA23" s="87">
        <v>37</v>
      </c>
      <c r="BB23" s="87">
        <v>0</v>
      </c>
      <c r="BC23" s="87">
        <v>0</v>
      </c>
    </row>
    <row r="24" spans="1:55" ht="13.5" customHeight="1">
      <c r="A24" s="98" t="s">
        <v>32</v>
      </c>
      <c r="B24" s="96" t="s">
        <v>294</v>
      </c>
      <c r="C24" s="85" t="s">
        <v>295</v>
      </c>
      <c r="D24" s="87">
        <f>SUM(E24,+H24,+K24)</f>
        <v>16615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16615</v>
      </c>
      <c r="L24" s="87">
        <v>379</v>
      </c>
      <c r="M24" s="87">
        <v>16236</v>
      </c>
      <c r="N24" s="87">
        <f>SUM(O24,+V24,+AC24)</f>
        <v>16615</v>
      </c>
      <c r="O24" s="87">
        <f>SUM(P24:U24)</f>
        <v>379</v>
      </c>
      <c r="P24" s="87">
        <v>379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16236</v>
      </c>
      <c r="W24" s="87">
        <v>16236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405</v>
      </c>
      <c r="AG24" s="87">
        <v>405</v>
      </c>
      <c r="AH24" s="87">
        <v>0</v>
      </c>
      <c r="AI24" s="87">
        <v>0</v>
      </c>
      <c r="AJ24" s="87">
        <f>SUM(AK24:AS24)</f>
        <v>405</v>
      </c>
      <c r="AK24" s="87">
        <v>0</v>
      </c>
      <c r="AL24" s="87">
        <v>0</v>
      </c>
      <c r="AM24" s="87">
        <v>403</v>
      </c>
      <c r="AN24" s="87">
        <v>0</v>
      </c>
      <c r="AO24" s="87">
        <v>0</v>
      </c>
      <c r="AP24" s="87">
        <v>0</v>
      </c>
      <c r="AQ24" s="87">
        <v>0</v>
      </c>
      <c r="AR24" s="87">
        <v>2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32</v>
      </c>
      <c r="B25" s="96" t="s">
        <v>296</v>
      </c>
      <c r="C25" s="85" t="s">
        <v>297</v>
      </c>
      <c r="D25" s="87">
        <f>SUM(E25,+H25,+K25)</f>
        <v>30108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30108</v>
      </c>
      <c r="L25" s="87">
        <v>1400</v>
      </c>
      <c r="M25" s="87">
        <v>28708</v>
      </c>
      <c r="N25" s="87">
        <f>SUM(O25,+V25,+AC25)</f>
        <v>30108</v>
      </c>
      <c r="O25" s="87">
        <f>SUM(P25:U25)</f>
        <v>1400</v>
      </c>
      <c r="P25" s="87">
        <v>1400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28708</v>
      </c>
      <c r="W25" s="87">
        <v>28708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732</v>
      </c>
      <c r="AG25" s="87">
        <v>732</v>
      </c>
      <c r="AH25" s="87">
        <v>0</v>
      </c>
      <c r="AI25" s="87">
        <v>0</v>
      </c>
      <c r="AJ25" s="87">
        <f>SUM(AK25:AS25)</f>
        <v>732</v>
      </c>
      <c r="AK25" s="87">
        <v>0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732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32</v>
      </c>
      <c r="B26" s="96" t="s">
        <v>298</v>
      </c>
      <c r="C26" s="85" t="s">
        <v>299</v>
      </c>
      <c r="D26" s="87">
        <f>SUM(E26,+H26,+K26)</f>
        <v>7976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7976</v>
      </c>
      <c r="L26" s="87">
        <v>212</v>
      </c>
      <c r="M26" s="87">
        <v>7764</v>
      </c>
      <c r="N26" s="87">
        <f>SUM(O26,+V26,+AC26)</f>
        <v>7976</v>
      </c>
      <c r="O26" s="87">
        <f>SUM(P26:U26)</f>
        <v>212</v>
      </c>
      <c r="P26" s="87">
        <v>212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7764</v>
      </c>
      <c r="W26" s="87">
        <v>7764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248</v>
      </c>
      <c r="AG26" s="87">
        <v>248</v>
      </c>
      <c r="AH26" s="87">
        <v>0</v>
      </c>
      <c r="AI26" s="87">
        <v>0</v>
      </c>
      <c r="AJ26" s="87">
        <f>SUM(AK26:AS26)</f>
        <v>248</v>
      </c>
      <c r="AK26" s="87">
        <v>0</v>
      </c>
      <c r="AL26" s="87">
        <v>0</v>
      </c>
      <c r="AM26" s="87">
        <v>248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32</v>
      </c>
      <c r="B27" s="96" t="s">
        <v>300</v>
      </c>
      <c r="C27" s="85" t="s">
        <v>301</v>
      </c>
      <c r="D27" s="87">
        <f>SUM(E27,+H27,+K27)</f>
        <v>13907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13907</v>
      </c>
      <c r="L27" s="87">
        <v>409</v>
      </c>
      <c r="M27" s="87">
        <v>13498</v>
      </c>
      <c r="N27" s="87">
        <f>SUM(O27,+V27,+AC27)</f>
        <v>13907</v>
      </c>
      <c r="O27" s="87">
        <f>SUM(P27:U27)</f>
        <v>409</v>
      </c>
      <c r="P27" s="87">
        <v>409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13498</v>
      </c>
      <c r="W27" s="87">
        <v>13498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17</v>
      </c>
      <c r="AG27" s="87">
        <v>17</v>
      </c>
      <c r="AH27" s="87">
        <v>0</v>
      </c>
      <c r="AI27" s="87">
        <v>0</v>
      </c>
      <c r="AJ27" s="87">
        <f>SUM(AK27:AS27)</f>
        <v>290</v>
      </c>
      <c r="AK27" s="87">
        <v>290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17</v>
      </c>
      <c r="AU27" s="87">
        <v>17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32</v>
      </c>
      <c r="B28" s="96" t="s">
        <v>302</v>
      </c>
      <c r="C28" s="85" t="s">
        <v>303</v>
      </c>
      <c r="D28" s="87">
        <f>SUM(E28,+H28,+K28)</f>
        <v>27060</v>
      </c>
      <c r="E28" s="87">
        <f>SUM(F28:G28)</f>
        <v>0</v>
      </c>
      <c r="F28" s="87">
        <v>0</v>
      </c>
      <c r="G28" s="87">
        <v>0</v>
      </c>
      <c r="H28" s="87">
        <f>SUM(I28:J28)</f>
        <v>17430</v>
      </c>
      <c r="I28" s="87">
        <v>706</v>
      </c>
      <c r="J28" s="87">
        <v>16724</v>
      </c>
      <c r="K28" s="87">
        <f>SUM(L28:M28)</f>
        <v>9630</v>
      </c>
      <c r="L28" s="87">
        <v>316</v>
      </c>
      <c r="M28" s="87">
        <v>9314</v>
      </c>
      <c r="N28" s="87">
        <f>SUM(O28,+V28,+AC28)</f>
        <v>27060</v>
      </c>
      <c r="O28" s="87">
        <f>SUM(P28:U28)</f>
        <v>1022</v>
      </c>
      <c r="P28" s="87">
        <v>1022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26038</v>
      </c>
      <c r="W28" s="87">
        <v>26038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42</v>
      </c>
      <c r="AG28" s="87">
        <v>42</v>
      </c>
      <c r="AH28" s="87">
        <v>0</v>
      </c>
      <c r="AI28" s="87">
        <v>0</v>
      </c>
      <c r="AJ28" s="87">
        <f>SUM(AK28:AS28)</f>
        <v>574</v>
      </c>
      <c r="AK28" s="87">
        <v>565</v>
      </c>
      <c r="AL28" s="87">
        <v>0</v>
      </c>
      <c r="AM28" s="87">
        <v>0</v>
      </c>
      <c r="AN28" s="87">
        <v>0</v>
      </c>
      <c r="AO28" s="87">
        <v>0</v>
      </c>
      <c r="AP28" s="87">
        <v>0</v>
      </c>
      <c r="AQ28" s="87">
        <v>9</v>
      </c>
      <c r="AR28" s="87">
        <v>0</v>
      </c>
      <c r="AS28" s="87">
        <v>0</v>
      </c>
      <c r="AT28" s="87">
        <f>SUM(AU28:AY28)</f>
        <v>33</v>
      </c>
      <c r="AU28" s="87">
        <v>33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9</v>
      </c>
      <c r="BA28" s="87">
        <v>9</v>
      </c>
      <c r="BB28" s="87">
        <v>0</v>
      </c>
      <c r="BC28" s="87">
        <v>0</v>
      </c>
    </row>
    <row r="29" spans="1:55" ht="13.5" customHeight="1">
      <c r="A29" s="98" t="s">
        <v>32</v>
      </c>
      <c r="B29" s="96" t="s">
        <v>304</v>
      </c>
      <c r="C29" s="85" t="s">
        <v>305</v>
      </c>
      <c r="D29" s="87">
        <f>SUM(E29,+H29,+K29)</f>
        <v>7836</v>
      </c>
      <c r="E29" s="87">
        <f>SUM(F29:G29)</f>
        <v>0</v>
      </c>
      <c r="F29" s="87">
        <v>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7836</v>
      </c>
      <c r="L29" s="87">
        <v>210</v>
      </c>
      <c r="M29" s="87">
        <v>7626</v>
      </c>
      <c r="N29" s="87">
        <f>SUM(O29,+V29,+AC29)</f>
        <v>7836</v>
      </c>
      <c r="O29" s="87">
        <f>SUM(P29:U29)</f>
        <v>210</v>
      </c>
      <c r="P29" s="87">
        <v>0</v>
      </c>
      <c r="Q29" s="87">
        <v>0</v>
      </c>
      <c r="R29" s="87">
        <v>0</v>
      </c>
      <c r="S29" s="87">
        <v>210</v>
      </c>
      <c r="T29" s="87">
        <v>0</v>
      </c>
      <c r="U29" s="87">
        <v>0</v>
      </c>
      <c r="V29" s="87">
        <f>SUM(W29:AB29)</f>
        <v>7626</v>
      </c>
      <c r="W29" s="87">
        <v>0</v>
      </c>
      <c r="X29" s="87">
        <v>0</v>
      </c>
      <c r="Y29" s="87">
        <v>0</v>
      </c>
      <c r="Z29" s="87">
        <v>7626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0</v>
      </c>
      <c r="AG29" s="87">
        <v>0</v>
      </c>
      <c r="AH29" s="87">
        <v>0</v>
      </c>
      <c r="AI29" s="87">
        <v>0</v>
      </c>
      <c r="AJ29" s="87">
        <f>SUM(AK29:AS29)</f>
        <v>0</v>
      </c>
      <c r="AK29" s="87">
        <v>0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32</v>
      </c>
      <c r="B30" s="96" t="s">
        <v>306</v>
      </c>
      <c r="C30" s="85" t="s">
        <v>307</v>
      </c>
      <c r="D30" s="87">
        <f>SUM(E30,+H30,+K30)</f>
        <v>30056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30056</v>
      </c>
      <c r="L30" s="87">
        <v>1183</v>
      </c>
      <c r="M30" s="87">
        <v>28873</v>
      </c>
      <c r="N30" s="87">
        <f>SUM(O30,+V30,+AC30)</f>
        <v>30056</v>
      </c>
      <c r="O30" s="87">
        <f>SUM(P30:U30)</f>
        <v>1183</v>
      </c>
      <c r="P30" s="87">
        <v>1183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28873</v>
      </c>
      <c r="W30" s="87">
        <v>28873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58</v>
      </c>
      <c r="AG30" s="87">
        <v>58</v>
      </c>
      <c r="AH30" s="87">
        <v>0</v>
      </c>
      <c r="AI30" s="87">
        <v>0</v>
      </c>
      <c r="AJ30" s="87">
        <f>SUM(AK30:AS30)</f>
        <v>382</v>
      </c>
      <c r="AK30" s="87">
        <v>372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10</v>
      </c>
      <c r="AR30" s="87">
        <v>0</v>
      </c>
      <c r="AS30" s="87">
        <v>0</v>
      </c>
      <c r="AT30" s="87">
        <f>SUM(AU30:AY30)</f>
        <v>48</v>
      </c>
      <c r="AU30" s="87">
        <v>48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4</v>
      </c>
      <c r="BA30" s="87">
        <v>4</v>
      </c>
      <c r="BB30" s="87">
        <v>0</v>
      </c>
      <c r="BC30" s="87">
        <v>0</v>
      </c>
    </row>
    <row r="31" spans="1:55" ht="13.5" customHeight="1">
      <c r="A31" s="98" t="s">
        <v>32</v>
      </c>
      <c r="B31" s="96" t="s">
        <v>308</v>
      </c>
      <c r="C31" s="85" t="s">
        <v>309</v>
      </c>
      <c r="D31" s="87">
        <f>SUM(E31,+H31,+K31)</f>
        <v>6703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6703</v>
      </c>
      <c r="L31" s="87">
        <v>69</v>
      </c>
      <c r="M31" s="87">
        <v>6634</v>
      </c>
      <c r="N31" s="87">
        <f>SUM(O31,+V31,+AC31)</f>
        <v>6703</v>
      </c>
      <c r="O31" s="87">
        <f>SUM(P31:U31)</f>
        <v>69</v>
      </c>
      <c r="P31" s="87">
        <v>69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6634</v>
      </c>
      <c r="W31" s="87">
        <v>6634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227</v>
      </c>
      <c r="AG31" s="87">
        <v>227</v>
      </c>
      <c r="AH31" s="87">
        <v>0</v>
      </c>
      <c r="AI31" s="87">
        <v>0</v>
      </c>
      <c r="AJ31" s="87">
        <f>SUM(AK31:AS31)</f>
        <v>227</v>
      </c>
      <c r="AK31" s="87">
        <v>0</v>
      </c>
      <c r="AL31" s="87">
        <v>0</v>
      </c>
      <c r="AM31" s="87">
        <v>227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32</v>
      </c>
      <c r="B32" s="96" t="s">
        <v>310</v>
      </c>
      <c r="C32" s="85" t="s">
        <v>311</v>
      </c>
      <c r="D32" s="87">
        <f>SUM(E32,+H32,+K32)</f>
        <v>5087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5087</v>
      </c>
      <c r="L32" s="87">
        <v>62</v>
      </c>
      <c r="M32" s="87">
        <v>5025</v>
      </c>
      <c r="N32" s="87">
        <f>SUM(O32,+V32,+AC32)</f>
        <v>5087</v>
      </c>
      <c r="O32" s="87">
        <f>SUM(P32:U32)</f>
        <v>62</v>
      </c>
      <c r="P32" s="87">
        <v>62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5025</v>
      </c>
      <c r="W32" s="87">
        <v>5025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167</v>
      </c>
      <c r="AG32" s="87">
        <v>167</v>
      </c>
      <c r="AH32" s="87">
        <v>0</v>
      </c>
      <c r="AI32" s="87">
        <v>0</v>
      </c>
      <c r="AJ32" s="87">
        <f>SUM(AK32:AS32)</f>
        <v>167</v>
      </c>
      <c r="AK32" s="87">
        <v>0</v>
      </c>
      <c r="AL32" s="87">
        <v>0</v>
      </c>
      <c r="AM32" s="87">
        <v>167</v>
      </c>
      <c r="AN32" s="87">
        <v>0</v>
      </c>
      <c r="AO32" s="87">
        <v>0</v>
      </c>
      <c r="AP32" s="87">
        <v>0</v>
      </c>
      <c r="AQ32" s="87">
        <v>0</v>
      </c>
      <c r="AR32" s="87">
        <v>0</v>
      </c>
      <c r="AS32" s="87">
        <v>0</v>
      </c>
      <c r="AT32" s="87">
        <f>SUM(AU32:AY32)</f>
        <v>42</v>
      </c>
      <c r="AU32" s="87">
        <v>0</v>
      </c>
      <c r="AV32" s="87">
        <v>0</v>
      </c>
      <c r="AW32" s="87">
        <v>42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32</v>
      </c>
      <c r="B33" s="96" t="s">
        <v>312</v>
      </c>
      <c r="C33" s="85" t="s">
        <v>313</v>
      </c>
      <c r="D33" s="87">
        <f>SUM(E33,+H33,+K33)</f>
        <v>3036</v>
      </c>
      <c r="E33" s="87">
        <f>SUM(F33:G33)</f>
        <v>0</v>
      </c>
      <c r="F33" s="87">
        <v>0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3036</v>
      </c>
      <c r="L33" s="87">
        <v>59</v>
      </c>
      <c r="M33" s="87">
        <v>2977</v>
      </c>
      <c r="N33" s="87">
        <f>SUM(O33,+V33,+AC33)</f>
        <v>3036</v>
      </c>
      <c r="O33" s="87">
        <f>SUM(P33:U33)</f>
        <v>59</v>
      </c>
      <c r="P33" s="87">
        <v>59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2977</v>
      </c>
      <c r="W33" s="87">
        <v>2977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0</v>
      </c>
      <c r="AG33" s="87">
        <v>0</v>
      </c>
      <c r="AH33" s="87">
        <v>0</v>
      </c>
      <c r="AI33" s="87">
        <v>0</v>
      </c>
      <c r="AJ33" s="87">
        <f>SUM(AK33:AS33)</f>
        <v>0</v>
      </c>
      <c r="AK33" s="87">
        <v>0</v>
      </c>
      <c r="AL33" s="87">
        <v>0</v>
      </c>
      <c r="AM33" s="87">
        <v>0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0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15</v>
      </c>
      <c r="BA33" s="87">
        <v>15</v>
      </c>
      <c r="BB33" s="87">
        <v>0</v>
      </c>
      <c r="BC33" s="87">
        <v>0</v>
      </c>
    </row>
    <row r="34" spans="1:55" ht="13.5" customHeight="1">
      <c r="A34" s="98" t="s">
        <v>32</v>
      </c>
      <c r="B34" s="96" t="s">
        <v>314</v>
      </c>
      <c r="C34" s="85" t="s">
        <v>315</v>
      </c>
      <c r="D34" s="87">
        <f>SUM(E34,+H34,+K34)</f>
        <v>4288</v>
      </c>
      <c r="E34" s="87">
        <f>SUM(F34:G34)</f>
        <v>0</v>
      </c>
      <c r="F34" s="87">
        <v>0</v>
      </c>
      <c r="G34" s="87">
        <v>0</v>
      </c>
      <c r="H34" s="87">
        <f>SUM(I34:J34)</f>
        <v>0</v>
      </c>
      <c r="I34" s="87">
        <v>0</v>
      </c>
      <c r="J34" s="87">
        <v>0</v>
      </c>
      <c r="K34" s="87">
        <f>SUM(L34:M34)</f>
        <v>4288</v>
      </c>
      <c r="L34" s="87">
        <v>135</v>
      </c>
      <c r="M34" s="87">
        <v>4153</v>
      </c>
      <c r="N34" s="87">
        <f>SUM(O34,+V34,+AC34)</f>
        <v>4288</v>
      </c>
      <c r="O34" s="87">
        <f>SUM(P34:U34)</f>
        <v>135</v>
      </c>
      <c r="P34" s="87">
        <v>135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4153</v>
      </c>
      <c r="W34" s="87">
        <v>4153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61</v>
      </c>
      <c r="AG34" s="87">
        <v>61</v>
      </c>
      <c r="AH34" s="87">
        <v>0</v>
      </c>
      <c r="AI34" s="87">
        <v>0</v>
      </c>
      <c r="AJ34" s="87">
        <f>SUM(AK34:AS34)</f>
        <v>61</v>
      </c>
      <c r="AK34" s="87">
        <v>0</v>
      </c>
      <c r="AL34" s="87">
        <v>0</v>
      </c>
      <c r="AM34" s="87">
        <v>61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87">
        <v>0</v>
      </c>
      <c r="AT34" s="87">
        <f>SUM(AU34:AY34)</f>
        <v>2</v>
      </c>
      <c r="AU34" s="87">
        <v>0</v>
      </c>
      <c r="AV34" s="87">
        <v>0</v>
      </c>
      <c r="AW34" s="87">
        <v>2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>
      <c r="A35" s="98" t="s">
        <v>32</v>
      </c>
      <c r="B35" s="96" t="s">
        <v>316</v>
      </c>
      <c r="C35" s="85" t="s">
        <v>317</v>
      </c>
      <c r="D35" s="87">
        <f>SUM(E35,+H35,+K35)</f>
        <v>6805</v>
      </c>
      <c r="E35" s="87">
        <f>SUM(F35:G35)</f>
        <v>0</v>
      </c>
      <c r="F35" s="87">
        <v>0</v>
      </c>
      <c r="G35" s="87">
        <v>0</v>
      </c>
      <c r="H35" s="87">
        <f>SUM(I35:J35)</f>
        <v>0</v>
      </c>
      <c r="I35" s="87">
        <v>0</v>
      </c>
      <c r="J35" s="87">
        <v>0</v>
      </c>
      <c r="K35" s="87">
        <f>SUM(L35:M35)</f>
        <v>6805</v>
      </c>
      <c r="L35" s="87">
        <v>163</v>
      </c>
      <c r="M35" s="87">
        <v>6642</v>
      </c>
      <c r="N35" s="87">
        <f>SUM(O35,+V35,+AC35)</f>
        <v>6805</v>
      </c>
      <c r="O35" s="87">
        <f>SUM(P35:U35)</f>
        <v>163</v>
      </c>
      <c r="P35" s="87">
        <v>163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6642</v>
      </c>
      <c r="W35" s="87">
        <v>6642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126</v>
      </c>
      <c r="AG35" s="87">
        <v>126</v>
      </c>
      <c r="AH35" s="87">
        <v>0</v>
      </c>
      <c r="AI35" s="87">
        <v>0</v>
      </c>
      <c r="AJ35" s="87">
        <f>SUM(AK35:AS35)</f>
        <v>126</v>
      </c>
      <c r="AK35" s="87">
        <v>0</v>
      </c>
      <c r="AL35" s="87">
        <v>0</v>
      </c>
      <c r="AM35" s="87">
        <v>126</v>
      </c>
      <c r="AN35" s="87">
        <v>0</v>
      </c>
      <c r="AO35" s="87">
        <v>0</v>
      </c>
      <c r="AP35" s="87">
        <v>0</v>
      </c>
      <c r="AQ35" s="87">
        <v>0</v>
      </c>
      <c r="AR35" s="87">
        <v>0</v>
      </c>
      <c r="AS35" s="87">
        <v>0</v>
      </c>
      <c r="AT35" s="87">
        <f>SUM(AU35:AY35)</f>
        <v>13</v>
      </c>
      <c r="AU35" s="87">
        <v>0</v>
      </c>
      <c r="AV35" s="87">
        <v>0</v>
      </c>
      <c r="AW35" s="87">
        <v>13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32</v>
      </c>
      <c r="B36" s="96" t="s">
        <v>318</v>
      </c>
      <c r="C36" s="85" t="s">
        <v>319</v>
      </c>
      <c r="D36" s="87">
        <f>SUM(E36,+H36,+K36)</f>
        <v>3120</v>
      </c>
      <c r="E36" s="87">
        <f>SUM(F36:G36)</f>
        <v>0</v>
      </c>
      <c r="F36" s="87">
        <v>0</v>
      </c>
      <c r="G36" s="87">
        <v>0</v>
      </c>
      <c r="H36" s="87">
        <f>SUM(I36:J36)</f>
        <v>0</v>
      </c>
      <c r="I36" s="87">
        <v>0</v>
      </c>
      <c r="J36" s="87">
        <v>0</v>
      </c>
      <c r="K36" s="87">
        <f>SUM(L36:M36)</f>
        <v>3120</v>
      </c>
      <c r="L36" s="87">
        <v>126</v>
      </c>
      <c r="M36" s="87">
        <v>2994</v>
      </c>
      <c r="N36" s="87">
        <f>SUM(O36,+V36,+AC36)</f>
        <v>3120</v>
      </c>
      <c r="O36" s="87">
        <f>SUM(P36:U36)</f>
        <v>126</v>
      </c>
      <c r="P36" s="87">
        <v>0</v>
      </c>
      <c r="Q36" s="87">
        <v>0</v>
      </c>
      <c r="R36" s="87">
        <v>0</v>
      </c>
      <c r="S36" s="87">
        <v>0</v>
      </c>
      <c r="T36" s="87">
        <v>126</v>
      </c>
      <c r="U36" s="87">
        <v>0</v>
      </c>
      <c r="V36" s="87">
        <f>SUM(W36:AB36)</f>
        <v>2994</v>
      </c>
      <c r="W36" s="87">
        <v>0</v>
      </c>
      <c r="X36" s="87">
        <v>0</v>
      </c>
      <c r="Y36" s="87">
        <v>0</v>
      </c>
      <c r="Z36" s="87">
        <v>0</v>
      </c>
      <c r="AA36" s="87">
        <v>2994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0</v>
      </c>
      <c r="AG36" s="87">
        <v>0</v>
      </c>
      <c r="AH36" s="87">
        <v>0</v>
      </c>
      <c r="AI36" s="87">
        <v>0</v>
      </c>
      <c r="AJ36" s="87">
        <f>SUM(AK36:AS36)</f>
        <v>0</v>
      </c>
      <c r="AK36" s="87">
        <v>0</v>
      </c>
      <c r="AL36" s="87">
        <v>0</v>
      </c>
      <c r="AM36" s="87">
        <v>0</v>
      </c>
      <c r="AN36" s="87">
        <v>0</v>
      </c>
      <c r="AO36" s="87">
        <v>0</v>
      </c>
      <c r="AP36" s="87">
        <v>0</v>
      </c>
      <c r="AQ36" s="87">
        <v>0</v>
      </c>
      <c r="AR36" s="87">
        <v>0</v>
      </c>
      <c r="AS36" s="87">
        <v>0</v>
      </c>
      <c r="AT36" s="87">
        <f>SUM(AU36:AY36)</f>
        <v>0</v>
      </c>
      <c r="AU36" s="87">
        <v>0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>
      <c r="A37" s="98" t="s">
        <v>32</v>
      </c>
      <c r="B37" s="96" t="s">
        <v>320</v>
      </c>
      <c r="C37" s="85" t="s">
        <v>321</v>
      </c>
      <c r="D37" s="87">
        <f>SUM(E37,+H37,+K37)</f>
        <v>4297</v>
      </c>
      <c r="E37" s="87">
        <f>SUM(F37:G37)</f>
        <v>0</v>
      </c>
      <c r="F37" s="87">
        <v>0</v>
      </c>
      <c r="G37" s="87">
        <v>0</v>
      </c>
      <c r="H37" s="87">
        <f>SUM(I37:J37)</f>
        <v>0</v>
      </c>
      <c r="I37" s="87">
        <v>0</v>
      </c>
      <c r="J37" s="87">
        <v>0</v>
      </c>
      <c r="K37" s="87">
        <f>SUM(L37:M37)</f>
        <v>4297</v>
      </c>
      <c r="L37" s="87">
        <v>143</v>
      </c>
      <c r="M37" s="87">
        <v>4154</v>
      </c>
      <c r="N37" s="87">
        <f>SUM(O37,+V37,+AC37)</f>
        <v>4297</v>
      </c>
      <c r="O37" s="87">
        <f>SUM(P37:U37)</f>
        <v>143</v>
      </c>
      <c r="P37" s="87">
        <v>143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f>SUM(W37:AB37)</f>
        <v>4154</v>
      </c>
      <c r="W37" s="87">
        <v>4154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4</v>
      </c>
      <c r="AG37" s="87">
        <v>4</v>
      </c>
      <c r="AH37" s="87">
        <v>0</v>
      </c>
      <c r="AI37" s="87">
        <v>0</v>
      </c>
      <c r="AJ37" s="87">
        <f>SUM(AK37:AS37)</f>
        <v>4</v>
      </c>
      <c r="AK37" s="87">
        <v>0</v>
      </c>
      <c r="AL37" s="87">
        <v>0</v>
      </c>
      <c r="AM37" s="87">
        <v>4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0</v>
      </c>
      <c r="AT37" s="87">
        <f>SUM(AU37:AY37)</f>
        <v>0</v>
      </c>
      <c r="AU37" s="87">
        <v>0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0</v>
      </c>
      <c r="BA37" s="87">
        <v>0</v>
      </c>
      <c r="BB37" s="87">
        <v>0</v>
      </c>
      <c r="BC37" s="87">
        <v>0</v>
      </c>
    </row>
    <row r="38" spans="1:55" ht="13.5" customHeight="1">
      <c r="A38" s="98" t="s">
        <v>32</v>
      </c>
      <c r="B38" s="96" t="s">
        <v>322</v>
      </c>
      <c r="C38" s="85" t="s">
        <v>323</v>
      </c>
      <c r="D38" s="87">
        <f>SUM(E38,+H38,+K38)</f>
        <v>5767</v>
      </c>
      <c r="E38" s="87">
        <f>SUM(F38:G38)</f>
        <v>0</v>
      </c>
      <c r="F38" s="87">
        <v>0</v>
      </c>
      <c r="G38" s="87">
        <v>0</v>
      </c>
      <c r="H38" s="87">
        <f>SUM(I38:J38)</f>
        <v>0</v>
      </c>
      <c r="I38" s="87">
        <v>0</v>
      </c>
      <c r="J38" s="87">
        <v>0</v>
      </c>
      <c r="K38" s="87">
        <f>SUM(L38:M38)</f>
        <v>5767</v>
      </c>
      <c r="L38" s="87">
        <v>166</v>
      </c>
      <c r="M38" s="87">
        <v>5601</v>
      </c>
      <c r="N38" s="87">
        <f>SUM(O38,+V38,+AC38)</f>
        <v>5767</v>
      </c>
      <c r="O38" s="87">
        <f>SUM(P38:U38)</f>
        <v>166</v>
      </c>
      <c r="P38" s="87">
        <v>166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f>SUM(W38:AB38)</f>
        <v>5601</v>
      </c>
      <c r="W38" s="87">
        <v>5601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155</v>
      </c>
      <c r="AG38" s="87">
        <v>155</v>
      </c>
      <c r="AH38" s="87">
        <v>0</v>
      </c>
      <c r="AI38" s="87">
        <v>0</v>
      </c>
      <c r="AJ38" s="87">
        <f>SUM(AK38:AS38)</f>
        <v>155</v>
      </c>
      <c r="AK38" s="87">
        <v>0</v>
      </c>
      <c r="AL38" s="87">
        <v>0</v>
      </c>
      <c r="AM38" s="87">
        <v>0</v>
      </c>
      <c r="AN38" s="87">
        <v>0</v>
      </c>
      <c r="AO38" s="87">
        <v>0</v>
      </c>
      <c r="AP38" s="87">
        <v>0</v>
      </c>
      <c r="AQ38" s="87">
        <v>0</v>
      </c>
      <c r="AR38" s="87">
        <v>1</v>
      </c>
      <c r="AS38" s="87">
        <v>154</v>
      </c>
      <c r="AT38" s="87">
        <f>SUM(AU38:AY38)</f>
        <v>0</v>
      </c>
      <c r="AU38" s="87">
        <v>0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0</v>
      </c>
      <c r="BA38" s="87">
        <v>0</v>
      </c>
      <c r="BB38" s="87">
        <v>0</v>
      </c>
      <c r="BC38" s="87">
        <v>0</v>
      </c>
    </row>
    <row r="39" spans="1:55" ht="13.5" customHeight="1">
      <c r="A39" s="98" t="s">
        <v>32</v>
      </c>
      <c r="B39" s="96" t="s">
        <v>324</v>
      </c>
      <c r="C39" s="85" t="s">
        <v>325</v>
      </c>
      <c r="D39" s="87">
        <f>SUM(E39,+H39,+K39)</f>
        <v>10418</v>
      </c>
      <c r="E39" s="87">
        <f>SUM(F39:G39)</f>
        <v>0</v>
      </c>
      <c r="F39" s="87">
        <v>0</v>
      </c>
      <c r="G39" s="87">
        <v>0</v>
      </c>
      <c r="H39" s="87">
        <f>SUM(I39:J39)</f>
        <v>0</v>
      </c>
      <c r="I39" s="87">
        <v>0</v>
      </c>
      <c r="J39" s="87">
        <v>0</v>
      </c>
      <c r="K39" s="87">
        <f>SUM(L39:M39)</f>
        <v>10418</v>
      </c>
      <c r="L39" s="87">
        <v>735</v>
      </c>
      <c r="M39" s="87">
        <v>9683</v>
      </c>
      <c r="N39" s="87">
        <f>SUM(O39,+V39,+AC39)</f>
        <v>10418</v>
      </c>
      <c r="O39" s="87">
        <f>SUM(P39:U39)</f>
        <v>735</v>
      </c>
      <c r="P39" s="87">
        <v>735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9683</v>
      </c>
      <c r="W39" s="87">
        <v>9683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355</v>
      </c>
      <c r="AG39" s="87">
        <v>355</v>
      </c>
      <c r="AH39" s="87">
        <v>0</v>
      </c>
      <c r="AI39" s="87">
        <v>0</v>
      </c>
      <c r="AJ39" s="87">
        <f>SUM(AK39:AS39)</f>
        <v>355</v>
      </c>
      <c r="AK39" s="87">
        <v>0</v>
      </c>
      <c r="AL39" s="87">
        <v>0</v>
      </c>
      <c r="AM39" s="87">
        <v>355</v>
      </c>
      <c r="AN39" s="87">
        <v>0</v>
      </c>
      <c r="AO39" s="87">
        <v>0</v>
      </c>
      <c r="AP39" s="87">
        <v>0</v>
      </c>
      <c r="AQ39" s="87">
        <v>0</v>
      </c>
      <c r="AR39" s="87">
        <v>0</v>
      </c>
      <c r="AS39" s="87">
        <v>0</v>
      </c>
      <c r="AT39" s="87">
        <f>SUM(AU39:AY39)</f>
        <v>0</v>
      </c>
      <c r="AU39" s="87">
        <v>0</v>
      </c>
      <c r="AV39" s="87">
        <v>0</v>
      </c>
      <c r="AW39" s="87">
        <v>0</v>
      </c>
      <c r="AX39" s="87">
        <v>0</v>
      </c>
      <c r="AY39" s="87">
        <v>0</v>
      </c>
      <c r="AZ39" s="87">
        <f>SUM(BA39:BC39)</f>
        <v>0</v>
      </c>
      <c r="BA39" s="87">
        <v>0</v>
      </c>
      <c r="BB39" s="87">
        <v>0</v>
      </c>
      <c r="BC39" s="87">
        <v>0</v>
      </c>
    </row>
    <row r="40" spans="1:55" ht="13.5" customHeight="1">
      <c r="A40" s="98" t="s">
        <v>32</v>
      </c>
      <c r="B40" s="96" t="s">
        <v>326</v>
      </c>
      <c r="C40" s="85" t="s">
        <v>327</v>
      </c>
      <c r="D40" s="87">
        <f>SUM(E40,+H40,+K40)</f>
        <v>13921</v>
      </c>
      <c r="E40" s="87">
        <f>SUM(F40:G40)</f>
        <v>0</v>
      </c>
      <c r="F40" s="87">
        <v>0</v>
      </c>
      <c r="G40" s="87">
        <v>0</v>
      </c>
      <c r="H40" s="87">
        <f>SUM(I40:J40)</f>
        <v>0</v>
      </c>
      <c r="I40" s="87">
        <v>0</v>
      </c>
      <c r="J40" s="87">
        <v>0</v>
      </c>
      <c r="K40" s="87">
        <f>SUM(L40:M40)</f>
        <v>13921</v>
      </c>
      <c r="L40" s="87">
        <v>619</v>
      </c>
      <c r="M40" s="87">
        <v>13302</v>
      </c>
      <c r="N40" s="87">
        <f>SUM(O40,+V40,+AC40)</f>
        <v>13921</v>
      </c>
      <c r="O40" s="87">
        <f>SUM(P40:U40)</f>
        <v>619</v>
      </c>
      <c r="P40" s="87">
        <v>619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f>SUM(W40:AB40)</f>
        <v>13302</v>
      </c>
      <c r="W40" s="87">
        <v>13302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f>SUM(AD40:AE40)</f>
        <v>0</v>
      </c>
      <c r="AD40" s="87">
        <v>0</v>
      </c>
      <c r="AE40" s="87">
        <v>0</v>
      </c>
      <c r="AF40" s="87">
        <f>SUM(AG40:AI40)</f>
        <v>33</v>
      </c>
      <c r="AG40" s="87">
        <v>33</v>
      </c>
      <c r="AH40" s="87">
        <v>0</v>
      </c>
      <c r="AI40" s="87">
        <v>0</v>
      </c>
      <c r="AJ40" s="87">
        <f>SUM(AK40:AS40)</f>
        <v>78</v>
      </c>
      <c r="AK40" s="87">
        <v>72</v>
      </c>
      <c r="AL40" s="87">
        <v>0</v>
      </c>
      <c r="AM40" s="87">
        <v>0</v>
      </c>
      <c r="AN40" s="87">
        <v>0</v>
      </c>
      <c r="AO40" s="87">
        <v>0</v>
      </c>
      <c r="AP40" s="87">
        <v>0</v>
      </c>
      <c r="AQ40" s="87">
        <v>6</v>
      </c>
      <c r="AR40" s="87">
        <v>0</v>
      </c>
      <c r="AS40" s="87">
        <v>0</v>
      </c>
      <c r="AT40" s="87">
        <f>SUM(AU40:AY40)</f>
        <v>27</v>
      </c>
      <c r="AU40" s="87">
        <v>27</v>
      </c>
      <c r="AV40" s="87">
        <v>0</v>
      </c>
      <c r="AW40" s="87">
        <v>0</v>
      </c>
      <c r="AX40" s="87">
        <v>0</v>
      </c>
      <c r="AY40" s="87">
        <v>0</v>
      </c>
      <c r="AZ40" s="87">
        <f>SUM(BA40:BC40)</f>
        <v>0</v>
      </c>
      <c r="BA40" s="87">
        <v>0</v>
      </c>
      <c r="BB40" s="87">
        <v>0</v>
      </c>
      <c r="BC40" s="87">
        <v>0</v>
      </c>
    </row>
    <row r="41" spans="1:55" ht="13.5" customHeight="1">
      <c r="A41" s="98" t="s">
        <v>32</v>
      </c>
      <c r="B41" s="96" t="s">
        <v>328</v>
      </c>
      <c r="C41" s="85" t="s">
        <v>329</v>
      </c>
      <c r="D41" s="87">
        <f>SUM(E41,+H41,+K41)</f>
        <v>4440</v>
      </c>
      <c r="E41" s="87">
        <f>SUM(F41:G41)</f>
        <v>0</v>
      </c>
      <c r="F41" s="87">
        <v>0</v>
      </c>
      <c r="G41" s="87">
        <v>0</v>
      </c>
      <c r="H41" s="87">
        <f>SUM(I41:J41)</f>
        <v>0</v>
      </c>
      <c r="I41" s="87">
        <v>0</v>
      </c>
      <c r="J41" s="87">
        <v>0</v>
      </c>
      <c r="K41" s="87">
        <f>SUM(L41:M41)</f>
        <v>4440</v>
      </c>
      <c r="L41" s="87">
        <v>316</v>
      </c>
      <c r="M41" s="87">
        <v>4124</v>
      </c>
      <c r="N41" s="87">
        <f>SUM(O41,+V41,+AC41)</f>
        <v>4440</v>
      </c>
      <c r="O41" s="87">
        <f>SUM(P41:U41)</f>
        <v>316</v>
      </c>
      <c r="P41" s="87">
        <v>316</v>
      </c>
      <c r="Q41" s="87">
        <v>0</v>
      </c>
      <c r="R41" s="87">
        <v>0</v>
      </c>
      <c r="S41" s="87">
        <v>0</v>
      </c>
      <c r="T41" s="87">
        <v>0</v>
      </c>
      <c r="U41" s="87">
        <v>0</v>
      </c>
      <c r="V41" s="87">
        <f>SUM(W41:AB41)</f>
        <v>4124</v>
      </c>
      <c r="W41" s="87">
        <v>4124</v>
      </c>
      <c r="X41" s="87">
        <v>0</v>
      </c>
      <c r="Y41" s="87">
        <v>0</v>
      </c>
      <c r="Z41" s="87">
        <v>0</v>
      </c>
      <c r="AA41" s="87">
        <v>0</v>
      </c>
      <c r="AB41" s="87">
        <v>0</v>
      </c>
      <c r="AC41" s="87">
        <f>SUM(AD41:AE41)</f>
        <v>0</v>
      </c>
      <c r="AD41" s="87">
        <v>0</v>
      </c>
      <c r="AE41" s="87">
        <v>0</v>
      </c>
      <c r="AF41" s="87">
        <f>SUM(AG41:AI41)</f>
        <v>0</v>
      </c>
      <c r="AG41" s="87">
        <v>0</v>
      </c>
      <c r="AH41" s="87">
        <v>0</v>
      </c>
      <c r="AI41" s="87">
        <v>0</v>
      </c>
      <c r="AJ41" s="87">
        <f>SUM(AK41:AS41)</f>
        <v>0</v>
      </c>
      <c r="AK41" s="87">
        <v>0</v>
      </c>
      <c r="AL41" s="87">
        <v>0</v>
      </c>
      <c r="AM41" s="87">
        <v>0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87">
        <v>0</v>
      </c>
      <c r="AT41" s="87">
        <f>SUM(AU41:AY41)</f>
        <v>0</v>
      </c>
      <c r="AU41" s="87">
        <v>0</v>
      </c>
      <c r="AV41" s="87">
        <v>0</v>
      </c>
      <c r="AW41" s="87">
        <v>0</v>
      </c>
      <c r="AX41" s="87">
        <v>0</v>
      </c>
      <c r="AY41" s="87">
        <v>0</v>
      </c>
      <c r="AZ41" s="87">
        <f>SUM(BA41:BC41)</f>
        <v>0</v>
      </c>
      <c r="BA41" s="87">
        <v>0</v>
      </c>
      <c r="BB41" s="87">
        <v>0</v>
      </c>
      <c r="BC41" s="87">
        <v>0</v>
      </c>
    </row>
    <row r="42" spans="1:55" ht="13.5" customHeight="1">
      <c r="A42" s="98" t="s">
        <v>32</v>
      </c>
      <c r="B42" s="96" t="s">
        <v>330</v>
      </c>
      <c r="C42" s="85" t="s">
        <v>331</v>
      </c>
      <c r="D42" s="87">
        <f>SUM(E42,+H42,+K42)</f>
        <v>7347</v>
      </c>
      <c r="E42" s="87">
        <f>SUM(F42:G42)</f>
        <v>0</v>
      </c>
      <c r="F42" s="87">
        <v>0</v>
      </c>
      <c r="G42" s="87">
        <v>0</v>
      </c>
      <c r="H42" s="87">
        <f>SUM(I42:J42)</f>
        <v>0</v>
      </c>
      <c r="I42" s="87">
        <v>0</v>
      </c>
      <c r="J42" s="87">
        <v>0</v>
      </c>
      <c r="K42" s="87">
        <f>SUM(L42:M42)</f>
        <v>7347</v>
      </c>
      <c r="L42" s="87">
        <v>564</v>
      </c>
      <c r="M42" s="87">
        <v>6783</v>
      </c>
      <c r="N42" s="87">
        <f>SUM(O42,+V42,+AC42)</f>
        <v>7508</v>
      </c>
      <c r="O42" s="87">
        <f>SUM(P42:U42)</f>
        <v>564</v>
      </c>
      <c r="P42" s="87">
        <v>564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f>SUM(W42:AB42)</f>
        <v>6783</v>
      </c>
      <c r="W42" s="87">
        <v>6783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87">
        <f>SUM(AD42:AE42)</f>
        <v>161</v>
      </c>
      <c r="AD42" s="87">
        <v>161</v>
      </c>
      <c r="AE42" s="87">
        <v>0</v>
      </c>
      <c r="AF42" s="87">
        <f>SUM(AG42:AI42)</f>
        <v>213</v>
      </c>
      <c r="AG42" s="87">
        <v>213</v>
      </c>
      <c r="AH42" s="87">
        <v>0</v>
      </c>
      <c r="AI42" s="87">
        <v>0</v>
      </c>
      <c r="AJ42" s="87">
        <f>SUM(AK42:AS42)</f>
        <v>213</v>
      </c>
      <c r="AK42" s="87">
        <v>0</v>
      </c>
      <c r="AL42" s="87">
        <v>0</v>
      </c>
      <c r="AM42" s="87">
        <v>213</v>
      </c>
      <c r="AN42" s="87">
        <v>0</v>
      </c>
      <c r="AO42" s="87">
        <v>0</v>
      </c>
      <c r="AP42" s="87">
        <v>0</v>
      </c>
      <c r="AQ42" s="87">
        <v>0</v>
      </c>
      <c r="AR42" s="87">
        <v>0</v>
      </c>
      <c r="AS42" s="87">
        <v>0</v>
      </c>
      <c r="AT42" s="87">
        <f>SUM(AU42:AY42)</f>
        <v>0</v>
      </c>
      <c r="AU42" s="87">
        <v>0</v>
      </c>
      <c r="AV42" s="87">
        <v>0</v>
      </c>
      <c r="AW42" s="87">
        <v>0</v>
      </c>
      <c r="AX42" s="87">
        <v>0</v>
      </c>
      <c r="AY42" s="87">
        <v>0</v>
      </c>
      <c r="AZ42" s="87">
        <f>SUM(BA42:BC42)</f>
        <v>0</v>
      </c>
      <c r="BA42" s="87">
        <v>0</v>
      </c>
      <c r="BB42" s="87">
        <v>0</v>
      </c>
      <c r="BC42" s="87">
        <v>0</v>
      </c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42">
    <sortCondition ref="A8:A42"/>
    <sortCondition ref="B8:B42"/>
    <sortCondition ref="C8:C42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41" man="1"/>
    <brk id="31" min="1" max="41" man="1"/>
    <brk id="45" min="1" max="4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22000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22100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22130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22203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22205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22206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22207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22208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22209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22210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22211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22212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22213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22214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22215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22216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22219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22220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22221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22222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22223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22224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22225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22226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22301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22302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22304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22305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22306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22325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22341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22342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22344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22424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22429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 t="str">
        <f>+水洗化人口等!B42</f>
        <v>22461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94EA46-3160-49AD-B6C3-6E8B4FB6964D}"/>
</file>

<file path=customXml/itemProps2.xml><?xml version="1.0" encoding="utf-8"?>
<ds:datastoreItem xmlns:ds="http://schemas.openxmlformats.org/officeDocument/2006/customXml" ds:itemID="{A03E7E6B-1DAB-443E-91AF-82B6E23A2A96}"/>
</file>

<file path=customXml/itemProps3.xml><?xml version="1.0" encoding="utf-8"?>
<ds:datastoreItem xmlns:ds="http://schemas.openxmlformats.org/officeDocument/2006/customXml" ds:itemID="{D7ADEA77-83DC-48FE-AF0B-AF2AF54C15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2026-01-16T04:59:07Z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