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21岐阜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水洗化人口等!$A$6:$AD$48</definedName>
    <definedName name="_xlnm.Print_Area" localSheetId="2">し尿集計結果!$A$1:$M$37</definedName>
    <definedName name="_xlnm.Print_Area" localSheetId="1">し尿処理状況!$2:$49</definedName>
    <definedName name="_xlnm.Print_Area" localSheetId="0">水洗化人口等!$2:$49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N36" i="2" s="1"/>
  <c r="O37" i="2"/>
  <c r="O38" i="2"/>
  <c r="O39" i="2"/>
  <c r="O40" i="2"/>
  <c r="O41" i="2"/>
  <c r="O42" i="2"/>
  <c r="O43" i="2"/>
  <c r="O44" i="2"/>
  <c r="O45" i="2"/>
  <c r="O46" i="2"/>
  <c r="O47" i="2"/>
  <c r="O48" i="2"/>
  <c r="N48" i="2" s="1"/>
  <c r="O49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7" i="2"/>
  <c r="N38" i="2"/>
  <c r="N39" i="2"/>
  <c r="N40" i="2"/>
  <c r="N41" i="2"/>
  <c r="N42" i="2"/>
  <c r="N43" i="2"/>
  <c r="N44" i="2"/>
  <c r="N45" i="2"/>
  <c r="N46" i="2"/>
  <c r="N47" i="2"/>
  <c r="N49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D8" i="1"/>
  <c r="T8" i="1" s="1"/>
  <c r="D9" i="1"/>
  <c r="T9" i="1" s="1"/>
  <c r="D10" i="1"/>
  <c r="T10" i="1" s="1"/>
  <c r="D11" i="1"/>
  <c r="T11" i="1" s="1"/>
  <c r="D12" i="1"/>
  <c r="N12" i="1" s="1"/>
  <c r="D13" i="1"/>
  <c r="T13" i="1" s="1"/>
  <c r="D14" i="1"/>
  <c r="T14" i="1" s="1"/>
  <c r="D15" i="1"/>
  <c r="T15" i="1" s="1"/>
  <c r="D16" i="1"/>
  <c r="T16" i="1" s="1"/>
  <c r="D17" i="1"/>
  <c r="T17" i="1" s="1"/>
  <c r="D18" i="1"/>
  <c r="F18" i="1" s="1"/>
  <c r="D19" i="1"/>
  <c r="T19" i="1" s="1"/>
  <c r="D20" i="1"/>
  <c r="T20" i="1" s="1"/>
  <c r="D21" i="1"/>
  <c r="T21" i="1" s="1"/>
  <c r="D22" i="1"/>
  <c r="T22" i="1" s="1"/>
  <c r="D23" i="1"/>
  <c r="T23" i="1" s="1"/>
  <c r="D24" i="1"/>
  <c r="T24" i="1" s="1"/>
  <c r="D25" i="1"/>
  <c r="T25" i="1" s="1"/>
  <c r="D26" i="1"/>
  <c r="T26" i="1" s="1"/>
  <c r="D27" i="1"/>
  <c r="F27" i="1" s="1"/>
  <c r="D28" i="1"/>
  <c r="T28" i="1" s="1"/>
  <c r="D29" i="1"/>
  <c r="T29" i="1" s="1"/>
  <c r="D30" i="1"/>
  <c r="N30" i="1" s="1"/>
  <c r="D31" i="1"/>
  <c r="T31" i="1" s="1"/>
  <c r="D32" i="1"/>
  <c r="T32" i="1" s="1"/>
  <c r="D33" i="1"/>
  <c r="T33" i="1" s="1"/>
  <c r="D34" i="1"/>
  <c r="T34" i="1" s="1"/>
  <c r="D35" i="1"/>
  <c r="T35" i="1" s="1"/>
  <c r="D36" i="1"/>
  <c r="J36" i="1" s="1"/>
  <c r="D37" i="1"/>
  <c r="T37" i="1" s="1"/>
  <c r="D38" i="1"/>
  <c r="T38" i="1" s="1"/>
  <c r="D39" i="1"/>
  <c r="F39" i="1" s="1"/>
  <c r="D40" i="1"/>
  <c r="T40" i="1" s="1"/>
  <c r="D41" i="1"/>
  <c r="T41" i="1" s="1"/>
  <c r="D42" i="1"/>
  <c r="J42" i="1" s="1"/>
  <c r="D43" i="1"/>
  <c r="T43" i="1" s="1"/>
  <c r="D44" i="1"/>
  <c r="T44" i="1" s="1"/>
  <c r="D45" i="1"/>
  <c r="T45" i="1" s="1"/>
  <c r="D46" i="1"/>
  <c r="T46" i="1" s="1"/>
  <c r="D47" i="1"/>
  <c r="T47" i="1" s="1"/>
  <c r="D48" i="1"/>
  <c r="T48" i="1" s="1"/>
  <c r="D49" i="1"/>
  <c r="T49" i="1" s="1"/>
  <c r="F24" i="1" l="1"/>
  <c r="J48" i="1"/>
  <c r="J24" i="1"/>
  <c r="L42" i="1"/>
  <c r="L18" i="1"/>
  <c r="N24" i="1"/>
  <c r="T36" i="1"/>
  <c r="F44" i="1"/>
  <c r="F32" i="1"/>
  <c r="F26" i="1"/>
  <c r="F14" i="1"/>
  <c r="F8" i="1"/>
  <c r="J38" i="1"/>
  <c r="J32" i="1"/>
  <c r="J20" i="1"/>
  <c r="J8" i="1"/>
  <c r="L44" i="1"/>
  <c r="L32" i="1"/>
  <c r="L14" i="1"/>
  <c r="F49" i="1"/>
  <c r="F43" i="1"/>
  <c r="F37" i="1"/>
  <c r="F31" i="1"/>
  <c r="F25" i="1"/>
  <c r="F19" i="1"/>
  <c r="F13" i="1"/>
  <c r="J49" i="1"/>
  <c r="J43" i="1"/>
  <c r="J37" i="1"/>
  <c r="J31" i="1"/>
  <c r="J25" i="1"/>
  <c r="J19" i="1"/>
  <c r="J13" i="1"/>
  <c r="L49" i="1"/>
  <c r="L43" i="1"/>
  <c r="L37" i="1"/>
  <c r="L31" i="1"/>
  <c r="L25" i="1"/>
  <c r="L19" i="1"/>
  <c r="L13" i="1"/>
  <c r="N49" i="1"/>
  <c r="N43" i="1"/>
  <c r="N37" i="1"/>
  <c r="N31" i="1"/>
  <c r="N25" i="1"/>
  <c r="N19" i="1"/>
  <c r="N13" i="1"/>
  <c r="J18" i="1"/>
  <c r="L24" i="1"/>
  <c r="N36" i="1"/>
  <c r="N18" i="1"/>
  <c r="T42" i="1"/>
  <c r="T30" i="1"/>
  <c r="T18" i="1"/>
  <c r="T12" i="1"/>
  <c r="F47" i="1"/>
  <c r="F41" i="1"/>
  <c r="F35" i="1"/>
  <c r="F29" i="1"/>
  <c r="F23" i="1"/>
  <c r="F17" i="1"/>
  <c r="F11" i="1"/>
  <c r="J47" i="1"/>
  <c r="J41" i="1"/>
  <c r="J35" i="1"/>
  <c r="J29" i="1"/>
  <c r="J23" i="1"/>
  <c r="J17" i="1"/>
  <c r="J11" i="1"/>
  <c r="L47" i="1"/>
  <c r="L41" i="1"/>
  <c r="L35" i="1"/>
  <c r="L29" i="1"/>
  <c r="L23" i="1"/>
  <c r="L17" i="1"/>
  <c r="L11" i="1"/>
  <c r="N47" i="1"/>
  <c r="N41" i="1"/>
  <c r="N35" i="1"/>
  <c r="N29" i="1"/>
  <c r="N23" i="1"/>
  <c r="N17" i="1"/>
  <c r="N11" i="1"/>
  <c r="F42" i="1"/>
  <c r="J30" i="1"/>
  <c r="L36" i="1"/>
  <c r="N42" i="1"/>
  <c r="F46" i="1"/>
  <c r="F40" i="1"/>
  <c r="F34" i="1"/>
  <c r="F28" i="1"/>
  <c r="F22" i="1"/>
  <c r="F16" i="1"/>
  <c r="F10" i="1"/>
  <c r="J46" i="1"/>
  <c r="J40" i="1"/>
  <c r="J34" i="1"/>
  <c r="J28" i="1"/>
  <c r="J22" i="1"/>
  <c r="J16" i="1"/>
  <c r="J10" i="1"/>
  <c r="L46" i="1"/>
  <c r="L40" i="1"/>
  <c r="L34" i="1"/>
  <c r="L28" i="1"/>
  <c r="L22" i="1"/>
  <c r="L16" i="1"/>
  <c r="L10" i="1"/>
  <c r="N46" i="1"/>
  <c r="N40" i="1"/>
  <c r="N34" i="1"/>
  <c r="N28" i="1"/>
  <c r="N22" i="1"/>
  <c r="N16" i="1"/>
  <c r="N10" i="1"/>
  <c r="F48" i="1"/>
  <c r="F30" i="1"/>
  <c r="F12" i="1"/>
  <c r="J12" i="1"/>
  <c r="L12" i="1"/>
  <c r="F45" i="1"/>
  <c r="F33" i="1"/>
  <c r="F21" i="1"/>
  <c r="F15" i="1"/>
  <c r="F9" i="1"/>
  <c r="J45" i="1"/>
  <c r="J39" i="1"/>
  <c r="J33" i="1"/>
  <c r="J27" i="1"/>
  <c r="J21" i="1"/>
  <c r="J15" i="1"/>
  <c r="J9" i="1"/>
  <c r="L45" i="1"/>
  <c r="L39" i="1"/>
  <c r="L33" i="1"/>
  <c r="L27" i="1"/>
  <c r="L21" i="1"/>
  <c r="L15" i="1"/>
  <c r="L9" i="1"/>
  <c r="N45" i="1"/>
  <c r="N39" i="1"/>
  <c r="N33" i="1"/>
  <c r="N27" i="1"/>
  <c r="N21" i="1"/>
  <c r="N15" i="1"/>
  <c r="N9" i="1"/>
  <c r="T39" i="1"/>
  <c r="T27" i="1"/>
  <c r="F36" i="1"/>
  <c r="L48" i="1"/>
  <c r="L30" i="1"/>
  <c r="N48" i="1"/>
  <c r="F38" i="1"/>
  <c r="F20" i="1"/>
  <c r="J44" i="1"/>
  <c r="J26" i="1"/>
  <c r="J14" i="1"/>
  <c r="L38" i="1"/>
  <c r="L26" i="1"/>
  <c r="L20" i="1"/>
  <c r="L8" i="1"/>
  <c r="N44" i="1"/>
  <c r="N38" i="1"/>
  <c r="N32" i="1"/>
  <c r="N26" i="1"/>
  <c r="N20" i="1"/>
  <c r="N14" i="1"/>
  <c r="N8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E7" i="2"/>
  <c r="AZ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<sst xmlns="http://schemas.openxmlformats.org/spreadsheetml/2006/main" count="872" uniqueCount="346">
  <si>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</si>
  <si>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</si>
  <si>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</si>
  <si>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</si>
  <si>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</si>
  <si>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</si>
  <si>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</si>
  <si>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</si>
  <si>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</si>
  <si>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</si>
  <si>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</si>
  <si>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</si>
  <si>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</si>
  <si>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</si>
  <si>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</si>
  <si>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</si>
  <si>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</si>
  <si>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</si>
  <si>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</si>
  <si>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</si>
  <si>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</si>
  <si>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</si>
  <si>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</si>
  <si>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</si>
  <si>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</si>
  <si>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</si>
  <si>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</si>
  <si>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</si>
  <si>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</si>
  <si>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</si>
  <si>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</si>
  <si>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</si>
  <si>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</si>
  <si>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</si>
  <si>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</si>
  <si>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</si>
  <si>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</si>
  <si>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</si>
  <si>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</si>
  <si>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</si>
  <si>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</si>
  <si>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</si>
  <si>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</si>
  <si>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</si>
  <si>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</si>
  <si>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</si>
  <si>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</si>
  <si>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</si>
  <si>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</si>
  <si>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</si>
  <si>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</si>
  <si>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</si>
  <si>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</si>
  <si>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</si>
  <si>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</si>
  <si>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</si>
  <si>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</si>
  <si>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</si>
  <si>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</si>
  <si>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</si>
  <si>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</si>
  <si>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</si>
  <si>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</si>
  <si>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</si>
  <si>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</si>
  <si>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</si>
  <si>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</si>
  <si>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</si>
  <si>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</si>
  <si>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</si>
  <si>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</si>
  <si>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</si>
  <si>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</si>
  <si>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</si>
  <si>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</si>
  <si>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</si>
  <si>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</si>
  <si>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</si>
  <si>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</si>
  <si>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</si>
  <si>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</si>
  <si>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</si>
  <si>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</si>
  <si>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</si>
  <si>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</si>
  <si>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</si>
  <si>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</si>
  <si>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</si>
  <si>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</si>
  <si>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</si>
  <si>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</si>
  <si>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</si>
  <si>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</si>
  <si>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</si>
  <si>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</si>
  <si>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</si>
  <si>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</si>
  <si>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</si>
  <si>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</si>
  <si>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</si>
  <si>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</si>
  <si>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</si>
  <si>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</si>
  <si>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</si>
  <si>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</si>
  <si>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</si>
  <si>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</si>
  <si>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</si>
  <si>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</si>
  <si>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</si>
  <si>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</si>
  <si>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</si>
  <si>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</si>
  <si>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</si>
  <si>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</si>
  <si>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</si>
  <si>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</si>
  <si>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</si>
  <si>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</si>
  <si>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</si>
  <si>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</si>
  <si>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</si>
  <si>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</si>
  <si>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</si>
  <si>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</si>
  <si>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</si>
  <si>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</si>
  <si>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</si>
  <si>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</si>
  <si>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</si>
  <si>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</si>
  <si>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</si>
  <si>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</si>
  <si>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</si>
  <si>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</si>
  <si>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</si>
  <si>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</si>
  <si>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</si>
  <si>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</si>
  <si>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</si>
  <si>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</si>
  <si>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</si>
  <si>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</si>
  <si>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</si>
  <si>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</si>
  <si>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</si>
  <si>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</si>
  <si>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</si>
  <si>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</si>
  <si>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</si>
  <si>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</si>
  <si>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</si>
  <si>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</si>
  <si>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</si>
  <si>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</si>
  <si>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</si>
  <si>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</si>
  <si>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</si>
  <si>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</si>
  <si>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</si>
  <si>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</si>
  <si>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</si>
  <si>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</si>
  <si>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</si>
  <si>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</si>
  <si>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</si>
  <si>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</si>
  <si>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</si>
  <si>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</si>
  <si>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</si>
  <si>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</si>
  <si>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</si>
  <si>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</si>
  <si>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</si>
  <si>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</si>
  <si>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</si>
  <si>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</si>
  <si>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</si>
  <si>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</si>
  <si>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</si>
  <si>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</si>
  <si>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</si>
  <si>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</si>
  <si>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</si>
  <si>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</si>
  <si>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</si>
  <si>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</si>
  <si>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</si>
  <si>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</si>
  <si>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</si>
  <si>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</si>
  <si>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</si>
  <si>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</si>
  <si>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</si>
  <si>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</si>
  <si>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</si>
  <si>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</si>
  <si>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</si>
  <si>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</si>
  <si>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</si>
  <si>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</si>
  <si>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</si>
  <si>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</si>
  <si>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</si>
  <si>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</si>
  <si>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</si>
  <si>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</si>
  <si>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</si>
  <si>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</si>
  <si>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</si>
  <si>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</si>
  <si>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</si>
  <si>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</si>
  <si>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</si>
  <si>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</si>
  <si>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</si>
  <si>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</si>
  <si>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</si>
  <si>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</si>
  <si>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</si>
  <si>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</si>
  <si>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</si>
  <si>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</si>
  <si>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</si>
  <si>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</si>
  <si>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</si>
  <si>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</si>
  <si>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</si>
  <si>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</si>
  <si>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</si>
  <si>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</si>
  <si>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</si>
  <si>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</si>
  <si>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</si>
  <si>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</si>
  <si>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</si>
  <si>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</si>
  <si>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</si>
  <si>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</si>
  <si>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</si>
  <si>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</si>
  <si>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</si>
  <si>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</si>
  <si>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</si>
  <si>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</si>
  <si>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</si>
  <si>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</si>
  <si>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</si>
  <si>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</si>
  <si>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</si>
  <si>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</si>
  <si>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</si>
  <si>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</si>
  <si>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</si>
  <si>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</si>
  <si>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</si>
  <si>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</si>
  <si>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21000</t>
  </si>
  <si>
    <t>水洗化人口等（令和6年度実績）</t>
    <phoneticPr fontId="3"/>
  </si>
  <si>
    <t>し尿処理の状況（令和6年度実績）</t>
    <phoneticPr fontId="3"/>
  </si>
  <si>
    <t>21201</t>
  </si>
  <si>
    <t>岐阜市</t>
  </si>
  <si>
    <t/>
  </si>
  <si>
    <t>○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</si>
  <si>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</si>
  <si>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</si>
  <si>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</si>
  <si>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</si>
  <si>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</si>
  <si>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</si>
  <si>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</si>
  <si>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</si>
  <si>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</si>
  <si>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</si>
  <si>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</si>
  <si>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</si>
  <si>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</si>
  <si>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</si>
  <si>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</si>
  <si>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</si>
  <si>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</si>
  <si>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</si>
  <si>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</si>
  <si>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</si>
  <si>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</si>
  <si>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</si>
  <si>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</si>
  <si>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</si>
  <si>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</si>
  <si>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</si>
  <si>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</si>
  <si>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</si>
  <si>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</si>
  <si>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</si>
  <si>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</si>
  <si>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</si>
  <si>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</si>
  <si>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</si>
  <si>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</si>
  <si>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</si>
  <si>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</si>
  <si>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</si>
  <si>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</si>
  <si>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</si>
  <si>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</si>
  <si>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</si>
  <si>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</si>
  <si>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</si>
  <si>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</si>
  <si>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</si>
  <si>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</si>
  <si>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</si>
  <si>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</si>
  <si>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</si>
  <si>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</si>
  <si>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</si>
  <si>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</si>
  <si>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</si>
  <si>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</si>
  <si>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</si>
  <si>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</si>
  <si>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</si>
  <si>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</si>
  <si>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</si>
  <si>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</si>
  <si>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池田町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</si>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</sst>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33</v>
      </c>
      <c r="B7" s="108" t="s">
        <v>257</v>
      </c>
      <c r="C7" s="92" t="s">
        <v>198</v>
      </c>
      <c r="D7" s="93">
        <f>+SUM(E7,+I7)</f>
        <v>1920861</v>
      </c>
      <c r="E7" s="93">
        <f>+SUM(G7+H7)</f>
        <v>65894</v>
      </c>
      <c r="F7" s="94">
        <f>IF(D7&gt;0,E7/D7*100,"-")</f>
        <v>3.4304408283576997</v>
      </c>
      <c r="G7" s="93">
        <f>SUM(G$8:G$207)</f>
        <v>65811</v>
      </c>
      <c r="H7" s="93">
        <f>SUM(H$8:H$207)</f>
        <v>83</v>
      </c>
      <c r="I7" s="93">
        <f>+SUM(K7,+M7,O7+P7)</f>
        <v>1854967</v>
      </c>
      <c r="J7" s="94">
        <f>IF(D7&gt;0,I7/D7*100,"-")</f>
        <v>96.569559171642311</v>
      </c>
      <c r="K7" s="93">
        <f>SUM(K$8:K$207)</f>
        <v>1322144</v>
      </c>
      <c r="L7" s="94">
        <f>IF(D7&gt;0,K7/D7*100,"-")</f>
        <v>68.830800354632643</v>
      </c>
      <c r="M7" s="93">
        <f>SUM(M$8:M$207)</f>
        <v>4207</v>
      </c>
      <c r="N7" s="94">
        <f>IF(D7&gt;0,M7/D7*100,"-")</f>
        <v>0.21901636818072728</v>
      </c>
      <c r="O7" s="91">
        <f>SUM(O$8:O$207)</f>
        <v>76295</v>
      </c>
      <c r="P7" s="93">
        <f>SUM(Q7:S7)</f>
        <v>452321</v>
      </c>
      <c r="Q7" s="93">
        <f>SUM(Q$8:Q$207)</f>
        <v>167648</v>
      </c>
      <c r="R7" s="93">
        <f>SUM(R$8:R$207)</f>
        <v>274198</v>
      </c>
      <c r="S7" s="93">
        <f>SUM(S$8:S$207)</f>
        <v>10475</v>
      </c>
      <c r="T7" s="94">
        <f>IF(D7&gt;0,P7/D7*100,"-")</f>
        <v>23.547825688584442</v>
      </c>
      <c r="U7" s="93">
        <f>SUM(U$8:U$207)</f>
        <v>70510</v>
      </c>
      <c r="V7" s="95">
        <f t="shared" ref="V7:AC7" si="0">COUNTIF(V$8:V$207,"○")</f>
        <v>9</v>
      </c>
      <c r="W7" s="95">
        <f t="shared" si="0"/>
        <v>3</v>
      </c>
      <c r="X7" s="95">
        <f t="shared" si="0"/>
        <v>0</v>
      </c>
      <c r="Y7" s="95">
        <f t="shared" si="0"/>
        <v>30</v>
      </c>
      <c r="Z7" s="95">
        <f t="shared" si="0"/>
        <v>4</v>
      </c>
      <c r="AA7" s="95">
        <f t="shared" si="0"/>
        <v>1</v>
      </c>
      <c r="AB7" s="95">
        <f t="shared" si="0"/>
        <v>0</v>
      </c>
      <c r="AC7" s="95">
        <f t="shared" si="0"/>
        <v>37</v>
      </c>
    </row>
    <row r="8" spans="1:31" ht="13.5" customHeight="1">
      <c r="A8" s="85" t="s">
        <v>33</v>
      </c>
      <c r="B8" s="86" t="s">
        <v>260</v>
      </c>
      <c r="C8" s="85" t="s">
        <v>261</v>
      </c>
      <c r="D8" s="87">
        <f>+SUM(E8,+I8)</f>
        <v>399130</v>
      </c>
      <c r="E8" s="87">
        <f>+SUM(G8+H8)</f>
        <v>2075</v>
      </c>
      <c r="F8" s="106">
        <f>IF(D8&gt;0,E8/D8*100,"-")</f>
        <v>0.51988074061082856</v>
      </c>
      <c r="G8" s="87">
        <v>2075</v>
      </c>
      <c r="H8" s="87">
        <v>0</v>
      </c>
      <c r="I8" s="87">
        <f>+SUM(K8,+M8,O8+P8)</f>
        <v>397055</v>
      </c>
      <c r="J8" s="88">
        <f>IF(D8&gt;0,I8/D8*100,"-")</f>
        <v>99.48011925938917</v>
      </c>
      <c r="K8" s="87">
        <v>327843</v>
      </c>
      <c r="L8" s="88">
        <f>IF(D8&gt;0,K8/D8*100,"-")</f>
        <v>82.139403201964271</v>
      </c>
      <c r="M8" s="87">
        <v>0</v>
      </c>
      <c r="N8" s="88">
        <f>IF(D8&gt;0,M8/D8*100,"-")</f>
        <v>0</v>
      </c>
      <c r="O8" s="87">
        <v>0</v>
      </c>
      <c r="P8" s="87">
        <f>SUM(Q8:S8)</f>
        <v>69212</v>
      </c>
      <c r="Q8" s="87">
        <v>45997</v>
      </c>
      <c r="R8" s="87">
        <v>23215</v>
      </c>
      <c r="S8" s="87">
        <v>0</v>
      </c>
      <c r="T8" s="88">
        <f>IF(D8&gt;0,P8/D8*100,"-")</f>
        <v>17.340716057424899</v>
      </c>
      <c r="U8" s="87">
        <v>11509</v>
      </c>
      <c r="V8" s="85"/>
      <c r="W8" s="85" t="s">
        <v>263</v>
      </c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33</v>
      </c>
      <c r="B9" s="86" t="s">
        <v>264</v>
      </c>
      <c r="C9" s="85" t="s">
        <v>265</v>
      </c>
      <c r="D9" s="87">
        <f>+SUM(E9,+I9)</f>
        <v>154536</v>
      </c>
      <c r="E9" s="87">
        <f>+SUM(G9+H9)</f>
        <v>789</v>
      </c>
      <c r="F9" s="106">
        <f>IF(D9&gt;0,E9/D9*100,"-")</f>
        <v>0.51056064606305318</v>
      </c>
      <c r="G9" s="87">
        <v>789</v>
      </c>
      <c r="H9" s="87">
        <v>0</v>
      </c>
      <c r="I9" s="87">
        <f>+SUM(K9,+M9,O9+P9)</f>
        <v>153747</v>
      </c>
      <c r="J9" s="88">
        <f>IF(D9&gt;0,I9/D9*100,"-")</f>
        <v>99.489439353936945</v>
      </c>
      <c r="K9" s="87">
        <v>128326</v>
      </c>
      <c r="L9" s="88">
        <f>IF(D9&gt;0,K9/D9*100,"-")</f>
        <v>83.039550654863589</v>
      </c>
      <c r="M9" s="87">
        <v>0</v>
      </c>
      <c r="N9" s="88">
        <f>IF(D9&gt;0,M9/D9*100,"-")</f>
        <v>0</v>
      </c>
      <c r="O9" s="87">
        <v>816</v>
      </c>
      <c r="P9" s="87">
        <f>SUM(Q9:S9)</f>
        <v>24605</v>
      </c>
      <c r="Q9" s="87">
        <v>0</v>
      </c>
      <c r="R9" s="87">
        <v>14130</v>
      </c>
      <c r="S9" s="87">
        <v>10475</v>
      </c>
      <c r="T9" s="88">
        <f>IF(D9&gt;0,P9/D9*100,"-")</f>
        <v>15.921856395920692</v>
      </c>
      <c r="U9" s="87">
        <v>6308</v>
      </c>
      <c r="V9" s="85"/>
      <c r="W9" s="85"/>
      <c r="X9" s="85"/>
      <c r="Y9" s="85" t="s">
        <v>263</v>
      </c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33</v>
      </c>
      <c r="B10" s="86" t="s">
        <v>266</v>
      </c>
      <c r="C10" s="85" t="s">
        <v>267</v>
      </c>
      <c r="D10" s="87">
        <f>+SUM(E10,+I10)</f>
        <v>80276</v>
      </c>
      <c r="E10" s="87">
        <f>+SUM(G10+H10)</f>
        <v>2933</v>
      </c>
      <c r="F10" s="106">
        <f>IF(D10&gt;0,E10/D10*100,"-")</f>
        <v>3.6536449250087202</v>
      </c>
      <c r="G10" s="87">
        <v>2933</v>
      </c>
      <c r="H10" s="87">
        <v>0</v>
      </c>
      <c r="I10" s="87">
        <f>+SUM(K10,+M10,O10+P10)</f>
        <v>77343</v>
      </c>
      <c r="J10" s="88">
        <f>IF(D10&gt;0,I10/D10*100,"-")</f>
        <v>96.34635507499128</v>
      </c>
      <c r="K10" s="87">
        <v>64276</v>
      </c>
      <c r="L10" s="88">
        <f>IF(D10&gt;0,K10/D10*100,"-")</f>
        <v>80.068762768448849</v>
      </c>
      <c r="M10" s="87">
        <v>0</v>
      </c>
      <c r="N10" s="88">
        <f>IF(D10&gt;0,M10/D10*100,"-")</f>
        <v>0</v>
      </c>
      <c r="O10" s="87">
        <v>6580</v>
      </c>
      <c r="P10" s="87">
        <f>SUM(Q10:S10)</f>
        <v>6487</v>
      </c>
      <c r="Q10" s="87">
        <v>1594</v>
      </c>
      <c r="R10" s="87">
        <v>4893</v>
      </c>
      <c r="S10" s="87">
        <v>0</v>
      </c>
      <c r="T10" s="88">
        <f>IF(D10&gt;0,P10/D10*100,"-")</f>
        <v>8.0808709950670181</v>
      </c>
      <c r="U10" s="87">
        <v>1343</v>
      </c>
      <c r="V10" s="85"/>
      <c r="W10" s="85"/>
      <c r="X10" s="85"/>
      <c r="Y10" s="85" t="s">
        <v>263</v>
      </c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33</v>
      </c>
      <c r="B11" s="86" t="s">
        <v>268</v>
      </c>
      <c r="C11" s="85" t="s">
        <v>269</v>
      </c>
      <c r="D11" s="87">
        <f>+SUM(E11,+I11)</f>
        <v>102280</v>
      </c>
      <c r="E11" s="87">
        <f>+SUM(G11+H11)</f>
        <v>1825</v>
      </c>
      <c r="F11" s="106">
        <f>IF(D11&gt;0,E11/D11*100,"-")</f>
        <v>1.7843175596402034</v>
      </c>
      <c r="G11" s="87">
        <v>1825</v>
      </c>
      <c r="H11" s="87">
        <v>0</v>
      </c>
      <c r="I11" s="87">
        <f>+SUM(K11,+M11,O11+P11)</f>
        <v>100455</v>
      </c>
      <c r="J11" s="88">
        <f>IF(D11&gt;0,I11/D11*100,"-")</f>
        <v>98.215682440359799</v>
      </c>
      <c r="K11" s="87">
        <v>94857</v>
      </c>
      <c r="L11" s="88">
        <f>IF(D11&gt;0,K11/D11*100,"-")</f>
        <v>92.7424716464607</v>
      </c>
      <c r="M11" s="87">
        <v>0</v>
      </c>
      <c r="N11" s="88">
        <f>IF(D11&gt;0,M11/D11*100,"-")</f>
        <v>0</v>
      </c>
      <c r="O11" s="87">
        <v>121</v>
      </c>
      <c r="P11" s="87">
        <f>SUM(Q11:S11)</f>
        <v>5477</v>
      </c>
      <c r="Q11" s="87">
        <v>3286</v>
      </c>
      <c r="R11" s="87">
        <v>2191</v>
      </c>
      <c r="S11" s="87">
        <v>0</v>
      </c>
      <c r="T11" s="88">
        <f>IF(D11&gt;0,P11/D11*100,"-")</f>
        <v>5.3549080954243253</v>
      </c>
      <c r="U11" s="87">
        <v>2374</v>
      </c>
      <c r="V11" s="85"/>
      <c r="W11" s="85" t="s">
        <v>263</v>
      </c>
      <c r="X11" s="85"/>
      <c r="Y11" s="85"/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33</v>
      </c>
      <c r="B12" s="86" t="s">
        <v>270</v>
      </c>
      <c r="C12" s="85" t="s">
        <v>271</v>
      </c>
      <c r="D12" s="87">
        <f>+SUM(E12,+I12)</f>
        <v>81991</v>
      </c>
      <c r="E12" s="87">
        <f>+SUM(G12+H12)</f>
        <v>811</v>
      </c>
      <c r="F12" s="106">
        <f>IF(D12&gt;0,E12/D12*100,"-")</f>
        <v>0.98913295361686038</v>
      </c>
      <c r="G12" s="87">
        <v>811</v>
      </c>
      <c r="H12" s="87">
        <v>0</v>
      </c>
      <c r="I12" s="87">
        <f>+SUM(K12,+M12,O12+P12)</f>
        <v>81180</v>
      </c>
      <c r="J12" s="88">
        <f>IF(D12&gt;0,I12/D12*100,"-")</f>
        <v>99.01086704638314</v>
      </c>
      <c r="K12" s="87">
        <v>71087</v>
      </c>
      <c r="L12" s="88">
        <f>IF(D12&gt;0,K12/D12*100,"-")</f>
        <v>86.700979375785153</v>
      </c>
      <c r="M12" s="87">
        <v>1168</v>
      </c>
      <c r="N12" s="88">
        <f>IF(D12&gt;0,M12/D12*100,"-")</f>
        <v>1.4245465965776731</v>
      </c>
      <c r="O12" s="87">
        <v>7440</v>
      </c>
      <c r="P12" s="87">
        <f>SUM(Q12:S12)</f>
        <v>1485</v>
      </c>
      <c r="Q12" s="87">
        <v>781</v>
      </c>
      <c r="R12" s="87">
        <v>704</v>
      </c>
      <c r="S12" s="87">
        <v>0</v>
      </c>
      <c r="T12" s="88">
        <f>IF(D12&gt;0,P12/D12*100,"-")</f>
        <v>1.8111743971899357</v>
      </c>
      <c r="U12" s="87">
        <v>2810</v>
      </c>
      <c r="V12" s="85"/>
      <c r="W12" s="85"/>
      <c r="X12" s="85"/>
      <c r="Y12" s="85" t="s">
        <v>263</v>
      </c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33</v>
      </c>
      <c r="B13" s="86" t="s">
        <v>272</v>
      </c>
      <c r="C13" s="85" t="s">
        <v>273</v>
      </c>
      <c r="D13" s="87">
        <f>+SUM(E13,+I13)</f>
        <v>72823</v>
      </c>
      <c r="E13" s="87">
        <f>+SUM(G13+H13)</f>
        <v>11741</v>
      </c>
      <c r="F13" s="106">
        <f>IF(D13&gt;0,E13/D13*100,"-")</f>
        <v>16.122653557255262</v>
      </c>
      <c r="G13" s="87">
        <v>11741</v>
      </c>
      <c r="H13" s="87">
        <v>0</v>
      </c>
      <c r="I13" s="87">
        <f>+SUM(K13,+M13,O13+P13)</f>
        <v>61082</v>
      </c>
      <c r="J13" s="88">
        <f>IF(D13&gt;0,I13/D13*100,"-")</f>
        <v>83.877346442744738</v>
      </c>
      <c r="K13" s="87">
        <v>37945</v>
      </c>
      <c r="L13" s="88">
        <f>IF(D13&gt;0,K13/D13*100,"-")</f>
        <v>52.105790752921465</v>
      </c>
      <c r="M13" s="87">
        <v>0</v>
      </c>
      <c r="N13" s="88">
        <f>IF(D13&gt;0,M13/D13*100,"-")</f>
        <v>0</v>
      </c>
      <c r="O13" s="87">
        <v>6257</v>
      </c>
      <c r="P13" s="87">
        <f>SUM(Q13:S13)</f>
        <v>16880</v>
      </c>
      <c r="Q13" s="87">
        <v>437</v>
      </c>
      <c r="R13" s="87">
        <v>16443</v>
      </c>
      <c r="S13" s="87">
        <v>0</v>
      </c>
      <c r="T13" s="88">
        <f>IF(D13&gt;0,P13/D13*100,"-")</f>
        <v>23.179489996292379</v>
      </c>
      <c r="U13" s="87">
        <v>2461</v>
      </c>
      <c r="V13" s="85" t="s">
        <v>263</v>
      </c>
      <c r="W13" s="85"/>
      <c r="X13" s="85"/>
      <c r="Y13" s="85"/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33</v>
      </c>
      <c r="B14" s="86" t="s">
        <v>274</v>
      </c>
      <c r="C14" s="85" t="s">
        <v>275</v>
      </c>
      <c r="D14" s="87">
        <f>+SUM(E14,+I14)</f>
        <v>18083</v>
      </c>
      <c r="E14" s="87">
        <f>+SUM(G14+H14)</f>
        <v>211</v>
      </c>
      <c r="F14" s="106">
        <f>IF(D14&gt;0,E14/D14*100,"-")</f>
        <v>1.1668417851020294</v>
      </c>
      <c r="G14" s="87">
        <v>211</v>
      </c>
      <c r="H14" s="87">
        <v>0</v>
      </c>
      <c r="I14" s="87">
        <f>+SUM(K14,+M14,O14+P14)</f>
        <v>17872</v>
      </c>
      <c r="J14" s="88">
        <f>IF(D14&gt;0,I14/D14*100,"-")</f>
        <v>98.833158214897978</v>
      </c>
      <c r="K14" s="87">
        <v>10013</v>
      </c>
      <c r="L14" s="88">
        <f>IF(D14&gt;0,K14/D14*100,"-")</f>
        <v>55.372449261737543</v>
      </c>
      <c r="M14" s="87">
        <v>0</v>
      </c>
      <c r="N14" s="88">
        <f>IF(D14&gt;0,M14/D14*100,"-")</f>
        <v>0</v>
      </c>
      <c r="O14" s="87">
        <v>2611</v>
      </c>
      <c r="P14" s="87">
        <f>SUM(Q14:S14)</f>
        <v>5248</v>
      </c>
      <c r="Q14" s="87">
        <v>2174</v>
      </c>
      <c r="R14" s="87">
        <v>3074</v>
      </c>
      <c r="S14" s="87">
        <v>0</v>
      </c>
      <c r="T14" s="88">
        <f>IF(D14&gt;0,P14/D14*100,"-")</f>
        <v>29.021733119504507</v>
      </c>
      <c r="U14" s="87">
        <v>664</v>
      </c>
      <c r="V14" s="85"/>
      <c r="W14" s="85" t="s">
        <v>263</v>
      </c>
      <c r="X14" s="85"/>
      <c r="Y14" s="85"/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33</v>
      </c>
      <c r="B15" s="86" t="s">
        <v>276</v>
      </c>
      <c r="C15" s="85" t="s">
        <v>277</v>
      </c>
      <c r="D15" s="87">
        <f>+SUM(E15,+I15)</f>
        <v>35402</v>
      </c>
      <c r="E15" s="87">
        <f>+SUM(G15+H15)</f>
        <v>3774</v>
      </c>
      <c r="F15" s="106">
        <f>IF(D15&gt;0,E15/D15*100,"-")</f>
        <v>10.660414665838088</v>
      </c>
      <c r="G15" s="87">
        <v>3774</v>
      </c>
      <c r="H15" s="87">
        <v>0</v>
      </c>
      <c r="I15" s="87">
        <f>+SUM(K15,+M15,O15+P15)</f>
        <v>31628</v>
      </c>
      <c r="J15" s="88">
        <f>IF(D15&gt;0,I15/D15*100,"-")</f>
        <v>89.33958533416191</v>
      </c>
      <c r="K15" s="87">
        <v>25050</v>
      </c>
      <c r="L15" s="88">
        <f>IF(D15&gt;0,K15/D15*100,"-")</f>
        <v>70.758714196938016</v>
      </c>
      <c r="M15" s="87">
        <v>0</v>
      </c>
      <c r="N15" s="88">
        <f>IF(D15&gt;0,M15/D15*100,"-")</f>
        <v>0</v>
      </c>
      <c r="O15" s="87">
        <v>107</v>
      </c>
      <c r="P15" s="87">
        <f>SUM(Q15:S15)</f>
        <v>6471</v>
      </c>
      <c r="Q15" s="87">
        <v>2053</v>
      </c>
      <c r="R15" s="87">
        <v>4418</v>
      </c>
      <c r="S15" s="87">
        <v>0</v>
      </c>
      <c r="T15" s="88">
        <f>IF(D15&gt;0,P15/D15*100,"-")</f>
        <v>18.278628326083272</v>
      </c>
      <c r="U15" s="87">
        <v>1342</v>
      </c>
      <c r="V15" s="85" t="s">
        <v>263</v>
      </c>
      <c r="W15" s="85"/>
      <c r="X15" s="85"/>
      <c r="Y15" s="85"/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33</v>
      </c>
      <c r="B16" s="86" t="s">
        <v>278</v>
      </c>
      <c r="C16" s="85" t="s">
        <v>279</v>
      </c>
      <c r="D16" s="87">
        <f>+SUM(E16,+I16)</f>
        <v>64684</v>
      </c>
      <c r="E16" s="87">
        <f>+SUM(G16+H16)</f>
        <v>3153</v>
      </c>
      <c r="F16" s="106">
        <f>IF(D16&gt;0,E16/D16*100,"-")</f>
        <v>4.874466637808422</v>
      </c>
      <c r="G16" s="87">
        <v>3153</v>
      </c>
      <c r="H16" s="87">
        <v>0</v>
      </c>
      <c r="I16" s="87">
        <f>+SUM(K16,+M16,O16+P16)</f>
        <v>61531</v>
      </c>
      <c r="J16" s="88">
        <f>IF(D16&gt;0,I16/D16*100,"-")</f>
        <v>95.125533362191575</v>
      </c>
      <c r="K16" s="87">
        <v>26138</v>
      </c>
      <c r="L16" s="88">
        <f>IF(D16&gt;0,K16/D16*100,"-")</f>
        <v>40.408756415806074</v>
      </c>
      <c r="M16" s="87">
        <v>0</v>
      </c>
      <c r="N16" s="88">
        <f>IF(D16&gt;0,M16/D16*100,"-")</f>
        <v>0</v>
      </c>
      <c r="O16" s="87">
        <v>0</v>
      </c>
      <c r="P16" s="87">
        <f>SUM(Q16:S16)</f>
        <v>35393</v>
      </c>
      <c r="Q16" s="87">
        <v>10937</v>
      </c>
      <c r="R16" s="87">
        <v>24456</v>
      </c>
      <c r="S16" s="87">
        <v>0</v>
      </c>
      <c r="T16" s="88">
        <f>IF(D16&gt;0,P16/D16*100,"-")</f>
        <v>54.716776946385501</v>
      </c>
      <c r="U16" s="87">
        <v>1645</v>
      </c>
      <c r="V16" s="85"/>
      <c r="W16" s="85"/>
      <c r="X16" s="85"/>
      <c r="Y16" s="85" t="s">
        <v>263</v>
      </c>
      <c r="Z16" s="85"/>
      <c r="AA16" s="85"/>
      <c r="AB16" s="85"/>
      <c r="AC16" s="85" t="s">
        <v>263</v>
      </c>
      <c r="AD16" s="184" t="s">
        <v>262</v>
      </c>
    </row>
    <row r="17" spans="1:30" ht="13.5" customHeight="1">
      <c r="A17" s="85" t="s">
        <v>33</v>
      </c>
      <c r="B17" s="86" t="s">
        <v>280</v>
      </c>
      <c r="C17" s="85" t="s">
        <v>281</v>
      </c>
      <c r="D17" s="87">
        <f>+SUM(E17,+I17)</f>
        <v>44724</v>
      </c>
      <c r="E17" s="87">
        <f>+SUM(G17+H17)</f>
        <v>6021</v>
      </c>
      <c r="F17" s="106">
        <f>IF(D17&gt;0,E17/D17*100,"-")</f>
        <v>13.462570431982829</v>
      </c>
      <c r="G17" s="87">
        <v>5969</v>
      </c>
      <c r="H17" s="87">
        <v>52</v>
      </c>
      <c r="I17" s="87">
        <f>+SUM(K17,+M17,O17+P17)</f>
        <v>38703</v>
      </c>
      <c r="J17" s="88">
        <f>IF(D17&gt;0,I17/D17*100,"-")</f>
        <v>86.537429568017174</v>
      </c>
      <c r="K17" s="87">
        <v>24799</v>
      </c>
      <c r="L17" s="88">
        <f>IF(D17&gt;0,K17/D17*100,"-")</f>
        <v>55.448975941329039</v>
      </c>
      <c r="M17" s="87">
        <v>0</v>
      </c>
      <c r="N17" s="88">
        <f>IF(D17&gt;0,M17/D17*100,"-")</f>
        <v>0</v>
      </c>
      <c r="O17" s="87">
        <v>1685</v>
      </c>
      <c r="P17" s="87">
        <f>SUM(Q17:S17)</f>
        <v>12219</v>
      </c>
      <c r="Q17" s="87">
        <v>671</v>
      </c>
      <c r="R17" s="87">
        <v>11548</v>
      </c>
      <c r="S17" s="87">
        <v>0</v>
      </c>
      <c r="T17" s="88">
        <f>IF(D17&gt;0,P17/D17*100,"-")</f>
        <v>27.320901529380198</v>
      </c>
      <c r="U17" s="87">
        <v>1266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33</v>
      </c>
      <c r="B18" s="86" t="s">
        <v>282</v>
      </c>
      <c r="C18" s="85" t="s">
        <v>283</v>
      </c>
      <c r="D18" s="87">
        <f>+SUM(E18,+I18)</f>
        <v>56914</v>
      </c>
      <c r="E18" s="87">
        <f>+SUM(G18+H18)</f>
        <v>1500</v>
      </c>
      <c r="F18" s="106">
        <f>IF(D18&gt;0,E18/D18*100,"-")</f>
        <v>2.6355553993744949</v>
      </c>
      <c r="G18" s="87">
        <v>1500</v>
      </c>
      <c r="H18" s="87">
        <v>0</v>
      </c>
      <c r="I18" s="87">
        <f>+SUM(K18,+M18,O18+P18)</f>
        <v>55414</v>
      </c>
      <c r="J18" s="88">
        <f>IF(D18&gt;0,I18/D18*100,"-")</f>
        <v>97.364444600625504</v>
      </c>
      <c r="K18" s="87">
        <v>46123</v>
      </c>
      <c r="L18" s="88">
        <f>IF(D18&gt;0,K18/D18*100,"-")</f>
        <v>81.03981445689989</v>
      </c>
      <c r="M18" s="87">
        <v>0</v>
      </c>
      <c r="N18" s="88">
        <f>IF(D18&gt;0,M18/D18*100,"-")</f>
        <v>0</v>
      </c>
      <c r="O18" s="87">
        <v>2609</v>
      </c>
      <c r="P18" s="87">
        <f>SUM(Q18:S18)</f>
        <v>6682</v>
      </c>
      <c r="Q18" s="87">
        <v>1775</v>
      </c>
      <c r="R18" s="87">
        <v>4907</v>
      </c>
      <c r="S18" s="87">
        <v>0</v>
      </c>
      <c r="T18" s="88">
        <f>IF(D18&gt;0,P18/D18*100,"-")</f>
        <v>11.740520785746916</v>
      </c>
      <c r="U18" s="87">
        <v>6097</v>
      </c>
      <c r="V18" s="85"/>
      <c r="W18" s="85"/>
      <c r="X18" s="85"/>
      <c r="Y18" s="85" t="s">
        <v>263</v>
      </c>
      <c r="Z18" s="85"/>
      <c r="AA18" s="85"/>
      <c r="AB18" s="85"/>
      <c r="AC18" s="85" t="s">
        <v>263</v>
      </c>
      <c r="AD18" s="184" t="s">
        <v>262</v>
      </c>
    </row>
    <row r="19" spans="1:30" ht="13.5" customHeight="1">
      <c r="A19" s="85" t="s">
        <v>33</v>
      </c>
      <c r="B19" s="86" t="s">
        <v>284</v>
      </c>
      <c r="C19" s="85" t="s">
        <v>285</v>
      </c>
      <c r="D19" s="87">
        <f>+SUM(E19,+I19)</f>
        <v>52181</v>
      </c>
      <c r="E19" s="87">
        <f>+SUM(G19+H19)</f>
        <v>1254</v>
      </c>
      <c r="F19" s="106">
        <f>IF(D19&gt;0,E19/D19*100,"-")</f>
        <v>2.4031735689235547</v>
      </c>
      <c r="G19" s="87">
        <v>1254</v>
      </c>
      <c r="H19" s="87">
        <v>0</v>
      </c>
      <c r="I19" s="87">
        <f>+SUM(K19,+M19,O19+P19)</f>
        <v>50927</v>
      </c>
      <c r="J19" s="88">
        <f>IF(D19&gt;0,I19/D19*100,"-")</f>
        <v>97.596826431076451</v>
      </c>
      <c r="K19" s="87">
        <v>39806</v>
      </c>
      <c r="L19" s="88">
        <f>IF(D19&gt;0,K19/D19*100,"-")</f>
        <v>76.28447135930702</v>
      </c>
      <c r="M19" s="87">
        <v>0</v>
      </c>
      <c r="N19" s="88">
        <f>IF(D19&gt;0,M19/D19*100,"-")</f>
        <v>0</v>
      </c>
      <c r="O19" s="87">
        <v>317</v>
      </c>
      <c r="P19" s="87">
        <f>SUM(Q19:S19)</f>
        <v>10804</v>
      </c>
      <c r="Q19" s="87">
        <v>3873</v>
      </c>
      <c r="R19" s="87">
        <v>6931</v>
      </c>
      <c r="S19" s="87">
        <v>0</v>
      </c>
      <c r="T19" s="88">
        <f>IF(D19&gt;0,P19/D19*100,"-")</f>
        <v>20.704854257296716</v>
      </c>
      <c r="U19" s="87">
        <v>2222</v>
      </c>
      <c r="V19" s="85" t="s">
        <v>263</v>
      </c>
      <c r="W19" s="85"/>
      <c r="X19" s="85"/>
      <c r="Y19" s="85"/>
      <c r="Z19" s="85"/>
      <c r="AA19" s="85"/>
      <c r="AB19" s="85"/>
      <c r="AC19" s="85" t="s">
        <v>263</v>
      </c>
      <c r="AD19" s="184" t="s">
        <v>262</v>
      </c>
    </row>
    <row r="20" spans="1:30" ht="13.5" customHeight="1">
      <c r="A20" s="85" t="s">
        <v>33</v>
      </c>
      <c r="B20" s="86" t="s">
        <v>286</v>
      </c>
      <c r="C20" s="85" t="s">
        <v>287</v>
      </c>
      <c r="D20" s="87">
        <f>+SUM(E20,+I20)</f>
        <v>141629</v>
      </c>
      <c r="E20" s="87">
        <f>+SUM(G20+H20)</f>
        <v>4901</v>
      </c>
      <c r="F20" s="106">
        <f>IF(D20&gt;0,E20/D20*100,"-")</f>
        <v>3.4604494842158031</v>
      </c>
      <c r="G20" s="87">
        <v>4901</v>
      </c>
      <c r="H20" s="87">
        <v>0</v>
      </c>
      <c r="I20" s="87">
        <f>+SUM(K20,+M20,O20+P20)</f>
        <v>136728</v>
      </c>
      <c r="J20" s="88">
        <f>IF(D20&gt;0,I20/D20*100,"-")</f>
        <v>96.5395505157842</v>
      </c>
      <c r="K20" s="87">
        <v>107166</v>
      </c>
      <c r="L20" s="88">
        <f>IF(D20&gt;0,K20/D20*100,"-")</f>
        <v>75.666706677304788</v>
      </c>
      <c r="M20" s="87">
        <v>0</v>
      </c>
      <c r="N20" s="88">
        <f>IF(D20&gt;0,M20/D20*100,"-")</f>
        <v>0</v>
      </c>
      <c r="O20" s="87">
        <v>0</v>
      </c>
      <c r="P20" s="87">
        <f>SUM(Q20:S20)</f>
        <v>29562</v>
      </c>
      <c r="Q20" s="87">
        <v>5207</v>
      </c>
      <c r="R20" s="87">
        <v>24355</v>
      </c>
      <c r="S20" s="87">
        <v>0</v>
      </c>
      <c r="T20" s="88">
        <f>IF(D20&gt;0,P20/D20*100,"-")</f>
        <v>20.872843838479408</v>
      </c>
      <c r="U20" s="87">
        <v>4127</v>
      </c>
      <c r="V20" s="85"/>
      <c r="W20" s="85"/>
      <c r="X20" s="85"/>
      <c r="Y20" s="85" t="s">
        <v>263</v>
      </c>
      <c r="Z20" s="85"/>
      <c r="AA20" s="85"/>
      <c r="AB20" s="85"/>
      <c r="AC20" s="85" t="s">
        <v>263</v>
      </c>
      <c r="AD20" s="184" t="s">
        <v>262</v>
      </c>
    </row>
    <row r="21" spans="1:30" ht="13.5" customHeight="1">
      <c r="A21" s="85" t="s">
        <v>33</v>
      </c>
      <c r="B21" s="86" t="s">
        <v>288</v>
      </c>
      <c r="C21" s="85" t="s">
        <v>289</v>
      </c>
      <c r="D21" s="87">
        <f>+SUM(E21,+I21)</f>
        <v>98061</v>
      </c>
      <c r="E21" s="87">
        <f>+SUM(G21+H21)</f>
        <v>2110</v>
      </c>
      <c r="F21" s="106">
        <f>IF(D21&gt;0,E21/D21*100,"-")</f>
        <v>2.1517218873966204</v>
      </c>
      <c r="G21" s="87">
        <v>2110</v>
      </c>
      <c r="H21" s="87">
        <v>0</v>
      </c>
      <c r="I21" s="87">
        <f>+SUM(K21,+M21,O21+P21)</f>
        <v>95951</v>
      </c>
      <c r="J21" s="88">
        <f>IF(D21&gt;0,I21/D21*100,"-")</f>
        <v>97.848278112603381</v>
      </c>
      <c r="K21" s="87">
        <v>87927</v>
      </c>
      <c r="L21" s="88">
        <f>IF(D21&gt;0,K21/D21*100,"-")</f>
        <v>89.665616300058133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8024</v>
      </c>
      <c r="Q21" s="87">
        <v>1557</v>
      </c>
      <c r="R21" s="87">
        <v>6467</v>
      </c>
      <c r="S21" s="87">
        <v>0</v>
      </c>
      <c r="T21" s="88">
        <f>IF(D21&gt;0,P21/D21*100,"-")</f>
        <v>8.1826618125452519</v>
      </c>
      <c r="U21" s="87">
        <v>9011</v>
      </c>
      <c r="V21" s="85"/>
      <c r="W21" s="85"/>
      <c r="X21" s="85"/>
      <c r="Y21" s="85" t="s">
        <v>263</v>
      </c>
      <c r="Z21" s="85"/>
      <c r="AA21" s="85"/>
      <c r="AB21" s="85"/>
      <c r="AC21" s="85" t="s">
        <v>263</v>
      </c>
      <c r="AD21" s="184" t="s">
        <v>262</v>
      </c>
    </row>
    <row r="22" spans="1:30" ht="13.5" customHeight="1">
      <c r="A22" s="85" t="s">
        <v>33</v>
      </c>
      <c r="B22" s="86" t="s">
        <v>290</v>
      </c>
      <c r="C22" s="85" t="s">
        <v>291</v>
      </c>
      <c r="D22" s="87">
        <f>+SUM(E22,+I22)</f>
        <v>24620</v>
      </c>
      <c r="E22" s="87">
        <f>+SUM(G22+H22)</f>
        <v>2713</v>
      </c>
      <c r="F22" s="106">
        <f>IF(D22&gt;0,E22/D22*100,"-")</f>
        <v>11.019496344435419</v>
      </c>
      <c r="G22" s="87">
        <v>2713</v>
      </c>
      <c r="H22" s="87">
        <v>0</v>
      </c>
      <c r="I22" s="87">
        <f>+SUM(K22,+M22,O22+P22)</f>
        <v>21907</v>
      </c>
      <c r="J22" s="88">
        <f>IF(D22&gt;0,I22/D22*100,"-")</f>
        <v>88.980503655564576</v>
      </c>
      <c r="K22" s="87">
        <v>5609</v>
      </c>
      <c r="L22" s="88">
        <f>IF(D22&gt;0,K22/D22*100,"-")</f>
        <v>22.782290820471161</v>
      </c>
      <c r="M22" s="87">
        <v>0</v>
      </c>
      <c r="N22" s="88">
        <f>IF(D22&gt;0,M22/D22*100,"-")</f>
        <v>0</v>
      </c>
      <c r="O22" s="87">
        <v>5531</v>
      </c>
      <c r="P22" s="87">
        <f>SUM(Q22:S22)</f>
        <v>10767</v>
      </c>
      <c r="Q22" s="87">
        <v>6210</v>
      </c>
      <c r="R22" s="87">
        <v>4557</v>
      </c>
      <c r="S22" s="87">
        <v>0</v>
      </c>
      <c r="T22" s="88">
        <f>IF(D22&gt;0,P22/D22*100,"-")</f>
        <v>43.732737611697807</v>
      </c>
      <c r="U22" s="87">
        <v>870</v>
      </c>
      <c r="V22" s="85"/>
      <c r="W22" s="85"/>
      <c r="X22" s="85"/>
      <c r="Y22" s="85" t="s">
        <v>263</v>
      </c>
      <c r="Z22" s="85"/>
      <c r="AA22" s="85"/>
      <c r="AB22" s="85"/>
      <c r="AC22" s="85" t="s">
        <v>263</v>
      </c>
      <c r="AD22" s="184" t="s">
        <v>262</v>
      </c>
    </row>
    <row r="23" spans="1:30" ht="13.5" customHeight="1">
      <c r="A23" s="85" t="s">
        <v>33</v>
      </c>
      <c r="B23" s="86" t="s">
        <v>292</v>
      </c>
      <c r="C23" s="85" t="s">
        <v>293</v>
      </c>
      <c r="D23" s="87">
        <f>+SUM(E23,+I23)</f>
        <v>56168</v>
      </c>
      <c r="E23" s="87">
        <f>+SUM(G23+H23)</f>
        <v>523</v>
      </c>
      <c r="F23" s="106">
        <f>IF(D23&gt;0,E23/D23*100,"-")</f>
        <v>0.93113516593077916</v>
      </c>
      <c r="G23" s="87">
        <v>523</v>
      </c>
      <c r="H23" s="87">
        <v>0</v>
      </c>
      <c r="I23" s="87">
        <f>+SUM(K23,+M23,O23+P23)</f>
        <v>55645</v>
      </c>
      <c r="J23" s="88">
        <f>IF(D23&gt;0,I23/D23*100,"-")</f>
        <v>99.068864834069231</v>
      </c>
      <c r="K23" s="87">
        <v>3038</v>
      </c>
      <c r="L23" s="88">
        <f>IF(D23&gt;0,K23/D23*100,"-")</f>
        <v>5.4087736789631107</v>
      </c>
      <c r="M23" s="87">
        <v>2145</v>
      </c>
      <c r="N23" s="88">
        <f>IF(D23&gt;0,M23/D23*100,"-")</f>
        <v>3.8189004415325454</v>
      </c>
      <c r="O23" s="87">
        <v>315</v>
      </c>
      <c r="P23" s="87">
        <f>SUM(Q23:S23)</f>
        <v>50147</v>
      </c>
      <c r="Q23" s="87">
        <v>21344</v>
      </c>
      <c r="R23" s="87">
        <v>28803</v>
      </c>
      <c r="S23" s="87">
        <v>0</v>
      </c>
      <c r="T23" s="88">
        <f>IF(D23&gt;0,P23/D23*100,"-")</f>
        <v>89.280373166215639</v>
      </c>
      <c r="U23" s="87">
        <v>2843</v>
      </c>
      <c r="V23" s="85"/>
      <c r="W23" s="85"/>
      <c r="X23" s="85"/>
      <c r="Y23" s="85" t="s">
        <v>263</v>
      </c>
      <c r="Z23" s="85"/>
      <c r="AA23" s="85"/>
      <c r="AB23" s="85"/>
      <c r="AC23" s="85" t="s">
        <v>263</v>
      </c>
      <c r="AD23" s="184" t="s">
        <v>262</v>
      </c>
    </row>
    <row r="24" spans="1:30" ht="13.5" customHeight="1">
      <c r="A24" s="85" t="s">
        <v>33</v>
      </c>
      <c r="B24" s="86" t="s">
        <v>294</v>
      </c>
      <c r="C24" s="85" t="s">
        <v>295</v>
      </c>
      <c r="D24" s="87">
        <f>+SUM(E24,+I24)</f>
        <v>21500</v>
      </c>
      <c r="E24" s="87">
        <f>+SUM(G24+H24)</f>
        <v>396</v>
      </c>
      <c r="F24" s="106">
        <f>IF(D24&gt;0,E24/D24*100,"-")</f>
        <v>1.8418604651162791</v>
      </c>
      <c r="G24" s="87">
        <v>396</v>
      </c>
      <c r="H24" s="87">
        <v>0</v>
      </c>
      <c r="I24" s="87">
        <f>+SUM(K24,+M24,O24+P24)</f>
        <v>21104</v>
      </c>
      <c r="J24" s="88">
        <f>IF(D24&gt;0,I24/D24*100,"-")</f>
        <v>98.15813953488373</v>
      </c>
      <c r="K24" s="87">
        <v>15432</v>
      </c>
      <c r="L24" s="88">
        <f>IF(D24&gt;0,K24/D24*100,"-")</f>
        <v>71.776744186046514</v>
      </c>
      <c r="M24" s="87">
        <v>0</v>
      </c>
      <c r="N24" s="88">
        <f>IF(D24&gt;0,M24/D24*100,"-")</f>
        <v>0</v>
      </c>
      <c r="O24" s="87">
        <v>2841</v>
      </c>
      <c r="P24" s="87">
        <f>SUM(Q24:S24)</f>
        <v>2831</v>
      </c>
      <c r="Q24" s="87">
        <v>1102</v>
      </c>
      <c r="R24" s="87">
        <v>1729</v>
      </c>
      <c r="S24" s="87">
        <v>0</v>
      </c>
      <c r="T24" s="88">
        <f>IF(D24&gt;0,P24/D24*100,"-")</f>
        <v>13.167441860465114</v>
      </c>
      <c r="U24" s="87">
        <v>273</v>
      </c>
      <c r="V24" s="85"/>
      <c r="W24" s="85"/>
      <c r="X24" s="85"/>
      <c r="Y24" s="85" t="s">
        <v>263</v>
      </c>
      <c r="Z24" s="85"/>
      <c r="AA24" s="85"/>
      <c r="AB24" s="85"/>
      <c r="AC24" s="85" t="s">
        <v>263</v>
      </c>
      <c r="AD24" s="184" t="s">
        <v>262</v>
      </c>
    </row>
    <row r="25" spans="1:30" ht="13.5" customHeight="1">
      <c r="A25" s="85" t="s">
        <v>33</v>
      </c>
      <c r="B25" s="86" t="s">
        <v>296</v>
      </c>
      <c r="C25" s="85" t="s">
        <v>297</v>
      </c>
      <c r="D25" s="87">
        <f>+SUM(E25,+I25)</f>
        <v>32038</v>
      </c>
      <c r="E25" s="87">
        <f>+SUM(G25+H25)</f>
        <v>1003</v>
      </c>
      <c r="F25" s="106">
        <f>IF(D25&gt;0,E25/D25*100,"-")</f>
        <v>3.1306573444035211</v>
      </c>
      <c r="G25" s="87">
        <v>972</v>
      </c>
      <c r="H25" s="87">
        <v>31</v>
      </c>
      <c r="I25" s="87">
        <f>+SUM(K25,+M25,O25+P25)</f>
        <v>31035</v>
      </c>
      <c r="J25" s="88">
        <f>IF(D25&gt;0,I25/D25*100,"-")</f>
        <v>96.869342655596483</v>
      </c>
      <c r="K25" s="87">
        <v>5224</v>
      </c>
      <c r="L25" s="88">
        <f>IF(D25&gt;0,K25/D25*100,"-")</f>
        <v>16.305637055996005</v>
      </c>
      <c r="M25" s="87">
        <v>0</v>
      </c>
      <c r="N25" s="88">
        <f>IF(D25&gt;0,M25/D25*100,"-")</f>
        <v>0</v>
      </c>
      <c r="O25" s="87">
        <v>9577</v>
      </c>
      <c r="P25" s="87">
        <f>SUM(Q25:S25)</f>
        <v>16234</v>
      </c>
      <c r="Q25" s="87">
        <v>6074</v>
      </c>
      <c r="R25" s="87">
        <v>10160</v>
      </c>
      <c r="S25" s="87">
        <v>0</v>
      </c>
      <c r="T25" s="88">
        <f>IF(D25&gt;0,P25/D25*100,"-")</f>
        <v>50.671078094762464</v>
      </c>
      <c r="U25" s="87">
        <v>876</v>
      </c>
      <c r="V25" s="85"/>
      <c r="W25" s="85"/>
      <c r="X25" s="85"/>
      <c r="Y25" s="85" t="s">
        <v>263</v>
      </c>
      <c r="Z25" s="85"/>
      <c r="AA25" s="85"/>
      <c r="AB25" s="85"/>
      <c r="AC25" s="85" t="s">
        <v>263</v>
      </c>
      <c r="AD25" s="184" t="s">
        <v>262</v>
      </c>
    </row>
    <row r="26" spans="1:30" ht="13.5" customHeight="1">
      <c r="A26" s="85" t="s">
        <v>33</v>
      </c>
      <c r="B26" s="86" t="s">
        <v>298</v>
      </c>
      <c r="C26" s="85" t="s">
        <v>299</v>
      </c>
      <c r="D26" s="87">
        <f>+SUM(E26,+I26)</f>
        <v>36183</v>
      </c>
      <c r="E26" s="87">
        <f>+SUM(G26+H26)</f>
        <v>3467</v>
      </c>
      <c r="F26" s="106">
        <f>IF(D26&gt;0,E26/D26*100,"-")</f>
        <v>9.5818478290910107</v>
      </c>
      <c r="G26" s="87">
        <v>3467</v>
      </c>
      <c r="H26" s="87">
        <v>0</v>
      </c>
      <c r="I26" s="87">
        <f>+SUM(K26,+M26,O26+P26)</f>
        <v>32716</v>
      </c>
      <c r="J26" s="88">
        <f>IF(D26&gt;0,I26/D26*100,"-")</f>
        <v>90.418152170908996</v>
      </c>
      <c r="K26" s="87">
        <v>17918</v>
      </c>
      <c r="L26" s="88">
        <f>IF(D26&gt;0,K26/D26*100,"-")</f>
        <v>49.520493049222011</v>
      </c>
      <c r="M26" s="87">
        <v>0</v>
      </c>
      <c r="N26" s="88">
        <f>IF(D26&gt;0,M26/D26*100,"-")</f>
        <v>0</v>
      </c>
      <c r="O26" s="87">
        <v>6286</v>
      </c>
      <c r="P26" s="87">
        <f>SUM(Q26:S26)</f>
        <v>8512</v>
      </c>
      <c r="Q26" s="87">
        <v>3765</v>
      </c>
      <c r="R26" s="87">
        <v>4747</v>
      </c>
      <c r="S26" s="87">
        <v>0</v>
      </c>
      <c r="T26" s="88">
        <f>IF(D26&gt;0,P26/D26*100,"-")</f>
        <v>23.524859740762235</v>
      </c>
      <c r="U26" s="87">
        <v>693</v>
      </c>
      <c r="V26" s="85"/>
      <c r="W26" s="85"/>
      <c r="X26" s="85"/>
      <c r="Y26" s="85" t="s">
        <v>263</v>
      </c>
      <c r="Z26" s="85"/>
      <c r="AA26" s="85"/>
      <c r="AB26" s="85"/>
      <c r="AC26" s="85" t="s">
        <v>263</v>
      </c>
      <c r="AD26" s="184" t="s">
        <v>262</v>
      </c>
    </row>
    <row r="27" spans="1:30" ht="13.5" customHeight="1">
      <c r="A27" s="85" t="s">
        <v>33</v>
      </c>
      <c r="B27" s="86" t="s">
        <v>300</v>
      </c>
      <c r="C27" s="85" t="s">
        <v>301</v>
      </c>
      <c r="D27" s="87">
        <f>+SUM(E27,+I27)</f>
        <v>28548</v>
      </c>
      <c r="E27" s="87">
        <f>+SUM(G27+H27)</f>
        <v>1272</v>
      </c>
      <c r="F27" s="106">
        <f>IF(D27&gt;0,E27/D27*100,"-")</f>
        <v>4.4556536359815047</v>
      </c>
      <c r="G27" s="87">
        <v>1272</v>
      </c>
      <c r="H27" s="87">
        <v>0</v>
      </c>
      <c r="I27" s="87">
        <f>+SUM(K27,+M27,O27+P27)</f>
        <v>27276</v>
      </c>
      <c r="J27" s="88">
        <f>IF(D27&gt;0,I27/D27*100,"-")</f>
        <v>95.544346364018494</v>
      </c>
      <c r="K27" s="87">
        <v>15804</v>
      </c>
      <c r="L27" s="88">
        <f>IF(D27&gt;0,K27/D27*100,"-")</f>
        <v>55.359394703656996</v>
      </c>
      <c r="M27" s="87">
        <v>46</v>
      </c>
      <c r="N27" s="88">
        <f>IF(D27&gt;0,M27/D27*100,"-")</f>
        <v>0.1611321283452431</v>
      </c>
      <c r="O27" s="87">
        <v>5258</v>
      </c>
      <c r="P27" s="87">
        <f>SUM(Q27:S27)</f>
        <v>6168</v>
      </c>
      <c r="Q27" s="87">
        <v>2114</v>
      </c>
      <c r="R27" s="87">
        <v>4054</v>
      </c>
      <c r="S27" s="87">
        <v>0</v>
      </c>
      <c r="T27" s="88">
        <f>IF(D27&gt;0,P27/D27*100,"-")</f>
        <v>21.605716687683902</v>
      </c>
      <c r="U27" s="87">
        <v>1033</v>
      </c>
      <c r="V27" s="85"/>
      <c r="W27" s="85"/>
      <c r="X27" s="85"/>
      <c r="Y27" s="85" t="s">
        <v>263</v>
      </c>
      <c r="Z27" s="85"/>
      <c r="AA27" s="85"/>
      <c r="AB27" s="85"/>
      <c r="AC27" s="85" t="s">
        <v>263</v>
      </c>
      <c r="AD27" s="184" t="s">
        <v>262</v>
      </c>
    </row>
    <row r="28" spans="1:30" ht="13.5" customHeight="1">
      <c r="A28" s="85" t="s">
        <v>33</v>
      </c>
      <c r="B28" s="86" t="s">
        <v>302</v>
      </c>
      <c r="C28" s="85" t="s">
        <v>303</v>
      </c>
      <c r="D28" s="87">
        <f>+SUM(E28,+I28)</f>
        <v>30600</v>
      </c>
      <c r="E28" s="87">
        <f>+SUM(G28+H28)</f>
        <v>878</v>
      </c>
      <c r="F28" s="106">
        <f>IF(D28&gt;0,E28/D28*100,"-")</f>
        <v>2.869281045751634</v>
      </c>
      <c r="G28" s="87">
        <v>878</v>
      </c>
      <c r="H28" s="87">
        <v>0</v>
      </c>
      <c r="I28" s="87">
        <f>+SUM(K28,+M28,O28+P28)</f>
        <v>29722</v>
      </c>
      <c r="J28" s="88">
        <f>IF(D28&gt;0,I28/D28*100,"-")</f>
        <v>97.130718954248366</v>
      </c>
      <c r="K28" s="87">
        <v>18003</v>
      </c>
      <c r="L28" s="88">
        <f>IF(D28&gt;0,K28/D28*100,"-")</f>
        <v>58.833333333333336</v>
      </c>
      <c r="M28" s="87">
        <v>0</v>
      </c>
      <c r="N28" s="88">
        <f>IF(D28&gt;0,M28/D28*100,"-")</f>
        <v>0</v>
      </c>
      <c r="O28" s="87">
        <v>1895</v>
      </c>
      <c r="P28" s="87">
        <f>SUM(Q28:S28)</f>
        <v>9824</v>
      </c>
      <c r="Q28" s="87">
        <v>5834</v>
      </c>
      <c r="R28" s="87">
        <v>3990</v>
      </c>
      <c r="S28" s="87">
        <v>0</v>
      </c>
      <c r="T28" s="88">
        <f>IF(D28&gt;0,P28/D28*100,"-")</f>
        <v>32.104575163398692</v>
      </c>
      <c r="U28" s="87">
        <v>1216</v>
      </c>
      <c r="V28" s="85" t="s">
        <v>263</v>
      </c>
      <c r="W28" s="85"/>
      <c r="X28" s="85"/>
      <c r="Y28" s="85"/>
      <c r="Z28" s="85"/>
      <c r="AA28" s="85"/>
      <c r="AB28" s="85"/>
      <c r="AC28" s="85" t="s">
        <v>263</v>
      </c>
      <c r="AD28" s="184" t="s">
        <v>262</v>
      </c>
    </row>
    <row r="29" spans="1:30" ht="13.5" customHeight="1">
      <c r="A29" s="85" t="s">
        <v>33</v>
      </c>
      <c r="B29" s="86" t="s">
        <v>304</v>
      </c>
      <c r="C29" s="85" t="s">
        <v>305</v>
      </c>
      <c r="D29" s="87">
        <f>+SUM(E29,+I29)</f>
        <v>26328</v>
      </c>
      <c r="E29" s="87">
        <f>+SUM(G29+H29)</f>
        <v>164</v>
      </c>
      <c r="F29" s="106">
        <f>IF(D29&gt;0,E29/D29*100,"-")</f>
        <v>0.62291096931024004</v>
      </c>
      <c r="G29" s="87">
        <v>164</v>
      </c>
      <c r="H29" s="87">
        <v>0</v>
      </c>
      <c r="I29" s="87">
        <f>+SUM(K29,+M29,O29+P29)</f>
        <v>26164</v>
      </c>
      <c r="J29" s="88">
        <f>IF(D29&gt;0,I29/D29*100,"-")</f>
        <v>99.37708903068976</v>
      </c>
      <c r="K29" s="87">
        <v>22324</v>
      </c>
      <c r="L29" s="88">
        <f>IF(D29&gt;0,K29/D29*100,"-")</f>
        <v>84.791856578547552</v>
      </c>
      <c r="M29" s="87">
        <v>0</v>
      </c>
      <c r="N29" s="88">
        <f>IF(D29&gt;0,M29/D29*100,"-")</f>
        <v>0</v>
      </c>
      <c r="O29" s="87">
        <v>0</v>
      </c>
      <c r="P29" s="87">
        <f>SUM(Q29:S29)</f>
        <v>3840</v>
      </c>
      <c r="Q29" s="87">
        <v>2098</v>
      </c>
      <c r="R29" s="87">
        <v>1742</v>
      </c>
      <c r="S29" s="87">
        <v>0</v>
      </c>
      <c r="T29" s="88">
        <f>IF(D29&gt;0,P29/D29*100,"-")</f>
        <v>14.585232452142204</v>
      </c>
      <c r="U29" s="87">
        <v>822</v>
      </c>
      <c r="V29" s="85"/>
      <c r="W29" s="85"/>
      <c r="X29" s="85"/>
      <c r="Y29" s="85" t="s">
        <v>263</v>
      </c>
      <c r="Z29" s="85"/>
      <c r="AA29" s="85"/>
      <c r="AB29" s="85"/>
      <c r="AC29" s="85" t="s">
        <v>263</v>
      </c>
      <c r="AD29" s="184" t="s">
        <v>262</v>
      </c>
    </row>
    <row r="30" spans="1:30" ht="13.5" customHeight="1">
      <c r="A30" s="85" t="s">
        <v>33</v>
      </c>
      <c r="B30" s="86" t="s">
        <v>306</v>
      </c>
      <c r="C30" s="85" t="s">
        <v>307</v>
      </c>
      <c r="D30" s="87">
        <f>+SUM(E30,+I30)</f>
        <v>21886</v>
      </c>
      <c r="E30" s="87">
        <f>+SUM(G30+H30)</f>
        <v>967</v>
      </c>
      <c r="F30" s="106">
        <f>IF(D30&gt;0,E30/D30*100,"-")</f>
        <v>4.4183496299003933</v>
      </c>
      <c r="G30" s="87">
        <v>967</v>
      </c>
      <c r="H30" s="87">
        <v>0</v>
      </c>
      <c r="I30" s="87">
        <f>+SUM(K30,+M30,O30+P30)</f>
        <v>20919</v>
      </c>
      <c r="J30" s="88">
        <f>IF(D30&gt;0,I30/D30*100,"-")</f>
        <v>95.581650370099595</v>
      </c>
      <c r="K30" s="87">
        <v>18017</v>
      </c>
      <c r="L30" s="88">
        <f>IF(D30&gt;0,K30/D30*100,"-")</f>
        <v>82.322032349447142</v>
      </c>
      <c r="M30" s="87">
        <v>0</v>
      </c>
      <c r="N30" s="88">
        <f>IF(D30&gt;0,M30/D30*100,"-")</f>
        <v>0</v>
      </c>
      <c r="O30" s="87">
        <v>0</v>
      </c>
      <c r="P30" s="87">
        <f>SUM(Q30:S30)</f>
        <v>2902</v>
      </c>
      <c r="Q30" s="87">
        <v>2088</v>
      </c>
      <c r="R30" s="87">
        <v>814</v>
      </c>
      <c r="S30" s="87">
        <v>0</v>
      </c>
      <c r="T30" s="88">
        <f>IF(D30&gt;0,P30/D30*100,"-")</f>
        <v>13.259618020652471</v>
      </c>
      <c r="U30" s="87">
        <v>475</v>
      </c>
      <c r="V30" s="85"/>
      <c r="W30" s="85"/>
      <c r="X30" s="85"/>
      <c r="Y30" s="85" t="s">
        <v>263</v>
      </c>
      <c r="Z30" s="85"/>
      <c r="AA30" s="85"/>
      <c r="AB30" s="85"/>
      <c r="AC30" s="85" t="s">
        <v>263</v>
      </c>
      <c r="AD30" s="184" t="s">
        <v>262</v>
      </c>
    </row>
    <row r="31" spans="1:30" ht="13.5" customHeight="1">
      <c r="A31" s="85" t="s">
        <v>33</v>
      </c>
      <c r="B31" s="86" t="s">
        <v>308</v>
      </c>
      <c r="C31" s="85" t="s">
        <v>309</v>
      </c>
      <c r="D31" s="87">
        <f>+SUM(E31,+I31)</f>
        <v>24795</v>
      </c>
      <c r="E31" s="87">
        <f>+SUM(G31+H31)</f>
        <v>1532</v>
      </c>
      <c r="F31" s="106">
        <f>IF(D31&gt;0,E31/D31*100,"-")</f>
        <v>6.1786650534381931</v>
      </c>
      <c r="G31" s="87">
        <v>1532</v>
      </c>
      <c r="H31" s="87">
        <v>0</v>
      </c>
      <c r="I31" s="87">
        <f>+SUM(K31,+M31,O31+P31)</f>
        <v>23263</v>
      </c>
      <c r="J31" s="88">
        <f>IF(D31&gt;0,I31/D31*100,"-")</f>
        <v>93.821334946561805</v>
      </c>
      <c r="K31" s="87">
        <v>6438</v>
      </c>
      <c r="L31" s="88">
        <f>IF(D31&gt;0,K31/D31*100,"-")</f>
        <v>25.964912280701753</v>
      </c>
      <c r="M31" s="87">
        <v>848</v>
      </c>
      <c r="N31" s="88">
        <f>IF(D31&gt;0,M31/D31*100,"-")</f>
        <v>3.4200443637830209</v>
      </c>
      <c r="O31" s="87">
        <v>397</v>
      </c>
      <c r="P31" s="87">
        <f>SUM(Q31:S31)</f>
        <v>15580</v>
      </c>
      <c r="Q31" s="87">
        <v>6863</v>
      </c>
      <c r="R31" s="87">
        <v>8717</v>
      </c>
      <c r="S31" s="87">
        <v>0</v>
      </c>
      <c r="T31" s="88">
        <f>IF(D31&gt;0,P31/D31*100,"-")</f>
        <v>62.835249042145591</v>
      </c>
      <c r="U31" s="87">
        <v>805</v>
      </c>
      <c r="V31" s="85" t="s">
        <v>263</v>
      </c>
      <c r="W31" s="85"/>
      <c r="X31" s="85"/>
      <c r="Y31" s="85"/>
      <c r="Z31" s="85"/>
      <c r="AA31" s="85" t="s">
        <v>263</v>
      </c>
      <c r="AB31" s="85"/>
      <c r="AC31" s="85"/>
      <c r="AD31" s="184" t="s">
        <v>262</v>
      </c>
    </row>
    <row r="32" spans="1:30" ht="13.5" customHeight="1">
      <c r="A32" s="85" t="s">
        <v>33</v>
      </c>
      <c r="B32" s="86" t="s">
        <v>310</v>
      </c>
      <c r="C32" s="85" t="s">
        <v>311</v>
      </c>
      <c r="D32" s="87">
        <f>+SUM(E32,+I32)</f>
        <v>25769</v>
      </c>
      <c r="E32" s="87">
        <f>+SUM(G32+H32)</f>
        <v>849</v>
      </c>
      <c r="F32" s="106">
        <f>IF(D32&gt;0,E32/D32*100,"-")</f>
        <v>3.2946563700570453</v>
      </c>
      <c r="G32" s="87">
        <v>849</v>
      </c>
      <c r="H32" s="87">
        <v>0</v>
      </c>
      <c r="I32" s="87">
        <f>+SUM(K32,+M32,O32+P32)</f>
        <v>24920</v>
      </c>
      <c r="J32" s="88">
        <f>IF(D32&gt;0,I32/D32*100,"-")</f>
        <v>96.705343629942959</v>
      </c>
      <c r="K32" s="87">
        <v>11986</v>
      </c>
      <c r="L32" s="88">
        <f>IF(D32&gt;0,K32/D32*100,"-")</f>
        <v>46.5132523574838</v>
      </c>
      <c r="M32" s="87">
        <v>0</v>
      </c>
      <c r="N32" s="88">
        <f>IF(D32&gt;0,M32/D32*100,"-")</f>
        <v>0</v>
      </c>
      <c r="O32" s="87">
        <v>369</v>
      </c>
      <c r="P32" s="87">
        <f>SUM(Q32:S32)</f>
        <v>12565</v>
      </c>
      <c r="Q32" s="87">
        <v>6230</v>
      </c>
      <c r="R32" s="87">
        <v>6335</v>
      </c>
      <c r="S32" s="87">
        <v>0</v>
      </c>
      <c r="T32" s="88">
        <f>IF(D32&gt;0,P32/D32*100,"-")</f>
        <v>48.760138150490903</v>
      </c>
      <c r="U32" s="87">
        <v>1002</v>
      </c>
      <c r="V32" s="85"/>
      <c r="W32" s="85"/>
      <c r="X32" s="85"/>
      <c r="Y32" s="85" t="s">
        <v>263</v>
      </c>
      <c r="Z32" s="85"/>
      <c r="AA32" s="85"/>
      <c r="AB32" s="85"/>
      <c r="AC32" s="85" t="s">
        <v>263</v>
      </c>
      <c r="AD32" s="184" t="s">
        <v>262</v>
      </c>
    </row>
    <row r="33" spans="1:30" ht="13.5" customHeight="1">
      <c r="A33" s="85" t="s">
        <v>33</v>
      </c>
      <c r="B33" s="86" t="s">
        <v>312</v>
      </c>
      <c r="C33" s="85" t="s">
        <v>313</v>
      </c>
      <c r="D33" s="87">
        <f>+SUM(E33,+I33)</f>
        <v>5891</v>
      </c>
      <c r="E33" s="87">
        <f>+SUM(G33+H33)</f>
        <v>529</v>
      </c>
      <c r="F33" s="106">
        <f>IF(D33&gt;0,E33/D33*100,"-")</f>
        <v>8.9797996944491594</v>
      </c>
      <c r="G33" s="87">
        <v>529</v>
      </c>
      <c r="H33" s="87">
        <v>0</v>
      </c>
      <c r="I33" s="87">
        <f>+SUM(K33,+M33,O33+P33)</f>
        <v>5362</v>
      </c>
      <c r="J33" s="88">
        <f>IF(D33&gt;0,I33/D33*100,"-")</f>
        <v>91.02020030555083</v>
      </c>
      <c r="K33" s="87">
        <v>3910</v>
      </c>
      <c r="L33" s="88">
        <f>IF(D33&gt;0,K33/D33*100,"-")</f>
        <v>66.372432524189435</v>
      </c>
      <c r="M33" s="87">
        <v>0</v>
      </c>
      <c r="N33" s="88">
        <f>IF(D33&gt;0,M33/D33*100,"-")</f>
        <v>0</v>
      </c>
      <c r="O33" s="87">
        <v>568</v>
      </c>
      <c r="P33" s="87">
        <f>SUM(Q33:S33)</f>
        <v>884</v>
      </c>
      <c r="Q33" s="87">
        <v>442</v>
      </c>
      <c r="R33" s="87">
        <v>442</v>
      </c>
      <c r="S33" s="87">
        <v>0</v>
      </c>
      <c r="T33" s="88">
        <f>IF(D33&gt;0,P33/D33*100,"-")</f>
        <v>15.005941266338482</v>
      </c>
      <c r="U33" s="87">
        <v>190</v>
      </c>
      <c r="V33" s="85"/>
      <c r="W33" s="85"/>
      <c r="X33" s="85"/>
      <c r="Y33" s="85" t="s">
        <v>263</v>
      </c>
      <c r="Z33" s="85"/>
      <c r="AA33" s="85"/>
      <c r="AB33" s="85"/>
      <c r="AC33" s="85" t="s">
        <v>263</v>
      </c>
      <c r="AD33" s="184" t="s">
        <v>262</v>
      </c>
    </row>
    <row r="34" spans="1:30" ht="13.5" customHeight="1">
      <c r="A34" s="85" t="s">
        <v>33</v>
      </c>
      <c r="B34" s="86" t="s">
        <v>314</v>
      </c>
      <c r="C34" s="85" t="s">
        <v>315</v>
      </c>
      <c r="D34" s="87">
        <f>+SUM(E34,+I34)</f>
        <v>17940</v>
      </c>
      <c r="E34" s="87">
        <f>+SUM(G34+H34)</f>
        <v>1090</v>
      </c>
      <c r="F34" s="106">
        <f>IF(D34&gt;0,E34/D34*100,"-")</f>
        <v>6.0758082497212929</v>
      </c>
      <c r="G34" s="87">
        <v>1090</v>
      </c>
      <c r="H34" s="87">
        <v>0</v>
      </c>
      <c r="I34" s="87">
        <f>+SUM(K34,+M34,O34+P34)</f>
        <v>16850</v>
      </c>
      <c r="J34" s="88">
        <f>IF(D34&gt;0,I34/D34*100,"-")</f>
        <v>93.924191750278709</v>
      </c>
      <c r="K34" s="87">
        <v>8837</v>
      </c>
      <c r="L34" s="88">
        <f>IF(D34&gt;0,K34/D34*100,"-")</f>
        <v>49.25863991081382</v>
      </c>
      <c r="M34" s="87">
        <v>0</v>
      </c>
      <c r="N34" s="88">
        <f>IF(D34&gt;0,M34/D34*100,"-")</f>
        <v>0</v>
      </c>
      <c r="O34" s="87">
        <v>0</v>
      </c>
      <c r="P34" s="87">
        <f>SUM(Q34:S34)</f>
        <v>8013</v>
      </c>
      <c r="Q34" s="87">
        <v>5186</v>
      </c>
      <c r="R34" s="87">
        <v>2827</v>
      </c>
      <c r="S34" s="87">
        <v>0</v>
      </c>
      <c r="T34" s="88">
        <f>IF(D34&gt;0,P34/D34*100,"-")</f>
        <v>44.665551839464882</v>
      </c>
      <c r="U34" s="87">
        <v>524</v>
      </c>
      <c r="V34" s="85" t="s">
        <v>263</v>
      </c>
      <c r="W34" s="85"/>
      <c r="X34" s="85"/>
      <c r="Y34" s="85"/>
      <c r="Z34" s="85" t="s">
        <v>263</v>
      </c>
      <c r="AA34" s="85"/>
      <c r="AB34" s="85"/>
      <c r="AC34" s="85"/>
      <c r="AD34" s="184" t="s">
        <v>262</v>
      </c>
    </row>
    <row r="35" spans="1:30" ht="13.5" customHeight="1">
      <c r="A35" s="85" t="s">
        <v>33</v>
      </c>
      <c r="B35" s="86" t="s">
        <v>316</v>
      </c>
      <c r="C35" s="85" t="s">
        <v>317</v>
      </c>
      <c r="D35" s="87">
        <f>+SUM(E35,+I35)</f>
        <v>9129</v>
      </c>
      <c r="E35" s="87">
        <f>+SUM(G35+H35)</f>
        <v>376</v>
      </c>
      <c r="F35" s="106">
        <f>IF(D35&gt;0,E35/D35*100,"-")</f>
        <v>4.118742469054661</v>
      </c>
      <c r="G35" s="87">
        <v>376</v>
      </c>
      <c r="H35" s="87">
        <v>0</v>
      </c>
      <c r="I35" s="87">
        <f>+SUM(K35,+M35,O35+P35)</f>
        <v>8753</v>
      </c>
      <c r="J35" s="88">
        <f>IF(D35&gt;0,I35/D35*100,"-")</f>
        <v>95.881257530945334</v>
      </c>
      <c r="K35" s="87">
        <v>4154</v>
      </c>
      <c r="L35" s="88">
        <f>IF(D35&gt;0,K35/D35*100,"-")</f>
        <v>45.503341001204952</v>
      </c>
      <c r="M35" s="87">
        <v>0</v>
      </c>
      <c r="N35" s="88">
        <f>IF(D35&gt;0,M35/D35*100,"-")</f>
        <v>0</v>
      </c>
      <c r="O35" s="87">
        <v>0</v>
      </c>
      <c r="P35" s="87">
        <f>SUM(Q35:S35)</f>
        <v>4599</v>
      </c>
      <c r="Q35" s="87">
        <v>2541</v>
      </c>
      <c r="R35" s="87">
        <v>2058</v>
      </c>
      <c r="S35" s="87">
        <v>0</v>
      </c>
      <c r="T35" s="88">
        <f>IF(D35&gt;0,P35/D35*100,"-")</f>
        <v>50.377916529740382</v>
      </c>
      <c r="U35" s="87">
        <v>461</v>
      </c>
      <c r="V35" s="85" t="s">
        <v>263</v>
      </c>
      <c r="W35" s="85"/>
      <c r="X35" s="85"/>
      <c r="Y35" s="85"/>
      <c r="Z35" s="85" t="s">
        <v>263</v>
      </c>
      <c r="AA35" s="85"/>
      <c r="AB35" s="85"/>
      <c r="AC35" s="85"/>
      <c r="AD35" s="184" t="s">
        <v>262</v>
      </c>
    </row>
    <row r="36" spans="1:30" ht="13.5" customHeight="1">
      <c r="A36" s="85" t="s">
        <v>33</v>
      </c>
      <c r="B36" s="86" t="s">
        <v>318</v>
      </c>
      <c r="C36" s="85" t="s">
        <v>319</v>
      </c>
      <c r="D36" s="87">
        <f>+SUM(E36,+I36)</f>
        <v>13995</v>
      </c>
      <c r="E36" s="87">
        <f>+SUM(G36+H36)</f>
        <v>220</v>
      </c>
      <c r="F36" s="106">
        <f>IF(D36&gt;0,E36/D36*100,"-")</f>
        <v>1.5719899964272956</v>
      </c>
      <c r="G36" s="87">
        <v>220</v>
      </c>
      <c r="H36" s="87">
        <v>0</v>
      </c>
      <c r="I36" s="87">
        <f>+SUM(K36,+M36,O36+P36)</f>
        <v>13775</v>
      </c>
      <c r="J36" s="88">
        <f>IF(D36&gt;0,I36/D36*100,"-")</f>
        <v>98.428010003572709</v>
      </c>
      <c r="K36" s="87">
        <v>12100</v>
      </c>
      <c r="L36" s="88">
        <f>IF(D36&gt;0,K36/D36*100,"-")</f>
        <v>86.459449803501258</v>
      </c>
      <c r="M36" s="87">
        <v>0</v>
      </c>
      <c r="N36" s="88">
        <f>IF(D36&gt;0,M36/D36*100,"-")</f>
        <v>0</v>
      </c>
      <c r="O36" s="87">
        <v>0</v>
      </c>
      <c r="P36" s="87">
        <f>SUM(Q36:S36)</f>
        <v>1675</v>
      </c>
      <c r="Q36" s="87">
        <v>1227</v>
      </c>
      <c r="R36" s="87">
        <v>448</v>
      </c>
      <c r="S36" s="87">
        <v>0</v>
      </c>
      <c r="T36" s="88">
        <f>IF(D36&gt;0,P36/D36*100,"-")</f>
        <v>11.968560200071455</v>
      </c>
      <c r="U36" s="87">
        <v>588</v>
      </c>
      <c r="V36" s="85" t="s">
        <v>263</v>
      </c>
      <c r="W36" s="85"/>
      <c r="X36" s="85"/>
      <c r="Y36" s="85"/>
      <c r="Z36" s="85" t="s">
        <v>263</v>
      </c>
      <c r="AA36" s="85"/>
      <c r="AB36" s="85"/>
      <c r="AC36" s="85"/>
      <c r="AD36" s="184" t="s">
        <v>262</v>
      </c>
    </row>
    <row r="37" spans="1:30" ht="13.5" customHeight="1">
      <c r="A37" s="85" t="s">
        <v>33</v>
      </c>
      <c r="B37" s="86" t="s">
        <v>320</v>
      </c>
      <c r="C37" s="85" t="s">
        <v>321</v>
      </c>
      <c r="D37" s="87">
        <f>+SUM(E37,+I37)</f>
        <v>17699</v>
      </c>
      <c r="E37" s="87">
        <f>+SUM(G37+H37)</f>
        <v>846</v>
      </c>
      <c r="F37" s="106">
        <f>IF(D37&gt;0,E37/D37*100,"-")</f>
        <v>4.7799310695519521</v>
      </c>
      <c r="G37" s="87">
        <v>846</v>
      </c>
      <c r="H37" s="87">
        <v>0</v>
      </c>
      <c r="I37" s="87">
        <f>+SUM(K37,+M37,O37+P37)</f>
        <v>16853</v>
      </c>
      <c r="J37" s="88">
        <f>IF(D37&gt;0,I37/D37*100,"-")</f>
        <v>95.220068930448036</v>
      </c>
      <c r="K37" s="87">
        <v>755</v>
      </c>
      <c r="L37" s="88">
        <f>IF(D37&gt;0,K37/D37*100,"-")</f>
        <v>4.2657777275552293</v>
      </c>
      <c r="M37" s="87">
        <v>0</v>
      </c>
      <c r="N37" s="88">
        <f>IF(D37&gt;0,M37/D37*100,"-")</f>
        <v>0</v>
      </c>
      <c r="O37" s="87">
        <v>5412</v>
      </c>
      <c r="P37" s="87">
        <f>SUM(Q37:S37)</f>
        <v>10686</v>
      </c>
      <c r="Q37" s="87">
        <v>4129</v>
      </c>
      <c r="R37" s="87">
        <v>6557</v>
      </c>
      <c r="S37" s="87">
        <v>0</v>
      </c>
      <c r="T37" s="88">
        <f>IF(D37&gt;0,P37/D37*100,"-")</f>
        <v>60.376292445900901</v>
      </c>
      <c r="U37" s="87">
        <v>313</v>
      </c>
      <c r="V37" s="85"/>
      <c r="W37" s="85"/>
      <c r="X37" s="85"/>
      <c r="Y37" s="85" t="s">
        <v>263</v>
      </c>
      <c r="Z37" s="85"/>
      <c r="AA37" s="85"/>
      <c r="AB37" s="85"/>
      <c r="AC37" s="85" t="s">
        <v>263</v>
      </c>
      <c r="AD37" s="184" t="s">
        <v>262</v>
      </c>
    </row>
    <row r="38" spans="1:30" ht="13.5" customHeight="1">
      <c r="A38" s="85" t="s">
        <v>33</v>
      </c>
      <c r="B38" s="86" t="s">
        <v>322</v>
      </c>
      <c r="C38" s="85" t="s">
        <v>323</v>
      </c>
      <c r="D38" s="87">
        <f>+SUM(E38,+I38)</f>
        <v>21390</v>
      </c>
      <c r="E38" s="87">
        <f>+SUM(G38+H38)</f>
        <v>1244</v>
      </c>
      <c r="F38" s="106">
        <f>IF(D38&gt;0,E38/D38*100,"-")</f>
        <v>5.8158017765310888</v>
      </c>
      <c r="G38" s="87">
        <v>1244</v>
      </c>
      <c r="H38" s="87">
        <v>0</v>
      </c>
      <c r="I38" s="87">
        <f>+SUM(K38,+M38,O38+P38)</f>
        <v>20146</v>
      </c>
      <c r="J38" s="88">
        <f>IF(D38&gt;0,I38/D38*100,"-")</f>
        <v>94.184198223468911</v>
      </c>
      <c r="K38" s="87">
        <v>0</v>
      </c>
      <c r="L38" s="88">
        <f>IF(D38&gt;0,K38/D38*100,"-")</f>
        <v>0</v>
      </c>
      <c r="M38" s="87">
        <v>0</v>
      </c>
      <c r="N38" s="88">
        <f>IF(D38&gt;0,M38/D38*100,"-")</f>
        <v>0</v>
      </c>
      <c r="O38" s="87">
        <v>0</v>
      </c>
      <c r="P38" s="87">
        <f>SUM(Q38:S38)</f>
        <v>20146</v>
      </c>
      <c r="Q38" s="87">
        <v>499</v>
      </c>
      <c r="R38" s="87">
        <v>19647</v>
      </c>
      <c r="S38" s="87">
        <v>0</v>
      </c>
      <c r="T38" s="88">
        <f>IF(D38&gt;0,P38/D38*100,"-")</f>
        <v>94.184198223468911</v>
      </c>
      <c r="U38" s="87">
        <v>521</v>
      </c>
      <c r="V38" s="85"/>
      <c r="W38" s="85"/>
      <c r="X38" s="85"/>
      <c r="Y38" s="85" t="s">
        <v>263</v>
      </c>
      <c r="Z38" s="85"/>
      <c r="AA38" s="85"/>
      <c r="AB38" s="85"/>
      <c r="AC38" s="85" t="s">
        <v>263</v>
      </c>
      <c r="AD38" s="184" t="s">
        <v>262</v>
      </c>
    </row>
    <row r="39" spans="1:30" ht="13.5" customHeight="1">
      <c r="A39" s="85" t="s">
        <v>33</v>
      </c>
      <c r="B39" s="86" t="s">
        <v>324</v>
      </c>
      <c r="C39" s="85" t="s">
        <v>325</v>
      </c>
      <c r="D39" s="87">
        <f>+SUM(E39,+I39)</f>
        <v>22283</v>
      </c>
      <c r="E39" s="87">
        <f>+SUM(G39+H39)</f>
        <v>396</v>
      </c>
      <c r="F39" s="106">
        <f>IF(D39&gt;0,E39/D39*100,"-")</f>
        <v>1.7771395234034915</v>
      </c>
      <c r="G39" s="87">
        <v>396</v>
      </c>
      <c r="H39" s="87">
        <v>0</v>
      </c>
      <c r="I39" s="87">
        <f>+SUM(K39,+M39,O39+P39)</f>
        <v>21887</v>
      </c>
      <c r="J39" s="88">
        <f>IF(D39&gt;0,I39/D39*100,"-")</f>
        <v>98.222860476596509</v>
      </c>
      <c r="K39" s="87">
        <v>8748</v>
      </c>
      <c r="L39" s="88">
        <f>IF(D39&gt;0,K39/D39*100,"-")</f>
        <v>39.258627653368038</v>
      </c>
      <c r="M39" s="87">
        <v>0</v>
      </c>
      <c r="N39" s="88">
        <f>IF(D39&gt;0,M39/D39*100,"-")</f>
        <v>0</v>
      </c>
      <c r="O39" s="87">
        <v>3715</v>
      </c>
      <c r="P39" s="87">
        <f>SUM(Q39:S39)</f>
        <v>9424</v>
      </c>
      <c r="Q39" s="87">
        <v>4664</v>
      </c>
      <c r="R39" s="87">
        <v>4760</v>
      </c>
      <c r="S39" s="87">
        <v>0</v>
      </c>
      <c r="T39" s="88">
        <f>IF(D39&gt;0,P39/D39*100,"-")</f>
        <v>42.29233047614774</v>
      </c>
      <c r="U39" s="87">
        <v>749</v>
      </c>
      <c r="V39" s="85"/>
      <c r="W39" s="85"/>
      <c r="X39" s="85"/>
      <c r="Y39" s="85" t="s">
        <v>263</v>
      </c>
      <c r="Z39" s="85"/>
      <c r="AA39" s="85"/>
      <c r="AB39" s="85"/>
      <c r="AC39" s="85" t="s">
        <v>263</v>
      </c>
      <c r="AD39" s="184" t="s">
        <v>262</v>
      </c>
    </row>
    <row r="40" spans="1:30" ht="13.5" customHeight="1">
      <c r="A40" s="85" t="s">
        <v>33</v>
      </c>
      <c r="B40" s="86" t="s">
        <v>326</v>
      </c>
      <c r="C40" s="85" t="s">
        <v>327</v>
      </c>
      <c r="D40" s="87">
        <f>+SUM(E40,+I40)</f>
        <v>18208</v>
      </c>
      <c r="E40" s="87">
        <f>+SUM(G40+H40)</f>
        <v>93</v>
      </c>
      <c r="F40" s="106">
        <f>IF(D40&gt;0,E40/D40*100,"-")</f>
        <v>0.51076449912126531</v>
      </c>
      <c r="G40" s="87">
        <v>93</v>
      </c>
      <c r="H40" s="87">
        <v>0</v>
      </c>
      <c r="I40" s="87">
        <f>+SUM(K40,+M40,O40+P40)</f>
        <v>18115</v>
      </c>
      <c r="J40" s="88">
        <f>IF(D40&gt;0,I40/D40*100,"-")</f>
        <v>99.489235500878735</v>
      </c>
      <c r="K40" s="87">
        <v>16190</v>
      </c>
      <c r="L40" s="88">
        <f>IF(D40&gt;0,K40/D40*100,"-")</f>
        <v>88.916959578207383</v>
      </c>
      <c r="M40" s="87">
        <v>0</v>
      </c>
      <c r="N40" s="88">
        <f>IF(D40&gt;0,M40/D40*100,"-")</f>
        <v>0</v>
      </c>
      <c r="O40" s="87">
        <v>0</v>
      </c>
      <c r="P40" s="87">
        <f>SUM(Q40:S40)</f>
        <v>1925</v>
      </c>
      <c r="Q40" s="87">
        <v>1542</v>
      </c>
      <c r="R40" s="87">
        <v>383</v>
      </c>
      <c r="S40" s="87">
        <v>0</v>
      </c>
      <c r="T40" s="88">
        <f>IF(D40&gt;0,P40/D40*100,"-")</f>
        <v>10.572275922671354</v>
      </c>
      <c r="U40" s="87">
        <v>652</v>
      </c>
      <c r="V40" s="85"/>
      <c r="W40" s="85"/>
      <c r="X40" s="85"/>
      <c r="Y40" s="85" t="s">
        <v>263</v>
      </c>
      <c r="Z40" s="85"/>
      <c r="AA40" s="85"/>
      <c r="AB40" s="85"/>
      <c r="AC40" s="85" t="s">
        <v>263</v>
      </c>
      <c r="AD40" s="184" t="s">
        <v>262</v>
      </c>
    </row>
    <row r="41" spans="1:30" ht="13.5" customHeight="1">
      <c r="A41" s="85" t="s">
        <v>33</v>
      </c>
      <c r="B41" s="86" t="s">
        <v>328</v>
      </c>
      <c r="C41" s="85" t="s">
        <v>329</v>
      </c>
      <c r="D41" s="87">
        <f>+SUM(E41,+I41)</f>
        <v>8150</v>
      </c>
      <c r="E41" s="87">
        <f>+SUM(G41+H41)</f>
        <v>57</v>
      </c>
      <c r="F41" s="106">
        <f>IF(D41&gt;0,E41/D41*100,"-")</f>
        <v>0.69938650306748462</v>
      </c>
      <c r="G41" s="87">
        <v>57</v>
      </c>
      <c r="H41" s="87">
        <v>0</v>
      </c>
      <c r="I41" s="87">
        <f>+SUM(K41,+M41,O41+P41)</f>
        <v>8093</v>
      </c>
      <c r="J41" s="88">
        <f>IF(D41&gt;0,I41/D41*100,"-")</f>
        <v>99.300613496932513</v>
      </c>
      <c r="K41" s="87">
        <v>5288</v>
      </c>
      <c r="L41" s="88">
        <f>IF(D41&gt;0,K41/D41*100,"-")</f>
        <v>64.883435582822088</v>
      </c>
      <c r="M41" s="87">
        <v>0</v>
      </c>
      <c r="N41" s="88">
        <f>IF(D41&gt;0,M41/D41*100,"-")</f>
        <v>0</v>
      </c>
      <c r="O41" s="87">
        <v>1885</v>
      </c>
      <c r="P41" s="87">
        <f>SUM(Q41:S41)</f>
        <v>920</v>
      </c>
      <c r="Q41" s="87">
        <v>94</v>
      </c>
      <c r="R41" s="87">
        <v>826</v>
      </c>
      <c r="S41" s="87">
        <v>0</v>
      </c>
      <c r="T41" s="88">
        <f>IF(D41&gt;0,P41/D41*100,"-")</f>
        <v>11.288343558282209</v>
      </c>
      <c r="U41" s="87">
        <v>695</v>
      </c>
      <c r="V41" s="85"/>
      <c r="W41" s="85"/>
      <c r="X41" s="85"/>
      <c r="Y41" s="85" t="s">
        <v>263</v>
      </c>
      <c r="Z41" s="85"/>
      <c r="AA41" s="85"/>
      <c r="AB41" s="85"/>
      <c r="AC41" s="85" t="s">
        <v>263</v>
      </c>
      <c r="AD41" s="184" t="s">
        <v>262</v>
      </c>
    </row>
    <row r="42" spans="1:30" ht="13.5" customHeight="1">
      <c r="A42" s="85" t="s">
        <v>33</v>
      </c>
      <c r="B42" s="86" t="s">
        <v>330</v>
      </c>
      <c r="C42" s="85" t="s">
        <v>331</v>
      </c>
      <c r="D42" s="87">
        <f>+SUM(E42,+I42)</f>
        <v>5763</v>
      </c>
      <c r="E42" s="87">
        <f>+SUM(G42+H42)</f>
        <v>122</v>
      </c>
      <c r="F42" s="106">
        <f>IF(D42&gt;0,E42/D42*100,"-")</f>
        <v>2.1169529758806176</v>
      </c>
      <c r="G42" s="87">
        <v>122</v>
      </c>
      <c r="H42" s="87">
        <v>0</v>
      </c>
      <c r="I42" s="87">
        <f>+SUM(K42,+M42,O42+P42)</f>
        <v>5641</v>
      </c>
      <c r="J42" s="88">
        <f>IF(D42&gt;0,I42/D42*100,"-")</f>
        <v>97.883047024119378</v>
      </c>
      <c r="K42" s="87">
        <v>3519</v>
      </c>
      <c r="L42" s="88">
        <f>IF(D42&gt;0,K42/D42*100,"-")</f>
        <v>61.06194690265486</v>
      </c>
      <c r="M42" s="87">
        <v>0</v>
      </c>
      <c r="N42" s="88">
        <f>IF(D42&gt;0,M42/D42*100,"-")</f>
        <v>0</v>
      </c>
      <c r="O42" s="87">
        <v>2016</v>
      </c>
      <c r="P42" s="87">
        <f>SUM(Q42:S42)</f>
        <v>106</v>
      </c>
      <c r="Q42" s="87">
        <v>0</v>
      </c>
      <c r="R42" s="87">
        <v>106</v>
      </c>
      <c r="S42" s="87">
        <v>0</v>
      </c>
      <c r="T42" s="88">
        <f>IF(D42&gt;0,P42/D42*100,"-")</f>
        <v>1.8393197987159464</v>
      </c>
      <c r="U42" s="87">
        <v>197</v>
      </c>
      <c r="V42" s="85"/>
      <c r="W42" s="85"/>
      <c r="X42" s="85"/>
      <c r="Y42" s="85" t="s">
        <v>263</v>
      </c>
      <c r="Z42" s="85"/>
      <c r="AA42" s="85"/>
      <c r="AB42" s="85"/>
      <c r="AC42" s="85" t="s">
        <v>263</v>
      </c>
      <c r="AD42" s="184" t="s">
        <v>262</v>
      </c>
    </row>
    <row r="43" spans="1:30" ht="13.5" customHeight="1">
      <c r="A43" s="85" t="s">
        <v>33</v>
      </c>
      <c r="B43" s="86" t="s">
        <v>332</v>
      </c>
      <c r="C43" s="85" t="s">
        <v>333</v>
      </c>
      <c r="D43" s="87">
        <f>+SUM(E43,+I43)</f>
        <v>9491</v>
      </c>
      <c r="E43" s="87">
        <f>+SUM(G43+H43)</f>
        <v>240</v>
      </c>
      <c r="F43" s="106">
        <f>IF(D43&gt;0,E43/D43*100,"-")</f>
        <v>2.5287114108102413</v>
      </c>
      <c r="G43" s="87">
        <v>240</v>
      </c>
      <c r="H43" s="87">
        <v>0</v>
      </c>
      <c r="I43" s="87">
        <f>+SUM(K43,+M43,O43+P43)</f>
        <v>9251</v>
      </c>
      <c r="J43" s="88">
        <f>IF(D43&gt;0,I43/D43*100,"-")</f>
        <v>97.471288589189768</v>
      </c>
      <c r="K43" s="87">
        <v>7942</v>
      </c>
      <c r="L43" s="88">
        <f>IF(D43&gt;0,K43/D43*100,"-")</f>
        <v>83.679275102728894</v>
      </c>
      <c r="M43" s="87">
        <v>0</v>
      </c>
      <c r="N43" s="88">
        <f>IF(D43&gt;0,M43/D43*100,"-")</f>
        <v>0</v>
      </c>
      <c r="O43" s="87">
        <v>224</v>
      </c>
      <c r="P43" s="87">
        <f>SUM(Q43:S43)</f>
        <v>1085</v>
      </c>
      <c r="Q43" s="87">
        <v>585</v>
      </c>
      <c r="R43" s="87">
        <v>500</v>
      </c>
      <c r="S43" s="87">
        <v>0</v>
      </c>
      <c r="T43" s="88">
        <f>IF(D43&gt;0,P43/D43*100,"-")</f>
        <v>11.431882836371299</v>
      </c>
      <c r="U43" s="87">
        <v>311</v>
      </c>
      <c r="V43" s="85"/>
      <c r="W43" s="85"/>
      <c r="X43" s="85"/>
      <c r="Y43" s="85" t="s">
        <v>263</v>
      </c>
      <c r="Z43" s="85"/>
      <c r="AA43" s="85"/>
      <c r="AB43" s="85"/>
      <c r="AC43" s="85" t="s">
        <v>263</v>
      </c>
      <c r="AD43" s="184" t="s">
        <v>262</v>
      </c>
    </row>
    <row r="44" spans="1:30" ht="13.5" customHeight="1">
      <c r="A44" s="85" t="s">
        <v>33</v>
      </c>
      <c r="B44" s="86" t="s">
        <v>334</v>
      </c>
      <c r="C44" s="85" t="s">
        <v>335</v>
      </c>
      <c r="D44" s="87">
        <f>+SUM(E44,+I44)</f>
        <v>2971</v>
      </c>
      <c r="E44" s="87">
        <f>+SUM(G44+H44)</f>
        <v>329</v>
      </c>
      <c r="F44" s="106">
        <f>IF(D44&gt;0,E44/D44*100,"-")</f>
        <v>11.073712554695389</v>
      </c>
      <c r="G44" s="87">
        <v>329</v>
      </c>
      <c r="H44" s="87">
        <v>0</v>
      </c>
      <c r="I44" s="87">
        <f>+SUM(K44,+M44,O44+P44)</f>
        <v>2642</v>
      </c>
      <c r="J44" s="88">
        <f>IF(D44&gt;0,I44/D44*100,"-")</f>
        <v>88.926287445304609</v>
      </c>
      <c r="K44" s="87">
        <v>0</v>
      </c>
      <c r="L44" s="88">
        <f>IF(D44&gt;0,K44/D44*100,"-")</f>
        <v>0</v>
      </c>
      <c r="M44" s="87">
        <v>0</v>
      </c>
      <c r="N44" s="88">
        <f>IF(D44&gt;0,M44/D44*100,"-")</f>
        <v>0</v>
      </c>
      <c r="O44" s="87">
        <v>831</v>
      </c>
      <c r="P44" s="87">
        <f>SUM(Q44:S44)</f>
        <v>1811</v>
      </c>
      <c r="Q44" s="87">
        <v>564</v>
      </c>
      <c r="R44" s="87">
        <v>1247</v>
      </c>
      <c r="S44" s="87">
        <v>0</v>
      </c>
      <c r="T44" s="88">
        <f>IF(D44&gt;0,P44/D44*100,"-")</f>
        <v>60.955907101985865</v>
      </c>
      <c r="U44" s="87">
        <v>36</v>
      </c>
      <c r="V44" s="85"/>
      <c r="W44" s="85"/>
      <c r="X44" s="85"/>
      <c r="Y44" s="85" t="s">
        <v>263</v>
      </c>
      <c r="Z44" s="85"/>
      <c r="AA44" s="85"/>
      <c r="AB44" s="85"/>
      <c r="AC44" s="85" t="s">
        <v>263</v>
      </c>
      <c r="AD44" s="184" t="s">
        <v>262</v>
      </c>
    </row>
    <row r="45" spans="1:30" ht="13.5" customHeight="1">
      <c r="A45" s="85" t="s">
        <v>33</v>
      </c>
      <c r="B45" s="86" t="s">
        <v>336</v>
      </c>
      <c r="C45" s="85" t="s">
        <v>337</v>
      </c>
      <c r="D45" s="87">
        <f>+SUM(E45,+I45)</f>
        <v>9425</v>
      </c>
      <c r="E45" s="87">
        <f>+SUM(G45+H45)</f>
        <v>287</v>
      </c>
      <c r="F45" s="106">
        <f>IF(D45&gt;0,E45/D45*100,"-")</f>
        <v>3.0450928381962865</v>
      </c>
      <c r="G45" s="87">
        <v>287</v>
      </c>
      <c r="H45" s="87">
        <v>0</v>
      </c>
      <c r="I45" s="87">
        <f>+SUM(K45,+M45,O45+P45)</f>
        <v>9138</v>
      </c>
      <c r="J45" s="88">
        <f>IF(D45&gt;0,I45/D45*100,"-")</f>
        <v>96.954907161803717</v>
      </c>
      <c r="K45" s="87">
        <v>6876</v>
      </c>
      <c r="L45" s="88">
        <f>IF(D45&gt;0,K45/D45*100,"-")</f>
        <v>72.954907161803717</v>
      </c>
      <c r="M45" s="87">
        <v>0</v>
      </c>
      <c r="N45" s="88">
        <f>IF(D45&gt;0,M45/D45*100,"-")</f>
        <v>0</v>
      </c>
      <c r="O45" s="87">
        <v>632</v>
      </c>
      <c r="P45" s="87">
        <f>SUM(Q45:S45)</f>
        <v>1630</v>
      </c>
      <c r="Q45" s="87">
        <v>533</v>
      </c>
      <c r="R45" s="87">
        <v>1097</v>
      </c>
      <c r="S45" s="87">
        <v>0</v>
      </c>
      <c r="T45" s="88">
        <f>IF(D45&gt;0,P45/D45*100,"-")</f>
        <v>17.294429708222811</v>
      </c>
      <c r="U45" s="87">
        <v>176</v>
      </c>
      <c r="V45" s="85"/>
      <c r="W45" s="85"/>
      <c r="X45" s="85"/>
      <c r="Y45" s="85" t="s">
        <v>263</v>
      </c>
      <c r="Z45" s="85"/>
      <c r="AA45" s="85"/>
      <c r="AB45" s="85"/>
      <c r="AC45" s="85" t="s">
        <v>263</v>
      </c>
      <c r="AD45" s="184" t="s">
        <v>262</v>
      </c>
    </row>
    <row r="46" spans="1:30" ht="13.5" customHeight="1">
      <c r="A46" s="85" t="s">
        <v>33</v>
      </c>
      <c r="B46" s="86" t="s">
        <v>338</v>
      </c>
      <c r="C46" s="85" t="s">
        <v>339</v>
      </c>
      <c r="D46" s="87">
        <f>+SUM(E46,+I46)</f>
        <v>6498</v>
      </c>
      <c r="E46" s="87">
        <f>+SUM(G46+H46)</f>
        <v>561</v>
      </c>
      <c r="F46" s="106">
        <f>IF(D46&gt;0,E46/D46*100,"-")</f>
        <v>8.6334256694367486</v>
      </c>
      <c r="G46" s="87">
        <v>561</v>
      </c>
      <c r="H46" s="87">
        <v>0</v>
      </c>
      <c r="I46" s="87">
        <f>+SUM(K46,+M46,O46+P46)</f>
        <v>5937</v>
      </c>
      <c r="J46" s="88">
        <f>IF(D46&gt;0,I46/D46*100,"-")</f>
        <v>91.366574330563253</v>
      </c>
      <c r="K46" s="87">
        <v>0</v>
      </c>
      <c r="L46" s="88">
        <f>IF(D46&gt;0,K46/D46*100,"-")</f>
        <v>0</v>
      </c>
      <c r="M46" s="87">
        <v>0</v>
      </c>
      <c r="N46" s="88">
        <f>IF(D46&gt;0,M46/D46*100,"-")</f>
        <v>0</v>
      </c>
      <c r="O46" s="87">
        <v>0</v>
      </c>
      <c r="P46" s="87">
        <f>SUM(Q46:S46)</f>
        <v>5937</v>
      </c>
      <c r="Q46" s="87">
        <v>469</v>
      </c>
      <c r="R46" s="87">
        <v>5468</v>
      </c>
      <c r="S46" s="87">
        <v>0</v>
      </c>
      <c r="T46" s="88">
        <f>IF(D46&gt;0,P46/D46*100,"-")</f>
        <v>91.366574330563253</v>
      </c>
      <c r="U46" s="87">
        <v>154</v>
      </c>
      <c r="V46" s="85"/>
      <c r="W46" s="85"/>
      <c r="X46" s="85"/>
      <c r="Y46" s="85" t="s">
        <v>263</v>
      </c>
      <c r="Z46" s="85"/>
      <c r="AA46" s="85"/>
      <c r="AB46" s="85"/>
      <c r="AC46" s="85" t="s">
        <v>263</v>
      </c>
      <c r="AD46" s="184" t="s">
        <v>262</v>
      </c>
    </row>
    <row r="47" spans="1:30" ht="13.5" customHeight="1">
      <c r="A47" s="85" t="s">
        <v>33</v>
      </c>
      <c r="B47" s="86" t="s">
        <v>340</v>
      </c>
      <c r="C47" s="85" t="s">
        <v>341</v>
      </c>
      <c r="D47" s="87">
        <f>+SUM(E47,+I47)</f>
        <v>1853</v>
      </c>
      <c r="E47" s="87">
        <f>+SUM(G47+H47)</f>
        <v>119</v>
      </c>
      <c r="F47" s="106">
        <f>IF(D47&gt;0,E47/D47*100,"-")</f>
        <v>6.4220183486238538</v>
      </c>
      <c r="G47" s="87">
        <v>119</v>
      </c>
      <c r="H47" s="87">
        <v>0</v>
      </c>
      <c r="I47" s="87">
        <f>+SUM(K47,+M47,O47+P47)</f>
        <v>1734</v>
      </c>
      <c r="J47" s="88">
        <f>IF(D47&gt;0,I47/D47*100,"-")</f>
        <v>93.577981651376149</v>
      </c>
      <c r="K47" s="87">
        <v>0</v>
      </c>
      <c r="L47" s="88">
        <f>IF(D47&gt;0,K47/D47*100,"-")</f>
        <v>0</v>
      </c>
      <c r="M47" s="87">
        <v>0</v>
      </c>
      <c r="N47" s="88">
        <f>IF(D47&gt;0,M47/D47*100,"-")</f>
        <v>0</v>
      </c>
      <c r="O47" s="87">
        <v>0</v>
      </c>
      <c r="P47" s="87">
        <f>SUM(Q47:S47)</f>
        <v>1734</v>
      </c>
      <c r="Q47" s="87">
        <v>111</v>
      </c>
      <c r="R47" s="87">
        <v>1623</v>
      </c>
      <c r="S47" s="87">
        <v>0</v>
      </c>
      <c r="T47" s="88">
        <f>IF(D47&gt;0,P47/D47*100,"-")</f>
        <v>93.577981651376149</v>
      </c>
      <c r="U47" s="87">
        <v>16</v>
      </c>
      <c r="V47" s="85"/>
      <c r="W47" s="85"/>
      <c r="X47" s="85"/>
      <c r="Y47" s="85" t="s">
        <v>263</v>
      </c>
      <c r="Z47" s="85"/>
      <c r="AA47" s="85"/>
      <c r="AB47" s="85"/>
      <c r="AC47" s="85" t="s">
        <v>263</v>
      </c>
      <c r="AD47" s="184" t="s">
        <v>262</v>
      </c>
    </row>
    <row r="48" spans="1:30" ht="13.5" customHeight="1">
      <c r="A48" s="85" t="s">
        <v>33</v>
      </c>
      <c r="B48" s="86" t="s">
        <v>342</v>
      </c>
      <c r="C48" s="85" t="s">
        <v>343</v>
      </c>
      <c r="D48" s="87">
        <f>+SUM(E48,+I48)</f>
        <v>17544</v>
      </c>
      <c r="E48" s="87">
        <f>+SUM(G48+H48)</f>
        <v>2473</v>
      </c>
      <c r="F48" s="106">
        <f>IF(D48&gt;0,E48/D48*100,"-")</f>
        <v>14.095987232102145</v>
      </c>
      <c r="G48" s="87">
        <v>2473</v>
      </c>
      <c r="H48" s="87">
        <v>0</v>
      </c>
      <c r="I48" s="87">
        <f>+SUM(K48,+M48,O48+P48)</f>
        <v>15071</v>
      </c>
      <c r="J48" s="88">
        <f>IF(D48&gt;0,I48/D48*100,"-")</f>
        <v>85.904012767897854</v>
      </c>
      <c r="K48" s="87">
        <v>11405</v>
      </c>
      <c r="L48" s="88">
        <f>IF(D48&gt;0,K48/D48*100,"-")</f>
        <v>65.00797993616051</v>
      </c>
      <c r="M48" s="87">
        <v>0</v>
      </c>
      <c r="N48" s="88">
        <f>IF(D48&gt;0,M48/D48*100,"-")</f>
        <v>0</v>
      </c>
      <c r="O48" s="87">
        <v>0</v>
      </c>
      <c r="P48" s="87">
        <f>SUM(Q48:S48)</f>
        <v>3666</v>
      </c>
      <c r="Q48" s="87">
        <v>956</v>
      </c>
      <c r="R48" s="87">
        <v>2710</v>
      </c>
      <c r="S48" s="87">
        <v>0</v>
      </c>
      <c r="T48" s="88">
        <f>IF(D48&gt;0,P48/D48*100,"-")</f>
        <v>20.896032831737347</v>
      </c>
      <c r="U48" s="87">
        <v>801</v>
      </c>
      <c r="V48" s="85"/>
      <c r="W48" s="85"/>
      <c r="X48" s="85"/>
      <c r="Y48" s="85" t="s">
        <v>263</v>
      </c>
      <c r="Z48" s="85"/>
      <c r="AA48" s="85"/>
      <c r="AB48" s="85"/>
      <c r="AC48" s="85" t="s">
        <v>263</v>
      </c>
      <c r="AD48" s="184" t="s">
        <v>262</v>
      </c>
    </row>
    <row r="49" spans="1:30" ht="13.5" customHeight="1">
      <c r="A49" s="85" t="s">
        <v>33</v>
      </c>
      <c r="B49" s="86" t="s">
        <v>344</v>
      </c>
      <c r="C49" s="85" t="s">
        <v>345</v>
      </c>
      <c r="D49" s="87">
        <f>+SUM(E49,+I49)</f>
        <v>1482</v>
      </c>
      <c r="E49" s="87">
        <f>+SUM(G49+H49)</f>
        <v>50</v>
      </c>
      <c r="F49" s="106">
        <f>IF(D49&gt;0,E49/D49*100,"-")</f>
        <v>3.3738191632928474</v>
      </c>
      <c r="G49" s="87">
        <v>50</v>
      </c>
      <c r="H49" s="87">
        <v>0</v>
      </c>
      <c r="I49" s="87">
        <f>+SUM(K49,+M49,O49+P49)</f>
        <v>1432</v>
      </c>
      <c r="J49" s="88">
        <f>IF(D49&gt;0,I49/D49*100,"-")</f>
        <v>96.62618083670715</v>
      </c>
      <c r="K49" s="87">
        <v>1271</v>
      </c>
      <c r="L49" s="88">
        <f>IF(D49&gt;0,K49/D49*100,"-")</f>
        <v>85.762483130904187</v>
      </c>
      <c r="M49" s="87">
        <v>0</v>
      </c>
      <c r="N49" s="88">
        <f>IF(D49&gt;0,M49/D49*100,"-")</f>
        <v>0</v>
      </c>
      <c r="O49" s="87">
        <v>0</v>
      </c>
      <c r="P49" s="87">
        <f>SUM(Q49:S49)</f>
        <v>161</v>
      </c>
      <c r="Q49" s="87">
        <v>42</v>
      </c>
      <c r="R49" s="87">
        <v>119</v>
      </c>
      <c r="S49" s="87">
        <v>0</v>
      </c>
      <c r="T49" s="88">
        <f>IF(D49&gt;0,P49/D49*100,"-")</f>
        <v>10.863697705802968</v>
      </c>
      <c r="U49" s="87">
        <v>39</v>
      </c>
      <c r="V49" s="85"/>
      <c r="W49" s="85"/>
      <c r="X49" s="85"/>
      <c r="Y49" s="85" t="s">
        <v>263</v>
      </c>
      <c r="Z49" s="85"/>
      <c r="AA49" s="85"/>
      <c r="AB49" s="85"/>
      <c r="AC49" s="85" t="s">
        <v>263</v>
      </c>
      <c r="AD49" s="184" t="s">
        <v>262</v>
      </c>
    </row>
    <row r="50" spans="1:30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30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30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30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30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30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30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30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30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30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30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30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30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30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30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49">
    <sortCondition ref="A8:A49"/>
    <sortCondition ref="B8:B49"/>
    <sortCondition ref="C8:C49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岐阜県</v>
      </c>
      <c r="B7" s="90" t="str">
        <f>水洗化人口等!B7</f>
        <v>21000</v>
      </c>
      <c r="C7" s="89" t="s">
        <v>198</v>
      </c>
      <c r="D7" s="91">
        <f>SUM(E7,+H7,+K7)</f>
        <v>531221</v>
      </c>
      <c r="E7" s="91">
        <f>SUM(F7:G7)</f>
        <v>4799</v>
      </c>
      <c r="F7" s="91">
        <f>SUM(F$8:F$207)</f>
        <v>4799</v>
      </c>
      <c r="G7" s="91">
        <f>SUM(G$8:G$207)</f>
        <v>0</v>
      </c>
      <c r="H7" s="91">
        <f>SUM(I7:J7)</f>
        <v>28876</v>
      </c>
      <c r="I7" s="91">
        <f>SUM(I$8:I$207)</f>
        <v>15191</v>
      </c>
      <c r="J7" s="91">
        <f>SUM(J$8:J$207)</f>
        <v>13685</v>
      </c>
      <c r="K7" s="91">
        <f>SUM(L7:M7)</f>
        <v>497546</v>
      </c>
      <c r="L7" s="91">
        <f>SUM(L$8:L$207)</f>
        <v>33278</v>
      </c>
      <c r="M7" s="91">
        <f>SUM(M$8:M$207)</f>
        <v>464268</v>
      </c>
      <c r="N7" s="91">
        <f>SUM(O7,+V7,+AC7)</f>
        <v>531293</v>
      </c>
      <c r="O7" s="91">
        <f>SUM(P7:U7)</f>
        <v>53268</v>
      </c>
      <c r="P7" s="91">
        <f t="shared" ref="P7:U7" si="0">SUM(P$8:P$207)</f>
        <v>48184</v>
      </c>
      <c r="Q7" s="91">
        <f t="shared" si="0"/>
        <v>0</v>
      </c>
      <c r="R7" s="91">
        <f t="shared" si="0"/>
        <v>0</v>
      </c>
      <c r="S7" s="91">
        <f t="shared" si="0"/>
        <v>2789</v>
      </c>
      <c r="T7" s="91">
        <f t="shared" si="0"/>
        <v>0</v>
      </c>
      <c r="U7" s="91">
        <f t="shared" si="0"/>
        <v>2295</v>
      </c>
      <c r="V7" s="91">
        <f>SUM(W7:AB7)</f>
        <v>477953</v>
      </c>
      <c r="W7" s="91">
        <f t="shared" ref="W7:AB7" si="1">SUM(W$8:W$207)</f>
        <v>451336</v>
      </c>
      <c r="X7" s="91">
        <f t="shared" si="1"/>
        <v>0</v>
      </c>
      <c r="Y7" s="91">
        <f t="shared" si="1"/>
        <v>0</v>
      </c>
      <c r="Z7" s="91">
        <f t="shared" si="1"/>
        <v>16104</v>
      </c>
      <c r="AA7" s="91">
        <f t="shared" si="1"/>
        <v>0</v>
      </c>
      <c r="AB7" s="91">
        <f t="shared" si="1"/>
        <v>10513</v>
      </c>
      <c r="AC7" s="91">
        <f>SUM(AD7:AE7)</f>
        <v>72</v>
      </c>
      <c r="AD7" s="91">
        <f>SUM(AD$8:AD$207)</f>
        <v>72</v>
      </c>
      <c r="AE7" s="91">
        <f>SUM(AE$8:AE$207)</f>
        <v>0</v>
      </c>
      <c r="AF7" s="91">
        <f>SUM(AG7:AI7)</f>
        <v>7269</v>
      </c>
      <c r="AG7" s="91">
        <f>SUM(AG$8:AG$207)</f>
        <v>7269</v>
      </c>
      <c r="AH7" s="91">
        <f>SUM(AH$8:AH$207)</f>
        <v>0</v>
      </c>
      <c r="AI7" s="91">
        <f>SUM(AI$8:AI$207)</f>
        <v>0</v>
      </c>
      <c r="AJ7" s="91">
        <f>SUM(AK7:AS7)</f>
        <v>8946</v>
      </c>
      <c r="AK7" s="91">
        <f t="shared" ref="AK7:AS7" si="2">SUM(AK$8:AK$207)</f>
        <v>2032</v>
      </c>
      <c r="AL7" s="91">
        <f t="shared" si="2"/>
        <v>39</v>
      </c>
      <c r="AM7" s="91">
        <f t="shared" si="2"/>
        <v>3478</v>
      </c>
      <c r="AN7" s="91">
        <f t="shared" si="2"/>
        <v>792</v>
      </c>
      <c r="AO7" s="91">
        <f t="shared" si="2"/>
        <v>0</v>
      </c>
      <c r="AP7" s="91">
        <f t="shared" si="2"/>
        <v>371</v>
      </c>
      <c r="AQ7" s="91">
        <f t="shared" si="2"/>
        <v>0</v>
      </c>
      <c r="AR7" s="91">
        <f t="shared" si="2"/>
        <v>0</v>
      </c>
      <c r="AS7" s="91">
        <f t="shared" si="2"/>
        <v>2234</v>
      </c>
      <c r="AT7" s="91">
        <f>SUM(AU7:AY7)</f>
        <v>504</v>
      </c>
      <c r="AU7" s="91">
        <f>SUM(AU$8:AU$207)</f>
        <v>394</v>
      </c>
      <c r="AV7" s="91">
        <f>SUM(AV$8:AV$207)</f>
        <v>0</v>
      </c>
      <c r="AW7" s="91">
        <f>SUM(AW$8:AW$207)</f>
        <v>110</v>
      </c>
      <c r="AX7" s="91">
        <f>SUM(AX$8:AX$207)</f>
        <v>0</v>
      </c>
      <c r="AY7" s="91">
        <f>SUM(AY$8:AY$207)</f>
        <v>0</v>
      </c>
      <c r="AZ7" s="91">
        <f>SUM(BA7:BC7)</f>
        <v>236</v>
      </c>
      <c r="BA7" s="91">
        <f>SUM(BA$8:BA$207)</f>
        <v>236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33</v>
      </c>
      <c r="B8" s="96" t="s">
        <v>260</v>
      </c>
      <c r="C8" s="85" t="s">
        <v>261</v>
      </c>
      <c r="D8" s="87">
        <f>SUM(E8,+H8,+K8)</f>
        <v>46259</v>
      </c>
      <c r="E8" s="87">
        <f>SUM(F8:G8)</f>
        <v>966</v>
      </c>
      <c r="F8" s="87">
        <v>966</v>
      </c>
      <c r="G8" s="87">
        <v>0</v>
      </c>
      <c r="H8" s="87">
        <f>SUM(I8:J8)</f>
        <v>2428</v>
      </c>
      <c r="I8" s="87">
        <v>2428</v>
      </c>
      <c r="J8" s="87">
        <v>0</v>
      </c>
      <c r="K8" s="87">
        <f>SUM(L8:M8)</f>
        <v>42865</v>
      </c>
      <c r="L8" s="87">
        <v>0</v>
      </c>
      <c r="M8" s="87">
        <v>42865</v>
      </c>
      <c r="N8" s="87">
        <f>SUM(O8,+V8,+AC8)</f>
        <v>46259</v>
      </c>
      <c r="O8" s="87">
        <f>SUM(P8:U8)</f>
        <v>3394</v>
      </c>
      <c r="P8" s="87">
        <v>3394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42865</v>
      </c>
      <c r="W8" s="87">
        <v>42865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955</v>
      </c>
      <c r="AG8" s="87">
        <v>955</v>
      </c>
      <c r="AH8" s="87">
        <v>0</v>
      </c>
      <c r="AI8" s="87">
        <v>0</v>
      </c>
      <c r="AJ8" s="87">
        <f>SUM(AK8:AS8)</f>
        <v>955</v>
      </c>
      <c r="AK8" s="87">
        <v>0</v>
      </c>
      <c r="AL8" s="87">
        <v>0</v>
      </c>
      <c r="AM8" s="87">
        <v>801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154</v>
      </c>
      <c r="AT8" s="87">
        <f>SUM(AU8:AY8)</f>
        <v>96</v>
      </c>
      <c r="AU8" s="87">
        <v>0</v>
      </c>
      <c r="AV8" s="87">
        <v>0</v>
      </c>
      <c r="AW8" s="87">
        <v>96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33</v>
      </c>
      <c r="B9" s="96" t="s">
        <v>264</v>
      </c>
      <c r="C9" s="85" t="s">
        <v>265</v>
      </c>
      <c r="D9" s="87">
        <f>SUM(E9,+H9,+K9)</f>
        <v>25034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25034</v>
      </c>
      <c r="L9" s="87">
        <v>1638</v>
      </c>
      <c r="M9" s="87">
        <v>23396</v>
      </c>
      <c r="N9" s="87">
        <f>SUM(O9,+V9,+AC9)</f>
        <v>25034</v>
      </c>
      <c r="O9" s="87">
        <f>SUM(P9:U9)</f>
        <v>1638</v>
      </c>
      <c r="P9" s="87">
        <v>1638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23396</v>
      </c>
      <c r="W9" s="87">
        <v>23396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471</v>
      </c>
      <c r="AG9" s="87">
        <v>471</v>
      </c>
      <c r="AH9" s="87">
        <v>0</v>
      </c>
      <c r="AI9" s="87">
        <v>0</v>
      </c>
      <c r="AJ9" s="87">
        <f>SUM(AK9:AS9)</f>
        <v>471</v>
      </c>
      <c r="AK9" s="87">
        <v>0</v>
      </c>
      <c r="AL9" s="87">
        <v>0</v>
      </c>
      <c r="AM9" s="87">
        <v>208</v>
      </c>
      <c r="AN9" s="87">
        <v>198</v>
      </c>
      <c r="AO9" s="87">
        <v>0</v>
      </c>
      <c r="AP9" s="87">
        <v>0</v>
      </c>
      <c r="AQ9" s="87">
        <v>0</v>
      </c>
      <c r="AR9" s="87">
        <v>0</v>
      </c>
      <c r="AS9" s="87">
        <v>65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33</v>
      </c>
      <c r="B10" s="96" t="s">
        <v>266</v>
      </c>
      <c r="C10" s="85" t="s">
        <v>267</v>
      </c>
      <c r="D10" s="87">
        <f>SUM(E10,+H10,+K10)</f>
        <v>22474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22474</v>
      </c>
      <c r="L10" s="87">
        <v>3955</v>
      </c>
      <c r="M10" s="87">
        <v>18519</v>
      </c>
      <c r="N10" s="87">
        <f>SUM(O10,+V10,+AC10)</f>
        <v>22474</v>
      </c>
      <c r="O10" s="87">
        <f>SUM(P10:U10)</f>
        <v>3955</v>
      </c>
      <c r="P10" s="87">
        <v>3955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18519</v>
      </c>
      <c r="W10" s="87">
        <v>18519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142</v>
      </c>
      <c r="AG10" s="87">
        <v>142</v>
      </c>
      <c r="AH10" s="87">
        <v>0</v>
      </c>
      <c r="AI10" s="87">
        <v>0</v>
      </c>
      <c r="AJ10" s="87">
        <f>SUM(AK10:AS10)</f>
        <v>142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142</v>
      </c>
      <c r="AQ10" s="87">
        <v>0</v>
      </c>
      <c r="AR10" s="87">
        <v>0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33</v>
      </c>
      <c r="B11" s="96" t="s">
        <v>268</v>
      </c>
      <c r="C11" s="85" t="s">
        <v>269</v>
      </c>
      <c r="D11" s="87">
        <f>SUM(E11,+H11,+K11)</f>
        <v>7474</v>
      </c>
      <c r="E11" s="87">
        <f>SUM(F11:G11)</f>
        <v>1750</v>
      </c>
      <c r="F11" s="87">
        <v>1750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5724</v>
      </c>
      <c r="L11" s="87">
        <v>0</v>
      </c>
      <c r="M11" s="87">
        <v>5724</v>
      </c>
      <c r="N11" s="87">
        <f>SUM(O11,+V11,+AC11)</f>
        <v>7474</v>
      </c>
      <c r="O11" s="87">
        <f>SUM(P11:U11)</f>
        <v>1750</v>
      </c>
      <c r="P11" s="87">
        <v>1750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5724</v>
      </c>
      <c r="W11" s="87">
        <v>5724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163</v>
      </c>
      <c r="AG11" s="87">
        <v>163</v>
      </c>
      <c r="AH11" s="87">
        <v>0</v>
      </c>
      <c r="AI11" s="87">
        <v>0</v>
      </c>
      <c r="AJ11" s="87">
        <f>SUM(AK11:AS11)</f>
        <v>163</v>
      </c>
      <c r="AK11" s="87">
        <v>0</v>
      </c>
      <c r="AL11" s="87">
        <v>0</v>
      </c>
      <c r="AM11" s="87">
        <v>163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33</v>
      </c>
      <c r="B12" s="96" t="s">
        <v>270</v>
      </c>
      <c r="C12" s="85" t="s">
        <v>271</v>
      </c>
      <c r="D12" s="87">
        <f>SUM(E12,+H12,+K12)</f>
        <v>11149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11149</v>
      </c>
      <c r="L12" s="87">
        <v>999</v>
      </c>
      <c r="M12" s="87">
        <v>10150</v>
      </c>
      <c r="N12" s="87">
        <f>SUM(O12,+V12,+AC12)</f>
        <v>11149</v>
      </c>
      <c r="O12" s="87">
        <f>SUM(P12:U12)</f>
        <v>999</v>
      </c>
      <c r="P12" s="87">
        <v>999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10150</v>
      </c>
      <c r="W12" s="87">
        <v>10150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137</v>
      </c>
      <c r="AG12" s="87">
        <v>137</v>
      </c>
      <c r="AH12" s="87">
        <v>0</v>
      </c>
      <c r="AI12" s="87">
        <v>0</v>
      </c>
      <c r="AJ12" s="87">
        <f>SUM(AK12:AS12)</f>
        <v>137</v>
      </c>
      <c r="AK12" s="87">
        <v>0</v>
      </c>
      <c r="AL12" s="87">
        <v>0</v>
      </c>
      <c r="AM12" s="87">
        <v>137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33</v>
      </c>
      <c r="B13" s="96" t="s">
        <v>272</v>
      </c>
      <c r="C13" s="85" t="s">
        <v>273</v>
      </c>
      <c r="D13" s="87">
        <f>SUM(E13,+H13,+K13)</f>
        <v>17463</v>
      </c>
      <c r="E13" s="87">
        <f>SUM(F13:G13)</f>
        <v>0</v>
      </c>
      <c r="F13" s="87">
        <v>0</v>
      </c>
      <c r="G13" s="87">
        <v>0</v>
      </c>
      <c r="H13" s="87">
        <f>SUM(I13:J13)</f>
        <v>6156</v>
      </c>
      <c r="I13" s="87">
        <v>6156</v>
      </c>
      <c r="J13" s="87">
        <v>0</v>
      </c>
      <c r="K13" s="87">
        <f>SUM(L13:M13)</f>
        <v>11307</v>
      </c>
      <c r="L13" s="87">
        <v>1341</v>
      </c>
      <c r="M13" s="87">
        <v>9966</v>
      </c>
      <c r="N13" s="87">
        <f>SUM(O13,+V13,+AC13)</f>
        <v>17463</v>
      </c>
      <c r="O13" s="87">
        <f>SUM(P13:U13)</f>
        <v>7497</v>
      </c>
      <c r="P13" s="87">
        <v>7497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9966</v>
      </c>
      <c r="W13" s="87">
        <v>8511</v>
      </c>
      <c r="X13" s="87">
        <v>0</v>
      </c>
      <c r="Y13" s="87">
        <v>0</v>
      </c>
      <c r="Z13" s="87">
        <v>0</v>
      </c>
      <c r="AA13" s="87">
        <v>0</v>
      </c>
      <c r="AB13" s="87">
        <v>1455</v>
      </c>
      <c r="AC13" s="87">
        <f>SUM(AD13:AE13)</f>
        <v>0</v>
      </c>
      <c r="AD13" s="87">
        <v>0</v>
      </c>
      <c r="AE13" s="87">
        <v>0</v>
      </c>
      <c r="AF13" s="87">
        <f>SUM(AG13:AI13)</f>
        <v>747</v>
      </c>
      <c r="AG13" s="87">
        <v>747</v>
      </c>
      <c r="AH13" s="87">
        <v>0</v>
      </c>
      <c r="AI13" s="87">
        <v>0</v>
      </c>
      <c r="AJ13" s="87">
        <f>SUM(AK13:AS13)</f>
        <v>747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747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33</v>
      </c>
      <c r="B14" s="96" t="s">
        <v>274</v>
      </c>
      <c r="C14" s="85" t="s">
        <v>275</v>
      </c>
      <c r="D14" s="87">
        <f>SUM(E14,+H14,+K14)</f>
        <v>5145</v>
      </c>
      <c r="E14" s="87">
        <f>SUM(F14:G14)</f>
        <v>0</v>
      </c>
      <c r="F14" s="87">
        <v>0</v>
      </c>
      <c r="G14" s="87">
        <v>0</v>
      </c>
      <c r="H14" s="87">
        <f>SUM(I14:J14)</f>
        <v>822</v>
      </c>
      <c r="I14" s="87">
        <v>822</v>
      </c>
      <c r="J14" s="87">
        <v>0</v>
      </c>
      <c r="K14" s="87">
        <f>SUM(L14:M14)</f>
        <v>4323</v>
      </c>
      <c r="L14" s="87">
        <v>0</v>
      </c>
      <c r="M14" s="87">
        <v>4323</v>
      </c>
      <c r="N14" s="87">
        <f>SUM(O14,+V14,+AC14)</f>
        <v>5145</v>
      </c>
      <c r="O14" s="87">
        <f>SUM(P14:U14)</f>
        <v>822</v>
      </c>
      <c r="P14" s="87">
        <v>822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4323</v>
      </c>
      <c r="W14" s="87">
        <v>4323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12</v>
      </c>
      <c r="AG14" s="87">
        <v>12</v>
      </c>
      <c r="AH14" s="87">
        <v>0</v>
      </c>
      <c r="AI14" s="87">
        <v>0</v>
      </c>
      <c r="AJ14" s="87">
        <f>SUM(AK14:AS14)</f>
        <v>8</v>
      </c>
      <c r="AK14" s="87">
        <v>8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12</v>
      </c>
      <c r="AU14" s="87">
        <v>12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33</v>
      </c>
      <c r="B15" s="96" t="s">
        <v>276</v>
      </c>
      <c r="C15" s="85" t="s">
        <v>277</v>
      </c>
      <c r="D15" s="87">
        <f>SUM(E15,+H15,+K15)</f>
        <v>11353</v>
      </c>
      <c r="E15" s="87">
        <f>SUM(F15:G15)</f>
        <v>0</v>
      </c>
      <c r="F15" s="87">
        <v>0</v>
      </c>
      <c r="G15" s="87">
        <v>0</v>
      </c>
      <c r="H15" s="87">
        <f>SUM(I15:J15)</f>
        <v>2295</v>
      </c>
      <c r="I15" s="87">
        <v>2295</v>
      </c>
      <c r="J15" s="87">
        <v>0</v>
      </c>
      <c r="K15" s="87">
        <f>SUM(L15:M15)</f>
        <v>9058</v>
      </c>
      <c r="L15" s="87">
        <v>0</v>
      </c>
      <c r="M15" s="87">
        <v>9058</v>
      </c>
      <c r="N15" s="87">
        <f>SUM(O15,+V15,+AC15)</f>
        <v>11353</v>
      </c>
      <c r="O15" s="87">
        <f>SUM(P15:U15)</f>
        <v>2295</v>
      </c>
      <c r="P15" s="87">
        <v>0</v>
      </c>
      <c r="Q15" s="87">
        <v>0</v>
      </c>
      <c r="R15" s="87">
        <v>0</v>
      </c>
      <c r="S15" s="87">
        <v>0</v>
      </c>
      <c r="T15" s="87">
        <v>0</v>
      </c>
      <c r="U15" s="87">
        <v>2295</v>
      </c>
      <c r="V15" s="87">
        <f>SUM(W15:AB15)</f>
        <v>9058</v>
      </c>
      <c r="W15" s="87">
        <v>0</v>
      </c>
      <c r="X15" s="87">
        <v>0</v>
      </c>
      <c r="Y15" s="87">
        <v>0</v>
      </c>
      <c r="Z15" s="87">
        <v>0</v>
      </c>
      <c r="AA15" s="87">
        <v>0</v>
      </c>
      <c r="AB15" s="87">
        <v>9058</v>
      </c>
      <c r="AC15" s="87">
        <f>SUM(AD15:AE15)</f>
        <v>0</v>
      </c>
      <c r="AD15" s="87">
        <v>0</v>
      </c>
      <c r="AE15" s="87">
        <v>0</v>
      </c>
      <c r="AF15" s="87">
        <f>SUM(AG15:AI15)</f>
        <v>0</v>
      </c>
      <c r="AG15" s="87">
        <v>0</v>
      </c>
      <c r="AH15" s="87">
        <v>0</v>
      </c>
      <c r="AI15" s="87">
        <v>0</v>
      </c>
      <c r="AJ15" s="87">
        <f>SUM(AK15:AS15)</f>
        <v>0</v>
      </c>
      <c r="AK15" s="87">
        <v>0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33</v>
      </c>
      <c r="B16" s="96" t="s">
        <v>278</v>
      </c>
      <c r="C16" s="85" t="s">
        <v>279</v>
      </c>
      <c r="D16" s="87">
        <f>SUM(E16,+H16,+K16)</f>
        <v>32487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32487</v>
      </c>
      <c r="L16" s="87">
        <v>1417</v>
      </c>
      <c r="M16" s="87">
        <v>31070</v>
      </c>
      <c r="N16" s="87">
        <f>SUM(O16,+V16,+AC16)</f>
        <v>32487</v>
      </c>
      <c r="O16" s="87">
        <f>SUM(P16:U16)</f>
        <v>1417</v>
      </c>
      <c r="P16" s="87">
        <v>1417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31070</v>
      </c>
      <c r="W16" s="87">
        <v>31070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127</v>
      </c>
      <c r="AG16" s="87">
        <v>127</v>
      </c>
      <c r="AH16" s="87">
        <v>0</v>
      </c>
      <c r="AI16" s="87">
        <v>0</v>
      </c>
      <c r="AJ16" s="87">
        <f>SUM(AK16:AS16)</f>
        <v>749</v>
      </c>
      <c r="AK16" s="87">
        <v>749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127</v>
      </c>
      <c r="AU16" s="87">
        <v>127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33</v>
      </c>
      <c r="B17" s="96" t="s">
        <v>280</v>
      </c>
      <c r="C17" s="85" t="s">
        <v>281</v>
      </c>
      <c r="D17" s="87">
        <f>SUM(E17,+H17,+K17)</f>
        <v>17175</v>
      </c>
      <c r="E17" s="87">
        <f>SUM(F17:G17)</f>
        <v>0</v>
      </c>
      <c r="F17" s="87">
        <v>0</v>
      </c>
      <c r="G17" s="87">
        <v>0</v>
      </c>
      <c r="H17" s="87">
        <f>SUM(I17:J17)</f>
        <v>17175</v>
      </c>
      <c r="I17" s="87">
        <v>3490</v>
      </c>
      <c r="J17" s="87">
        <v>13685</v>
      </c>
      <c r="K17" s="87">
        <f>SUM(L17:M17)</f>
        <v>0</v>
      </c>
      <c r="L17" s="87">
        <v>0</v>
      </c>
      <c r="M17" s="87">
        <v>0</v>
      </c>
      <c r="N17" s="87">
        <f>SUM(O17,+V17,+AC17)</f>
        <v>17195</v>
      </c>
      <c r="O17" s="87">
        <f>SUM(P17:U17)</f>
        <v>3490</v>
      </c>
      <c r="P17" s="87">
        <v>2176</v>
      </c>
      <c r="Q17" s="87">
        <v>0</v>
      </c>
      <c r="R17" s="87">
        <v>0</v>
      </c>
      <c r="S17" s="87">
        <v>1314</v>
      </c>
      <c r="T17" s="87">
        <v>0</v>
      </c>
      <c r="U17" s="87">
        <v>0</v>
      </c>
      <c r="V17" s="87">
        <f>SUM(W17:AB17)</f>
        <v>13685</v>
      </c>
      <c r="W17" s="87">
        <v>8272</v>
      </c>
      <c r="X17" s="87">
        <v>0</v>
      </c>
      <c r="Y17" s="87">
        <v>0</v>
      </c>
      <c r="Z17" s="87">
        <v>5413</v>
      </c>
      <c r="AA17" s="87">
        <v>0</v>
      </c>
      <c r="AB17" s="87">
        <v>0</v>
      </c>
      <c r="AC17" s="87">
        <f>SUM(AD17:AE17)</f>
        <v>20</v>
      </c>
      <c r="AD17" s="87">
        <v>20</v>
      </c>
      <c r="AE17" s="87">
        <v>0</v>
      </c>
      <c r="AF17" s="87">
        <f>SUM(AG17:AI17)</f>
        <v>27</v>
      </c>
      <c r="AG17" s="87">
        <v>27</v>
      </c>
      <c r="AH17" s="87">
        <v>0</v>
      </c>
      <c r="AI17" s="87">
        <v>0</v>
      </c>
      <c r="AJ17" s="87">
        <f>SUM(AK17:AS17)</f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27</v>
      </c>
      <c r="AU17" s="87">
        <v>27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33</v>
      </c>
      <c r="B18" s="96" t="s">
        <v>282</v>
      </c>
      <c r="C18" s="85" t="s">
        <v>283</v>
      </c>
      <c r="D18" s="87">
        <f>SUM(E18,+H18,+K18)</f>
        <v>10769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10769</v>
      </c>
      <c r="L18" s="87">
        <v>1015</v>
      </c>
      <c r="M18" s="87">
        <v>9754</v>
      </c>
      <c r="N18" s="87">
        <f>SUM(O18,+V18,+AC18)</f>
        <v>10769</v>
      </c>
      <c r="O18" s="87">
        <f>SUM(P18:U18)</f>
        <v>1015</v>
      </c>
      <c r="P18" s="87">
        <v>1015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9754</v>
      </c>
      <c r="W18" s="87">
        <v>9754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24</v>
      </c>
      <c r="AG18" s="87">
        <v>24</v>
      </c>
      <c r="AH18" s="87">
        <v>0</v>
      </c>
      <c r="AI18" s="87">
        <v>0</v>
      </c>
      <c r="AJ18" s="87">
        <f>SUM(AK18:AS18)</f>
        <v>97</v>
      </c>
      <c r="AK18" s="87">
        <v>84</v>
      </c>
      <c r="AL18" s="87">
        <v>13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24</v>
      </c>
      <c r="AU18" s="87">
        <v>24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13</v>
      </c>
      <c r="BA18" s="87">
        <v>13</v>
      </c>
      <c r="BB18" s="87">
        <v>0</v>
      </c>
      <c r="BC18" s="87">
        <v>0</v>
      </c>
    </row>
    <row r="19" spans="1:55" ht="13.5" customHeight="1">
      <c r="A19" s="98" t="s">
        <v>33</v>
      </c>
      <c r="B19" s="96" t="s">
        <v>284</v>
      </c>
      <c r="C19" s="85" t="s">
        <v>285</v>
      </c>
      <c r="D19" s="87">
        <f>SUM(E19,+H19,+K19)</f>
        <v>10352</v>
      </c>
      <c r="E19" s="87">
        <f>SUM(F19:G19)</f>
        <v>2083</v>
      </c>
      <c r="F19" s="87">
        <v>2083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8269</v>
      </c>
      <c r="L19" s="87">
        <v>0</v>
      </c>
      <c r="M19" s="87">
        <v>8269</v>
      </c>
      <c r="N19" s="87">
        <f>SUM(O19,+V19,+AC19)</f>
        <v>10352</v>
      </c>
      <c r="O19" s="87">
        <f>SUM(P19:U19)</f>
        <v>2083</v>
      </c>
      <c r="P19" s="87">
        <v>2083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8269</v>
      </c>
      <c r="W19" s="87">
        <v>8269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29</v>
      </c>
      <c r="AG19" s="87">
        <v>29</v>
      </c>
      <c r="AH19" s="87">
        <v>0</v>
      </c>
      <c r="AI19" s="87">
        <v>0</v>
      </c>
      <c r="AJ19" s="87">
        <f>SUM(AK19:AS19)</f>
        <v>492</v>
      </c>
      <c r="AK19" s="87">
        <v>492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29</v>
      </c>
      <c r="AU19" s="87">
        <v>29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33</v>
      </c>
      <c r="B20" s="96" t="s">
        <v>286</v>
      </c>
      <c r="C20" s="85" t="s">
        <v>287</v>
      </c>
      <c r="D20" s="87">
        <f>SUM(E20,+H20,+K20)</f>
        <v>42237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42237</v>
      </c>
      <c r="L20" s="87">
        <v>2601</v>
      </c>
      <c r="M20" s="87">
        <v>39636</v>
      </c>
      <c r="N20" s="87">
        <f>SUM(O20,+V20,+AC20)</f>
        <v>42237</v>
      </c>
      <c r="O20" s="87">
        <f>SUM(P20:U20)</f>
        <v>2601</v>
      </c>
      <c r="P20" s="87">
        <v>2601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39636</v>
      </c>
      <c r="W20" s="87">
        <v>39636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1030</v>
      </c>
      <c r="AG20" s="87">
        <v>1030</v>
      </c>
      <c r="AH20" s="87">
        <v>0</v>
      </c>
      <c r="AI20" s="87">
        <v>0</v>
      </c>
      <c r="AJ20" s="87">
        <f>SUM(AK20:AS20)</f>
        <v>1030</v>
      </c>
      <c r="AK20" s="87">
        <v>0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1030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33</v>
      </c>
      <c r="B21" s="96" t="s">
        <v>288</v>
      </c>
      <c r="C21" s="85" t="s">
        <v>289</v>
      </c>
      <c r="D21" s="87">
        <f>SUM(E21,+H21,+K21)</f>
        <v>7748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7748</v>
      </c>
      <c r="L21" s="87">
        <v>844</v>
      </c>
      <c r="M21" s="87">
        <v>6904</v>
      </c>
      <c r="N21" s="87">
        <f>SUM(O21,+V21,+AC21)</f>
        <v>7748</v>
      </c>
      <c r="O21" s="87">
        <f>SUM(P21:U21)</f>
        <v>844</v>
      </c>
      <c r="P21" s="87">
        <v>844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6904</v>
      </c>
      <c r="W21" s="87">
        <v>6904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17</v>
      </c>
      <c r="AG21" s="87">
        <v>17</v>
      </c>
      <c r="AH21" s="87">
        <v>0</v>
      </c>
      <c r="AI21" s="87">
        <v>0</v>
      </c>
      <c r="AJ21" s="87">
        <f>SUM(AK21:AS21)</f>
        <v>71</v>
      </c>
      <c r="AK21" s="87">
        <v>60</v>
      </c>
      <c r="AL21" s="87">
        <v>11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17</v>
      </c>
      <c r="AU21" s="87">
        <v>17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11</v>
      </c>
      <c r="BA21" s="87">
        <v>11</v>
      </c>
      <c r="BB21" s="87">
        <v>0</v>
      </c>
      <c r="BC21" s="87">
        <v>0</v>
      </c>
    </row>
    <row r="22" spans="1:55" ht="13.5" customHeight="1">
      <c r="A22" s="98" t="s">
        <v>33</v>
      </c>
      <c r="B22" s="96" t="s">
        <v>290</v>
      </c>
      <c r="C22" s="85" t="s">
        <v>291</v>
      </c>
      <c r="D22" s="87">
        <f>SUM(E22,+H22,+K22)</f>
        <v>16041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16041</v>
      </c>
      <c r="L22" s="87">
        <v>1261</v>
      </c>
      <c r="M22" s="87">
        <v>14780</v>
      </c>
      <c r="N22" s="87">
        <f>SUM(O22,+V22,+AC22)</f>
        <v>16041</v>
      </c>
      <c r="O22" s="87">
        <f>SUM(P22:U22)</f>
        <v>1261</v>
      </c>
      <c r="P22" s="87">
        <v>1261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14780</v>
      </c>
      <c r="W22" s="87">
        <v>14780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486</v>
      </c>
      <c r="AG22" s="87">
        <v>486</v>
      </c>
      <c r="AH22" s="87">
        <v>0</v>
      </c>
      <c r="AI22" s="87">
        <v>0</v>
      </c>
      <c r="AJ22" s="87">
        <f>SUM(AK22:AS22)</f>
        <v>486</v>
      </c>
      <c r="AK22" s="87">
        <v>0</v>
      </c>
      <c r="AL22" s="87">
        <v>0</v>
      </c>
      <c r="AM22" s="87">
        <v>486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13</v>
      </c>
      <c r="AU22" s="87">
        <v>0</v>
      </c>
      <c r="AV22" s="87">
        <v>0</v>
      </c>
      <c r="AW22" s="87">
        <v>13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33</v>
      </c>
      <c r="B23" s="96" t="s">
        <v>292</v>
      </c>
      <c r="C23" s="85" t="s">
        <v>293</v>
      </c>
      <c r="D23" s="87">
        <f>SUM(E23,+H23,+K23)</f>
        <v>39350</v>
      </c>
      <c r="E23" s="87">
        <f>SUM(F23:G23)</f>
        <v>0</v>
      </c>
      <c r="F23" s="87">
        <v>0</v>
      </c>
      <c r="G23" s="87">
        <v>0</v>
      </c>
      <c r="H23" s="87">
        <f>SUM(I23:J23)</f>
        <v>0</v>
      </c>
      <c r="I23" s="87">
        <v>0</v>
      </c>
      <c r="J23" s="87">
        <v>0</v>
      </c>
      <c r="K23" s="87">
        <f>SUM(L23:M23)</f>
        <v>39350</v>
      </c>
      <c r="L23" s="87">
        <v>491</v>
      </c>
      <c r="M23" s="87">
        <v>38859</v>
      </c>
      <c r="N23" s="87">
        <f>SUM(O23,+V23,+AC23)</f>
        <v>39350</v>
      </c>
      <c r="O23" s="87">
        <f>SUM(P23:U23)</f>
        <v>491</v>
      </c>
      <c r="P23" s="87">
        <v>491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38859</v>
      </c>
      <c r="W23" s="87">
        <v>38859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0</v>
      </c>
      <c r="AG23" s="87">
        <v>0</v>
      </c>
      <c r="AH23" s="87">
        <v>0</v>
      </c>
      <c r="AI23" s="87">
        <v>0</v>
      </c>
      <c r="AJ23" s="87">
        <f>SUM(AK23:AS23)</f>
        <v>0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33</v>
      </c>
      <c r="B24" s="96" t="s">
        <v>294</v>
      </c>
      <c r="C24" s="85" t="s">
        <v>295</v>
      </c>
      <c r="D24" s="87">
        <f>SUM(E24,+H24,+K24)</f>
        <v>7582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7582</v>
      </c>
      <c r="L24" s="87">
        <v>1201</v>
      </c>
      <c r="M24" s="87">
        <v>6381</v>
      </c>
      <c r="N24" s="87">
        <f>SUM(O24,+V24,+AC24)</f>
        <v>7582</v>
      </c>
      <c r="O24" s="87">
        <f>SUM(P24:U24)</f>
        <v>1201</v>
      </c>
      <c r="P24" s="87">
        <v>1201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6381</v>
      </c>
      <c r="W24" s="87">
        <v>6381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229</v>
      </c>
      <c r="AG24" s="87">
        <v>229</v>
      </c>
      <c r="AH24" s="87">
        <v>0</v>
      </c>
      <c r="AI24" s="87">
        <v>0</v>
      </c>
      <c r="AJ24" s="87">
        <f>SUM(AK24:AS24)</f>
        <v>229</v>
      </c>
      <c r="AK24" s="87">
        <v>0</v>
      </c>
      <c r="AL24" s="87">
        <v>0</v>
      </c>
      <c r="AM24" s="87">
        <v>0</v>
      </c>
      <c r="AN24" s="87">
        <v>0</v>
      </c>
      <c r="AO24" s="87">
        <v>0</v>
      </c>
      <c r="AP24" s="87">
        <v>229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3</v>
      </c>
      <c r="BA24" s="87">
        <v>3</v>
      </c>
      <c r="BB24" s="87">
        <v>0</v>
      </c>
      <c r="BC24" s="87">
        <v>0</v>
      </c>
    </row>
    <row r="25" spans="1:55" ht="13.5" customHeight="1">
      <c r="A25" s="98" t="s">
        <v>33</v>
      </c>
      <c r="B25" s="96" t="s">
        <v>296</v>
      </c>
      <c r="C25" s="85" t="s">
        <v>297</v>
      </c>
      <c r="D25" s="87">
        <f>SUM(E25,+H25,+K25)</f>
        <v>24708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24708</v>
      </c>
      <c r="L25" s="87">
        <v>754</v>
      </c>
      <c r="M25" s="87">
        <v>23954</v>
      </c>
      <c r="N25" s="87">
        <f>SUM(O25,+V25,+AC25)</f>
        <v>24760</v>
      </c>
      <c r="O25" s="87">
        <f>SUM(P25:U25)</f>
        <v>754</v>
      </c>
      <c r="P25" s="87">
        <v>754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23954</v>
      </c>
      <c r="W25" s="87">
        <v>23954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52</v>
      </c>
      <c r="AD25" s="87">
        <v>52</v>
      </c>
      <c r="AE25" s="87">
        <v>0</v>
      </c>
      <c r="AF25" s="87">
        <f>SUM(AG25:AI25)</f>
        <v>18</v>
      </c>
      <c r="AG25" s="87">
        <v>18</v>
      </c>
      <c r="AH25" s="87">
        <v>0</v>
      </c>
      <c r="AI25" s="87">
        <v>0</v>
      </c>
      <c r="AJ25" s="87">
        <f>SUM(AK25:AS25)</f>
        <v>438</v>
      </c>
      <c r="AK25" s="87">
        <v>438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18</v>
      </c>
      <c r="AU25" s="87">
        <v>18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33</v>
      </c>
      <c r="B26" s="96" t="s">
        <v>298</v>
      </c>
      <c r="C26" s="85" t="s">
        <v>299</v>
      </c>
      <c r="D26" s="87">
        <f>SUM(E26,+H26,+K26)</f>
        <v>15546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15546</v>
      </c>
      <c r="L26" s="87">
        <v>2101</v>
      </c>
      <c r="M26" s="87">
        <v>13445</v>
      </c>
      <c r="N26" s="87">
        <f>SUM(O26,+V26,+AC26)</f>
        <v>15546</v>
      </c>
      <c r="O26" s="87">
        <f>SUM(P26:U26)</f>
        <v>2101</v>
      </c>
      <c r="P26" s="87">
        <v>2101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13445</v>
      </c>
      <c r="W26" s="87">
        <v>13445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29</v>
      </c>
      <c r="AG26" s="87">
        <v>29</v>
      </c>
      <c r="AH26" s="87">
        <v>0</v>
      </c>
      <c r="AI26" s="87">
        <v>0</v>
      </c>
      <c r="AJ26" s="87">
        <f>SUM(AK26:AS26)</f>
        <v>29</v>
      </c>
      <c r="AK26" s="87">
        <v>0</v>
      </c>
      <c r="AL26" s="87">
        <v>0</v>
      </c>
      <c r="AM26" s="87">
        <v>29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128</v>
      </c>
      <c r="BA26" s="87">
        <v>128</v>
      </c>
      <c r="BB26" s="87">
        <v>0</v>
      </c>
      <c r="BC26" s="87">
        <v>0</v>
      </c>
    </row>
    <row r="27" spans="1:55" ht="13.5" customHeight="1">
      <c r="A27" s="98" t="s">
        <v>33</v>
      </c>
      <c r="B27" s="96" t="s">
        <v>300</v>
      </c>
      <c r="C27" s="85" t="s">
        <v>301</v>
      </c>
      <c r="D27" s="87">
        <f>SUM(E27,+H27,+K27)</f>
        <v>9262</v>
      </c>
      <c r="E27" s="87">
        <f>SUM(F27:G27)</f>
        <v>0</v>
      </c>
      <c r="F27" s="87">
        <v>0</v>
      </c>
      <c r="G27" s="87">
        <v>0</v>
      </c>
      <c r="H27" s="87">
        <f>SUM(I27:J27)</f>
        <v>0</v>
      </c>
      <c r="I27" s="87">
        <v>0</v>
      </c>
      <c r="J27" s="87">
        <v>0</v>
      </c>
      <c r="K27" s="87">
        <f>SUM(L27:M27)</f>
        <v>9262</v>
      </c>
      <c r="L27" s="87">
        <v>1352</v>
      </c>
      <c r="M27" s="87">
        <v>7910</v>
      </c>
      <c r="N27" s="87">
        <f>SUM(O27,+V27,+AC27)</f>
        <v>9262</v>
      </c>
      <c r="O27" s="87">
        <f>SUM(P27:U27)</f>
        <v>1352</v>
      </c>
      <c r="P27" s="87">
        <v>1352</v>
      </c>
      <c r="Q27" s="87">
        <v>0</v>
      </c>
      <c r="R27" s="87">
        <v>0</v>
      </c>
      <c r="S27" s="87">
        <v>0</v>
      </c>
      <c r="T27" s="87">
        <v>0</v>
      </c>
      <c r="U27" s="87">
        <v>0</v>
      </c>
      <c r="V27" s="87">
        <f>SUM(W27:AB27)</f>
        <v>7910</v>
      </c>
      <c r="W27" s="87">
        <v>7910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331</v>
      </c>
      <c r="AG27" s="87">
        <v>331</v>
      </c>
      <c r="AH27" s="87">
        <v>0</v>
      </c>
      <c r="AI27" s="87">
        <v>0</v>
      </c>
      <c r="AJ27" s="87">
        <f>SUM(AK27:AS27)</f>
        <v>331</v>
      </c>
      <c r="AK27" s="87">
        <v>0</v>
      </c>
      <c r="AL27" s="87">
        <v>0</v>
      </c>
      <c r="AM27" s="87">
        <v>331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33</v>
      </c>
      <c r="B28" s="96" t="s">
        <v>302</v>
      </c>
      <c r="C28" s="85" t="s">
        <v>303</v>
      </c>
      <c r="D28" s="87">
        <f>SUM(E28,+H28,+K28)</f>
        <v>11934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11934</v>
      </c>
      <c r="L28" s="87">
        <v>1367</v>
      </c>
      <c r="M28" s="87">
        <v>10567</v>
      </c>
      <c r="N28" s="87">
        <f>SUM(O28,+V28,+AC28)</f>
        <v>11934</v>
      </c>
      <c r="O28" s="87">
        <f>SUM(P28:U28)</f>
        <v>1367</v>
      </c>
      <c r="P28" s="87">
        <v>7</v>
      </c>
      <c r="Q28" s="87">
        <v>0</v>
      </c>
      <c r="R28" s="87">
        <v>0</v>
      </c>
      <c r="S28" s="87">
        <v>1360</v>
      </c>
      <c r="T28" s="87">
        <v>0</v>
      </c>
      <c r="U28" s="87">
        <v>0</v>
      </c>
      <c r="V28" s="87">
        <f>SUM(W28:AB28)</f>
        <v>10567</v>
      </c>
      <c r="W28" s="87">
        <v>367</v>
      </c>
      <c r="X28" s="87">
        <v>0</v>
      </c>
      <c r="Y28" s="87">
        <v>0</v>
      </c>
      <c r="Z28" s="87">
        <v>10200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10</v>
      </c>
      <c r="AG28" s="87">
        <v>10</v>
      </c>
      <c r="AH28" s="87">
        <v>0</v>
      </c>
      <c r="AI28" s="87">
        <v>0</v>
      </c>
      <c r="AJ28" s="87">
        <f>SUM(AK28:AS28)</f>
        <v>10</v>
      </c>
      <c r="AK28" s="87">
        <v>0</v>
      </c>
      <c r="AL28" s="87">
        <v>0</v>
      </c>
      <c r="AM28" s="87">
        <v>10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1</v>
      </c>
      <c r="AU28" s="87">
        <v>0</v>
      </c>
      <c r="AV28" s="87">
        <v>0</v>
      </c>
      <c r="AW28" s="87">
        <v>1</v>
      </c>
      <c r="AX28" s="87">
        <v>0</v>
      </c>
      <c r="AY28" s="87">
        <v>0</v>
      </c>
      <c r="AZ28" s="87">
        <f>SUM(BA28:BC28)</f>
        <v>66</v>
      </c>
      <c r="BA28" s="87">
        <v>66</v>
      </c>
      <c r="BB28" s="87">
        <v>0</v>
      </c>
      <c r="BC28" s="87">
        <v>0</v>
      </c>
    </row>
    <row r="29" spans="1:55" ht="13.5" customHeight="1">
      <c r="A29" s="98" t="s">
        <v>33</v>
      </c>
      <c r="B29" s="96" t="s">
        <v>304</v>
      </c>
      <c r="C29" s="85" t="s">
        <v>305</v>
      </c>
      <c r="D29" s="87">
        <f>SUM(E29,+H29,+K29)</f>
        <v>3464</v>
      </c>
      <c r="E29" s="87">
        <f>SUM(F29:G29)</f>
        <v>0</v>
      </c>
      <c r="F29" s="87">
        <v>0</v>
      </c>
      <c r="G29" s="87">
        <v>0</v>
      </c>
      <c r="H29" s="87">
        <f>SUM(I29:J29)</f>
        <v>0</v>
      </c>
      <c r="I29" s="87">
        <v>0</v>
      </c>
      <c r="J29" s="87">
        <v>0</v>
      </c>
      <c r="K29" s="87">
        <f>SUM(L29:M29)</f>
        <v>3464</v>
      </c>
      <c r="L29" s="87">
        <v>300</v>
      </c>
      <c r="M29" s="87">
        <v>3164</v>
      </c>
      <c r="N29" s="87">
        <f>SUM(O29,+V29,+AC29)</f>
        <v>3464</v>
      </c>
      <c r="O29" s="87">
        <f>SUM(P29:U29)</f>
        <v>300</v>
      </c>
      <c r="P29" s="87">
        <v>300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3164</v>
      </c>
      <c r="W29" s="87">
        <v>3164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83</v>
      </c>
      <c r="AG29" s="87">
        <v>83</v>
      </c>
      <c r="AH29" s="87">
        <v>0</v>
      </c>
      <c r="AI29" s="87">
        <v>0</v>
      </c>
      <c r="AJ29" s="87">
        <f>SUM(AK29:AS29)</f>
        <v>0</v>
      </c>
      <c r="AK29" s="87">
        <v>0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f>SUM(AU29:AY29)</f>
        <v>83</v>
      </c>
      <c r="AU29" s="87">
        <v>83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33</v>
      </c>
      <c r="B30" s="96" t="s">
        <v>306</v>
      </c>
      <c r="C30" s="85" t="s">
        <v>307</v>
      </c>
      <c r="D30" s="87">
        <f>SUM(E30,+H30,+K30)</f>
        <v>4118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4118</v>
      </c>
      <c r="L30" s="87">
        <v>430</v>
      </c>
      <c r="M30" s="87">
        <v>3688</v>
      </c>
      <c r="N30" s="87">
        <f>SUM(O30,+V30,+AC30)</f>
        <v>4118</v>
      </c>
      <c r="O30" s="87">
        <f>SUM(P30:U30)</f>
        <v>430</v>
      </c>
      <c r="P30" s="87">
        <v>430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3688</v>
      </c>
      <c r="W30" s="87">
        <v>3688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98</v>
      </c>
      <c r="AG30" s="87">
        <v>98</v>
      </c>
      <c r="AH30" s="87">
        <v>0</v>
      </c>
      <c r="AI30" s="87">
        <v>0</v>
      </c>
      <c r="AJ30" s="87">
        <f>SUM(AK30:AS30)</f>
        <v>98</v>
      </c>
      <c r="AK30" s="87">
        <v>0</v>
      </c>
      <c r="AL30" s="87">
        <v>0</v>
      </c>
      <c r="AM30" s="87">
        <v>98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33</v>
      </c>
      <c r="B31" s="96" t="s">
        <v>308</v>
      </c>
      <c r="C31" s="85" t="s">
        <v>309</v>
      </c>
      <c r="D31" s="87">
        <f>SUM(E31,+H31,+K31)</f>
        <v>19461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19461</v>
      </c>
      <c r="L31" s="87">
        <v>3176</v>
      </c>
      <c r="M31" s="87">
        <v>16285</v>
      </c>
      <c r="N31" s="87">
        <f>SUM(O31,+V31,+AC31)</f>
        <v>19461</v>
      </c>
      <c r="O31" s="87">
        <f>SUM(P31:U31)</f>
        <v>3176</v>
      </c>
      <c r="P31" s="87">
        <v>3176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16285</v>
      </c>
      <c r="W31" s="87">
        <v>16285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557</v>
      </c>
      <c r="AG31" s="87">
        <v>557</v>
      </c>
      <c r="AH31" s="87">
        <v>0</v>
      </c>
      <c r="AI31" s="87">
        <v>0</v>
      </c>
      <c r="AJ31" s="87">
        <f>SUM(AK31:AS31)</f>
        <v>557</v>
      </c>
      <c r="AK31" s="87">
        <v>0</v>
      </c>
      <c r="AL31" s="87">
        <v>0</v>
      </c>
      <c r="AM31" s="87">
        <v>557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33</v>
      </c>
      <c r="B32" s="96" t="s">
        <v>310</v>
      </c>
      <c r="C32" s="85" t="s">
        <v>311</v>
      </c>
      <c r="D32" s="87">
        <f>SUM(E32,+H32,+K32)</f>
        <v>11971</v>
      </c>
      <c r="E32" s="87">
        <f>SUM(F32:G32)</f>
        <v>0</v>
      </c>
      <c r="F32" s="87">
        <v>0</v>
      </c>
      <c r="G32" s="87">
        <v>0</v>
      </c>
      <c r="H32" s="87">
        <f>SUM(I32:J32)</f>
        <v>0</v>
      </c>
      <c r="I32" s="87">
        <v>0</v>
      </c>
      <c r="J32" s="87">
        <v>0</v>
      </c>
      <c r="K32" s="87">
        <f>SUM(L32:M32)</f>
        <v>11971</v>
      </c>
      <c r="L32" s="87">
        <v>1125</v>
      </c>
      <c r="M32" s="87">
        <v>10846</v>
      </c>
      <c r="N32" s="87">
        <f>SUM(O32,+V32,+AC32)</f>
        <v>11971</v>
      </c>
      <c r="O32" s="87">
        <f>SUM(P32:U32)</f>
        <v>1125</v>
      </c>
      <c r="P32" s="87">
        <v>1125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10846</v>
      </c>
      <c r="W32" s="87">
        <v>10846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225</v>
      </c>
      <c r="AG32" s="87">
        <v>225</v>
      </c>
      <c r="AH32" s="87">
        <v>0</v>
      </c>
      <c r="AI32" s="87">
        <v>0</v>
      </c>
      <c r="AJ32" s="87">
        <f>SUM(AK32:AS32)</f>
        <v>225</v>
      </c>
      <c r="AK32" s="87">
        <v>0</v>
      </c>
      <c r="AL32" s="87">
        <v>0</v>
      </c>
      <c r="AM32" s="87">
        <v>99</v>
      </c>
      <c r="AN32" s="87">
        <v>90</v>
      </c>
      <c r="AO32" s="87">
        <v>0</v>
      </c>
      <c r="AP32" s="87">
        <v>0</v>
      </c>
      <c r="AQ32" s="87">
        <v>0</v>
      </c>
      <c r="AR32" s="87">
        <v>0</v>
      </c>
      <c r="AS32" s="87">
        <v>36</v>
      </c>
      <c r="AT32" s="87">
        <f>SUM(AU32:AY32)</f>
        <v>0</v>
      </c>
      <c r="AU32" s="87">
        <v>0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33</v>
      </c>
      <c r="B33" s="96" t="s">
        <v>312</v>
      </c>
      <c r="C33" s="85" t="s">
        <v>313</v>
      </c>
      <c r="D33" s="87">
        <f>SUM(E33,+H33,+K33)</f>
        <v>1912</v>
      </c>
      <c r="E33" s="87">
        <f>SUM(F33:G33)</f>
        <v>0</v>
      </c>
      <c r="F33" s="87">
        <v>0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1912</v>
      </c>
      <c r="L33" s="87">
        <v>654</v>
      </c>
      <c r="M33" s="87">
        <v>1258</v>
      </c>
      <c r="N33" s="87">
        <f>SUM(O33,+V33,+AC33)</f>
        <v>1912</v>
      </c>
      <c r="O33" s="87">
        <f>SUM(P33:U33)</f>
        <v>654</v>
      </c>
      <c r="P33" s="87">
        <v>654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1258</v>
      </c>
      <c r="W33" s="87">
        <v>1258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36</v>
      </c>
      <c r="AG33" s="87">
        <v>36</v>
      </c>
      <c r="AH33" s="87">
        <v>0</v>
      </c>
      <c r="AI33" s="87">
        <v>0</v>
      </c>
      <c r="AJ33" s="87">
        <f>SUM(AK33:AS33)</f>
        <v>36</v>
      </c>
      <c r="AK33" s="87">
        <v>0</v>
      </c>
      <c r="AL33" s="87">
        <v>0</v>
      </c>
      <c r="AM33" s="87">
        <v>16</v>
      </c>
      <c r="AN33" s="87">
        <v>14</v>
      </c>
      <c r="AO33" s="87">
        <v>0</v>
      </c>
      <c r="AP33" s="87">
        <v>0</v>
      </c>
      <c r="AQ33" s="87">
        <v>0</v>
      </c>
      <c r="AR33" s="87">
        <v>0</v>
      </c>
      <c r="AS33" s="87">
        <v>6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0</v>
      </c>
      <c r="BA33" s="87">
        <v>0</v>
      </c>
      <c r="BB33" s="87">
        <v>0</v>
      </c>
      <c r="BC33" s="87">
        <v>0</v>
      </c>
    </row>
    <row r="34" spans="1:55" ht="13.5" customHeight="1">
      <c r="A34" s="98" t="s">
        <v>33</v>
      </c>
      <c r="B34" s="96" t="s">
        <v>314</v>
      </c>
      <c r="C34" s="85" t="s">
        <v>315</v>
      </c>
      <c r="D34" s="87">
        <f>SUM(E34,+H34,+K34)</f>
        <v>8465</v>
      </c>
      <c r="E34" s="87">
        <f>SUM(F34:G34)</f>
        <v>0</v>
      </c>
      <c r="F34" s="87">
        <v>0</v>
      </c>
      <c r="G34" s="87">
        <v>0</v>
      </c>
      <c r="H34" s="87">
        <f>SUM(I34:J34)</f>
        <v>0</v>
      </c>
      <c r="I34" s="87">
        <v>0</v>
      </c>
      <c r="J34" s="87">
        <v>0</v>
      </c>
      <c r="K34" s="87">
        <f>SUM(L34:M34)</f>
        <v>8465</v>
      </c>
      <c r="L34" s="87">
        <v>339</v>
      </c>
      <c r="M34" s="87">
        <v>8126</v>
      </c>
      <c r="N34" s="87">
        <f>SUM(O34,+V34,+AC34)</f>
        <v>8465</v>
      </c>
      <c r="O34" s="87">
        <f>SUM(P34:U34)</f>
        <v>339</v>
      </c>
      <c r="P34" s="87">
        <v>339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8126</v>
      </c>
      <c r="W34" s="87">
        <v>8126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159</v>
      </c>
      <c r="AG34" s="87">
        <v>159</v>
      </c>
      <c r="AH34" s="87">
        <v>0</v>
      </c>
      <c r="AI34" s="87">
        <v>0</v>
      </c>
      <c r="AJ34" s="87">
        <f>SUM(AK34:AS34)</f>
        <v>159</v>
      </c>
      <c r="AK34" s="87">
        <v>0</v>
      </c>
      <c r="AL34" s="87">
        <v>0</v>
      </c>
      <c r="AM34" s="87">
        <v>70</v>
      </c>
      <c r="AN34" s="87">
        <v>63</v>
      </c>
      <c r="AO34" s="87">
        <v>0</v>
      </c>
      <c r="AP34" s="87">
        <v>0</v>
      </c>
      <c r="AQ34" s="87">
        <v>0</v>
      </c>
      <c r="AR34" s="87">
        <v>0</v>
      </c>
      <c r="AS34" s="87">
        <v>26</v>
      </c>
      <c r="AT34" s="87">
        <f>SUM(AU34:AY34)</f>
        <v>0</v>
      </c>
      <c r="AU34" s="87">
        <v>0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>
      <c r="A35" s="98" t="s">
        <v>33</v>
      </c>
      <c r="B35" s="96" t="s">
        <v>316</v>
      </c>
      <c r="C35" s="85" t="s">
        <v>317</v>
      </c>
      <c r="D35" s="87">
        <f>SUM(E35,+H35,+K35)</f>
        <v>4437</v>
      </c>
      <c r="E35" s="87">
        <f>SUM(F35:G35)</f>
        <v>0</v>
      </c>
      <c r="F35" s="87">
        <v>0</v>
      </c>
      <c r="G35" s="87">
        <v>0</v>
      </c>
      <c r="H35" s="87">
        <f>SUM(I35:J35)</f>
        <v>0</v>
      </c>
      <c r="I35" s="87">
        <v>0</v>
      </c>
      <c r="J35" s="87">
        <v>0</v>
      </c>
      <c r="K35" s="87">
        <f>SUM(L35:M35)</f>
        <v>4437</v>
      </c>
      <c r="L35" s="87">
        <v>262</v>
      </c>
      <c r="M35" s="87">
        <v>4175</v>
      </c>
      <c r="N35" s="87">
        <f>SUM(O35,+V35,+AC35)</f>
        <v>4437</v>
      </c>
      <c r="O35" s="87">
        <f>SUM(P35:U35)</f>
        <v>262</v>
      </c>
      <c r="P35" s="87">
        <v>262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4175</v>
      </c>
      <c r="W35" s="87">
        <v>4175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83</v>
      </c>
      <c r="AG35" s="87">
        <v>83</v>
      </c>
      <c r="AH35" s="87">
        <v>0</v>
      </c>
      <c r="AI35" s="87">
        <v>0</v>
      </c>
      <c r="AJ35" s="87">
        <f>SUM(AK35:AS35)</f>
        <v>83</v>
      </c>
      <c r="AK35" s="87">
        <v>0</v>
      </c>
      <c r="AL35" s="87">
        <v>0</v>
      </c>
      <c r="AM35" s="87">
        <v>37</v>
      </c>
      <c r="AN35" s="87">
        <v>33</v>
      </c>
      <c r="AO35" s="87">
        <v>0</v>
      </c>
      <c r="AP35" s="87">
        <v>0</v>
      </c>
      <c r="AQ35" s="87">
        <v>0</v>
      </c>
      <c r="AR35" s="87">
        <v>0</v>
      </c>
      <c r="AS35" s="87">
        <v>13</v>
      </c>
      <c r="AT35" s="87">
        <f>SUM(AU35:AY35)</f>
        <v>0</v>
      </c>
      <c r="AU35" s="87">
        <v>0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33</v>
      </c>
      <c r="B36" s="96" t="s">
        <v>318</v>
      </c>
      <c r="C36" s="85" t="s">
        <v>319</v>
      </c>
      <c r="D36" s="87">
        <f>SUM(E36,+H36,+K36)</f>
        <v>1957</v>
      </c>
      <c r="E36" s="87">
        <f>SUM(F36:G36)</f>
        <v>0</v>
      </c>
      <c r="F36" s="87">
        <v>0</v>
      </c>
      <c r="G36" s="87">
        <v>0</v>
      </c>
      <c r="H36" s="87">
        <f>SUM(I36:J36)</f>
        <v>0</v>
      </c>
      <c r="I36" s="87">
        <v>0</v>
      </c>
      <c r="J36" s="87">
        <v>0</v>
      </c>
      <c r="K36" s="87">
        <f>SUM(L36:M36)</f>
        <v>1957</v>
      </c>
      <c r="L36" s="87">
        <v>219</v>
      </c>
      <c r="M36" s="87">
        <v>1738</v>
      </c>
      <c r="N36" s="87">
        <f>SUM(O36,+V36,+AC36)</f>
        <v>1957</v>
      </c>
      <c r="O36" s="87">
        <f>SUM(P36:U36)</f>
        <v>219</v>
      </c>
      <c r="P36" s="87">
        <v>219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f>SUM(W36:AB36)</f>
        <v>1738</v>
      </c>
      <c r="W36" s="87">
        <v>1738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37</v>
      </c>
      <c r="AG36" s="87">
        <v>37</v>
      </c>
      <c r="AH36" s="87">
        <v>0</v>
      </c>
      <c r="AI36" s="87">
        <v>0</v>
      </c>
      <c r="AJ36" s="87">
        <f>SUM(AK36:AS36)</f>
        <v>37</v>
      </c>
      <c r="AK36" s="87">
        <v>0</v>
      </c>
      <c r="AL36" s="87">
        <v>0</v>
      </c>
      <c r="AM36" s="87">
        <v>16</v>
      </c>
      <c r="AN36" s="87">
        <v>15</v>
      </c>
      <c r="AO36" s="87">
        <v>0</v>
      </c>
      <c r="AP36" s="87">
        <v>0</v>
      </c>
      <c r="AQ36" s="87">
        <v>0</v>
      </c>
      <c r="AR36" s="87">
        <v>0</v>
      </c>
      <c r="AS36" s="87">
        <v>6</v>
      </c>
      <c r="AT36" s="87">
        <f>SUM(AU36:AY36)</f>
        <v>0</v>
      </c>
      <c r="AU36" s="87">
        <v>0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>
      <c r="A37" s="98" t="s">
        <v>33</v>
      </c>
      <c r="B37" s="96" t="s">
        <v>320</v>
      </c>
      <c r="C37" s="85" t="s">
        <v>321</v>
      </c>
      <c r="D37" s="87">
        <f>SUM(E37,+H37,+K37)</f>
        <v>15488</v>
      </c>
      <c r="E37" s="87">
        <f>SUM(F37:G37)</f>
        <v>0</v>
      </c>
      <c r="F37" s="87">
        <v>0</v>
      </c>
      <c r="G37" s="87">
        <v>0</v>
      </c>
      <c r="H37" s="87">
        <f>SUM(I37:J37)</f>
        <v>0</v>
      </c>
      <c r="I37" s="87">
        <v>0</v>
      </c>
      <c r="J37" s="87">
        <v>0</v>
      </c>
      <c r="K37" s="87">
        <f>SUM(L37:M37)</f>
        <v>15488</v>
      </c>
      <c r="L37" s="87">
        <v>656</v>
      </c>
      <c r="M37" s="87">
        <v>14832</v>
      </c>
      <c r="N37" s="87">
        <f>SUM(O37,+V37,+AC37)</f>
        <v>15488</v>
      </c>
      <c r="O37" s="87">
        <f>SUM(P37:U37)</f>
        <v>656</v>
      </c>
      <c r="P37" s="87">
        <v>656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f>SUM(W37:AB37)</f>
        <v>14832</v>
      </c>
      <c r="W37" s="87">
        <v>14832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291</v>
      </c>
      <c r="AG37" s="87">
        <v>291</v>
      </c>
      <c r="AH37" s="87">
        <v>0</v>
      </c>
      <c r="AI37" s="87">
        <v>0</v>
      </c>
      <c r="AJ37" s="87">
        <f>SUM(AK37:AS37)</f>
        <v>291</v>
      </c>
      <c r="AK37" s="87">
        <v>0</v>
      </c>
      <c r="AL37" s="87">
        <v>0</v>
      </c>
      <c r="AM37" s="87">
        <v>129</v>
      </c>
      <c r="AN37" s="87">
        <v>116</v>
      </c>
      <c r="AO37" s="87">
        <v>0</v>
      </c>
      <c r="AP37" s="87">
        <v>0</v>
      </c>
      <c r="AQ37" s="87">
        <v>0</v>
      </c>
      <c r="AR37" s="87">
        <v>0</v>
      </c>
      <c r="AS37" s="87">
        <v>46</v>
      </c>
      <c r="AT37" s="87">
        <f>SUM(AU37:AY37)</f>
        <v>0</v>
      </c>
      <c r="AU37" s="87">
        <v>0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0</v>
      </c>
      <c r="BA37" s="87">
        <v>0</v>
      </c>
      <c r="BB37" s="87">
        <v>0</v>
      </c>
      <c r="BC37" s="87">
        <v>0</v>
      </c>
    </row>
    <row r="38" spans="1:55" ht="13.5" customHeight="1">
      <c r="A38" s="98" t="s">
        <v>33</v>
      </c>
      <c r="B38" s="96" t="s">
        <v>322</v>
      </c>
      <c r="C38" s="85" t="s">
        <v>323</v>
      </c>
      <c r="D38" s="87">
        <f>SUM(E38,+H38,+K38)</f>
        <v>25227</v>
      </c>
      <c r="E38" s="87">
        <f>SUM(F38:G38)</f>
        <v>0</v>
      </c>
      <c r="F38" s="87">
        <v>0</v>
      </c>
      <c r="G38" s="87">
        <v>0</v>
      </c>
      <c r="H38" s="87">
        <f>SUM(I38:J38)</f>
        <v>0</v>
      </c>
      <c r="I38" s="87">
        <v>0</v>
      </c>
      <c r="J38" s="87">
        <v>0</v>
      </c>
      <c r="K38" s="87">
        <f>SUM(L38:M38)</f>
        <v>25227</v>
      </c>
      <c r="L38" s="87">
        <v>345</v>
      </c>
      <c r="M38" s="87">
        <v>24882</v>
      </c>
      <c r="N38" s="87">
        <f>SUM(O38,+V38,+AC38)</f>
        <v>25227</v>
      </c>
      <c r="O38" s="87">
        <f>SUM(P38:U38)</f>
        <v>345</v>
      </c>
      <c r="P38" s="87">
        <v>345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f>SUM(W38:AB38)</f>
        <v>24882</v>
      </c>
      <c r="W38" s="87">
        <v>24882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386</v>
      </c>
      <c r="AG38" s="87">
        <v>386</v>
      </c>
      <c r="AH38" s="87">
        <v>0</v>
      </c>
      <c r="AI38" s="87">
        <v>0</v>
      </c>
      <c r="AJ38" s="87">
        <f>SUM(AK38:AS38)</f>
        <v>386</v>
      </c>
      <c r="AK38" s="87">
        <v>0</v>
      </c>
      <c r="AL38" s="87">
        <v>0</v>
      </c>
      <c r="AM38" s="87">
        <v>170</v>
      </c>
      <c r="AN38" s="87">
        <v>154</v>
      </c>
      <c r="AO38" s="87">
        <v>0</v>
      </c>
      <c r="AP38" s="87">
        <v>0</v>
      </c>
      <c r="AQ38" s="87">
        <v>0</v>
      </c>
      <c r="AR38" s="87">
        <v>0</v>
      </c>
      <c r="AS38" s="87">
        <v>62</v>
      </c>
      <c r="AT38" s="87">
        <f>SUM(AU38:AY38)</f>
        <v>0</v>
      </c>
      <c r="AU38" s="87">
        <v>0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0</v>
      </c>
      <c r="BA38" s="87">
        <v>0</v>
      </c>
      <c r="BB38" s="87">
        <v>0</v>
      </c>
      <c r="BC38" s="87">
        <v>0</v>
      </c>
    </row>
    <row r="39" spans="1:55" ht="13.5" customHeight="1">
      <c r="A39" s="98" t="s">
        <v>33</v>
      </c>
      <c r="B39" s="96" t="s">
        <v>324</v>
      </c>
      <c r="C39" s="85" t="s">
        <v>325</v>
      </c>
      <c r="D39" s="87">
        <f>SUM(E39,+H39,+K39)</f>
        <v>14532</v>
      </c>
      <c r="E39" s="87">
        <f>SUM(F39:G39)</f>
        <v>0</v>
      </c>
      <c r="F39" s="87">
        <v>0</v>
      </c>
      <c r="G39" s="87">
        <v>0</v>
      </c>
      <c r="H39" s="87">
        <f>SUM(I39:J39)</f>
        <v>0</v>
      </c>
      <c r="I39" s="87">
        <v>0</v>
      </c>
      <c r="J39" s="87">
        <v>0</v>
      </c>
      <c r="K39" s="87">
        <f>SUM(L39:M39)</f>
        <v>14532</v>
      </c>
      <c r="L39" s="87">
        <v>614</v>
      </c>
      <c r="M39" s="87">
        <v>13918</v>
      </c>
      <c r="N39" s="87">
        <f>SUM(O39,+V39,+AC39)</f>
        <v>14532</v>
      </c>
      <c r="O39" s="87">
        <f>SUM(P39:U39)</f>
        <v>614</v>
      </c>
      <c r="P39" s="87">
        <v>614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13918</v>
      </c>
      <c r="W39" s="87">
        <v>13918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273</v>
      </c>
      <c r="AG39" s="87">
        <v>273</v>
      </c>
      <c r="AH39" s="87">
        <v>0</v>
      </c>
      <c r="AI39" s="87">
        <v>0</v>
      </c>
      <c r="AJ39" s="87">
        <f>SUM(AK39:AS39)</f>
        <v>273</v>
      </c>
      <c r="AK39" s="87">
        <v>0</v>
      </c>
      <c r="AL39" s="87">
        <v>0</v>
      </c>
      <c r="AM39" s="87">
        <v>121</v>
      </c>
      <c r="AN39" s="87">
        <v>109</v>
      </c>
      <c r="AO39" s="87">
        <v>0</v>
      </c>
      <c r="AP39" s="87">
        <v>0</v>
      </c>
      <c r="AQ39" s="87">
        <v>0</v>
      </c>
      <c r="AR39" s="87">
        <v>0</v>
      </c>
      <c r="AS39" s="87">
        <v>43</v>
      </c>
      <c r="AT39" s="87">
        <f>SUM(AU39:AY39)</f>
        <v>0</v>
      </c>
      <c r="AU39" s="87">
        <v>0</v>
      </c>
      <c r="AV39" s="87">
        <v>0</v>
      </c>
      <c r="AW39" s="87">
        <v>0</v>
      </c>
      <c r="AX39" s="87">
        <v>0</v>
      </c>
      <c r="AY39" s="87">
        <v>0</v>
      </c>
      <c r="AZ39" s="87">
        <f>SUM(BA39:BC39)</f>
        <v>0</v>
      </c>
      <c r="BA39" s="87">
        <v>0</v>
      </c>
      <c r="BB39" s="87">
        <v>0</v>
      </c>
      <c r="BC39" s="87">
        <v>0</v>
      </c>
    </row>
    <row r="40" spans="1:55" ht="13.5" customHeight="1">
      <c r="A40" s="98" t="s">
        <v>33</v>
      </c>
      <c r="B40" s="96" t="s">
        <v>326</v>
      </c>
      <c r="C40" s="85" t="s">
        <v>327</v>
      </c>
      <c r="D40" s="87">
        <f>SUM(E40,+H40,+K40)</f>
        <v>2292</v>
      </c>
      <c r="E40" s="87">
        <f>SUM(F40:G40)</f>
        <v>0</v>
      </c>
      <c r="F40" s="87">
        <v>0</v>
      </c>
      <c r="G40" s="87">
        <v>0</v>
      </c>
      <c r="H40" s="87">
        <f>SUM(I40:J40)</f>
        <v>0</v>
      </c>
      <c r="I40" s="87">
        <v>0</v>
      </c>
      <c r="J40" s="87">
        <v>0</v>
      </c>
      <c r="K40" s="87">
        <f>SUM(L40:M40)</f>
        <v>2292</v>
      </c>
      <c r="L40" s="87">
        <v>155</v>
      </c>
      <c r="M40" s="87">
        <v>2137</v>
      </c>
      <c r="N40" s="87">
        <f>SUM(O40,+V40,+AC40)</f>
        <v>2292</v>
      </c>
      <c r="O40" s="87">
        <f>SUM(P40:U40)</f>
        <v>155</v>
      </c>
      <c r="P40" s="87">
        <v>155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f>SUM(W40:AB40)</f>
        <v>2137</v>
      </c>
      <c r="W40" s="87">
        <v>2137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f>SUM(AD40:AE40)</f>
        <v>0</v>
      </c>
      <c r="AD40" s="87">
        <v>0</v>
      </c>
      <c r="AE40" s="87">
        <v>0</v>
      </c>
      <c r="AF40" s="87">
        <f>SUM(AG40:AI40)</f>
        <v>0</v>
      </c>
      <c r="AG40" s="87">
        <v>0</v>
      </c>
      <c r="AH40" s="87">
        <v>0</v>
      </c>
      <c r="AI40" s="87">
        <v>0</v>
      </c>
      <c r="AJ40" s="87">
        <f>SUM(AK40:AS40)</f>
        <v>0</v>
      </c>
      <c r="AK40" s="87">
        <v>0</v>
      </c>
      <c r="AL40" s="87">
        <v>0</v>
      </c>
      <c r="AM40" s="87">
        <v>0</v>
      </c>
      <c r="AN40" s="87">
        <v>0</v>
      </c>
      <c r="AO40" s="87">
        <v>0</v>
      </c>
      <c r="AP40" s="87">
        <v>0</v>
      </c>
      <c r="AQ40" s="87">
        <v>0</v>
      </c>
      <c r="AR40" s="87">
        <v>0</v>
      </c>
      <c r="AS40" s="87">
        <v>0</v>
      </c>
      <c r="AT40" s="87">
        <f>SUM(AU40:AY40)</f>
        <v>0</v>
      </c>
      <c r="AU40" s="87">
        <v>0</v>
      </c>
      <c r="AV40" s="87">
        <v>0</v>
      </c>
      <c r="AW40" s="87">
        <v>0</v>
      </c>
      <c r="AX40" s="87">
        <v>0</v>
      </c>
      <c r="AY40" s="87">
        <v>0</v>
      </c>
      <c r="AZ40" s="87">
        <f>SUM(BA40:BC40)</f>
        <v>0</v>
      </c>
      <c r="BA40" s="87">
        <v>0</v>
      </c>
      <c r="BB40" s="87">
        <v>0</v>
      </c>
      <c r="BC40" s="87">
        <v>0</v>
      </c>
    </row>
    <row r="41" spans="1:55" ht="13.5" customHeight="1">
      <c r="A41" s="98" t="s">
        <v>33</v>
      </c>
      <c r="B41" s="96" t="s">
        <v>328</v>
      </c>
      <c r="C41" s="85" t="s">
        <v>329</v>
      </c>
      <c r="D41" s="87">
        <f>SUM(E41,+H41,+K41)</f>
        <v>2196</v>
      </c>
      <c r="E41" s="87">
        <f>SUM(F41:G41)</f>
        <v>0</v>
      </c>
      <c r="F41" s="87">
        <v>0</v>
      </c>
      <c r="G41" s="87">
        <v>0</v>
      </c>
      <c r="H41" s="87">
        <f>SUM(I41:J41)</f>
        <v>0</v>
      </c>
      <c r="I41" s="87">
        <v>0</v>
      </c>
      <c r="J41" s="87">
        <v>0</v>
      </c>
      <c r="K41" s="87">
        <f>SUM(L41:M41)</f>
        <v>2196</v>
      </c>
      <c r="L41" s="87">
        <v>74</v>
      </c>
      <c r="M41" s="87">
        <v>2122</v>
      </c>
      <c r="N41" s="87">
        <f>SUM(O41,+V41,+AC41)</f>
        <v>2196</v>
      </c>
      <c r="O41" s="87">
        <f>SUM(P41:U41)</f>
        <v>74</v>
      </c>
      <c r="P41" s="87">
        <v>74</v>
      </c>
      <c r="Q41" s="87">
        <v>0</v>
      </c>
      <c r="R41" s="87">
        <v>0</v>
      </c>
      <c r="S41" s="87">
        <v>0</v>
      </c>
      <c r="T41" s="87">
        <v>0</v>
      </c>
      <c r="U41" s="87">
        <v>0</v>
      </c>
      <c r="V41" s="87">
        <f>SUM(W41:AB41)</f>
        <v>2122</v>
      </c>
      <c r="W41" s="87">
        <v>2122</v>
      </c>
      <c r="X41" s="87">
        <v>0</v>
      </c>
      <c r="Y41" s="87">
        <v>0</v>
      </c>
      <c r="Z41" s="87">
        <v>0</v>
      </c>
      <c r="AA41" s="87">
        <v>0</v>
      </c>
      <c r="AB41" s="87">
        <v>0</v>
      </c>
      <c r="AC41" s="87">
        <f>SUM(AD41:AE41)</f>
        <v>0</v>
      </c>
      <c r="AD41" s="87">
        <v>0</v>
      </c>
      <c r="AE41" s="87">
        <v>0</v>
      </c>
      <c r="AF41" s="87">
        <f>SUM(AG41:AI41)</f>
        <v>5</v>
      </c>
      <c r="AG41" s="87">
        <v>5</v>
      </c>
      <c r="AH41" s="87">
        <v>0</v>
      </c>
      <c r="AI41" s="87">
        <v>0</v>
      </c>
      <c r="AJ41" s="87">
        <f>SUM(AK41:AS41)</f>
        <v>17</v>
      </c>
      <c r="AK41" s="87">
        <v>17</v>
      </c>
      <c r="AL41" s="87">
        <v>0</v>
      </c>
      <c r="AM41" s="87">
        <v>0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87">
        <v>0</v>
      </c>
      <c r="AT41" s="87">
        <f>SUM(AU41:AY41)</f>
        <v>5</v>
      </c>
      <c r="AU41" s="87">
        <v>5</v>
      </c>
      <c r="AV41" s="87">
        <v>0</v>
      </c>
      <c r="AW41" s="87">
        <v>0</v>
      </c>
      <c r="AX41" s="87">
        <v>0</v>
      </c>
      <c r="AY41" s="87">
        <v>0</v>
      </c>
      <c r="AZ41" s="87">
        <f>SUM(BA41:BC41)</f>
        <v>0</v>
      </c>
      <c r="BA41" s="87">
        <v>0</v>
      </c>
      <c r="BB41" s="87">
        <v>0</v>
      </c>
      <c r="BC41" s="87">
        <v>0</v>
      </c>
    </row>
    <row r="42" spans="1:55" ht="13.5" customHeight="1">
      <c r="A42" s="98" t="s">
        <v>33</v>
      </c>
      <c r="B42" s="96" t="s">
        <v>330</v>
      </c>
      <c r="C42" s="85" t="s">
        <v>331</v>
      </c>
      <c r="D42" s="87">
        <f>SUM(E42,+H42,+K42)</f>
        <v>1652</v>
      </c>
      <c r="E42" s="87">
        <f>SUM(F42:G42)</f>
        <v>0</v>
      </c>
      <c r="F42" s="87">
        <v>0</v>
      </c>
      <c r="G42" s="87">
        <v>0</v>
      </c>
      <c r="H42" s="87">
        <f>SUM(I42:J42)</f>
        <v>0</v>
      </c>
      <c r="I42" s="87">
        <v>0</v>
      </c>
      <c r="J42" s="87">
        <v>0</v>
      </c>
      <c r="K42" s="87">
        <f>SUM(L42:M42)</f>
        <v>1652</v>
      </c>
      <c r="L42" s="87">
        <v>35</v>
      </c>
      <c r="M42" s="87">
        <v>1617</v>
      </c>
      <c r="N42" s="87">
        <f>SUM(O42,+V42,+AC42)</f>
        <v>1652</v>
      </c>
      <c r="O42" s="87">
        <f>SUM(P42:U42)</f>
        <v>35</v>
      </c>
      <c r="P42" s="87">
        <v>35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f>SUM(W42:AB42)</f>
        <v>1617</v>
      </c>
      <c r="W42" s="87">
        <v>1617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87">
        <f>SUM(AD42:AE42)</f>
        <v>0</v>
      </c>
      <c r="AD42" s="87">
        <v>0</v>
      </c>
      <c r="AE42" s="87">
        <v>0</v>
      </c>
      <c r="AF42" s="87">
        <f>SUM(AG42:AI42)</f>
        <v>4</v>
      </c>
      <c r="AG42" s="87">
        <v>4</v>
      </c>
      <c r="AH42" s="87">
        <v>0</v>
      </c>
      <c r="AI42" s="87">
        <v>0</v>
      </c>
      <c r="AJ42" s="87">
        <f>SUM(AK42:AS42)</f>
        <v>13</v>
      </c>
      <c r="AK42" s="87">
        <v>13</v>
      </c>
      <c r="AL42" s="87">
        <v>0</v>
      </c>
      <c r="AM42" s="87">
        <v>0</v>
      </c>
      <c r="AN42" s="87">
        <v>0</v>
      </c>
      <c r="AO42" s="87">
        <v>0</v>
      </c>
      <c r="AP42" s="87">
        <v>0</v>
      </c>
      <c r="AQ42" s="87">
        <v>0</v>
      </c>
      <c r="AR42" s="87">
        <v>0</v>
      </c>
      <c r="AS42" s="87">
        <v>0</v>
      </c>
      <c r="AT42" s="87">
        <f>SUM(AU42:AY42)</f>
        <v>4</v>
      </c>
      <c r="AU42" s="87">
        <v>4</v>
      </c>
      <c r="AV42" s="87">
        <v>0</v>
      </c>
      <c r="AW42" s="87">
        <v>0</v>
      </c>
      <c r="AX42" s="87">
        <v>0</v>
      </c>
      <c r="AY42" s="87">
        <v>0</v>
      </c>
      <c r="AZ42" s="87">
        <f>SUM(BA42:BC42)</f>
        <v>0</v>
      </c>
      <c r="BA42" s="87">
        <v>0</v>
      </c>
      <c r="BB42" s="87">
        <v>0</v>
      </c>
      <c r="BC42" s="87">
        <v>0</v>
      </c>
    </row>
    <row r="43" spans="1:55" ht="13.5" customHeight="1">
      <c r="A43" s="98" t="s">
        <v>33</v>
      </c>
      <c r="B43" s="96" t="s">
        <v>332</v>
      </c>
      <c r="C43" s="85" t="s">
        <v>333</v>
      </c>
      <c r="D43" s="87">
        <f>SUM(E43,+H43,+K43)</f>
        <v>1232</v>
      </c>
      <c r="E43" s="87">
        <f>SUM(F43:G43)</f>
        <v>0</v>
      </c>
      <c r="F43" s="87">
        <v>0</v>
      </c>
      <c r="G43" s="87">
        <v>0</v>
      </c>
      <c r="H43" s="87">
        <f>SUM(I43:J43)</f>
        <v>0</v>
      </c>
      <c r="I43" s="87">
        <v>0</v>
      </c>
      <c r="J43" s="87">
        <v>0</v>
      </c>
      <c r="K43" s="87">
        <f>SUM(L43:M43)</f>
        <v>1232</v>
      </c>
      <c r="L43" s="87">
        <v>190</v>
      </c>
      <c r="M43" s="87">
        <v>1042</v>
      </c>
      <c r="N43" s="87">
        <f>SUM(O43,+V43,+AC43)</f>
        <v>1232</v>
      </c>
      <c r="O43" s="87">
        <f>SUM(P43:U43)</f>
        <v>190</v>
      </c>
      <c r="P43" s="87">
        <v>190</v>
      </c>
      <c r="Q43" s="87">
        <v>0</v>
      </c>
      <c r="R43" s="87">
        <v>0</v>
      </c>
      <c r="S43" s="87">
        <v>0</v>
      </c>
      <c r="T43" s="87">
        <v>0</v>
      </c>
      <c r="U43" s="87">
        <v>0</v>
      </c>
      <c r="V43" s="87">
        <f>SUM(W43:AB43)</f>
        <v>1042</v>
      </c>
      <c r="W43" s="87">
        <v>1042</v>
      </c>
      <c r="X43" s="87">
        <v>0</v>
      </c>
      <c r="Y43" s="87">
        <v>0</v>
      </c>
      <c r="Z43" s="87">
        <v>0</v>
      </c>
      <c r="AA43" s="87">
        <v>0</v>
      </c>
      <c r="AB43" s="87">
        <v>0</v>
      </c>
      <c r="AC43" s="87">
        <f>SUM(AD43:AE43)</f>
        <v>0</v>
      </c>
      <c r="AD43" s="87">
        <v>0</v>
      </c>
      <c r="AE43" s="87">
        <v>0</v>
      </c>
      <c r="AF43" s="87">
        <f>SUM(AG43:AI43)</f>
        <v>3</v>
      </c>
      <c r="AG43" s="87">
        <v>3</v>
      </c>
      <c r="AH43" s="87">
        <v>0</v>
      </c>
      <c r="AI43" s="87">
        <v>0</v>
      </c>
      <c r="AJ43" s="87">
        <f>SUM(AK43:AS43)</f>
        <v>11</v>
      </c>
      <c r="AK43" s="87">
        <v>10</v>
      </c>
      <c r="AL43" s="87">
        <v>1</v>
      </c>
      <c r="AM43" s="87">
        <v>0</v>
      </c>
      <c r="AN43" s="87">
        <v>0</v>
      </c>
      <c r="AO43" s="87">
        <v>0</v>
      </c>
      <c r="AP43" s="87">
        <v>0</v>
      </c>
      <c r="AQ43" s="87">
        <v>0</v>
      </c>
      <c r="AR43" s="87">
        <v>0</v>
      </c>
      <c r="AS43" s="87">
        <v>0</v>
      </c>
      <c r="AT43" s="87">
        <f>SUM(AU43:AY43)</f>
        <v>3</v>
      </c>
      <c r="AU43" s="87">
        <v>3</v>
      </c>
      <c r="AV43" s="87">
        <v>0</v>
      </c>
      <c r="AW43" s="87">
        <v>0</v>
      </c>
      <c r="AX43" s="87">
        <v>0</v>
      </c>
      <c r="AY43" s="87">
        <v>0</v>
      </c>
      <c r="AZ43" s="87">
        <f>SUM(BA43:BC43)</f>
        <v>1</v>
      </c>
      <c r="BA43" s="87">
        <v>1</v>
      </c>
      <c r="BB43" s="87">
        <v>0</v>
      </c>
      <c r="BC43" s="87">
        <v>0</v>
      </c>
    </row>
    <row r="44" spans="1:55" ht="13.5" customHeight="1">
      <c r="A44" s="98" t="s">
        <v>33</v>
      </c>
      <c r="B44" s="96" t="s">
        <v>334</v>
      </c>
      <c r="C44" s="85" t="s">
        <v>335</v>
      </c>
      <c r="D44" s="87">
        <f>SUM(E44,+H44,+K44)</f>
        <v>3393</v>
      </c>
      <c r="E44" s="87">
        <f>SUM(F44:G44)</f>
        <v>0</v>
      </c>
      <c r="F44" s="87">
        <v>0</v>
      </c>
      <c r="G44" s="87">
        <v>0</v>
      </c>
      <c r="H44" s="87">
        <f>SUM(I44:J44)</f>
        <v>0</v>
      </c>
      <c r="I44" s="87">
        <v>0</v>
      </c>
      <c r="J44" s="87">
        <v>0</v>
      </c>
      <c r="K44" s="87">
        <f>SUM(L44:M44)</f>
        <v>3393</v>
      </c>
      <c r="L44" s="87">
        <v>199</v>
      </c>
      <c r="M44" s="87">
        <v>3194</v>
      </c>
      <c r="N44" s="87">
        <f>SUM(O44,+V44,+AC44)</f>
        <v>3393</v>
      </c>
      <c r="O44" s="87">
        <f>SUM(P44:U44)</f>
        <v>199</v>
      </c>
      <c r="P44" s="87">
        <v>199</v>
      </c>
      <c r="Q44" s="87">
        <v>0</v>
      </c>
      <c r="R44" s="87">
        <v>0</v>
      </c>
      <c r="S44" s="87">
        <v>0</v>
      </c>
      <c r="T44" s="87">
        <v>0</v>
      </c>
      <c r="U44" s="87">
        <v>0</v>
      </c>
      <c r="V44" s="87">
        <f>SUM(W44:AB44)</f>
        <v>3194</v>
      </c>
      <c r="W44" s="87">
        <v>3194</v>
      </c>
      <c r="X44" s="87">
        <v>0</v>
      </c>
      <c r="Y44" s="87">
        <v>0</v>
      </c>
      <c r="Z44" s="87">
        <v>0</v>
      </c>
      <c r="AA44" s="87">
        <v>0</v>
      </c>
      <c r="AB44" s="87">
        <v>0</v>
      </c>
      <c r="AC44" s="87">
        <f>SUM(AD44:AE44)</f>
        <v>0</v>
      </c>
      <c r="AD44" s="87">
        <v>0</v>
      </c>
      <c r="AE44" s="87">
        <v>0</v>
      </c>
      <c r="AF44" s="87">
        <f>SUM(AG44:AI44)</f>
        <v>7</v>
      </c>
      <c r="AG44" s="87">
        <v>7</v>
      </c>
      <c r="AH44" s="87">
        <v>0</v>
      </c>
      <c r="AI44" s="87">
        <v>0</v>
      </c>
      <c r="AJ44" s="87">
        <f>SUM(AK44:AS44)</f>
        <v>28</v>
      </c>
      <c r="AK44" s="87">
        <v>26</v>
      </c>
      <c r="AL44" s="87">
        <v>2</v>
      </c>
      <c r="AM44" s="87">
        <v>0</v>
      </c>
      <c r="AN44" s="87">
        <v>0</v>
      </c>
      <c r="AO44" s="87">
        <v>0</v>
      </c>
      <c r="AP44" s="87">
        <v>0</v>
      </c>
      <c r="AQ44" s="87">
        <v>0</v>
      </c>
      <c r="AR44" s="87">
        <v>0</v>
      </c>
      <c r="AS44" s="87">
        <v>0</v>
      </c>
      <c r="AT44" s="87">
        <f>SUM(AU44:AY44)</f>
        <v>7</v>
      </c>
      <c r="AU44" s="87">
        <v>7</v>
      </c>
      <c r="AV44" s="87">
        <v>0</v>
      </c>
      <c r="AW44" s="87">
        <v>0</v>
      </c>
      <c r="AX44" s="87">
        <v>0</v>
      </c>
      <c r="AY44" s="87">
        <v>0</v>
      </c>
      <c r="AZ44" s="87">
        <f>SUM(BA44:BC44)</f>
        <v>2</v>
      </c>
      <c r="BA44" s="87">
        <v>2</v>
      </c>
      <c r="BB44" s="87">
        <v>0</v>
      </c>
      <c r="BC44" s="87">
        <v>0</v>
      </c>
    </row>
    <row r="45" spans="1:55" ht="13.5" customHeight="1">
      <c r="A45" s="98" t="s">
        <v>33</v>
      </c>
      <c r="B45" s="96" t="s">
        <v>336</v>
      </c>
      <c r="C45" s="85" t="s">
        <v>337</v>
      </c>
      <c r="D45" s="87">
        <f>SUM(E45,+H45,+K45)</f>
        <v>2341</v>
      </c>
      <c r="E45" s="87">
        <f>SUM(F45:G45)</f>
        <v>0</v>
      </c>
      <c r="F45" s="87">
        <v>0</v>
      </c>
      <c r="G45" s="87">
        <v>0</v>
      </c>
      <c r="H45" s="87">
        <f>SUM(I45:J45)</f>
        <v>0</v>
      </c>
      <c r="I45" s="87">
        <v>0</v>
      </c>
      <c r="J45" s="87">
        <v>0</v>
      </c>
      <c r="K45" s="87">
        <f>SUM(L45:M45)</f>
        <v>2341</v>
      </c>
      <c r="L45" s="87">
        <v>446</v>
      </c>
      <c r="M45" s="87">
        <v>1895</v>
      </c>
      <c r="N45" s="87">
        <f>SUM(O45,+V45,+AC45)</f>
        <v>2341</v>
      </c>
      <c r="O45" s="87">
        <f>SUM(P45:U45)</f>
        <v>446</v>
      </c>
      <c r="P45" s="87">
        <v>446</v>
      </c>
      <c r="Q45" s="87">
        <v>0</v>
      </c>
      <c r="R45" s="87">
        <v>0</v>
      </c>
      <c r="S45" s="87">
        <v>0</v>
      </c>
      <c r="T45" s="87">
        <v>0</v>
      </c>
      <c r="U45" s="87">
        <v>0</v>
      </c>
      <c r="V45" s="87">
        <f>SUM(W45:AB45)</f>
        <v>1895</v>
      </c>
      <c r="W45" s="87">
        <v>1895</v>
      </c>
      <c r="X45" s="87">
        <v>0</v>
      </c>
      <c r="Y45" s="87">
        <v>0</v>
      </c>
      <c r="Z45" s="87">
        <v>0</v>
      </c>
      <c r="AA45" s="87">
        <v>0</v>
      </c>
      <c r="AB45" s="87">
        <v>0</v>
      </c>
      <c r="AC45" s="87">
        <f>SUM(AD45:AE45)</f>
        <v>0</v>
      </c>
      <c r="AD45" s="87">
        <v>0</v>
      </c>
      <c r="AE45" s="87">
        <v>0</v>
      </c>
      <c r="AF45" s="87">
        <f>SUM(AG45:AI45)</f>
        <v>5</v>
      </c>
      <c r="AG45" s="87">
        <v>5</v>
      </c>
      <c r="AH45" s="87">
        <v>0</v>
      </c>
      <c r="AI45" s="87">
        <v>0</v>
      </c>
      <c r="AJ45" s="87">
        <f>SUM(AK45:AS45)</f>
        <v>24</v>
      </c>
      <c r="AK45" s="87">
        <v>18</v>
      </c>
      <c r="AL45" s="87">
        <v>6</v>
      </c>
      <c r="AM45" s="87">
        <v>0</v>
      </c>
      <c r="AN45" s="87">
        <v>0</v>
      </c>
      <c r="AO45" s="87">
        <v>0</v>
      </c>
      <c r="AP45" s="87">
        <v>0</v>
      </c>
      <c r="AQ45" s="87">
        <v>0</v>
      </c>
      <c r="AR45" s="87">
        <v>0</v>
      </c>
      <c r="AS45" s="87">
        <v>0</v>
      </c>
      <c r="AT45" s="87">
        <f>SUM(AU45:AY45)</f>
        <v>5</v>
      </c>
      <c r="AU45" s="87">
        <v>5</v>
      </c>
      <c r="AV45" s="87">
        <v>0</v>
      </c>
      <c r="AW45" s="87">
        <v>0</v>
      </c>
      <c r="AX45" s="87">
        <v>0</v>
      </c>
      <c r="AY45" s="87">
        <v>0</v>
      </c>
      <c r="AZ45" s="87">
        <f>SUM(BA45:BC45)</f>
        <v>6</v>
      </c>
      <c r="BA45" s="87">
        <v>6</v>
      </c>
      <c r="BB45" s="87">
        <v>0</v>
      </c>
      <c r="BC45" s="87">
        <v>0</v>
      </c>
    </row>
    <row r="46" spans="1:55" ht="13.5" customHeight="1">
      <c r="A46" s="98" t="s">
        <v>33</v>
      </c>
      <c r="B46" s="96" t="s">
        <v>338</v>
      </c>
      <c r="C46" s="85" t="s">
        <v>339</v>
      </c>
      <c r="D46" s="87">
        <f>SUM(E46,+H46,+K46)</f>
        <v>8031</v>
      </c>
      <c r="E46" s="87">
        <f>SUM(F46:G46)</f>
        <v>0</v>
      </c>
      <c r="F46" s="87">
        <v>0</v>
      </c>
      <c r="G46" s="87">
        <v>0</v>
      </c>
      <c r="H46" s="87">
        <f>SUM(I46:J46)</f>
        <v>0</v>
      </c>
      <c r="I46" s="87">
        <v>0</v>
      </c>
      <c r="J46" s="87">
        <v>0</v>
      </c>
      <c r="K46" s="87">
        <f>SUM(L46:M46)</f>
        <v>8031</v>
      </c>
      <c r="L46" s="87">
        <v>545</v>
      </c>
      <c r="M46" s="87">
        <v>7486</v>
      </c>
      <c r="N46" s="87">
        <f>SUM(O46,+V46,+AC46)</f>
        <v>8031</v>
      </c>
      <c r="O46" s="87">
        <f>SUM(P46:U46)</f>
        <v>545</v>
      </c>
      <c r="P46" s="87">
        <v>545</v>
      </c>
      <c r="Q46" s="87">
        <v>0</v>
      </c>
      <c r="R46" s="87">
        <v>0</v>
      </c>
      <c r="S46" s="87">
        <v>0</v>
      </c>
      <c r="T46" s="87">
        <v>0</v>
      </c>
      <c r="U46" s="87">
        <v>0</v>
      </c>
      <c r="V46" s="87">
        <f>SUM(W46:AB46)</f>
        <v>7486</v>
      </c>
      <c r="W46" s="87">
        <v>7486</v>
      </c>
      <c r="X46" s="87">
        <v>0</v>
      </c>
      <c r="Y46" s="87">
        <v>0</v>
      </c>
      <c r="Z46" s="87">
        <v>0</v>
      </c>
      <c r="AA46" s="87">
        <v>0</v>
      </c>
      <c r="AB46" s="87">
        <v>0</v>
      </c>
      <c r="AC46" s="87">
        <f>SUM(AD46:AE46)</f>
        <v>0</v>
      </c>
      <c r="AD46" s="87">
        <v>0</v>
      </c>
      <c r="AE46" s="87">
        <v>0</v>
      </c>
      <c r="AF46" s="87">
        <f>SUM(AG46:AI46)</f>
        <v>18</v>
      </c>
      <c r="AG46" s="87">
        <v>18</v>
      </c>
      <c r="AH46" s="87">
        <v>0</v>
      </c>
      <c r="AI46" s="87">
        <v>0</v>
      </c>
      <c r="AJ46" s="87">
        <f>SUM(AK46:AS46)</f>
        <v>64</v>
      </c>
      <c r="AK46" s="87">
        <v>63</v>
      </c>
      <c r="AL46" s="87">
        <v>1</v>
      </c>
      <c r="AM46" s="87">
        <v>0</v>
      </c>
      <c r="AN46" s="87">
        <v>0</v>
      </c>
      <c r="AO46" s="87">
        <v>0</v>
      </c>
      <c r="AP46" s="87">
        <v>0</v>
      </c>
      <c r="AQ46" s="87">
        <v>0</v>
      </c>
      <c r="AR46" s="87">
        <v>0</v>
      </c>
      <c r="AS46" s="87">
        <v>0</v>
      </c>
      <c r="AT46" s="87">
        <f>SUM(AU46:AY46)</f>
        <v>18</v>
      </c>
      <c r="AU46" s="87">
        <v>18</v>
      </c>
      <c r="AV46" s="87">
        <v>0</v>
      </c>
      <c r="AW46" s="87">
        <v>0</v>
      </c>
      <c r="AX46" s="87">
        <v>0</v>
      </c>
      <c r="AY46" s="87">
        <v>0</v>
      </c>
      <c r="AZ46" s="87">
        <f>SUM(BA46:BC46)</f>
        <v>1</v>
      </c>
      <c r="BA46" s="87">
        <v>1</v>
      </c>
      <c r="BB46" s="87">
        <v>0</v>
      </c>
      <c r="BC46" s="87">
        <v>0</v>
      </c>
    </row>
    <row r="47" spans="1:55" ht="13.5" customHeight="1">
      <c r="A47" s="98" t="s">
        <v>33</v>
      </c>
      <c r="B47" s="96" t="s">
        <v>340</v>
      </c>
      <c r="C47" s="85" t="s">
        <v>341</v>
      </c>
      <c r="D47" s="87">
        <f>SUM(E47,+H47,+K47)</f>
        <v>2138</v>
      </c>
      <c r="E47" s="87">
        <f>SUM(F47:G47)</f>
        <v>0</v>
      </c>
      <c r="F47" s="87">
        <v>0</v>
      </c>
      <c r="G47" s="87">
        <v>0</v>
      </c>
      <c r="H47" s="87">
        <f>SUM(I47:J47)</f>
        <v>0</v>
      </c>
      <c r="I47" s="87">
        <v>0</v>
      </c>
      <c r="J47" s="87">
        <v>0</v>
      </c>
      <c r="K47" s="87">
        <f>SUM(L47:M47)</f>
        <v>2138</v>
      </c>
      <c r="L47" s="87">
        <v>104</v>
      </c>
      <c r="M47" s="87">
        <v>2034</v>
      </c>
      <c r="N47" s="87">
        <f>SUM(O47,+V47,+AC47)</f>
        <v>2138</v>
      </c>
      <c r="O47" s="87">
        <f>SUM(P47:U47)</f>
        <v>104</v>
      </c>
      <c r="P47" s="87">
        <v>104</v>
      </c>
      <c r="Q47" s="87">
        <v>0</v>
      </c>
      <c r="R47" s="87">
        <v>0</v>
      </c>
      <c r="S47" s="87">
        <v>0</v>
      </c>
      <c r="T47" s="87">
        <v>0</v>
      </c>
      <c r="U47" s="87">
        <v>0</v>
      </c>
      <c r="V47" s="87">
        <f>SUM(W47:AB47)</f>
        <v>2034</v>
      </c>
      <c r="W47" s="87">
        <v>2034</v>
      </c>
      <c r="X47" s="87">
        <v>0</v>
      </c>
      <c r="Y47" s="87">
        <v>0</v>
      </c>
      <c r="Z47" s="87">
        <v>0</v>
      </c>
      <c r="AA47" s="87">
        <v>0</v>
      </c>
      <c r="AB47" s="87">
        <v>0</v>
      </c>
      <c r="AC47" s="87">
        <f>SUM(AD47:AE47)</f>
        <v>0</v>
      </c>
      <c r="AD47" s="87">
        <v>0</v>
      </c>
      <c r="AE47" s="87">
        <v>0</v>
      </c>
      <c r="AF47" s="87">
        <f>SUM(AG47:AI47)</f>
        <v>5</v>
      </c>
      <c r="AG47" s="87">
        <v>5</v>
      </c>
      <c r="AH47" s="87">
        <v>0</v>
      </c>
      <c r="AI47" s="87">
        <v>0</v>
      </c>
      <c r="AJ47" s="87">
        <f>SUM(AK47:AS47)</f>
        <v>17</v>
      </c>
      <c r="AK47" s="87">
        <v>17</v>
      </c>
      <c r="AL47" s="87">
        <v>0</v>
      </c>
      <c r="AM47" s="87">
        <v>0</v>
      </c>
      <c r="AN47" s="87">
        <v>0</v>
      </c>
      <c r="AO47" s="87">
        <v>0</v>
      </c>
      <c r="AP47" s="87">
        <v>0</v>
      </c>
      <c r="AQ47" s="87">
        <v>0</v>
      </c>
      <c r="AR47" s="87">
        <v>0</v>
      </c>
      <c r="AS47" s="87">
        <v>0</v>
      </c>
      <c r="AT47" s="87">
        <f>SUM(AU47:AY47)</f>
        <v>5</v>
      </c>
      <c r="AU47" s="87">
        <v>5</v>
      </c>
      <c r="AV47" s="87">
        <v>0</v>
      </c>
      <c r="AW47" s="87">
        <v>0</v>
      </c>
      <c r="AX47" s="87">
        <v>0</v>
      </c>
      <c r="AY47" s="87">
        <v>0</v>
      </c>
      <c r="AZ47" s="87">
        <f>SUM(BA47:BC47)</f>
        <v>0</v>
      </c>
      <c r="BA47" s="87">
        <v>0</v>
      </c>
      <c r="BB47" s="87">
        <v>0</v>
      </c>
      <c r="BC47" s="87">
        <v>0</v>
      </c>
    </row>
    <row r="48" spans="1:55" ht="13.5" customHeight="1">
      <c r="A48" s="98" t="s">
        <v>33</v>
      </c>
      <c r="B48" s="96" t="s">
        <v>342</v>
      </c>
      <c r="C48" s="85" t="s">
        <v>343</v>
      </c>
      <c r="D48" s="87">
        <f>SUM(E48,+H48,+K48)</f>
        <v>4766</v>
      </c>
      <c r="E48" s="87">
        <f>SUM(F48:G48)</f>
        <v>0</v>
      </c>
      <c r="F48" s="87">
        <v>0</v>
      </c>
      <c r="G48" s="87">
        <v>0</v>
      </c>
      <c r="H48" s="87">
        <f>SUM(I48:J48)</f>
        <v>0</v>
      </c>
      <c r="I48" s="87">
        <v>0</v>
      </c>
      <c r="J48" s="87">
        <v>0</v>
      </c>
      <c r="K48" s="87">
        <f>SUM(L48:M48)</f>
        <v>4766</v>
      </c>
      <c r="L48" s="87">
        <v>958</v>
      </c>
      <c r="M48" s="87">
        <v>3808</v>
      </c>
      <c r="N48" s="87">
        <f>SUM(O48,+V48,+AC48)</f>
        <v>4766</v>
      </c>
      <c r="O48" s="87">
        <f>SUM(P48:U48)</f>
        <v>958</v>
      </c>
      <c r="P48" s="87">
        <v>958</v>
      </c>
      <c r="Q48" s="87">
        <v>0</v>
      </c>
      <c r="R48" s="87">
        <v>0</v>
      </c>
      <c r="S48" s="87">
        <v>0</v>
      </c>
      <c r="T48" s="87">
        <v>0</v>
      </c>
      <c r="U48" s="87">
        <v>0</v>
      </c>
      <c r="V48" s="87">
        <f>SUM(W48:AB48)</f>
        <v>3808</v>
      </c>
      <c r="W48" s="87">
        <v>3808</v>
      </c>
      <c r="X48" s="87">
        <v>0</v>
      </c>
      <c r="Y48" s="87">
        <v>0</v>
      </c>
      <c r="Z48" s="87">
        <v>0</v>
      </c>
      <c r="AA48" s="87">
        <v>0</v>
      </c>
      <c r="AB48" s="87">
        <v>0</v>
      </c>
      <c r="AC48" s="87">
        <f>SUM(AD48:AE48)</f>
        <v>0</v>
      </c>
      <c r="AD48" s="87">
        <v>0</v>
      </c>
      <c r="AE48" s="87">
        <v>0</v>
      </c>
      <c r="AF48" s="87">
        <f>SUM(AG48:AI48)</f>
        <v>10</v>
      </c>
      <c r="AG48" s="87">
        <v>10</v>
      </c>
      <c r="AH48" s="87">
        <v>0</v>
      </c>
      <c r="AI48" s="87">
        <v>0</v>
      </c>
      <c r="AJ48" s="87">
        <f>SUM(AK48:AS48)</f>
        <v>42</v>
      </c>
      <c r="AK48" s="87">
        <v>37</v>
      </c>
      <c r="AL48" s="87">
        <v>5</v>
      </c>
      <c r="AM48" s="87">
        <v>0</v>
      </c>
      <c r="AN48" s="87">
        <v>0</v>
      </c>
      <c r="AO48" s="87">
        <v>0</v>
      </c>
      <c r="AP48" s="87">
        <v>0</v>
      </c>
      <c r="AQ48" s="87">
        <v>0</v>
      </c>
      <c r="AR48" s="87">
        <v>0</v>
      </c>
      <c r="AS48" s="87">
        <v>0</v>
      </c>
      <c r="AT48" s="87">
        <f>SUM(AU48:AY48)</f>
        <v>10</v>
      </c>
      <c r="AU48" s="87">
        <v>10</v>
      </c>
      <c r="AV48" s="87">
        <v>0</v>
      </c>
      <c r="AW48" s="87">
        <v>0</v>
      </c>
      <c r="AX48" s="87">
        <v>0</v>
      </c>
      <c r="AY48" s="87">
        <v>0</v>
      </c>
      <c r="AZ48" s="87">
        <f>SUM(BA48:BC48)</f>
        <v>5</v>
      </c>
      <c r="BA48" s="87">
        <v>5</v>
      </c>
      <c r="BB48" s="87">
        <v>0</v>
      </c>
      <c r="BC48" s="87">
        <v>0</v>
      </c>
    </row>
    <row r="49" spans="1:55" ht="13.5" customHeight="1">
      <c r="A49" s="98" t="s">
        <v>33</v>
      </c>
      <c r="B49" s="96" t="s">
        <v>344</v>
      </c>
      <c r="C49" s="85" t="s">
        <v>345</v>
      </c>
      <c r="D49" s="87">
        <f>SUM(E49,+H49,+K49)</f>
        <v>606</v>
      </c>
      <c r="E49" s="87">
        <f>SUM(F49:G49)</f>
        <v>0</v>
      </c>
      <c r="F49" s="87">
        <v>0</v>
      </c>
      <c r="G49" s="87">
        <v>0</v>
      </c>
      <c r="H49" s="87">
        <f>SUM(I49:J49)</f>
        <v>0</v>
      </c>
      <c r="I49" s="87">
        <v>0</v>
      </c>
      <c r="J49" s="87">
        <v>0</v>
      </c>
      <c r="K49" s="87">
        <f>SUM(L49:M49)</f>
        <v>606</v>
      </c>
      <c r="L49" s="87">
        <v>115</v>
      </c>
      <c r="M49" s="87">
        <v>491</v>
      </c>
      <c r="N49" s="87">
        <f>SUM(O49,+V49,+AC49)</f>
        <v>606</v>
      </c>
      <c r="O49" s="87">
        <f>SUM(P49:U49)</f>
        <v>115</v>
      </c>
      <c r="P49" s="87">
        <v>0</v>
      </c>
      <c r="Q49" s="87">
        <v>0</v>
      </c>
      <c r="R49" s="87">
        <v>0</v>
      </c>
      <c r="S49" s="87">
        <v>115</v>
      </c>
      <c r="T49" s="87">
        <v>0</v>
      </c>
      <c r="U49" s="87">
        <v>0</v>
      </c>
      <c r="V49" s="87">
        <f>SUM(W49:AB49)</f>
        <v>491</v>
      </c>
      <c r="W49" s="87">
        <v>0</v>
      </c>
      <c r="X49" s="87">
        <v>0</v>
      </c>
      <c r="Y49" s="87">
        <v>0</v>
      </c>
      <c r="Z49" s="87">
        <v>491</v>
      </c>
      <c r="AA49" s="87">
        <v>0</v>
      </c>
      <c r="AB49" s="87">
        <v>0</v>
      </c>
      <c r="AC49" s="87">
        <f>SUM(AD49:AE49)</f>
        <v>0</v>
      </c>
      <c r="AD49" s="87">
        <v>0</v>
      </c>
      <c r="AE49" s="87">
        <v>0</v>
      </c>
      <c r="AF49" s="87">
        <f>SUM(AG49:AI49)</f>
        <v>0</v>
      </c>
      <c r="AG49" s="87">
        <v>0</v>
      </c>
      <c r="AH49" s="87">
        <v>0</v>
      </c>
      <c r="AI49" s="87">
        <v>0</v>
      </c>
      <c r="AJ49" s="87">
        <f>SUM(AK49:AS49)</f>
        <v>0</v>
      </c>
      <c r="AK49" s="87">
        <v>0</v>
      </c>
      <c r="AL49" s="87">
        <v>0</v>
      </c>
      <c r="AM49" s="87">
        <v>0</v>
      </c>
      <c r="AN49" s="87">
        <v>0</v>
      </c>
      <c r="AO49" s="87">
        <v>0</v>
      </c>
      <c r="AP49" s="87">
        <v>0</v>
      </c>
      <c r="AQ49" s="87">
        <v>0</v>
      </c>
      <c r="AR49" s="87">
        <v>0</v>
      </c>
      <c r="AS49" s="87">
        <v>0</v>
      </c>
      <c r="AT49" s="87">
        <f>SUM(AU49:AY49)</f>
        <v>0</v>
      </c>
      <c r="AU49" s="87">
        <v>0</v>
      </c>
      <c r="AV49" s="87">
        <v>0</v>
      </c>
      <c r="AW49" s="87">
        <v>0</v>
      </c>
      <c r="AX49" s="87">
        <v>0</v>
      </c>
      <c r="AY49" s="87">
        <v>0</v>
      </c>
      <c r="AZ49" s="87">
        <f>SUM(BA49:BC49)</f>
        <v>0</v>
      </c>
      <c r="BA49" s="87">
        <v>0</v>
      </c>
      <c r="BB49" s="87">
        <v>0</v>
      </c>
      <c r="BC49" s="87">
        <v>0</v>
      </c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49">
    <sortCondition ref="A8:A49"/>
    <sortCondition ref="B8:B49"/>
    <sortCondition ref="C8:C49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48" man="1"/>
    <brk id="31" min="1" max="48" man="1"/>
    <brk id="45" min="1" max="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21000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21201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21202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21203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21204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21205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21206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21207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21208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21209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21210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21211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21212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21213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21214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21215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21216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21217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21218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21219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21220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21221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21302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21303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21341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21361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21362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21381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21382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21383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21401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21403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21404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21421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21501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 t="str">
        <f>+水洗化人口等!B42</f>
        <v>21502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 t="str">
        <f>+水洗化人口等!B43</f>
        <v>21503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 t="str">
        <f>+水洗化人口等!B44</f>
        <v>21504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 t="str">
        <f>+水洗化人口等!B45</f>
        <v>21505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 t="str">
        <f>+水洗化人口等!B46</f>
        <v>21506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 t="str">
        <f>+水洗化人口等!B47</f>
        <v>21507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 t="str">
        <f>+水洗化人口等!B48</f>
        <v>21521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 t="str">
        <f>+水洗化人口等!B49</f>
        <v>21604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542D81-CED0-423B-95A5-38B99D83A5E9}"/>
</file>

<file path=customXml/itemProps2.xml><?xml version="1.0" encoding="utf-8"?>
<ds:datastoreItem xmlns:ds="http://schemas.openxmlformats.org/officeDocument/2006/customXml" ds:itemID="{1202ED86-27AB-4D35-873B-8620C993DD48}"/>
</file>

<file path=customXml/itemProps3.xml><?xml version="1.0" encoding="utf-8"?>
<ds:datastoreItem xmlns:ds="http://schemas.openxmlformats.org/officeDocument/2006/customXml" ds:itemID="{82D8A90C-BA0C-41E3-9B89-338DFE3615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2025-12-02T06:10:47Z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