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7石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'災害廃棄物事業経費（市町村）'!$2:$26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32" i="4"/>
  <c r="CE32" i="4"/>
  <c r="BZ32" i="4"/>
  <c r="BY32" i="4"/>
  <c r="BS32" i="4"/>
  <c r="BL32" i="4"/>
  <c r="CH32" i="4"/>
  <c r="BU32" i="4"/>
  <c r="BT32" i="4"/>
  <c r="BN32" i="4"/>
  <c r="BM32" i="4"/>
  <c r="CD32" i="4"/>
  <c r="CC32" i="4"/>
  <c r="CB32" i="4"/>
  <c r="BX32" i="4"/>
  <c r="BV32" i="4"/>
  <c r="BK32" i="4"/>
  <c r="BJ32" i="4"/>
  <c r="BI32" i="4"/>
  <c r="M32" i="3"/>
  <c r="DH13" i="2"/>
  <c r="DF13" i="2"/>
  <c r="DA13" i="2"/>
  <c r="CZ13" i="2"/>
  <c r="CU13" i="2"/>
  <c r="CT13" i="2"/>
  <c r="CN13" i="2"/>
  <c r="CM13" i="2"/>
  <c r="DI13" i="2"/>
  <c r="DD13" i="2"/>
  <c r="DC13" i="2"/>
  <c r="BZ13" i="2"/>
  <c r="CX13" i="2"/>
  <c r="BU13" i="2"/>
  <c r="CV13" i="2"/>
  <c r="CO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E31" i="4"/>
  <c r="BY31" i="4"/>
  <c r="BT31" i="4"/>
  <c r="BS31" i="4"/>
  <c r="BL31" i="4"/>
  <c r="CG31" i="4"/>
  <c r="BZ31" i="4"/>
  <c r="BU31" i="4"/>
  <c r="BN31" i="4"/>
  <c r="BM31" i="4"/>
  <c r="CD31" i="4"/>
  <c r="CC31" i="4"/>
  <c r="CB31" i="4"/>
  <c r="BX31" i="4"/>
  <c r="BV31" i="4"/>
  <c r="BR31" i="4"/>
  <c r="BK31" i="4"/>
  <c r="DH12" i="2"/>
  <c r="DF12" i="2"/>
  <c r="DA12" i="2"/>
  <c r="CZ12" i="2"/>
  <c r="CT12" i="2"/>
  <c r="CM12" i="2"/>
  <c r="DI12" i="2"/>
  <c r="DD12" i="2"/>
  <c r="DC12" i="2"/>
  <c r="BZ12" i="2"/>
  <c r="CX12" i="2"/>
  <c r="BU12" i="2"/>
  <c r="CV12" i="2"/>
  <c r="CU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30" i="4"/>
  <c r="CD30" i="4"/>
  <c r="BY30" i="4"/>
  <c r="BX30" i="4"/>
  <c r="BS30" i="4"/>
  <c r="BR30" i="4"/>
  <c r="BL30" i="4"/>
  <c r="BK30" i="4"/>
  <c r="CG30" i="4"/>
  <c r="BZ30" i="4"/>
  <c r="BT30" i="4"/>
  <c r="BM30" i="4"/>
  <c r="CH30" i="4"/>
  <c r="CC30" i="4"/>
  <c r="CB30" i="4"/>
  <c r="BV30" i="4"/>
  <c r="BU30" i="4"/>
  <c r="BN30" i="4"/>
  <c r="M30" i="3"/>
  <c r="DE11" i="2"/>
  <c r="DD11" i="2"/>
  <c r="CY11" i="2"/>
  <c r="CX11" i="2"/>
  <c r="CS11" i="2"/>
  <c r="CL11" i="2"/>
  <c r="CK11" i="2"/>
  <c r="DI11" i="2"/>
  <c r="DH11" i="2"/>
  <c r="DF11" i="2"/>
  <c r="DC11" i="2"/>
  <c r="DA11" i="2"/>
  <c r="BU11" i="2"/>
  <c r="CV11" i="2"/>
  <c r="CU11" i="2"/>
  <c r="BP11" i="2"/>
  <c r="CO11" i="2"/>
  <c r="CN11" i="2"/>
  <c r="BH11" i="2"/>
  <c r="AX11" i="2"/>
  <c r="AS11" i="2"/>
  <c r="AN11" i="2"/>
  <c r="AF11" i="2"/>
  <c r="AE11" i="2" s="1"/>
  <c r="N11" i="2"/>
  <c r="M11" i="2" s="1"/>
  <c r="E11" i="2"/>
  <c r="E10" i="6"/>
  <c r="D10" i="6"/>
  <c r="CE29" i="4"/>
  <c r="BY29" i="4"/>
  <c r="BS29" i="4"/>
  <c r="BL29" i="4"/>
  <c r="BK29" i="4"/>
  <c r="CH29" i="4"/>
  <c r="CG29" i="4"/>
  <c r="BZ29" i="4"/>
  <c r="BU29" i="4"/>
  <c r="BT29" i="4"/>
  <c r="BN29" i="4"/>
  <c r="CD29" i="4"/>
  <c r="CC29" i="4"/>
  <c r="CB29" i="4"/>
  <c r="BX29" i="4"/>
  <c r="BV29" i="4"/>
  <c r="BR29" i="4"/>
  <c r="M29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M28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8" i="6"/>
  <c r="D8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V27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CV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CZ26" i="1"/>
  <c r="CT26" i="1"/>
  <c r="CN26" i="1"/>
  <c r="DI26" i="1"/>
  <c r="DE26" i="1"/>
  <c r="DD26" i="1"/>
  <c r="BZ26" i="1"/>
  <c r="CY26" i="1"/>
  <c r="CX26" i="1"/>
  <c r="CS26" i="1"/>
  <c r="BP26" i="1"/>
  <c r="CM26" i="1"/>
  <c r="CL26" i="1"/>
  <c r="BH26" i="1"/>
  <c r="DH26" i="1"/>
  <c r="AX26" i="1"/>
  <c r="DA26" i="1"/>
  <c r="AS26" i="1"/>
  <c r="CV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H25" i="5"/>
  <c r="N25" i="5"/>
  <c r="E25" i="5"/>
  <c r="BC25" i="1" s="1"/>
  <c r="D25" i="5"/>
  <c r="CE25" i="4"/>
  <c r="BY25" i="4"/>
  <c r="BX25" i="4"/>
  <c r="BS25" i="4"/>
  <c r="BR25" i="4"/>
  <c r="BM25" i="4"/>
  <c r="BL25" i="4"/>
  <c r="CH25" i="4"/>
  <c r="CG25" i="4"/>
  <c r="CD25" i="4"/>
  <c r="CC25" i="4"/>
  <c r="CB25" i="4"/>
  <c r="CA25" i="4"/>
  <c r="BZ25" i="4"/>
  <c r="BW25" i="4"/>
  <c r="BV25" i="4"/>
  <c r="BU25" i="4"/>
  <c r="BT25" i="4"/>
  <c r="BN25" i="4"/>
  <c r="BK25" i="4"/>
  <c r="BJ25" i="4"/>
  <c r="BI25" i="4"/>
  <c r="M25" i="3"/>
  <c r="DH25" i="1"/>
  <c r="DA25" i="1"/>
  <c r="CV25" i="1"/>
  <c r="CU25" i="1"/>
  <c r="CO25" i="1"/>
  <c r="DF25" i="1"/>
  <c r="BZ25" i="1"/>
  <c r="CZ25" i="1"/>
  <c r="CY25" i="1"/>
  <c r="CT25" i="1"/>
  <c r="BP25" i="1"/>
  <c r="CN25" i="1"/>
  <c r="BH25" i="1"/>
  <c r="DI25" i="1"/>
  <c r="DD25" i="1"/>
  <c r="AX25" i="1"/>
  <c r="CX25" i="1"/>
  <c r="AS25" i="1"/>
  <c r="AN25" i="1"/>
  <c r="CL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CV23" i="1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C23" i="1"/>
  <c r="AS23" i="1"/>
  <c r="AN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L20" i="4"/>
  <c r="BK20" i="4"/>
  <c r="BJ20" i="4"/>
  <c r="D20" i="3"/>
  <c r="DE20" i="1"/>
  <c r="CY20" i="1"/>
  <c r="CS20" i="1"/>
  <c r="CM20" i="1"/>
  <c r="DI20" i="1"/>
  <c r="DH20" i="1"/>
  <c r="DD20" i="1"/>
  <c r="DC20" i="1"/>
  <c r="DA20" i="1"/>
  <c r="BU20" i="1"/>
  <c r="CV20" i="1"/>
  <c r="CU20" i="1"/>
  <c r="BP20" i="1"/>
  <c r="CO20" i="1"/>
  <c r="CL20" i="1"/>
  <c r="CK20" i="1"/>
  <c r="DF20" i="1"/>
  <c r="AX20" i="1"/>
  <c r="CZ20" i="1"/>
  <c r="AS20" i="1"/>
  <c r="CT20" i="1"/>
  <c r="AN20" i="1"/>
  <c r="C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N19" i="5"/>
  <c r="D19" i="5"/>
  <c r="G19" i="5"/>
  <c r="CE19" i="4"/>
  <c r="BY19" i="4"/>
  <c r="BS19" i="4"/>
  <c r="BM19" i="4"/>
  <c r="CH19" i="4"/>
  <c r="CG19" i="4"/>
  <c r="CD19" i="4"/>
  <c r="CC19" i="4"/>
  <c r="CB19" i="4"/>
  <c r="BZ19" i="4"/>
  <c r="BX19" i="4"/>
  <c r="BW19" i="4"/>
  <c r="BU19" i="4"/>
  <c r="BR19" i="4"/>
  <c r="BN19" i="4"/>
  <c r="BL19" i="4"/>
  <c r="BK19" i="4"/>
  <c r="BJ19" i="4"/>
  <c r="BI19" i="4"/>
  <c r="M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G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G15" i="4"/>
  <c r="BZ15" i="4"/>
  <c r="BU15" i="4"/>
  <c r="BT15" i="4"/>
  <c r="BN15" i="4"/>
  <c r="CE15" i="4"/>
  <c r="BY15" i="4"/>
  <c r="BS15" i="4"/>
  <c r="BM15" i="4"/>
  <c r="CH15" i="4"/>
  <c r="CD15" i="4"/>
  <c r="CC15" i="4"/>
  <c r="BX15" i="4"/>
  <c r="BW15" i="4"/>
  <c r="BV15" i="4"/>
  <c r="BR15" i="4"/>
  <c r="BL15" i="4"/>
  <c r="BK15" i="4"/>
  <c r="M15" i="3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G14" i="5"/>
  <c r="N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F14" i="1"/>
  <c r="DC14" i="1"/>
  <c r="CZ14" i="1"/>
  <c r="CT14" i="1"/>
  <c r="CN14" i="1"/>
  <c r="CK14" i="1"/>
  <c r="DE14" i="1"/>
  <c r="DD14" i="1"/>
  <c r="BZ14" i="1"/>
  <c r="DA14" i="1"/>
  <c r="CY14" i="1"/>
  <c r="CX14" i="1"/>
  <c r="CU14" i="1"/>
  <c r="CS14" i="1"/>
  <c r="BP14" i="1"/>
  <c r="CR14" i="1" s="1"/>
  <c r="CM14" i="1"/>
  <c r="CL14" i="1"/>
  <c r="BH14" i="1"/>
  <c r="DH14" i="1"/>
  <c r="AX14" i="1"/>
  <c r="AS14" i="1"/>
  <c r="CV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D10" i="5"/>
  <c r="H10" i="5"/>
  <c r="BD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E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8" i="3"/>
  <c r="DH8" i="1"/>
  <c r="DA8" i="1"/>
  <c r="CV8" i="1"/>
  <c r="CU8" i="1"/>
  <c r="CO8" i="1"/>
  <c r="DF8" i="1"/>
  <c r="DE8" i="1"/>
  <c r="CZ8" i="1"/>
  <c r="CY8" i="1"/>
  <c r="BU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CJ14" i="1" l="1"/>
  <c r="CW8" i="1"/>
  <c r="J13" i="2"/>
  <c r="J32" i="3"/>
  <c r="S13" i="2"/>
  <c r="S32" i="3"/>
  <c r="CA32" i="4"/>
  <c r="BW32" i="4"/>
  <c r="BR32" i="4"/>
  <c r="DB13" i="2"/>
  <c r="AM13" i="2"/>
  <c r="BF13" i="2" s="1"/>
  <c r="CJ13" i="2"/>
  <c r="M13" i="2"/>
  <c r="D13" i="2"/>
  <c r="CW13" i="2"/>
  <c r="CI13" i="2"/>
  <c r="BP13" i="2"/>
  <c r="J12" i="2"/>
  <c r="J31" i="3"/>
  <c r="S12" i="2"/>
  <c r="S31" i="3"/>
  <c r="BP31" i="4"/>
  <c r="CH31" i="4"/>
  <c r="CA31" i="4"/>
  <c r="BJ31" i="4"/>
  <c r="BQ31" i="4"/>
  <c r="BW31" i="4"/>
  <c r="M31" i="3"/>
  <c r="D31" i="3"/>
  <c r="DB12" i="2"/>
  <c r="CW12" i="2"/>
  <c r="AM12" i="2"/>
  <c r="M12" i="2"/>
  <c r="BF12" i="2"/>
  <c r="D12" i="2"/>
  <c r="BP12" i="2"/>
  <c r="BH12" i="2"/>
  <c r="J11" i="2"/>
  <c r="J30" i="3"/>
  <c r="S30" i="3"/>
  <c r="S11" i="2"/>
  <c r="CA30" i="4"/>
  <c r="BJ30" i="4"/>
  <c r="BQ30" i="4"/>
  <c r="BW30" i="4"/>
  <c r="D30" i="3"/>
  <c r="CW11" i="2"/>
  <c r="AM11" i="2"/>
  <c r="CJ11" i="2"/>
  <c r="BG11" i="2"/>
  <c r="CI11" i="2" s="1"/>
  <c r="BF11" i="2"/>
  <c r="CR11" i="2"/>
  <c r="D11" i="2"/>
  <c r="BZ11" i="2"/>
  <c r="DB11" i="2" s="1"/>
  <c r="CM11" i="2"/>
  <c r="CT11" i="2"/>
  <c r="CZ11" i="2"/>
  <c r="J10" i="2"/>
  <c r="J29" i="3"/>
  <c r="S29" i="3"/>
  <c r="S10" i="2"/>
  <c r="BI29" i="4"/>
  <c r="BM29" i="4"/>
  <c r="CA29" i="4"/>
  <c r="BJ29" i="4"/>
  <c r="BQ29" i="4"/>
  <c r="BW29" i="4"/>
  <c r="CW10" i="2"/>
  <c r="AM10" i="2"/>
  <c r="BF10" i="2" s="1"/>
  <c r="M10" i="2"/>
  <c r="CR10" i="2"/>
  <c r="BO10" i="2"/>
  <c r="DB10" i="2"/>
  <c r="D10" i="2"/>
  <c r="BH10" i="2"/>
  <c r="CU10" i="2"/>
  <c r="J9" i="2"/>
  <c r="J28" i="3"/>
  <c r="S28" i="3"/>
  <c r="S9" i="2"/>
  <c r="BI28" i="4"/>
  <c r="BT28" i="4"/>
  <c r="CA28" i="4"/>
  <c r="BJ28" i="4"/>
  <c r="BQ28" i="4"/>
  <c r="BW28" i="4"/>
  <c r="D28" i="3"/>
  <c r="DB9" i="2"/>
  <c r="CW9" i="2"/>
  <c r="AM9" i="2"/>
  <c r="BF9" i="2" s="1"/>
  <c r="M9" i="2"/>
  <c r="CR9" i="2"/>
  <c r="BO9" i="2"/>
  <c r="BH9" i="2"/>
  <c r="CJ9" i="2" s="1"/>
  <c r="E9" i="2"/>
  <c r="CU9" i="2"/>
  <c r="J8" i="2"/>
  <c r="J27" i="3"/>
  <c r="S8" i="2"/>
  <c r="S27" i="3"/>
  <c r="S7" i="3" s="1"/>
  <c r="BT27" i="4"/>
  <c r="CA27" i="4"/>
  <c r="BJ27" i="4"/>
  <c r="BQ27" i="4"/>
  <c r="BW27" i="4"/>
  <c r="M27" i="3"/>
  <c r="DB8" i="2"/>
  <c r="AM8" i="2"/>
  <c r="CJ8" i="2"/>
  <c r="M8" i="2"/>
  <c r="BF8" i="2"/>
  <c r="CW8" i="2"/>
  <c r="CI8" i="2"/>
  <c r="BP8" i="2"/>
  <c r="E8" i="2"/>
  <c r="CE26" i="1"/>
  <c r="BD26" i="4"/>
  <c r="CF26" i="4" s="1"/>
  <c r="F26" i="5"/>
  <c r="K26" i="4"/>
  <c r="AL26" i="1"/>
  <c r="BC26" i="1"/>
  <c r="G26" i="5"/>
  <c r="BH26" i="4"/>
  <c r="BI26" i="4"/>
  <c r="M26" i="3"/>
  <c r="D26" i="3"/>
  <c r="DB26" i="1"/>
  <c r="AM26" i="1"/>
  <c r="BF26" i="1" s="1"/>
  <c r="BG26" i="1"/>
  <c r="CI26" i="1" s="1"/>
  <c r="CJ26" i="1"/>
  <c r="CR26" i="1"/>
  <c r="D26" i="1"/>
  <c r="BU26" i="1"/>
  <c r="CW26" i="1" s="1"/>
  <c r="CU26" i="1"/>
  <c r="CK26" i="1"/>
  <c r="DC26" i="1"/>
  <c r="F25" i="5"/>
  <c r="BD25" i="4"/>
  <c r="CE25" i="1"/>
  <c r="DG25" i="1" s="1"/>
  <c r="AB25" i="4"/>
  <c r="AL25" i="1"/>
  <c r="K25" i="4"/>
  <c r="G25" i="5"/>
  <c r="BQ25" i="4"/>
  <c r="BP25" i="4"/>
  <c r="D25" i="3"/>
  <c r="AM25" i="1"/>
  <c r="BF25" i="1" s="1"/>
  <c r="DB25" i="1"/>
  <c r="D25" i="1"/>
  <c r="CR25" i="1"/>
  <c r="CJ25" i="1"/>
  <c r="BG25" i="1"/>
  <c r="CI25" i="1" s="1"/>
  <c r="N25" i="1"/>
  <c r="M25" i="1" s="1"/>
  <c r="CK25" i="1"/>
  <c r="BU25" i="1"/>
  <c r="CW25" i="1" s="1"/>
  <c r="CM25" i="1"/>
  <c r="CS25" i="1"/>
  <c r="DE25" i="1"/>
  <c r="DC25" i="1"/>
  <c r="BD24" i="4"/>
  <c r="CE24" i="1"/>
  <c r="DG24" i="1" s="1"/>
  <c r="K24" i="4"/>
  <c r="AL24" i="1"/>
  <c r="F24" i="5"/>
  <c r="G24" i="5"/>
  <c r="AB24" i="4"/>
  <c r="CF24" i="4" s="1"/>
  <c r="BQ24" i="4"/>
  <c r="BH24" i="4"/>
  <c r="BI24" i="4"/>
  <c r="BU24" i="4"/>
  <c r="M24" i="3"/>
  <c r="D24" i="3"/>
  <c r="N24" i="1"/>
  <c r="M24" i="1" s="1"/>
  <c r="AN24" i="1"/>
  <c r="AM24" i="1" s="1"/>
  <c r="BF24" i="1" s="1"/>
  <c r="D24" i="1"/>
  <c r="BU24" i="1"/>
  <c r="CW24" i="1" s="1"/>
  <c r="BH24" i="1"/>
  <c r="BZ24" i="1"/>
  <c r="DB24" i="1" s="1"/>
  <c r="BC23" i="1"/>
  <c r="BD23" i="4"/>
  <c r="CF23" i="4" s="1"/>
  <c r="CE23" i="1"/>
  <c r="DG23" i="1" s="1"/>
  <c r="AL23" i="1"/>
  <c r="F23" i="5"/>
  <c r="K23" i="4"/>
  <c r="G23" i="5"/>
  <c r="BH23" i="4"/>
  <c r="BI23" i="4"/>
  <c r="M23" i="3"/>
  <c r="D23" i="3"/>
  <c r="M23" i="1"/>
  <c r="CW23" i="1"/>
  <c r="CR23" i="1"/>
  <c r="CX23" i="1"/>
  <c r="D23" i="1"/>
  <c r="CS23" i="1"/>
  <c r="AF23" i="1"/>
  <c r="AE23" i="1" s="1"/>
  <c r="AX23" i="1"/>
  <c r="AM23" i="1" s="1"/>
  <c r="BF23" i="1" s="1"/>
  <c r="BH23" i="1"/>
  <c r="BZ23" i="1"/>
  <c r="BO23" i="1" s="1"/>
  <c r="BC22" i="1"/>
  <c r="BD22" i="4"/>
  <c r="CF22" i="4" s="1"/>
  <c r="CE22" i="1"/>
  <c r="F22" i="5"/>
  <c r="AL22" i="1"/>
  <c r="K22" i="4"/>
  <c r="G22" i="5"/>
  <c r="BH22" i="4"/>
  <c r="BI22" i="4"/>
  <c r="M22" i="3"/>
  <c r="D22" i="3"/>
  <c r="D22" i="1"/>
  <c r="N22" i="1"/>
  <c r="M22" i="1" s="1"/>
  <c r="AN22" i="1"/>
  <c r="AM22" i="1" s="1"/>
  <c r="BF22" i="1" s="1"/>
  <c r="BZ22" i="1"/>
  <c r="DB22" i="1" s="1"/>
  <c r="BU22" i="1"/>
  <c r="CW22" i="1" s="1"/>
  <c r="BH22" i="1"/>
  <c r="CE21" i="1"/>
  <c r="DG21" i="1" s="1"/>
  <c r="BD21" i="4"/>
  <c r="F21" i="5"/>
  <c r="K21" i="4"/>
  <c r="AL21" i="1"/>
  <c r="G21" i="5"/>
  <c r="AB21" i="4"/>
  <c r="BH21" i="4"/>
  <c r="BI21" i="4"/>
  <c r="M21" i="3"/>
  <c r="D21" i="1"/>
  <c r="N21" i="1"/>
  <c r="M21" i="1" s="1"/>
  <c r="AN21" i="1"/>
  <c r="AM21" i="1" s="1"/>
  <c r="BF21" i="1" s="1"/>
  <c r="BH21" i="1"/>
  <c r="BZ21" i="1"/>
  <c r="DB21" i="1" s="1"/>
  <c r="BU21" i="1"/>
  <c r="CW21" i="1" s="1"/>
  <c r="BD20" i="4"/>
  <c r="CF20" i="4" s="1"/>
  <c r="CE20" i="1"/>
  <c r="F20" i="5"/>
  <c r="K20" i="4"/>
  <c r="AL20" i="1"/>
  <c r="I20" i="5"/>
  <c r="AM20" i="4"/>
  <c r="BN20" i="1"/>
  <c r="BC20" i="1"/>
  <c r="BI20" i="4"/>
  <c r="BQ20" i="4"/>
  <c r="BP20" i="4"/>
  <c r="BR20" i="4"/>
  <c r="M20" i="3"/>
  <c r="D20" i="1"/>
  <c r="AM20" i="1"/>
  <c r="BF20" i="1" s="1"/>
  <c r="CW20" i="1"/>
  <c r="BH20" i="1"/>
  <c r="BZ20" i="1"/>
  <c r="DB20" i="1" s="1"/>
  <c r="CR20" i="1"/>
  <c r="CX20" i="1"/>
  <c r="I19" i="5"/>
  <c r="AL19" i="1"/>
  <c r="K19" i="4"/>
  <c r="CE19" i="1"/>
  <c r="BD19" i="4"/>
  <c r="AM19" i="4"/>
  <c r="E19" i="5"/>
  <c r="F19" i="5" s="1"/>
  <c r="Q19" i="5"/>
  <c r="BN19" i="1"/>
  <c r="BQ19" i="4"/>
  <c r="BP19" i="4"/>
  <c r="CA19" i="4"/>
  <c r="BV19" i="4"/>
  <c r="BT19" i="4"/>
  <c r="D19" i="1"/>
  <c r="N19" i="1"/>
  <c r="M19" i="1" s="1"/>
  <c r="AN19" i="1"/>
  <c r="AM19" i="1" s="1"/>
  <c r="BF19" i="1" s="1"/>
  <c r="BH19" i="1"/>
  <c r="BZ19" i="1"/>
  <c r="DB19" i="1" s="1"/>
  <c r="BU19" i="1"/>
  <c r="CW19" i="1" s="1"/>
  <c r="BC18" i="1"/>
  <c r="BD18" i="4"/>
  <c r="CF18" i="4" s="1"/>
  <c r="CE18" i="1"/>
  <c r="K18" i="4"/>
  <c r="F18" i="5"/>
  <c r="AL18" i="1"/>
  <c r="G18" i="5"/>
  <c r="BH18" i="4"/>
  <c r="BI18" i="4"/>
  <c r="M18" i="3"/>
  <c r="D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CE17" i="1"/>
  <c r="BD17" i="4"/>
  <c r="CF17" i="4" s="1"/>
  <c r="K17" i="4"/>
  <c r="AL17" i="1"/>
  <c r="F17" i="5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I16" i="5"/>
  <c r="AM16" i="4"/>
  <c r="CE16" i="1"/>
  <c r="BD16" i="4"/>
  <c r="K16" i="4"/>
  <c r="BO16" i="4" s="1"/>
  <c r="AL16" i="1"/>
  <c r="BN16" i="1"/>
  <c r="E16" i="5"/>
  <c r="F16" i="5" s="1"/>
  <c r="BH16" i="4"/>
  <c r="BI16" i="4"/>
  <c r="M16" i="3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C15" i="1"/>
  <c r="BD15" i="4"/>
  <c r="CF15" i="4" s="1"/>
  <c r="CE15" i="1"/>
  <c r="F15" i="5"/>
  <c r="K15" i="4"/>
  <c r="AL15" i="1"/>
  <c r="G15" i="5"/>
  <c r="CA15" i="4"/>
  <c r="BP15" i="4"/>
  <c r="BI15" i="4"/>
  <c r="BQ15" i="4"/>
  <c r="BJ15" i="4"/>
  <c r="CB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CF14" i="4"/>
  <c r="BN14" i="1"/>
  <c r="AM14" i="4"/>
  <c r="I14" i="5"/>
  <c r="D14" i="5"/>
  <c r="CE14" i="1"/>
  <c r="DG14" i="1" s="1"/>
  <c r="Q14" i="5"/>
  <c r="BH14" i="4"/>
  <c r="BI14" i="4"/>
  <c r="M14" i="3"/>
  <c r="BG14" i="1"/>
  <c r="DB14" i="1"/>
  <c r="CI14" i="1"/>
  <c r="AM14" i="1"/>
  <c r="BF14" i="1" s="1"/>
  <c r="D14" i="1"/>
  <c r="BU14" i="1"/>
  <c r="CW14" i="1" s="1"/>
  <c r="CO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K12" i="4"/>
  <c r="BO12" i="4" s="1"/>
  <c r="AL12" i="1"/>
  <c r="F12" i="5"/>
  <c r="BD12" i="4"/>
  <c r="CE12" i="1"/>
  <c r="AB12" i="4"/>
  <c r="BC12" i="1"/>
  <c r="N12" i="5"/>
  <c r="BN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K11" i="4"/>
  <c r="AL11" i="1"/>
  <c r="F11" i="5"/>
  <c r="AB11" i="4"/>
  <c r="G11" i="5"/>
  <c r="CA11" i="4"/>
  <c r="BV11" i="4"/>
  <c r="BI11" i="4"/>
  <c r="BQ11" i="4"/>
  <c r="CB11" i="4"/>
  <c r="BJ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AB10" i="4"/>
  <c r="CF10" i="4" s="1"/>
  <c r="AM10" i="4"/>
  <c r="I10" i="5"/>
  <c r="BN10" i="1"/>
  <c r="F10" i="5"/>
  <c r="K10" i="4"/>
  <c r="AL10" i="1"/>
  <c r="CE10" i="1"/>
  <c r="DG10" i="1" s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AB9" i="4"/>
  <c r="BC9" i="1"/>
  <c r="DG9" i="1" s="1"/>
  <c r="N9" i="5"/>
  <c r="I9" i="5"/>
  <c r="D9" i="5"/>
  <c r="AM9" i="4"/>
  <c r="BI9" i="4"/>
  <c r="CA9" i="4"/>
  <c r="CB9" i="4"/>
  <c r="BJ9" i="4"/>
  <c r="AM9" i="1"/>
  <c r="BF9" i="1" s="1"/>
  <c r="CR9" i="1"/>
  <c r="BG9" i="1"/>
  <c r="CI9" i="1" s="1"/>
  <c r="CJ9" i="1"/>
  <c r="D9" i="1"/>
  <c r="BZ9" i="1"/>
  <c r="DB9" i="1" s="1"/>
  <c r="BU9" i="1"/>
  <c r="CW9" i="1" s="1"/>
  <c r="CM9" i="1"/>
  <c r="CS9" i="1"/>
  <c r="CK9" i="1"/>
  <c r="DC9" i="1"/>
  <c r="K8" i="4"/>
  <c r="AL8" i="1"/>
  <c r="F8" i="5"/>
  <c r="AB8" i="4"/>
  <c r="BC8" i="1"/>
  <c r="H8" i="5"/>
  <c r="I8" i="5" s="1"/>
  <c r="AM8" i="4"/>
  <c r="N8" i="5"/>
  <c r="BI8" i="4"/>
  <c r="BQ8" i="4"/>
  <c r="CA8" i="4"/>
  <c r="BP8" i="4"/>
  <c r="CB8" i="4"/>
  <c r="BJ8" i="4"/>
  <c r="M8" i="3"/>
  <c r="AM8" i="1"/>
  <c r="BF8" i="1" s="1"/>
  <c r="CR8" i="1"/>
  <c r="CJ8" i="1"/>
  <c r="BG8" i="1"/>
  <c r="CI8" i="1" s="1"/>
  <c r="D8" i="1"/>
  <c r="BZ8" i="1"/>
  <c r="DB8" i="1" s="1"/>
  <c r="CM8" i="1"/>
  <c r="CS8" i="1"/>
  <c r="N8" i="1"/>
  <c r="M8" i="1" s="1"/>
  <c r="CK8" i="1"/>
  <c r="DC8" i="1"/>
  <c r="S7" i="2" l="1"/>
  <c r="J7" i="3"/>
  <c r="J7" i="2"/>
  <c r="CP8" i="1"/>
  <c r="K7" i="4"/>
  <c r="DG18" i="1"/>
  <c r="CF9" i="4"/>
  <c r="DG17" i="1"/>
  <c r="BO20" i="4"/>
  <c r="CP16" i="1"/>
  <c r="BO15" i="1"/>
  <c r="BO18" i="1"/>
  <c r="CQ18" i="1" s="1"/>
  <c r="DG15" i="1"/>
  <c r="DG22" i="1"/>
  <c r="AB32" i="3"/>
  <c r="AB13" i="2"/>
  <c r="BQ32" i="4"/>
  <c r="BH32" i="4"/>
  <c r="BP32" i="4"/>
  <c r="D32" i="3"/>
  <c r="BO13" i="2"/>
  <c r="CR13" i="2"/>
  <c r="AB31" i="3"/>
  <c r="AB12" i="2"/>
  <c r="CI31" i="4"/>
  <c r="BH31" i="4"/>
  <c r="BI31" i="4"/>
  <c r="BO12" i="2"/>
  <c r="CR12" i="2"/>
  <c r="CJ12" i="2"/>
  <c r="BG12" i="2"/>
  <c r="CI12" i="2" s="1"/>
  <c r="AB30" i="3"/>
  <c r="AB11" i="2"/>
  <c r="BH30" i="4"/>
  <c r="BP30" i="4"/>
  <c r="BI30" i="4"/>
  <c r="BO11" i="2"/>
  <c r="AB29" i="3"/>
  <c r="AB10" i="2"/>
  <c r="BH29" i="4"/>
  <c r="BP29" i="4"/>
  <c r="D29" i="3"/>
  <c r="CQ10" i="2"/>
  <c r="CJ10" i="2"/>
  <c r="BG10" i="2"/>
  <c r="CI10" i="2" s="1"/>
  <c r="AB28" i="3"/>
  <c r="AB9" i="2"/>
  <c r="BP28" i="4"/>
  <c r="CI28" i="4"/>
  <c r="BH28" i="4"/>
  <c r="D9" i="2"/>
  <c r="CQ9" i="2"/>
  <c r="BG9" i="2"/>
  <c r="CI9" i="2" s="1"/>
  <c r="AB27" i="3"/>
  <c r="AB8" i="2"/>
  <c r="BH27" i="4"/>
  <c r="BI27" i="4"/>
  <c r="BP27" i="4"/>
  <c r="D27" i="3"/>
  <c r="BO8" i="2"/>
  <c r="CR8" i="2"/>
  <c r="D8" i="2"/>
  <c r="I26" i="5"/>
  <c r="BN26" i="1"/>
  <c r="CP26" i="1" s="1"/>
  <c r="AM26" i="4"/>
  <c r="BO26" i="4" s="1"/>
  <c r="DG26" i="1"/>
  <c r="BQ26" i="4"/>
  <c r="BO26" i="1"/>
  <c r="I25" i="5"/>
  <c r="AM25" i="4"/>
  <c r="BO25" i="4" s="1"/>
  <c r="BN25" i="1"/>
  <c r="CP25" i="1" s="1"/>
  <c r="CF25" i="4"/>
  <c r="CI25" i="4"/>
  <c r="BH25" i="4"/>
  <c r="BO25" i="1"/>
  <c r="I24" i="5"/>
  <c r="AM24" i="4"/>
  <c r="BO24" i="4" s="1"/>
  <c r="BN24" i="1"/>
  <c r="CP24" i="1" s="1"/>
  <c r="CI24" i="4"/>
  <c r="BP24" i="4"/>
  <c r="CR24" i="1"/>
  <c r="BO24" i="1"/>
  <c r="BG24" i="1"/>
  <c r="CI24" i="1" s="1"/>
  <c r="CJ24" i="1"/>
  <c r="AM23" i="4"/>
  <c r="BO23" i="4" s="1"/>
  <c r="BN23" i="1"/>
  <c r="CP23" i="1" s="1"/>
  <c r="I23" i="5"/>
  <c r="BQ23" i="4"/>
  <c r="CJ23" i="1"/>
  <c r="BG23" i="1"/>
  <c r="CI23" i="1" s="1"/>
  <c r="CQ23" i="1"/>
  <c r="DB23" i="1"/>
  <c r="AM22" i="4"/>
  <c r="BO22" i="4" s="1"/>
  <c r="BN22" i="1"/>
  <c r="CP22" i="1" s="1"/>
  <c r="I22" i="5"/>
  <c r="BQ22" i="4"/>
  <c r="BG22" i="1"/>
  <c r="CI22" i="1" s="1"/>
  <c r="CJ22" i="1"/>
  <c r="CR22" i="1"/>
  <c r="BO22" i="1"/>
  <c r="CF21" i="4"/>
  <c r="I21" i="5"/>
  <c r="BN21" i="1"/>
  <c r="CP21" i="1" s="1"/>
  <c r="AM21" i="4"/>
  <c r="BO21" i="4" s="1"/>
  <c r="BQ21" i="4"/>
  <c r="BO21" i="1"/>
  <c r="CR21" i="1"/>
  <c r="BG21" i="1"/>
  <c r="CI21" i="1" s="1"/>
  <c r="CJ21" i="1"/>
  <c r="CP20" i="1"/>
  <c r="DG20" i="1"/>
  <c r="CI20" i="4"/>
  <c r="BH20" i="4"/>
  <c r="BO20" i="1"/>
  <c r="CQ20" i="1" s="1"/>
  <c r="BG20" i="1"/>
  <c r="CI20" i="1" s="1"/>
  <c r="CJ20" i="1"/>
  <c r="BO19" i="4"/>
  <c r="AB19" i="4"/>
  <c r="CF19" i="4" s="1"/>
  <c r="BC19" i="1"/>
  <c r="DG19" i="1" s="1"/>
  <c r="CP19" i="1"/>
  <c r="CI19" i="4"/>
  <c r="BH19" i="4"/>
  <c r="D19" i="3"/>
  <c r="CR19" i="1"/>
  <c r="BO19" i="1"/>
  <c r="CJ19" i="1"/>
  <c r="BG19" i="1"/>
  <c r="CI19" i="1" s="1"/>
  <c r="BN18" i="1"/>
  <c r="CP18" i="1" s="1"/>
  <c r="I18" i="5"/>
  <c r="AM18" i="4"/>
  <c r="BO18" i="4" s="1"/>
  <c r="BQ18" i="4"/>
  <c r="CR18" i="1"/>
  <c r="BG18" i="1"/>
  <c r="CI18" i="1" s="1"/>
  <c r="CJ18" i="1"/>
  <c r="I17" i="5"/>
  <c r="AM17" i="4"/>
  <c r="BO17" i="4" s="1"/>
  <c r="BN17" i="1"/>
  <c r="CP17" i="1" s="1"/>
  <c r="BQ17" i="4"/>
  <c r="CR17" i="1"/>
  <c r="BG17" i="1"/>
  <c r="CI17" i="1" s="1"/>
  <c r="CJ17" i="1"/>
  <c r="BO17" i="1"/>
  <c r="AB16" i="4"/>
  <c r="CF16" i="4" s="1"/>
  <c r="BC16" i="1"/>
  <c r="DG16" i="1" s="1"/>
  <c r="BQ16" i="4"/>
  <c r="BO16" i="1"/>
  <c r="BG16" i="1"/>
  <c r="CI16" i="1" s="1"/>
  <c r="CJ16" i="1"/>
  <c r="CR16" i="1"/>
  <c r="AM15" i="4"/>
  <c r="BO15" i="4" s="1"/>
  <c r="BN15" i="1"/>
  <c r="CP15" i="1" s="1"/>
  <c r="I15" i="5"/>
  <c r="BH15" i="4"/>
  <c r="CI15" i="4"/>
  <c r="CR15" i="1"/>
  <c r="CQ15" i="1"/>
  <c r="BG15" i="1"/>
  <c r="CI15" i="1" s="1"/>
  <c r="CJ15" i="1"/>
  <c r="F14" i="5"/>
  <c r="K14" i="4"/>
  <c r="BO14" i="4" s="1"/>
  <c r="AL14" i="1"/>
  <c r="CP14" i="1" s="1"/>
  <c r="BQ14" i="4"/>
  <c r="BO14" i="1"/>
  <c r="CF13" i="4"/>
  <c r="AM13" i="4"/>
  <c r="BO13" i="4" s="1"/>
  <c r="I13" i="5"/>
  <c r="BN13" i="1"/>
  <c r="CP13" i="1" s="1"/>
  <c r="BQ13" i="4"/>
  <c r="CR13" i="1"/>
  <c r="BO13" i="1"/>
  <c r="BG13" i="1"/>
  <c r="CI13" i="1" s="1"/>
  <c r="CJ13" i="1"/>
  <c r="CF12" i="4"/>
  <c r="CP12" i="1"/>
  <c r="DG12" i="1"/>
  <c r="BQ12" i="4"/>
  <c r="CR12" i="1"/>
  <c r="CQ12" i="1"/>
  <c r="BG12" i="1"/>
  <c r="CI12" i="1" s="1"/>
  <c r="CJ12" i="1"/>
  <c r="I11" i="5"/>
  <c r="AM11" i="4"/>
  <c r="BO11" i="4" s="1"/>
  <c r="BN11" i="1"/>
  <c r="CP11" i="1" s="1"/>
  <c r="CF11" i="4"/>
  <c r="CI11" i="4"/>
  <c r="BH11" i="4"/>
  <c r="BP11" i="4"/>
  <c r="CR11" i="1"/>
  <c r="BO11" i="1"/>
  <c r="BG11" i="1"/>
  <c r="CI11" i="1" s="1"/>
  <c r="CJ11" i="1"/>
  <c r="CP10" i="1"/>
  <c r="BO10" i="4"/>
  <c r="BQ10" i="4"/>
  <c r="CR10" i="1"/>
  <c r="CQ10" i="1"/>
  <c r="BG10" i="1"/>
  <c r="CI10" i="1" s="1"/>
  <c r="CJ10" i="1"/>
  <c r="F9" i="5"/>
  <c r="K9" i="4"/>
  <c r="BO9" i="4" s="1"/>
  <c r="AL9" i="1"/>
  <c r="CP9" i="1" s="1"/>
  <c r="CI9" i="4"/>
  <c r="BH9" i="4"/>
  <c r="BP9" i="4"/>
  <c r="D9" i="3"/>
  <c r="BO9" i="1"/>
  <c r="BO8" i="4"/>
  <c r="BD8" i="4"/>
  <c r="BD7" i="4" s="1"/>
  <c r="CE8" i="1"/>
  <c r="CF8" i="4"/>
  <c r="CF7" i="4" s="1"/>
  <c r="BH8" i="4"/>
  <c r="CI8" i="4"/>
  <c r="BO8" i="1"/>
  <c r="AB7" i="2" l="1"/>
  <c r="AB7" i="3"/>
  <c r="DG8" i="1"/>
  <c r="DG7" i="1" s="1"/>
  <c r="CE7" i="1"/>
  <c r="AM7" i="4"/>
  <c r="AL7" i="1"/>
  <c r="BO7" i="4"/>
  <c r="AB7" i="4"/>
  <c r="CP7" i="1"/>
  <c r="BN7" i="1"/>
  <c r="BC7" i="1"/>
  <c r="CH23" i="1"/>
  <c r="DJ23" i="1" s="1"/>
  <c r="CI32" i="4"/>
  <c r="CQ13" i="2"/>
  <c r="CH13" i="2"/>
  <c r="DJ13" i="2" s="1"/>
  <c r="CQ12" i="2"/>
  <c r="CH12" i="2"/>
  <c r="DJ12" i="2" s="1"/>
  <c r="CI30" i="4"/>
  <c r="CQ11" i="2"/>
  <c r="CH11" i="2"/>
  <c r="DJ11" i="2" s="1"/>
  <c r="CI29" i="4"/>
  <c r="CH10" i="2"/>
  <c r="DJ10" i="2" s="1"/>
  <c r="CH9" i="2"/>
  <c r="DJ9" i="2" s="1"/>
  <c r="CI27" i="4"/>
  <c r="CQ8" i="2"/>
  <c r="CH8" i="2"/>
  <c r="DJ8" i="2" s="1"/>
  <c r="BP26" i="4"/>
  <c r="CI26" i="4"/>
  <c r="CH26" i="1"/>
  <c r="DJ26" i="1" s="1"/>
  <c r="CQ26" i="1"/>
  <c r="CQ25" i="1"/>
  <c r="CH25" i="1"/>
  <c r="DJ25" i="1" s="1"/>
  <c r="CH24" i="1"/>
  <c r="DJ24" i="1" s="1"/>
  <c r="CQ24" i="1"/>
  <c r="BP23" i="4"/>
  <c r="CI23" i="4"/>
  <c r="BP22" i="4"/>
  <c r="CI22" i="4"/>
  <c r="CH22" i="1"/>
  <c r="DJ22" i="1" s="1"/>
  <c r="CQ22" i="1"/>
  <c r="BP21" i="4"/>
  <c r="CI21" i="4"/>
  <c r="CH21" i="1"/>
  <c r="DJ21" i="1" s="1"/>
  <c r="CQ21" i="1"/>
  <c r="CH20" i="1"/>
  <c r="DJ20" i="1" s="1"/>
  <c r="CQ19" i="1"/>
  <c r="CH19" i="1"/>
  <c r="DJ19" i="1" s="1"/>
  <c r="BP18" i="4"/>
  <c r="CI18" i="4"/>
  <c r="CH18" i="1"/>
  <c r="DJ18" i="1" s="1"/>
  <c r="BP17" i="4"/>
  <c r="CI17" i="4"/>
  <c r="CH17" i="1"/>
  <c r="DJ17" i="1" s="1"/>
  <c r="CQ17" i="1"/>
  <c r="BP16" i="4"/>
  <c r="CI16" i="4"/>
  <c r="CQ16" i="1"/>
  <c r="CH16" i="1"/>
  <c r="DJ16" i="1" s="1"/>
  <c r="CH15" i="1"/>
  <c r="DJ15" i="1" s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CQ11" i="1"/>
  <c r="CH11" i="1"/>
  <c r="DJ11" i="1" s="1"/>
  <c r="BP10" i="4"/>
  <c r="CI10" i="4"/>
  <c r="CH10" i="1"/>
  <c r="DJ10" i="1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<sst xmlns="http://schemas.openxmlformats.org/spreadsheetml/2006/main" count="2114" uniqueCount="306">
  <si>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</si>
  <si>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</si>
  <si>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</si>
  <si>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</si>
  <si>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</si>
  <si>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</si>
  <si>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</si>
  <si>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</si>
  <si>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</si>
  <si>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</si>
  <si>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</si>
  <si>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</si>
  <si>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</si>
  <si>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</si>
  <si>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</si>
  <si>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</si>
  <si>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</si>
  <si>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</si>
  <si>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</si>
  <si>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</si>
  <si>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</si>
  <si>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</si>
  <si>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</si>
  <si>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</si>
  <si>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</si>
  <si>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</si>
  <si>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</si>
  <si>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</si>
  <si>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</si>
  <si>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</si>
  <si>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</si>
  <si>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</si>
  <si>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</si>
  <si>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</si>
  <si>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</si>
  <si>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</si>
  <si>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</si>
  <si>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</si>
  <si>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</si>
  <si>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</si>
  <si>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</si>
  <si>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</si>
  <si>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</si>
  <si>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</si>
  <si>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</si>
  <si>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</si>
  <si>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</si>
  <si>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</si>
  <si>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</si>
  <si>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</si>
  <si>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</si>
  <si>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</si>
  <si>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</si>
  <si>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</si>
  <si>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</si>
  <si>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</si>
  <si>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</si>
  <si>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</si>
  <si>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</si>
  <si>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</si>
  <si>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</si>
  <si>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</si>
  <si>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</si>
  <si>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</si>
  <si>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</si>
  <si>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</si>
  <si>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</si>
  <si>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</si>
  <si>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</si>
  <si>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</si>
  <si>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</si>
  <si>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</si>
  <si>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</si>
  <si>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</si>
  <si>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</si>
  <si>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</si>
  <si>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</si>
  <si>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</si>
  <si>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</si>
  <si>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</si>
  <si>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</si>
  <si>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</si>
  <si>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</si>
  <si>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</si>
  <si>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</si>
  <si>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</si>
  <si>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</si>
  <si>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</si>
  <si>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</si>
  <si>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</si>
  <si>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</si>
  <si>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</si>
  <si>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</si>
  <si>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</si>
  <si>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</si>
  <si>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</si>
  <si>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</si>
  <si>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</si>
  <si>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</si>
  <si>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</si>
  <si>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</si>
  <si>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</si>
  <si>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</si>
  <si>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</si>
  <si>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</si>
  <si>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</si>
  <si>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</si>
  <si>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</si>
  <si>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</si>
  <si>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</si>
  <si>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</si>
  <si>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</si>
  <si>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</si>
  <si>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</si>
  <si>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</si>
  <si>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</si>
  <si>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</si>
  <si>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</si>
  <si>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</si>
  <si>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</si>
  <si>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</si>
  <si>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</si>
  <si>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</si>
  <si>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</si>
  <si>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</si>
  <si>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</si>
  <si>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</si>
  <si>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</si>
  <si>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</si>
  <si>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</si>
  <si>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</si>
  <si>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</si>
  <si>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</si>
  <si>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</si>
  <si>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</si>
  <si>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</si>
  <si>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</si>
  <si>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</si>
  <si>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</si>
  <si>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</si>
  <si>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</si>
  <si>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</si>
  <si>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</si>
  <si>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</si>
  <si>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</si>
  <si>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</si>
  <si>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</si>
  <si>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</si>
  <si>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</si>
  <si>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</si>
  <si>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</si>
  <si>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</si>
  <si>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</si>
  <si>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</si>
  <si>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</si>
  <si>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</si>
  <si>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</si>
  <si>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</si>
  <si>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</si>
  <si>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</si>
  <si>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</si>
  <si>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</si>
  <si>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</si>
  <si>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</si>
  <si>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</si>
  <si>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</si>
  <si>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</si>
  <si>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</si>
  <si>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</si>
  <si>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</si>
  <si>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</si>
  <si>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</si>
  <si>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</si>
  <si>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</si>
  <si>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</si>
  <si>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</si>
  <si>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</si>
  <si>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</si>
  <si>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</si>
  <si>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</si>
  <si>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</si>
  <si>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</si>
  <si>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</si>
  <si>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</si>
  <si>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</si>
  <si>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</si>
  <si>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</si>
  <si>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</si>
  <si>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</si>
  <si>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</si>
  <si>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</si>
  <si>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</si>
  <si>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</si>
  <si>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</si>
  <si>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</si>
  <si>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</si>
  <si>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</si>
  <si>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</si>
  <si>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</si>
  <si>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石川県</t>
    <phoneticPr fontId="3"/>
  </si>
  <si>
    <t>17201</t>
    <phoneticPr fontId="3"/>
  </si>
  <si>
    <t>金沢市</t>
    <phoneticPr fontId="3"/>
  </si>
  <si>
    <t/>
  </si>
  <si>
    <t>石川県</t>
    <phoneticPr fontId="3"/>
  </si>
  <si>
    <t>石川県</t>
    <phoneticPr fontId="3"/>
  </si>
  <si>
    <t>17201</t>
    <phoneticPr fontId="3"/>
  </si>
  <si>
    <t>金沢市</t>
    <phoneticPr fontId="3"/>
  </si>
  <si>
    <t>17202</t>
    <phoneticPr fontId="3"/>
  </si>
  <si>
    <t>七尾市</t>
    <phoneticPr fontId="3"/>
  </si>
  <si>
    <t>17203</t>
    <phoneticPr fontId="3"/>
  </si>
  <si>
    <t>小松市</t>
    <phoneticPr fontId="3"/>
  </si>
  <si>
    <t>17203</t>
    <phoneticPr fontId="3"/>
  </si>
  <si>
    <t>小松市</t>
    <phoneticPr fontId="3"/>
  </si>
  <si>
    <t>17203</t>
    <phoneticPr fontId="3"/>
  </si>
  <si>
    <t>17204</t>
    <phoneticPr fontId="3"/>
  </si>
  <si>
    <t>輪島市</t>
    <phoneticPr fontId="3"/>
  </si>
  <si>
    <t>17204</t>
    <phoneticPr fontId="3"/>
  </si>
  <si>
    <t>輪島市</t>
    <phoneticPr fontId="3"/>
  </si>
  <si>
    <t>17826</t>
  </si>
  <si>
    <t>輪島市穴水町環境衛生施設</t>
  </si>
  <si>
    <t>17205</t>
  </si>
  <si>
    <t>17205</t>
    <phoneticPr fontId="3"/>
  </si>
  <si>
    <t>珠洲市</t>
  </si>
  <si>
    <t>珠洲市</t>
    <phoneticPr fontId="3"/>
  </si>
  <si>
    <t>17205</t>
    <phoneticPr fontId="3"/>
  </si>
  <si>
    <t>珠洲市</t>
    <phoneticPr fontId="3"/>
  </si>
  <si>
    <t>17855</t>
  </si>
  <si>
    <t>奥能登クリーン組合</t>
  </si>
  <si>
    <t>17206</t>
    <phoneticPr fontId="3"/>
  </si>
  <si>
    <t>加賀市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</si>
  <si>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</si>
  <si>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</si>
  <si>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</si>
  <si>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</si>
  <si>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石川県</t>
    <phoneticPr fontId="3"/>
  </si>
  <si>
    <t>17209</t>
    <phoneticPr fontId="3"/>
  </si>
  <si>
    <t>かほく市</t>
    <phoneticPr fontId="3"/>
  </si>
  <si>
    <t>かほく市</t>
    <phoneticPr fontId="3"/>
  </si>
  <si>
    <t>17210</t>
    <phoneticPr fontId="3"/>
  </si>
  <si>
    <t>白山市</t>
    <phoneticPr fontId="3"/>
  </si>
  <si>
    <t>17210</t>
    <phoneticPr fontId="3"/>
  </si>
  <si>
    <t>白山市</t>
    <phoneticPr fontId="3"/>
  </si>
  <si>
    <t>17211</t>
    <phoneticPr fontId="3"/>
  </si>
  <si>
    <t>能美市</t>
    <phoneticPr fontId="3"/>
  </si>
  <si>
    <t>17211</t>
    <phoneticPr fontId="3"/>
  </si>
  <si>
    <t>石川県</t>
    <phoneticPr fontId="3"/>
  </si>
  <si>
    <t>17212</t>
    <phoneticPr fontId="3"/>
  </si>
  <si>
    <t>野々市市</t>
    <phoneticPr fontId="3"/>
  </si>
  <si>
    <t>17212</t>
    <phoneticPr fontId="3"/>
  </si>
  <si>
    <t>野々市市</t>
    <phoneticPr fontId="3"/>
  </si>
  <si>
    <t>17324</t>
    <phoneticPr fontId="3"/>
  </si>
  <si>
    <t>川北町</t>
    <phoneticPr fontId="3"/>
  </si>
  <si>
    <t>17324</t>
    <phoneticPr fontId="3"/>
  </si>
  <si>
    <t>川北町</t>
    <phoneticPr fontId="3"/>
  </si>
  <si>
    <t>17361</t>
  </si>
  <si>
    <t>17361</t>
    <phoneticPr fontId="3"/>
  </si>
  <si>
    <t>津幡町</t>
  </si>
  <si>
    <t>津幡町</t>
    <phoneticPr fontId="3"/>
  </si>
  <si>
    <t>津幡町</t>
    <phoneticPr fontId="3"/>
  </si>
  <si>
    <t>17821</t>
  </si>
  <si>
    <t>河北郡市広域事務組合</t>
  </si>
  <si>
    <t>17365</t>
    <phoneticPr fontId="3"/>
  </si>
  <si>
    <t>内灘町</t>
    <phoneticPr fontId="3"/>
  </si>
  <si>
    <t>内灘町</t>
    <phoneticPr fontId="3"/>
  </si>
  <si>
    <t>内灘町</t>
    <phoneticPr fontId="3"/>
  </si>
  <si>
    <t>17384</t>
    <phoneticPr fontId="3"/>
  </si>
  <si>
    <t>志賀町</t>
    <phoneticPr fontId="3"/>
  </si>
  <si>
    <t>17384</t>
    <phoneticPr fontId="3"/>
  </si>
  <si>
    <t>17386</t>
    <phoneticPr fontId="3"/>
  </si>
  <si>
    <t>宝達志水町</t>
    <phoneticPr fontId="3"/>
  </si>
  <si>
    <t>宝達志水町</t>
    <phoneticPr fontId="3"/>
  </si>
  <si>
    <t>17386</t>
    <phoneticPr fontId="3"/>
  </si>
  <si>
    <t>17407</t>
    <phoneticPr fontId="3"/>
  </si>
  <si>
    <t>中能登町</t>
    <phoneticPr fontId="3"/>
  </si>
  <si>
    <t>17407</t>
    <phoneticPr fontId="3"/>
  </si>
  <si>
    <t>石川県</t>
    <phoneticPr fontId="3"/>
  </si>
  <si>
    <t>中能登町</t>
    <phoneticPr fontId="3"/>
  </si>
  <si>
    <t>17461</t>
    <phoneticPr fontId="3"/>
  </si>
  <si>
    <t>穴水町</t>
    <phoneticPr fontId="3"/>
  </si>
  <si>
    <t>17461</t>
    <phoneticPr fontId="3"/>
  </si>
  <si>
    <t>穴水町</t>
    <phoneticPr fontId="3"/>
  </si>
  <si>
    <t>穴水町</t>
    <phoneticPr fontId="3"/>
  </si>
  <si>
    <t>17463</t>
    <phoneticPr fontId="3"/>
  </si>
  <si>
    <t>能登町</t>
    <phoneticPr fontId="3"/>
  </si>
  <si>
    <t>17463</t>
    <phoneticPr fontId="3"/>
  </si>
  <si>
    <t>17821</t>
    <phoneticPr fontId="3"/>
  </si>
  <si>
    <t>河北郡市広域事務組合</t>
    <phoneticPr fontId="3"/>
  </si>
  <si>
    <t>17826</t>
    <phoneticPr fontId="3"/>
  </si>
  <si>
    <t>輪島市穴水町環境衛生施設組合</t>
    <phoneticPr fontId="3"/>
  </si>
  <si>
    <t>17826</t>
    <phoneticPr fontId="3"/>
  </si>
  <si>
    <t>17837</t>
    <phoneticPr fontId="3"/>
  </si>
  <si>
    <t>羽咋郡市広域圏事務組合</t>
    <phoneticPr fontId="3"/>
  </si>
  <si>
    <t>17841</t>
    <phoneticPr fontId="3"/>
  </si>
  <si>
    <t>白山野々市広域事務組合</t>
    <phoneticPr fontId="3"/>
  </si>
  <si>
    <t>17841</t>
    <phoneticPr fontId="3"/>
  </si>
  <si>
    <t>17841</t>
    <phoneticPr fontId="3"/>
  </si>
  <si>
    <t>17848</t>
    <phoneticPr fontId="3"/>
  </si>
  <si>
    <t>南加賀広域圏事務組合</t>
    <phoneticPr fontId="3"/>
  </si>
  <si>
    <t>17855</t>
    <phoneticPr fontId="3"/>
  </si>
  <si>
    <t>奥能登クリーン組合</t>
    <phoneticPr fontId="3"/>
  </si>
  <si>
    <t>奥能登クリーン組合</t>
    <phoneticPr fontId="3"/>
  </si>
  <si>
    <t>17000</t>
    <phoneticPr fontId="3"/>
  </si>
  <si>
    <t>合計</t>
    <phoneticPr fontId="3"/>
  </si>
  <si>
    <t>-</t>
    <phoneticPr fontId="3"/>
  </si>
  <si>
    <t>17000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</si>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</sst>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301</v>
      </c>
      <c r="C7" s="76" t="s">
        <v>302</v>
      </c>
      <c r="D7" s="77">
        <f>SUM($D$8:$D$26)</f>
        <v>112889825</v>
      </c>
      <c r="E7" s="77">
        <f>SUM($E$8:$E$26)</f>
        <v>112094768</v>
      </c>
      <c r="F7" s="77">
        <f>SUM($F$8:$F$26)</f>
        <v>54983703</v>
      </c>
      <c r="G7" s="77">
        <f>SUM($G$8:$G$26)</f>
        <v>16354800</v>
      </c>
      <c r="H7" s="77">
        <f>SUM($H$8:$H$26)</f>
        <v>40744525</v>
      </c>
      <c r="I7" s="77">
        <f>SUM($I$8:$I$26)</f>
        <v>0</v>
      </c>
      <c r="J7" s="88" t="s">
        <v>303</v>
      </c>
      <c r="K7" s="77">
        <f>SUM($K$8:$K$26)</f>
        <v>11740</v>
      </c>
      <c r="L7" s="77">
        <f>SUM($L$8:$L$26)</f>
        <v>795057</v>
      </c>
      <c r="M7" s="77">
        <f>SUM($M$8:$M$26)</f>
        <v>159020</v>
      </c>
      <c r="N7" s="77">
        <f>SUM($N$8:$N$26)</f>
        <v>158909</v>
      </c>
      <c r="O7" s="77">
        <f>SUM($O$8:$O$26)</f>
        <v>78829</v>
      </c>
      <c r="P7" s="77">
        <f>SUM($P$8:$P$26)</f>
        <v>0</v>
      </c>
      <c r="Q7" s="77">
        <f>SUM($Q$8:$Q$26)</f>
        <v>70076</v>
      </c>
      <c r="R7" s="77">
        <f>SUM($R$8:$R$26)</f>
        <v>0</v>
      </c>
      <c r="S7" s="88" t="s">
        <v>303</v>
      </c>
      <c r="T7" s="77">
        <f>SUM($T$8:$T$26)</f>
        <v>10004</v>
      </c>
      <c r="U7" s="77">
        <f>SUM($U$8:$U$26)</f>
        <v>111</v>
      </c>
      <c r="V7" s="77">
        <f>SUM($V$8:$V$26)</f>
        <v>113048845</v>
      </c>
      <c r="W7" s="77">
        <f>SUM($W$8:$W$26)</f>
        <v>112253677</v>
      </c>
      <c r="X7" s="77">
        <f>SUM($X$8:$X$26)</f>
        <v>55062532</v>
      </c>
      <c r="Y7" s="77">
        <f>SUM($Y$8:$Y$26)</f>
        <v>16354800</v>
      </c>
      <c r="Z7" s="77">
        <f>SUM($Z$8:$Z$26)</f>
        <v>40814601</v>
      </c>
      <c r="AA7" s="77">
        <f>SUM($AA$8:$AA$26)</f>
        <v>0</v>
      </c>
      <c r="AB7" s="88" t="s">
        <v>303</v>
      </c>
      <c r="AC7" s="77">
        <f>SUM($AC$8:$AC$26)</f>
        <v>21744</v>
      </c>
      <c r="AD7" s="77">
        <f>SUM($AD$8:$AD$26)</f>
        <v>795168</v>
      </c>
      <c r="AE7" s="77">
        <f>SUM($AE$8:$AE$26)</f>
        <v>670621</v>
      </c>
      <c r="AF7" s="77">
        <f>SUM($AF$8:$AF$26)</f>
        <v>670275</v>
      </c>
      <c r="AG7" s="77">
        <f>SUM($AG$8:$AG$26)</f>
        <v>0</v>
      </c>
      <c r="AH7" s="77">
        <f>SUM($AH$8:$AH$26)</f>
        <v>547660</v>
      </c>
      <c r="AI7" s="77">
        <f>SUM($AI$8:$AI$26)</f>
        <v>122615</v>
      </c>
      <c r="AJ7" s="77">
        <f>SUM($AJ$8:$AJ$26)</f>
        <v>0</v>
      </c>
      <c r="AK7" s="77">
        <f>SUM($AK$8:$AK$26)</f>
        <v>346</v>
      </c>
      <c r="AL7" s="77">
        <f>SUM($AL$8:$AL$26)</f>
        <v>0</v>
      </c>
      <c r="AM7" s="77">
        <f>SUM($AM$8:$AM$26)</f>
        <v>110391219</v>
      </c>
      <c r="AN7" s="77">
        <f>SUM($AN$8:$AN$26)</f>
        <v>736436</v>
      </c>
      <c r="AO7" s="77">
        <f>SUM($AO$8:$AO$26)</f>
        <v>736436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21531025</v>
      </c>
      <c r="AT7" s="77">
        <f>SUM($AT$8:$AT$26)</f>
        <v>1450455</v>
      </c>
      <c r="AU7" s="77">
        <f>SUM($AU$8:$AU$26)</f>
        <v>136985</v>
      </c>
      <c r="AV7" s="77">
        <f>SUM($AV$8:$AV$26)</f>
        <v>19943585</v>
      </c>
      <c r="AW7" s="77">
        <f>SUM($AW$8:$AW$26)</f>
        <v>0</v>
      </c>
      <c r="AX7" s="77">
        <f>SUM($AX$8:$AX$26)</f>
        <v>88123758</v>
      </c>
      <c r="AY7" s="77">
        <f>SUM($AY$8:$AY$26)</f>
        <v>12216968</v>
      </c>
      <c r="AZ7" s="77">
        <f>SUM($AZ$8:$AZ$26)</f>
        <v>36295142</v>
      </c>
      <c r="BA7" s="77">
        <f>SUM($BA$8:$BA$26)</f>
        <v>15256345</v>
      </c>
      <c r="BB7" s="77">
        <f>SUM($BB$8:$BB$26)</f>
        <v>24355303</v>
      </c>
      <c r="BC7" s="77">
        <f>SUM($BC$8:$BC$26)</f>
        <v>43083</v>
      </c>
      <c r="BD7" s="77">
        <f>SUM($BD$8:$BD$26)</f>
        <v>0</v>
      </c>
      <c r="BE7" s="77">
        <f>SUM($BE$8:$BE$26)</f>
        <v>1784902</v>
      </c>
      <c r="BF7" s="77">
        <f>SUM($BF$8:$BF$26)</f>
        <v>112846742</v>
      </c>
      <c r="BG7" s="77">
        <f>SUM($BG$8:$BG$26)</f>
        <v>4100</v>
      </c>
      <c r="BH7" s="77">
        <f>SUM($BH$8:$BH$26)</f>
        <v>4100</v>
      </c>
      <c r="BI7" s="77">
        <f>SUM($BI$8:$BI$26)</f>
        <v>0</v>
      </c>
      <c r="BJ7" s="77">
        <f>SUM($BJ$8:$BJ$26)</f>
        <v>4100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154910</v>
      </c>
      <c r="BP7" s="77">
        <f>SUM($BP$8:$BP$26)</f>
        <v>0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11600</v>
      </c>
      <c r="BV7" s="77">
        <f>SUM($BV$8:$BV$26)</f>
        <v>0</v>
      </c>
      <c r="BW7" s="77">
        <f>SUM($BW$8:$BW$26)</f>
        <v>11555</v>
      </c>
      <c r="BX7" s="77">
        <f>SUM($BX$8:$BX$26)</f>
        <v>45</v>
      </c>
      <c r="BY7" s="77">
        <f>SUM($BY$8:$BY$26)</f>
        <v>0</v>
      </c>
      <c r="BZ7" s="77">
        <f>SUM($BZ$8:$BZ$26)</f>
        <v>143310</v>
      </c>
      <c r="CA7" s="77">
        <f>SUM($CA$8:$CA$26)</f>
        <v>128020</v>
      </c>
      <c r="CB7" s="77">
        <f>SUM($CB$8:$CB$26)</f>
        <v>0</v>
      </c>
      <c r="CC7" s="77">
        <f>SUM($CC$8:$CC$26)</f>
        <v>15289</v>
      </c>
      <c r="CD7" s="77">
        <f>SUM($CD$8:$CD$26)</f>
        <v>1</v>
      </c>
      <c r="CE7" s="77">
        <f>SUM($CE$8:$CE$26)</f>
        <v>0</v>
      </c>
      <c r="CF7" s="77">
        <f>SUM($CF$8:$CF$26)</f>
        <v>0</v>
      </c>
      <c r="CG7" s="77">
        <f>SUM($CG$8:$CG$26)</f>
        <v>10</v>
      </c>
      <c r="CH7" s="77">
        <f>SUM($CH$8:$CH$26)</f>
        <v>159020</v>
      </c>
      <c r="CI7" s="77">
        <f>SUM($CI$8:$CI$26)</f>
        <v>674721</v>
      </c>
      <c r="CJ7" s="77">
        <f>SUM($CJ$8:$CJ$26)</f>
        <v>674375</v>
      </c>
      <c r="CK7" s="77">
        <f>SUM($CK$8:$CK$26)</f>
        <v>0</v>
      </c>
      <c r="CL7" s="77">
        <f>SUM($CL$8:$CL$26)</f>
        <v>551760</v>
      </c>
      <c r="CM7" s="77">
        <f>SUM($CM$8:$CM$26)</f>
        <v>122615</v>
      </c>
      <c r="CN7" s="77">
        <f>SUM($CN$8:$CN$26)</f>
        <v>0</v>
      </c>
      <c r="CO7" s="77">
        <f>SUM($CO$8:$CO$26)</f>
        <v>346</v>
      </c>
      <c r="CP7" s="77">
        <f>SUM($CP$8:$CP$26)</f>
        <v>0</v>
      </c>
      <c r="CQ7" s="77">
        <f>SUM($CQ$8:$CQ$26)</f>
        <v>110546129</v>
      </c>
      <c r="CR7" s="77">
        <f>SUM($CR$8:$CR$26)</f>
        <v>736436</v>
      </c>
      <c r="CS7" s="77">
        <f>SUM($CS$8:$CS$26)</f>
        <v>736436</v>
      </c>
      <c r="CT7" s="77">
        <f>SUM($CT$8:$CT$26)</f>
        <v>0</v>
      </c>
      <c r="CU7" s="77">
        <f>SUM($CU$8:$CU$26)</f>
        <v>0</v>
      </c>
      <c r="CV7" s="77">
        <f>SUM($CV$8:$CV$26)</f>
        <v>0</v>
      </c>
      <c r="CW7" s="77">
        <f>SUM($CW$8:$CW$26)</f>
        <v>21542625</v>
      </c>
      <c r="CX7" s="77">
        <f>SUM($CX$8:$CX$26)</f>
        <v>1450455</v>
      </c>
      <c r="CY7" s="77">
        <f>SUM($CY$8:$CY$26)</f>
        <v>148540</v>
      </c>
      <c r="CZ7" s="77">
        <f>SUM($CZ$8:$CZ$26)</f>
        <v>19943630</v>
      </c>
      <c r="DA7" s="77">
        <f>SUM($DA$8:$DA$26)</f>
        <v>0</v>
      </c>
      <c r="DB7" s="77">
        <f>SUM($DB$8:$DB$26)</f>
        <v>88267068</v>
      </c>
      <c r="DC7" s="77">
        <f>SUM($DC$8:$DC$26)</f>
        <v>12344988</v>
      </c>
      <c r="DD7" s="77">
        <f>SUM($DD$8:$DD$26)</f>
        <v>36295142</v>
      </c>
      <c r="DE7" s="77">
        <f>SUM($DE$8:$DE$26)</f>
        <v>15271634</v>
      </c>
      <c r="DF7" s="77">
        <f>SUM($DF$8:$DF$26)</f>
        <v>24355304</v>
      </c>
      <c r="DG7" s="77">
        <f>SUM($DG$8:$DG$26)</f>
        <v>43083</v>
      </c>
      <c r="DH7" s="77">
        <f>SUM($DH$8:$DH$26)</f>
        <v>0</v>
      </c>
      <c r="DI7" s="77">
        <f>SUM($DI$8:$DI$26)</f>
        <v>1784912</v>
      </c>
      <c r="DJ7" s="77">
        <f>SUM($DJ$8:$DJ$26)</f>
        <v>113005762</v>
      </c>
    </row>
    <row r="8" spans="1:114" s="8" customFormat="1" ht="12" customHeight="1">
      <c r="A8" s="8" t="s">
        <v>203</v>
      </c>
      <c r="B8" s="80" t="s">
        <v>205</v>
      </c>
      <c r="C8" s="8" t="s">
        <v>206</v>
      </c>
      <c r="D8" s="81">
        <f>SUM(E8,+L8)</f>
        <v>549372</v>
      </c>
      <c r="E8" s="81">
        <f>SUM(F8:I8)+K8</f>
        <v>519500</v>
      </c>
      <c r="F8" s="81">
        <v>245000</v>
      </c>
      <c r="G8" s="81">
        <v>0</v>
      </c>
      <c r="H8" s="81">
        <v>274500</v>
      </c>
      <c r="I8" s="81">
        <v>0</v>
      </c>
      <c r="J8" s="89" t="s">
        <v>190</v>
      </c>
      <c r="K8" s="81">
        <v>0</v>
      </c>
      <c r="L8" s="81">
        <v>29872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549372</v>
      </c>
      <c r="W8" s="81">
        <v>519500</v>
      </c>
      <c r="X8" s="81">
        <v>245000</v>
      </c>
      <c r="Y8" s="81">
        <v>0</v>
      </c>
      <c r="Z8" s="81">
        <v>274500</v>
      </c>
      <c r="AA8" s="81">
        <v>0</v>
      </c>
      <c r="AB8" s="89" t="s">
        <v>190</v>
      </c>
      <c r="AC8" s="81">
        <v>0</v>
      </c>
      <c r="AD8" s="81">
        <v>29872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468572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468572</v>
      </c>
      <c r="AY8" s="81">
        <v>0</v>
      </c>
      <c r="AZ8" s="81">
        <v>0</v>
      </c>
      <c r="BA8" s="81">
        <v>2191</v>
      </c>
      <c r="BB8" s="81">
        <v>466381</v>
      </c>
      <c r="BC8" s="81">
        <f>組合分担金内訳!E8</f>
        <v>0</v>
      </c>
      <c r="BD8" s="81">
        <v>0</v>
      </c>
      <c r="BE8" s="81">
        <v>80800</v>
      </c>
      <c r="BF8" s="81">
        <f>SUM(AE8,+AM8,+BE8)</f>
        <v>549372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6" si="0">SUM(AE8,+BG8)</f>
        <v>0</v>
      </c>
      <c r="CJ8" s="81">
        <f t="shared" ref="CJ8:CJ26" si="1">SUM(AF8,+BH8)</f>
        <v>0</v>
      </c>
      <c r="CK8" s="81">
        <f t="shared" ref="CK8:CK26" si="2">SUM(AG8,+BI8)</f>
        <v>0</v>
      </c>
      <c r="CL8" s="81">
        <f t="shared" ref="CL8:CL26" si="3">SUM(AH8,+BJ8)</f>
        <v>0</v>
      </c>
      <c r="CM8" s="81">
        <f t="shared" ref="CM8:CM26" si="4">SUM(AI8,+BK8)</f>
        <v>0</v>
      </c>
      <c r="CN8" s="81">
        <f t="shared" ref="CN8:CN26" si="5">SUM(AJ8,+BL8)</f>
        <v>0</v>
      </c>
      <c r="CO8" s="81">
        <f t="shared" ref="CO8:CO26" si="6">SUM(AK8,+BM8)</f>
        <v>0</v>
      </c>
      <c r="CP8" s="81">
        <f t="shared" ref="CP8:CP26" si="7">SUM(AL8,+BN8)</f>
        <v>0</v>
      </c>
      <c r="CQ8" s="81">
        <f t="shared" ref="CQ8:CQ26" si="8">SUM(AM8,+BO8)</f>
        <v>468572</v>
      </c>
      <c r="CR8" s="81">
        <f t="shared" ref="CR8:CR26" si="9">SUM(AN8,+BP8)</f>
        <v>0</v>
      </c>
      <c r="CS8" s="81">
        <f t="shared" ref="CS8:CS26" si="10">SUM(AO8,+BQ8)</f>
        <v>0</v>
      </c>
      <c r="CT8" s="81">
        <f t="shared" ref="CT8:CT26" si="11">SUM(AP8,+BR8)</f>
        <v>0</v>
      </c>
      <c r="CU8" s="81">
        <f t="shared" ref="CU8:CU26" si="12">SUM(AQ8,+BS8)</f>
        <v>0</v>
      </c>
      <c r="CV8" s="81">
        <f t="shared" ref="CV8:CV26" si="13">SUM(AR8,+BT8)</f>
        <v>0</v>
      </c>
      <c r="CW8" s="81">
        <f t="shared" ref="CW8:CW26" si="14">SUM(AS8,+BU8)</f>
        <v>0</v>
      </c>
      <c r="CX8" s="81">
        <f t="shared" ref="CX8:CX26" si="15">SUM(AT8,+BV8)</f>
        <v>0</v>
      </c>
      <c r="CY8" s="81">
        <f t="shared" ref="CY8:CY26" si="16">SUM(AU8,+BW8)</f>
        <v>0</v>
      </c>
      <c r="CZ8" s="81">
        <f t="shared" ref="CZ8:CZ26" si="17">SUM(AV8,+BX8)</f>
        <v>0</v>
      </c>
      <c r="DA8" s="81">
        <f t="shared" ref="DA8:DA26" si="18">SUM(AW8,+BY8)</f>
        <v>0</v>
      </c>
      <c r="DB8" s="81">
        <f t="shared" ref="DB8:DB26" si="19">SUM(AX8,+BZ8)</f>
        <v>468572</v>
      </c>
      <c r="DC8" s="81">
        <f t="shared" ref="DC8:DC26" si="20">SUM(AY8,+CA8)</f>
        <v>0</v>
      </c>
      <c r="DD8" s="81">
        <f t="shared" ref="DD8:DD26" si="21">SUM(AZ8,+CB8)</f>
        <v>0</v>
      </c>
      <c r="DE8" s="81">
        <f t="shared" ref="DE8:DE26" si="22">SUM(BA8,+CC8)</f>
        <v>2191</v>
      </c>
      <c r="DF8" s="81">
        <f t="shared" ref="DF8:DF26" si="23">SUM(BB8,+CD8)</f>
        <v>466381</v>
      </c>
      <c r="DG8" s="81">
        <f t="shared" ref="DG8:DG26" si="24">SUM(BC8,+CE8)</f>
        <v>0</v>
      </c>
      <c r="DH8" s="81">
        <f t="shared" ref="DH8:DH26" si="25">SUM(BD8,+CF8)</f>
        <v>0</v>
      </c>
      <c r="DI8" s="81">
        <f t="shared" ref="DI8:DI26" si="26">SUM(BE8,+CG8)</f>
        <v>80800</v>
      </c>
      <c r="DJ8" s="81">
        <f t="shared" ref="DJ8:DJ26" si="27">SUM(BF8,+CH8)</f>
        <v>549372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10404124</v>
      </c>
      <c r="E9" s="81">
        <f>SUM(F9:I9)+K9</f>
        <v>10404124</v>
      </c>
      <c r="F9" s="81">
        <v>5344381</v>
      </c>
      <c r="G9" s="81">
        <v>0</v>
      </c>
      <c r="H9" s="81">
        <v>5059743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9043</v>
      </c>
      <c r="N9" s="81">
        <f>SUM(O9:R9)+T9</f>
        <v>9043</v>
      </c>
      <c r="O9" s="81">
        <v>5376</v>
      </c>
      <c r="P9" s="81">
        <v>0</v>
      </c>
      <c r="Q9" s="81">
        <v>3667</v>
      </c>
      <c r="R9" s="81">
        <v>0</v>
      </c>
      <c r="S9" s="89" t="s">
        <v>190</v>
      </c>
      <c r="T9" s="81">
        <v>0</v>
      </c>
      <c r="U9" s="81">
        <v>0</v>
      </c>
      <c r="V9" s="81">
        <v>10413167</v>
      </c>
      <c r="W9" s="81">
        <v>10413167</v>
      </c>
      <c r="X9" s="81">
        <v>5349757</v>
      </c>
      <c r="Y9" s="81">
        <v>0</v>
      </c>
      <c r="Z9" s="81">
        <v>5063410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483000</v>
      </c>
      <c r="AF9" s="81">
        <f>SUM(AG9:AJ9)</f>
        <v>483000</v>
      </c>
      <c r="AG9" s="81">
        <v>0</v>
      </c>
      <c r="AH9" s="81">
        <v>369400</v>
      </c>
      <c r="AI9" s="81">
        <v>113600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9915591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276132</v>
      </c>
      <c r="AT9" s="81">
        <v>0</v>
      </c>
      <c r="AU9" s="81">
        <v>53</v>
      </c>
      <c r="AV9" s="81">
        <v>276079</v>
      </c>
      <c r="AW9" s="81">
        <v>0</v>
      </c>
      <c r="AX9" s="81">
        <f>SUM(AY9:BB9)</f>
        <v>9639459</v>
      </c>
      <c r="AY9" s="81">
        <v>0</v>
      </c>
      <c r="AZ9" s="81">
        <v>0</v>
      </c>
      <c r="BA9" s="81">
        <v>0</v>
      </c>
      <c r="BB9" s="81">
        <v>9639459</v>
      </c>
      <c r="BC9" s="81">
        <f>組合分担金内訳!E9</f>
        <v>0</v>
      </c>
      <c r="BD9" s="81">
        <v>0</v>
      </c>
      <c r="BE9" s="81">
        <v>5533</v>
      </c>
      <c r="BF9" s="81">
        <f>SUM(AE9,+AM9,+BE9)</f>
        <v>10404124</v>
      </c>
      <c r="BG9" s="81">
        <f>SUM(BH9,+BM9)</f>
        <v>4100</v>
      </c>
      <c r="BH9" s="81">
        <f>SUM(BI9:BL9)</f>
        <v>4100</v>
      </c>
      <c r="BI9" s="81">
        <v>0</v>
      </c>
      <c r="BJ9" s="81">
        <v>4100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4943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4943</v>
      </c>
      <c r="CA9" s="81">
        <v>4943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9043</v>
      </c>
      <c r="CI9" s="81">
        <f t="shared" si="0"/>
        <v>487100</v>
      </c>
      <c r="CJ9" s="81">
        <f t="shared" si="1"/>
        <v>487100</v>
      </c>
      <c r="CK9" s="81">
        <f t="shared" si="2"/>
        <v>0</v>
      </c>
      <c r="CL9" s="81">
        <f t="shared" si="3"/>
        <v>373500</v>
      </c>
      <c r="CM9" s="81">
        <f t="shared" si="4"/>
        <v>113600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9920534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276132</v>
      </c>
      <c r="CX9" s="81">
        <f t="shared" si="15"/>
        <v>0</v>
      </c>
      <c r="CY9" s="81">
        <f t="shared" si="16"/>
        <v>53</v>
      </c>
      <c r="CZ9" s="81">
        <f t="shared" si="17"/>
        <v>276079</v>
      </c>
      <c r="DA9" s="81">
        <f t="shared" si="18"/>
        <v>0</v>
      </c>
      <c r="DB9" s="81">
        <f t="shared" si="19"/>
        <v>9644402</v>
      </c>
      <c r="DC9" s="81">
        <f t="shared" si="20"/>
        <v>4943</v>
      </c>
      <c r="DD9" s="81">
        <f t="shared" si="21"/>
        <v>0</v>
      </c>
      <c r="DE9" s="81">
        <f t="shared" si="22"/>
        <v>0</v>
      </c>
      <c r="DF9" s="81">
        <f t="shared" si="23"/>
        <v>9639459</v>
      </c>
      <c r="DG9" s="81">
        <f t="shared" si="24"/>
        <v>0</v>
      </c>
      <c r="DH9" s="81">
        <f t="shared" si="25"/>
        <v>0</v>
      </c>
      <c r="DI9" s="81">
        <f t="shared" si="26"/>
        <v>5533</v>
      </c>
      <c r="DJ9" s="81">
        <f t="shared" si="27"/>
        <v>10413167</v>
      </c>
    </row>
    <row r="10" spans="1:114" s="8" customFormat="1" ht="12" customHeight="1">
      <c r="A10" s="8" t="s">
        <v>199</v>
      </c>
      <c r="B10" s="80" t="s">
        <v>209</v>
      </c>
      <c r="C10" s="8" t="s">
        <v>210</v>
      </c>
      <c r="D10" s="81">
        <f>SUM(E10,+L10)</f>
        <v>230556</v>
      </c>
      <c r="E10" s="81">
        <f>SUM(F10:I10)+K10</f>
        <v>108808</v>
      </c>
      <c r="F10" s="81">
        <v>66376</v>
      </c>
      <c r="G10" s="81">
        <v>0</v>
      </c>
      <c r="H10" s="81">
        <v>42300</v>
      </c>
      <c r="I10" s="81">
        <v>0</v>
      </c>
      <c r="J10" s="89" t="s">
        <v>190</v>
      </c>
      <c r="K10" s="81">
        <v>132</v>
      </c>
      <c r="L10" s="81">
        <v>121748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230556</v>
      </c>
      <c r="W10" s="81">
        <v>108808</v>
      </c>
      <c r="X10" s="81">
        <v>66376</v>
      </c>
      <c r="Y10" s="81">
        <v>0</v>
      </c>
      <c r="Z10" s="81">
        <v>42300</v>
      </c>
      <c r="AA10" s="81">
        <v>0</v>
      </c>
      <c r="AB10" s="89" t="s">
        <v>190</v>
      </c>
      <c r="AC10" s="81">
        <v>132</v>
      </c>
      <c r="AD10" s="81">
        <v>121748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131486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713</v>
      </c>
      <c r="AT10" s="81">
        <v>0</v>
      </c>
      <c r="AU10" s="81">
        <v>713</v>
      </c>
      <c r="AV10" s="81">
        <v>0</v>
      </c>
      <c r="AW10" s="81">
        <v>0</v>
      </c>
      <c r="AX10" s="81">
        <f>SUM(AY10:BB10)</f>
        <v>130773</v>
      </c>
      <c r="AY10" s="81">
        <v>0</v>
      </c>
      <c r="AZ10" s="81">
        <v>69777</v>
      </c>
      <c r="BA10" s="81">
        <v>0</v>
      </c>
      <c r="BB10" s="81">
        <v>60996</v>
      </c>
      <c r="BC10" s="81">
        <f>組合分担金内訳!E10</f>
        <v>0</v>
      </c>
      <c r="BD10" s="81">
        <v>0</v>
      </c>
      <c r="BE10" s="81">
        <v>99070</v>
      </c>
      <c r="BF10" s="81">
        <f>SUM(AE10,+AM10,+BE10)</f>
        <v>230556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131486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713</v>
      </c>
      <c r="CX10" s="81">
        <f t="shared" si="15"/>
        <v>0</v>
      </c>
      <c r="CY10" s="81">
        <f t="shared" si="16"/>
        <v>713</v>
      </c>
      <c r="CZ10" s="81">
        <f t="shared" si="17"/>
        <v>0</v>
      </c>
      <c r="DA10" s="81">
        <f t="shared" si="18"/>
        <v>0</v>
      </c>
      <c r="DB10" s="81">
        <f t="shared" si="19"/>
        <v>130773</v>
      </c>
      <c r="DC10" s="81">
        <f t="shared" si="20"/>
        <v>0</v>
      </c>
      <c r="DD10" s="81">
        <f t="shared" si="21"/>
        <v>69777</v>
      </c>
      <c r="DE10" s="81">
        <f t="shared" si="22"/>
        <v>0</v>
      </c>
      <c r="DF10" s="81">
        <f t="shared" si="23"/>
        <v>60996</v>
      </c>
      <c r="DG10" s="81">
        <f t="shared" si="24"/>
        <v>0</v>
      </c>
      <c r="DH10" s="81">
        <f t="shared" si="25"/>
        <v>0</v>
      </c>
      <c r="DI10" s="81">
        <f t="shared" si="26"/>
        <v>99070</v>
      </c>
      <c r="DJ10" s="81">
        <f t="shared" si="27"/>
        <v>230556</v>
      </c>
    </row>
    <row r="11" spans="1:114" s="8" customFormat="1" ht="12" customHeight="1">
      <c r="A11" s="8" t="s">
        <v>204</v>
      </c>
      <c r="B11" s="80" t="s">
        <v>214</v>
      </c>
      <c r="C11" s="8" t="s">
        <v>215</v>
      </c>
      <c r="D11" s="81">
        <f>SUM(E11,+L11)</f>
        <v>21681260</v>
      </c>
      <c r="E11" s="81">
        <f>SUM(F11:I11)+K11</f>
        <v>21681260</v>
      </c>
      <c r="F11" s="81">
        <v>10840630</v>
      </c>
      <c r="G11" s="81">
        <v>0</v>
      </c>
      <c r="H11" s="81">
        <v>10840630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122354</v>
      </c>
      <c r="N11" s="81">
        <f>SUM(O11:R11)+T11</f>
        <v>122354</v>
      </c>
      <c r="O11" s="81">
        <v>61177</v>
      </c>
      <c r="P11" s="81">
        <v>0</v>
      </c>
      <c r="Q11" s="81">
        <v>61177</v>
      </c>
      <c r="R11" s="81">
        <v>0</v>
      </c>
      <c r="S11" s="89" t="s">
        <v>190</v>
      </c>
      <c r="T11" s="81">
        <v>0</v>
      </c>
      <c r="U11" s="81">
        <v>0</v>
      </c>
      <c r="V11" s="81">
        <v>21803614</v>
      </c>
      <c r="W11" s="81">
        <v>21803614</v>
      </c>
      <c r="X11" s="81">
        <v>10901807</v>
      </c>
      <c r="Y11" s="81">
        <v>0</v>
      </c>
      <c r="Z11" s="81">
        <v>10901807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21681260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69961</v>
      </c>
      <c r="AT11" s="81">
        <v>0</v>
      </c>
      <c r="AU11" s="81">
        <v>69961</v>
      </c>
      <c r="AV11" s="81">
        <v>0</v>
      </c>
      <c r="AW11" s="81">
        <v>0</v>
      </c>
      <c r="AX11" s="81">
        <f>SUM(AY11:BB11)</f>
        <v>21611299</v>
      </c>
      <c r="AY11" s="81">
        <v>1527178</v>
      </c>
      <c r="AZ11" s="81">
        <v>5696468</v>
      </c>
      <c r="BA11" s="81">
        <v>14247547</v>
      </c>
      <c r="BB11" s="81">
        <v>140106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21681260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122354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122354</v>
      </c>
      <c r="CA11" s="81">
        <v>107065</v>
      </c>
      <c r="CB11" s="81">
        <v>0</v>
      </c>
      <c r="CC11" s="81">
        <v>15289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122354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21803614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69961</v>
      </c>
      <c r="CX11" s="81">
        <f t="shared" si="15"/>
        <v>0</v>
      </c>
      <c r="CY11" s="81">
        <f t="shared" si="16"/>
        <v>69961</v>
      </c>
      <c r="CZ11" s="81">
        <f t="shared" si="17"/>
        <v>0</v>
      </c>
      <c r="DA11" s="81">
        <f t="shared" si="18"/>
        <v>0</v>
      </c>
      <c r="DB11" s="81">
        <f t="shared" si="19"/>
        <v>21733653</v>
      </c>
      <c r="DC11" s="81">
        <f t="shared" si="20"/>
        <v>1634243</v>
      </c>
      <c r="DD11" s="81">
        <f t="shared" si="21"/>
        <v>5696468</v>
      </c>
      <c r="DE11" s="81">
        <f t="shared" si="22"/>
        <v>14262836</v>
      </c>
      <c r="DF11" s="81">
        <f t="shared" si="23"/>
        <v>140106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21803614</v>
      </c>
    </row>
    <row r="12" spans="1:114" s="8" customFormat="1" ht="12" customHeight="1">
      <c r="A12" s="8" t="s">
        <v>204</v>
      </c>
      <c r="B12" s="80" t="s">
        <v>221</v>
      </c>
      <c r="C12" s="8" t="s">
        <v>223</v>
      </c>
      <c r="D12" s="81">
        <f>SUM(E12,+L12)</f>
        <v>31102144</v>
      </c>
      <c r="E12" s="81">
        <f>SUM(F12:I12)+K12</f>
        <v>31102072</v>
      </c>
      <c r="F12" s="81">
        <v>15551072</v>
      </c>
      <c r="G12" s="81">
        <v>15551000</v>
      </c>
      <c r="H12" s="81">
        <v>0</v>
      </c>
      <c r="I12" s="81">
        <v>0</v>
      </c>
      <c r="J12" s="89" t="s">
        <v>190</v>
      </c>
      <c r="K12" s="81">
        <v>0</v>
      </c>
      <c r="L12" s="81">
        <v>72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31102144</v>
      </c>
      <c r="W12" s="81">
        <v>31102072</v>
      </c>
      <c r="X12" s="81">
        <v>15551072</v>
      </c>
      <c r="Y12" s="81">
        <v>15551000</v>
      </c>
      <c r="Z12" s="81">
        <v>0</v>
      </c>
      <c r="AA12" s="81">
        <v>0</v>
      </c>
      <c r="AB12" s="89" t="s">
        <v>190</v>
      </c>
      <c r="AC12" s="81">
        <v>0</v>
      </c>
      <c r="AD12" s="81">
        <v>72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31059170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15970727</v>
      </c>
      <c r="AT12" s="81">
        <v>0</v>
      </c>
      <c r="AU12" s="81">
        <v>0</v>
      </c>
      <c r="AV12" s="81">
        <v>15970727</v>
      </c>
      <c r="AW12" s="81">
        <v>0</v>
      </c>
      <c r="AX12" s="81">
        <f>SUM(AY12:BB12)</f>
        <v>15088443</v>
      </c>
      <c r="AY12" s="81">
        <v>6171260</v>
      </c>
      <c r="AZ12" s="81">
        <v>8501546</v>
      </c>
      <c r="BA12" s="81">
        <v>0</v>
      </c>
      <c r="BB12" s="81">
        <v>415637</v>
      </c>
      <c r="BC12" s="81">
        <f>組合分担金内訳!E12</f>
        <v>42974</v>
      </c>
      <c r="BD12" s="81">
        <v>0</v>
      </c>
      <c r="BE12" s="81">
        <v>0</v>
      </c>
      <c r="BF12" s="81">
        <f>SUM(AE12,+AM12,+BE12)</f>
        <v>31059170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31059170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15970727</v>
      </c>
      <c r="CX12" s="81">
        <f t="shared" si="15"/>
        <v>0</v>
      </c>
      <c r="CY12" s="81">
        <f t="shared" si="16"/>
        <v>0</v>
      </c>
      <c r="CZ12" s="81">
        <f t="shared" si="17"/>
        <v>15970727</v>
      </c>
      <c r="DA12" s="81">
        <f t="shared" si="18"/>
        <v>0</v>
      </c>
      <c r="DB12" s="81">
        <f t="shared" si="19"/>
        <v>15088443</v>
      </c>
      <c r="DC12" s="81">
        <f t="shared" si="20"/>
        <v>6171260</v>
      </c>
      <c r="DD12" s="81">
        <f t="shared" si="21"/>
        <v>8501546</v>
      </c>
      <c r="DE12" s="81">
        <f t="shared" si="22"/>
        <v>0</v>
      </c>
      <c r="DF12" s="81">
        <f t="shared" si="23"/>
        <v>415637</v>
      </c>
      <c r="DG12" s="81">
        <f t="shared" si="24"/>
        <v>42974</v>
      </c>
      <c r="DH12" s="81">
        <f t="shared" si="25"/>
        <v>0</v>
      </c>
      <c r="DI12" s="81">
        <f t="shared" si="26"/>
        <v>0</v>
      </c>
      <c r="DJ12" s="81">
        <f t="shared" si="27"/>
        <v>31059170</v>
      </c>
    </row>
    <row r="13" spans="1:114" s="8" customFormat="1" ht="12" customHeight="1">
      <c r="A13" s="8" t="s">
        <v>199</v>
      </c>
      <c r="B13" s="80" t="s">
        <v>228</v>
      </c>
      <c r="C13" s="8" t="s">
        <v>229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230</v>
      </c>
      <c r="C14" s="8" t="s">
        <v>231</v>
      </c>
      <c r="D14" s="81">
        <f>SUM(E14,+L14)</f>
        <v>1143406</v>
      </c>
      <c r="E14" s="81">
        <f>SUM(F14:I14)+K14</f>
        <v>571703</v>
      </c>
      <c r="F14" s="81">
        <v>571703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571703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1143406</v>
      </c>
      <c r="W14" s="81">
        <v>571703</v>
      </c>
      <c r="X14" s="81">
        <v>571703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571703</v>
      </c>
      <c r="AE14" s="81">
        <f>SUM(AF14,+AK14)</f>
        <v>95136</v>
      </c>
      <c r="AF14" s="81">
        <f>SUM(AG14:AJ14)</f>
        <v>94790</v>
      </c>
      <c r="AG14" s="81">
        <v>0</v>
      </c>
      <c r="AH14" s="81">
        <v>94790</v>
      </c>
      <c r="AI14" s="81">
        <v>0</v>
      </c>
      <c r="AJ14" s="81">
        <v>0</v>
      </c>
      <c r="AK14" s="81">
        <v>346</v>
      </c>
      <c r="AL14" s="81">
        <f>組合分担金内訳!D14</f>
        <v>0</v>
      </c>
      <c r="AM14" s="81">
        <f>SUM(AN14,AS14,AW14,AX14,BD14)</f>
        <v>1048270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350</v>
      </c>
      <c r="AT14" s="81">
        <v>0</v>
      </c>
      <c r="AU14" s="81">
        <v>0</v>
      </c>
      <c r="AV14" s="81">
        <v>350</v>
      </c>
      <c r="AW14" s="81">
        <v>0</v>
      </c>
      <c r="AX14" s="81">
        <f>SUM(AY14:BB14)</f>
        <v>1047920</v>
      </c>
      <c r="AY14" s="81">
        <v>138168</v>
      </c>
      <c r="AZ14" s="81">
        <v>366615</v>
      </c>
      <c r="BA14" s="81">
        <v>543137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1143406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95136</v>
      </c>
      <c r="CJ14" s="81">
        <f t="shared" si="1"/>
        <v>94790</v>
      </c>
      <c r="CK14" s="81">
        <f t="shared" si="2"/>
        <v>0</v>
      </c>
      <c r="CL14" s="81">
        <f t="shared" si="3"/>
        <v>94790</v>
      </c>
      <c r="CM14" s="81">
        <f t="shared" si="4"/>
        <v>0</v>
      </c>
      <c r="CN14" s="81">
        <f t="shared" si="5"/>
        <v>0</v>
      </c>
      <c r="CO14" s="81">
        <f t="shared" si="6"/>
        <v>346</v>
      </c>
      <c r="CP14" s="81">
        <f t="shared" si="7"/>
        <v>0</v>
      </c>
      <c r="CQ14" s="81">
        <f t="shared" si="8"/>
        <v>1048270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350</v>
      </c>
      <c r="CX14" s="81">
        <f t="shared" si="15"/>
        <v>0</v>
      </c>
      <c r="CY14" s="81">
        <f t="shared" si="16"/>
        <v>0</v>
      </c>
      <c r="CZ14" s="81">
        <f t="shared" si="17"/>
        <v>350</v>
      </c>
      <c r="DA14" s="81">
        <f t="shared" si="18"/>
        <v>0</v>
      </c>
      <c r="DB14" s="81">
        <f t="shared" si="19"/>
        <v>1047920</v>
      </c>
      <c r="DC14" s="81">
        <f t="shared" si="20"/>
        <v>138168</v>
      </c>
      <c r="DD14" s="81">
        <f t="shared" si="21"/>
        <v>366615</v>
      </c>
      <c r="DE14" s="81">
        <f t="shared" si="22"/>
        <v>543137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1143406</v>
      </c>
    </row>
    <row r="15" spans="1:114" s="8" customFormat="1" ht="12" customHeight="1">
      <c r="A15" s="8" t="s">
        <v>204</v>
      </c>
      <c r="B15" s="80" t="s">
        <v>235</v>
      </c>
      <c r="C15" s="8" t="s">
        <v>236</v>
      </c>
      <c r="D15" s="81">
        <f>SUM(E15,+L15)</f>
        <v>872163</v>
      </c>
      <c r="E15" s="81">
        <f>SUM(F15:I15)+K15</f>
        <v>872163</v>
      </c>
      <c r="F15" s="81">
        <v>436081</v>
      </c>
      <c r="G15" s="81">
        <v>0</v>
      </c>
      <c r="H15" s="81">
        <v>436082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11</v>
      </c>
      <c r="N15" s="81">
        <f>SUM(O15:R15)+T15</f>
        <v>11</v>
      </c>
      <c r="O15" s="81">
        <v>5</v>
      </c>
      <c r="P15" s="81">
        <v>0</v>
      </c>
      <c r="Q15" s="81">
        <v>6</v>
      </c>
      <c r="R15" s="81">
        <v>0</v>
      </c>
      <c r="S15" s="89" t="s">
        <v>190</v>
      </c>
      <c r="T15" s="81">
        <v>0</v>
      </c>
      <c r="U15" s="81">
        <v>0</v>
      </c>
      <c r="V15" s="81">
        <v>872174</v>
      </c>
      <c r="W15" s="81">
        <v>872174</v>
      </c>
      <c r="X15" s="81">
        <v>436086</v>
      </c>
      <c r="Y15" s="81">
        <v>0</v>
      </c>
      <c r="Z15" s="81">
        <v>436088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3404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3404</v>
      </c>
      <c r="AY15" s="81">
        <v>0</v>
      </c>
      <c r="AZ15" s="81">
        <v>0</v>
      </c>
      <c r="BA15" s="81">
        <v>0</v>
      </c>
      <c r="BB15" s="81">
        <v>3404</v>
      </c>
      <c r="BC15" s="81">
        <f>組合分担金内訳!E15</f>
        <v>0</v>
      </c>
      <c r="BD15" s="81">
        <v>0</v>
      </c>
      <c r="BE15" s="81">
        <v>868759</v>
      </c>
      <c r="BF15" s="81">
        <f>SUM(AE15,+AM15,+BE15)</f>
        <v>872163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1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1</v>
      </c>
      <c r="CA15" s="81">
        <v>0</v>
      </c>
      <c r="CB15" s="81">
        <v>0</v>
      </c>
      <c r="CC15" s="81">
        <v>0</v>
      </c>
      <c r="CD15" s="81">
        <v>1</v>
      </c>
      <c r="CE15" s="81">
        <f>組合分担金内訳!H15</f>
        <v>0</v>
      </c>
      <c r="CF15" s="81">
        <v>0</v>
      </c>
      <c r="CG15" s="81">
        <v>10</v>
      </c>
      <c r="CH15" s="81">
        <f>SUM(BG15,+BO15,+CG15)</f>
        <v>11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3405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3405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3405</v>
      </c>
      <c r="DG15" s="81">
        <f t="shared" si="24"/>
        <v>0</v>
      </c>
      <c r="DH15" s="81">
        <f t="shared" si="25"/>
        <v>0</v>
      </c>
      <c r="DI15" s="81">
        <f t="shared" si="26"/>
        <v>868769</v>
      </c>
      <c r="DJ15" s="81">
        <f t="shared" si="27"/>
        <v>872174</v>
      </c>
    </row>
    <row r="16" spans="1:114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460</v>
      </c>
      <c r="E16" s="81">
        <f>SUM(F16:I16)+K16</f>
        <v>230</v>
      </c>
      <c r="F16" s="81">
        <v>230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230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460</v>
      </c>
      <c r="W16" s="81">
        <v>230</v>
      </c>
      <c r="X16" s="81">
        <v>230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230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460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460</v>
      </c>
      <c r="AY16" s="81">
        <v>460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460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460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460</v>
      </c>
      <c r="DC16" s="81">
        <f t="shared" si="20"/>
        <v>460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460</v>
      </c>
    </row>
    <row r="17" spans="1:114" s="8" customFormat="1" ht="12" customHeight="1">
      <c r="A17" s="8" t="s">
        <v>204</v>
      </c>
      <c r="B17" s="80" t="s">
        <v>242</v>
      </c>
      <c r="C17" s="8" t="s">
        <v>243</v>
      </c>
      <c r="D17" s="81">
        <f>SUM(E17,+L17)</f>
        <v>41719</v>
      </c>
      <c r="E17" s="81">
        <f>SUM(F17:I17)+K17</f>
        <v>39741</v>
      </c>
      <c r="F17" s="81">
        <v>18733</v>
      </c>
      <c r="G17" s="81">
        <v>0</v>
      </c>
      <c r="H17" s="81">
        <v>9400</v>
      </c>
      <c r="I17" s="81">
        <v>0</v>
      </c>
      <c r="J17" s="89" t="s">
        <v>190</v>
      </c>
      <c r="K17" s="81">
        <v>11608</v>
      </c>
      <c r="L17" s="81">
        <v>1978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41719</v>
      </c>
      <c r="W17" s="81">
        <v>39741</v>
      </c>
      <c r="X17" s="81">
        <v>18733</v>
      </c>
      <c r="Y17" s="81">
        <v>0</v>
      </c>
      <c r="Z17" s="81">
        <v>9400</v>
      </c>
      <c r="AA17" s="81">
        <v>0</v>
      </c>
      <c r="AB17" s="89" t="s">
        <v>190</v>
      </c>
      <c r="AC17" s="81">
        <v>11608</v>
      </c>
      <c r="AD17" s="81">
        <v>1978</v>
      </c>
      <c r="AE17" s="81">
        <f>SUM(AF17,+AK17)</f>
        <v>9015</v>
      </c>
      <c r="AF17" s="81">
        <f>SUM(AG17:AJ17)</f>
        <v>9015</v>
      </c>
      <c r="AG17" s="81">
        <v>0</v>
      </c>
      <c r="AH17" s="81">
        <v>0</v>
      </c>
      <c r="AI17" s="81">
        <v>9015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20883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5043</v>
      </c>
      <c r="AT17" s="81">
        <v>0</v>
      </c>
      <c r="AU17" s="81">
        <v>5043</v>
      </c>
      <c r="AV17" s="81">
        <v>0</v>
      </c>
      <c r="AW17" s="81">
        <v>0</v>
      </c>
      <c r="AX17" s="81">
        <f>SUM(AY17:BB17)</f>
        <v>15840</v>
      </c>
      <c r="AY17" s="81">
        <v>4167</v>
      </c>
      <c r="AZ17" s="81">
        <v>6565</v>
      </c>
      <c r="BA17" s="81">
        <v>694</v>
      </c>
      <c r="BB17" s="81">
        <v>4414</v>
      </c>
      <c r="BC17" s="81">
        <f>組合分担金内訳!E17</f>
        <v>0</v>
      </c>
      <c r="BD17" s="81">
        <v>0</v>
      </c>
      <c r="BE17" s="81">
        <v>11821</v>
      </c>
      <c r="BF17" s="81">
        <f>SUM(AE17,+AM17,+BE17)</f>
        <v>41719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9015</v>
      </c>
      <c r="CJ17" s="81">
        <f t="shared" si="1"/>
        <v>9015</v>
      </c>
      <c r="CK17" s="81">
        <f t="shared" si="2"/>
        <v>0</v>
      </c>
      <c r="CL17" s="81">
        <f t="shared" si="3"/>
        <v>0</v>
      </c>
      <c r="CM17" s="81">
        <f t="shared" si="4"/>
        <v>9015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20883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5043</v>
      </c>
      <c r="CX17" s="81">
        <f t="shared" si="15"/>
        <v>0</v>
      </c>
      <c r="CY17" s="81">
        <f t="shared" si="16"/>
        <v>5043</v>
      </c>
      <c r="CZ17" s="81">
        <f t="shared" si="17"/>
        <v>0</v>
      </c>
      <c r="DA17" s="81">
        <f t="shared" si="18"/>
        <v>0</v>
      </c>
      <c r="DB17" s="81">
        <f t="shared" si="19"/>
        <v>15840</v>
      </c>
      <c r="DC17" s="81">
        <f t="shared" si="20"/>
        <v>4167</v>
      </c>
      <c r="DD17" s="81">
        <f t="shared" si="21"/>
        <v>6565</v>
      </c>
      <c r="DE17" s="81">
        <f t="shared" si="22"/>
        <v>694</v>
      </c>
      <c r="DF17" s="81">
        <f t="shared" si="23"/>
        <v>4414</v>
      </c>
      <c r="DG17" s="81">
        <f t="shared" si="24"/>
        <v>0</v>
      </c>
      <c r="DH17" s="81">
        <f t="shared" si="25"/>
        <v>0</v>
      </c>
      <c r="DI17" s="81">
        <f t="shared" si="26"/>
        <v>11821</v>
      </c>
      <c r="DJ17" s="81">
        <f t="shared" si="27"/>
        <v>41719</v>
      </c>
    </row>
    <row r="18" spans="1:114" s="8" customFormat="1" ht="12" customHeight="1">
      <c r="A18" s="8" t="s">
        <v>245</v>
      </c>
      <c r="B18" s="80" t="s">
        <v>246</v>
      </c>
      <c r="C18" s="8" t="s">
        <v>247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234</v>
      </c>
      <c r="B20" s="80" t="s">
        <v>255</v>
      </c>
      <c r="C20" s="8" t="s">
        <v>257</v>
      </c>
      <c r="D20" s="81">
        <f>SUM(E20,+L20)</f>
        <v>300111</v>
      </c>
      <c r="E20" s="81">
        <f>SUM(F20:I20)+K20</f>
        <v>299995</v>
      </c>
      <c r="F20" s="81">
        <v>142245</v>
      </c>
      <c r="G20" s="81">
        <v>0</v>
      </c>
      <c r="H20" s="81">
        <v>157750</v>
      </c>
      <c r="I20" s="81">
        <v>0</v>
      </c>
      <c r="J20" s="89" t="s">
        <v>190</v>
      </c>
      <c r="K20" s="81">
        <v>0</v>
      </c>
      <c r="L20" s="81">
        <v>116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300111</v>
      </c>
      <c r="W20" s="81">
        <v>299995</v>
      </c>
      <c r="X20" s="81">
        <v>142245</v>
      </c>
      <c r="Y20" s="81">
        <v>0</v>
      </c>
      <c r="Z20" s="81">
        <v>157750</v>
      </c>
      <c r="AA20" s="81">
        <v>0</v>
      </c>
      <c r="AB20" s="89" t="s">
        <v>190</v>
      </c>
      <c r="AC20" s="81">
        <v>0</v>
      </c>
      <c r="AD20" s="81">
        <v>116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239724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239724</v>
      </c>
      <c r="AY20" s="81">
        <v>915</v>
      </c>
      <c r="AZ20" s="81">
        <v>0</v>
      </c>
      <c r="BA20" s="81">
        <v>93133</v>
      </c>
      <c r="BB20" s="81">
        <v>145676</v>
      </c>
      <c r="BC20" s="81">
        <f>組合分担金内訳!E20</f>
        <v>109</v>
      </c>
      <c r="BD20" s="81">
        <v>0</v>
      </c>
      <c r="BE20" s="81">
        <v>60278</v>
      </c>
      <c r="BF20" s="81">
        <f>SUM(AE20,+AM20,+BE20)</f>
        <v>300002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239724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239724</v>
      </c>
      <c r="DC20" s="81">
        <f t="shared" si="20"/>
        <v>915</v>
      </c>
      <c r="DD20" s="81">
        <f t="shared" si="21"/>
        <v>0</v>
      </c>
      <c r="DE20" s="81">
        <f t="shared" si="22"/>
        <v>93133</v>
      </c>
      <c r="DF20" s="81">
        <f t="shared" si="23"/>
        <v>145676</v>
      </c>
      <c r="DG20" s="81">
        <f t="shared" si="24"/>
        <v>109</v>
      </c>
      <c r="DH20" s="81">
        <f t="shared" si="25"/>
        <v>0</v>
      </c>
      <c r="DI20" s="81">
        <f t="shared" si="26"/>
        <v>60278</v>
      </c>
      <c r="DJ20" s="81">
        <f t="shared" si="27"/>
        <v>300002</v>
      </c>
    </row>
    <row r="21" spans="1:114" s="8" customFormat="1" ht="12" customHeight="1">
      <c r="A21" s="8" t="s">
        <v>203</v>
      </c>
      <c r="B21" s="80" t="s">
        <v>261</v>
      </c>
      <c r="C21" s="8" t="s">
        <v>262</v>
      </c>
      <c r="D21" s="81">
        <f>SUM(E21,+L21)</f>
        <v>1608187</v>
      </c>
      <c r="E21" s="81">
        <f>SUM(F21:I21)+K21</f>
        <v>1547821</v>
      </c>
      <c r="F21" s="81">
        <v>744021</v>
      </c>
      <c r="G21" s="81">
        <v>803800</v>
      </c>
      <c r="H21" s="81">
        <v>0</v>
      </c>
      <c r="I21" s="81">
        <v>0</v>
      </c>
      <c r="J21" s="89" t="s">
        <v>190</v>
      </c>
      <c r="K21" s="81">
        <v>0</v>
      </c>
      <c r="L21" s="81">
        <v>60366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1608187</v>
      </c>
      <c r="W21" s="81">
        <v>1547821</v>
      </c>
      <c r="X21" s="81">
        <v>744021</v>
      </c>
      <c r="Y21" s="81">
        <v>803800</v>
      </c>
      <c r="Z21" s="81">
        <v>0</v>
      </c>
      <c r="AA21" s="81">
        <v>0</v>
      </c>
      <c r="AB21" s="89" t="s">
        <v>190</v>
      </c>
      <c r="AC21" s="81">
        <v>0</v>
      </c>
      <c r="AD21" s="81">
        <v>60366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1437470</v>
      </c>
      <c r="AN21" s="81">
        <f>SUM(AO21:AR21)</f>
        <v>993</v>
      </c>
      <c r="AO21" s="81">
        <v>993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1436477</v>
      </c>
      <c r="AY21" s="81">
        <v>0</v>
      </c>
      <c r="AZ21" s="81">
        <v>0</v>
      </c>
      <c r="BA21" s="81">
        <v>0</v>
      </c>
      <c r="BB21" s="81">
        <v>1436477</v>
      </c>
      <c r="BC21" s="81">
        <f>組合分担金内訳!E21</f>
        <v>0</v>
      </c>
      <c r="BD21" s="81">
        <v>0</v>
      </c>
      <c r="BE21" s="81">
        <v>170717</v>
      </c>
      <c r="BF21" s="81">
        <f>SUM(AE21,+AM21,+BE21)</f>
        <v>1608187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1437470</v>
      </c>
      <c r="CR21" s="81">
        <f t="shared" si="9"/>
        <v>993</v>
      </c>
      <c r="CS21" s="81">
        <f t="shared" si="10"/>
        <v>993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1436477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1436477</v>
      </c>
      <c r="DG21" s="81">
        <f t="shared" si="24"/>
        <v>0</v>
      </c>
      <c r="DH21" s="81">
        <f t="shared" si="25"/>
        <v>0</v>
      </c>
      <c r="DI21" s="81">
        <f t="shared" si="26"/>
        <v>170717</v>
      </c>
      <c r="DJ21" s="81">
        <f t="shared" si="27"/>
        <v>1608187</v>
      </c>
    </row>
    <row r="22" spans="1:114" s="8" customFormat="1" ht="12" customHeight="1">
      <c r="A22" s="8" t="s">
        <v>199</v>
      </c>
      <c r="B22" s="80" t="s">
        <v>265</v>
      </c>
      <c r="C22" s="8" t="s">
        <v>266</v>
      </c>
      <c r="D22" s="81">
        <f>SUM(E22,+L22)</f>
        <v>11847050</v>
      </c>
      <c r="E22" s="81">
        <f>SUM(F22:I22)+K22</f>
        <v>11838201</v>
      </c>
      <c r="F22" s="81">
        <v>5922650</v>
      </c>
      <c r="G22" s="81">
        <v>0</v>
      </c>
      <c r="H22" s="81">
        <v>5915551</v>
      </c>
      <c r="I22" s="81">
        <v>0</v>
      </c>
      <c r="J22" s="89" t="s">
        <v>190</v>
      </c>
      <c r="K22" s="81">
        <v>0</v>
      </c>
      <c r="L22" s="81">
        <v>8849</v>
      </c>
      <c r="M22" s="81">
        <f>SUM(N22,+U22)</f>
        <v>6053</v>
      </c>
      <c r="N22" s="81">
        <f>SUM(O22:R22)+T22</f>
        <v>6053</v>
      </c>
      <c r="O22" s="81">
        <v>3027</v>
      </c>
      <c r="P22" s="81">
        <v>0</v>
      </c>
      <c r="Q22" s="81">
        <v>3026</v>
      </c>
      <c r="R22" s="81">
        <v>0</v>
      </c>
      <c r="S22" s="89" t="s">
        <v>190</v>
      </c>
      <c r="T22" s="81">
        <v>0</v>
      </c>
      <c r="U22" s="81">
        <v>0</v>
      </c>
      <c r="V22" s="81">
        <v>11853103</v>
      </c>
      <c r="W22" s="81">
        <v>11844254</v>
      </c>
      <c r="X22" s="81">
        <v>5925677</v>
      </c>
      <c r="Y22" s="81">
        <v>0</v>
      </c>
      <c r="Z22" s="81">
        <v>5918577</v>
      </c>
      <c r="AA22" s="81">
        <v>0</v>
      </c>
      <c r="AB22" s="89" t="s">
        <v>190</v>
      </c>
      <c r="AC22" s="81">
        <v>0</v>
      </c>
      <c r="AD22" s="81">
        <v>8849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11359126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23044</v>
      </c>
      <c r="AT22" s="81">
        <v>0</v>
      </c>
      <c r="AU22" s="81">
        <v>23044</v>
      </c>
      <c r="AV22" s="81">
        <v>0</v>
      </c>
      <c r="AW22" s="81">
        <v>0</v>
      </c>
      <c r="AX22" s="81">
        <f>SUM(AY22:BB22)</f>
        <v>11336082</v>
      </c>
      <c r="AY22" s="81">
        <v>4109082</v>
      </c>
      <c r="AZ22" s="81">
        <v>7227000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487924</v>
      </c>
      <c r="BF22" s="81">
        <f>SUM(AE22,+AM22,+BE22)</f>
        <v>11847050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6053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45</v>
      </c>
      <c r="BV22" s="81">
        <v>0</v>
      </c>
      <c r="BW22" s="81">
        <v>0</v>
      </c>
      <c r="BX22" s="81">
        <v>45</v>
      </c>
      <c r="BY22" s="81">
        <v>0</v>
      </c>
      <c r="BZ22" s="81">
        <f>SUM(CA22:CD22)</f>
        <v>6008</v>
      </c>
      <c r="CA22" s="81">
        <v>6008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6053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11365179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23089</v>
      </c>
      <c r="CX22" s="81">
        <f t="shared" si="15"/>
        <v>0</v>
      </c>
      <c r="CY22" s="81">
        <f t="shared" si="16"/>
        <v>23044</v>
      </c>
      <c r="CZ22" s="81">
        <f t="shared" si="17"/>
        <v>45</v>
      </c>
      <c r="DA22" s="81">
        <f t="shared" si="18"/>
        <v>0</v>
      </c>
      <c r="DB22" s="81">
        <f t="shared" si="19"/>
        <v>11342090</v>
      </c>
      <c r="DC22" s="81">
        <f t="shared" si="20"/>
        <v>4115090</v>
      </c>
      <c r="DD22" s="81">
        <f t="shared" si="21"/>
        <v>7227000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487924</v>
      </c>
      <c r="DJ22" s="81">
        <f t="shared" si="27"/>
        <v>11853103</v>
      </c>
    </row>
    <row r="23" spans="1:114" s="8" customFormat="1" ht="12" customHeight="1">
      <c r="A23" s="8" t="s">
        <v>199</v>
      </c>
      <c r="B23" s="80" t="s">
        <v>268</v>
      </c>
      <c r="C23" s="8" t="s">
        <v>269</v>
      </c>
      <c r="D23" s="81">
        <f>SUM(E23,+L23)</f>
        <v>287326</v>
      </c>
      <c r="E23" s="81">
        <f>SUM(F23:I23)+K23</f>
        <v>287263</v>
      </c>
      <c r="F23" s="81">
        <v>143663</v>
      </c>
      <c r="G23" s="81">
        <v>0</v>
      </c>
      <c r="H23" s="81">
        <v>143600</v>
      </c>
      <c r="I23" s="81">
        <v>0</v>
      </c>
      <c r="J23" s="89" t="s">
        <v>190</v>
      </c>
      <c r="K23" s="81">
        <v>0</v>
      </c>
      <c r="L23" s="81">
        <v>63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287326</v>
      </c>
      <c r="W23" s="81">
        <v>287263</v>
      </c>
      <c r="X23" s="81">
        <v>143663</v>
      </c>
      <c r="Y23" s="81">
        <v>0</v>
      </c>
      <c r="Z23" s="81">
        <v>143600</v>
      </c>
      <c r="AA23" s="81">
        <v>0</v>
      </c>
      <c r="AB23" s="89" t="s">
        <v>190</v>
      </c>
      <c r="AC23" s="81">
        <v>0</v>
      </c>
      <c r="AD23" s="81">
        <v>63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287326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287326</v>
      </c>
      <c r="AY23" s="81">
        <v>119871</v>
      </c>
      <c r="AZ23" s="81">
        <v>0</v>
      </c>
      <c r="BA23" s="81">
        <v>0</v>
      </c>
      <c r="BB23" s="81">
        <v>167455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287326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287326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287326</v>
      </c>
      <c r="DC23" s="81">
        <f t="shared" si="20"/>
        <v>119871</v>
      </c>
      <c r="DD23" s="81">
        <f t="shared" si="21"/>
        <v>0</v>
      </c>
      <c r="DE23" s="81">
        <f t="shared" si="22"/>
        <v>0</v>
      </c>
      <c r="DF23" s="81">
        <f t="shared" si="23"/>
        <v>167455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287326</v>
      </c>
    </row>
    <row r="24" spans="1:114" s="8" customFormat="1" ht="12" customHeight="1">
      <c r="A24" s="8" t="s">
        <v>199</v>
      </c>
      <c r="B24" s="80" t="s">
        <v>272</v>
      </c>
      <c r="C24" s="8" t="s">
        <v>273</v>
      </c>
      <c r="D24" s="81">
        <f>SUM(E24,+L24)</f>
        <v>1965793</v>
      </c>
      <c r="E24" s="81">
        <f>SUM(F24:I24)+K24</f>
        <v>1965793</v>
      </c>
      <c r="F24" s="81">
        <v>982896</v>
      </c>
      <c r="G24" s="81">
        <v>0</v>
      </c>
      <c r="H24" s="81">
        <v>982897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1965793</v>
      </c>
      <c r="W24" s="81">
        <v>1965793</v>
      </c>
      <c r="X24" s="81">
        <v>982896</v>
      </c>
      <c r="Y24" s="81">
        <v>0</v>
      </c>
      <c r="Z24" s="81">
        <v>982897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83470</v>
      </c>
      <c r="AF24" s="81">
        <f>SUM(AG24:AJ24)</f>
        <v>83470</v>
      </c>
      <c r="AG24" s="81">
        <v>0</v>
      </c>
      <c r="AH24" s="81">
        <v>83470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1882323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1882323</v>
      </c>
      <c r="AY24" s="81">
        <v>822</v>
      </c>
      <c r="AZ24" s="81">
        <v>1880317</v>
      </c>
      <c r="BA24" s="81">
        <v>0</v>
      </c>
      <c r="BB24" s="81">
        <v>1184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1965793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83470</v>
      </c>
      <c r="CJ24" s="81">
        <f t="shared" si="1"/>
        <v>83470</v>
      </c>
      <c r="CK24" s="81">
        <f t="shared" si="2"/>
        <v>0</v>
      </c>
      <c r="CL24" s="81">
        <f t="shared" si="3"/>
        <v>83470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1882323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1882323</v>
      </c>
      <c r="DC24" s="81">
        <f t="shared" si="20"/>
        <v>822</v>
      </c>
      <c r="DD24" s="81">
        <f t="shared" si="21"/>
        <v>1880317</v>
      </c>
      <c r="DE24" s="81">
        <f t="shared" si="22"/>
        <v>0</v>
      </c>
      <c r="DF24" s="81">
        <f t="shared" si="23"/>
        <v>1184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1965793</v>
      </c>
    </row>
    <row r="25" spans="1:114" s="8" customFormat="1" ht="12" customHeight="1">
      <c r="A25" s="8" t="s">
        <v>199</v>
      </c>
      <c r="B25" s="80" t="s">
        <v>277</v>
      </c>
      <c r="C25" s="8" t="s">
        <v>278</v>
      </c>
      <c r="D25" s="81">
        <f>SUM(E25,+L25)</f>
        <v>16331920</v>
      </c>
      <c r="E25" s="81">
        <f>SUM(F25:I25)+K25</f>
        <v>16331860</v>
      </c>
      <c r="F25" s="81">
        <v>8165960</v>
      </c>
      <c r="G25" s="81">
        <v>0</v>
      </c>
      <c r="H25" s="81">
        <v>8165900</v>
      </c>
      <c r="I25" s="81">
        <v>0</v>
      </c>
      <c r="J25" s="89" t="s">
        <v>190</v>
      </c>
      <c r="K25" s="81">
        <v>0</v>
      </c>
      <c r="L25" s="81">
        <v>60</v>
      </c>
      <c r="M25" s="81">
        <f>SUM(N25,+U25)</f>
        <v>21559</v>
      </c>
      <c r="N25" s="81">
        <f>SUM(O25:R25)+T25</f>
        <v>21448</v>
      </c>
      <c r="O25" s="81">
        <v>9244</v>
      </c>
      <c r="P25" s="81">
        <v>0</v>
      </c>
      <c r="Q25" s="81">
        <v>2200</v>
      </c>
      <c r="R25" s="81">
        <v>0</v>
      </c>
      <c r="S25" s="89" t="s">
        <v>190</v>
      </c>
      <c r="T25" s="81">
        <v>10004</v>
      </c>
      <c r="U25" s="81">
        <v>111</v>
      </c>
      <c r="V25" s="81">
        <v>16353479</v>
      </c>
      <c r="W25" s="81">
        <v>16353308</v>
      </c>
      <c r="X25" s="81">
        <v>8175204</v>
      </c>
      <c r="Y25" s="81">
        <v>0</v>
      </c>
      <c r="Z25" s="81">
        <v>8168100</v>
      </c>
      <c r="AA25" s="81">
        <v>0</v>
      </c>
      <c r="AB25" s="89" t="s">
        <v>190</v>
      </c>
      <c r="AC25" s="81">
        <v>10004</v>
      </c>
      <c r="AD25" s="81">
        <v>171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16331920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38171</v>
      </c>
      <c r="AT25" s="81">
        <v>0</v>
      </c>
      <c r="AU25" s="81">
        <v>38171</v>
      </c>
      <c r="AV25" s="81">
        <v>0</v>
      </c>
      <c r="AW25" s="81">
        <v>0</v>
      </c>
      <c r="AX25" s="81">
        <f>SUM(AY25:BB25)</f>
        <v>16293749</v>
      </c>
      <c r="AY25" s="81">
        <v>0</v>
      </c>
      <c r="AZ25" s="81">
        <v>12546854</v>
      </c>
      <c r="BA25" s="81">
        <v>0</v>
      </c>
      <c r="BB25" s="81">
        <v>3746895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16331920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21559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11555</v>
      </c>
      <c r="BV25" s="81">
        <v>0</v>
      </c>
      <c r="BW25" s="81">
        <v>11555</v>
      </c>
      <c r="BX25" s="81">
        <v>0</v>
      </c>
      <c r="BY25" s="81">
        <v>0</v>
      </c>
      <c r="BZ25" s="81">
        <f>SUM(CA25:CD25)</f>
        <v>10004</v>
      </c>
      <c r="CA25" s="81">
        <v>10004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21559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16353479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49726</v>
      </c>
      <c r="CX25" s="81">
        <f t="shared" si="15"/>
        <v>0</v>
      </c>
      <c r="CY25" s="81">
        <f t="shared" si="16"/>
        <v>49726</v>
      </c>
      <c r="CZ25" s="81">
        <f t="shared" si="17"/>
        <v>0</v>
      </c>
      <c r="DA25" s="81">
        <f t="shared" si="18"/>
        <v>0</v>
      </c>
      <c r="DB25" s="81">
        <f t="shared" si="19"/>
        <v>16303753</v>
      </c>
      <c r="DC25" s="81">
        <f t="shared" si="20"/>
        <v>10004</v>
      </c>
      <c r="DD25" s="81">
        <f t="shared" si="21"/>
        <v>12546854</v>
      </c>
      <c r="DE25" s="81">
        <f t="shared" si="22"/>
        <v>0</v>
      </c>
      <c r="DF25" s="81">
        <f t="shared" si="23"/>
        <v>3746895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16353479</v>
      </c>
    </row>
    <row r="26" spans="1:114" s="8" customFormat="1" ht="12" customHeight="1">
      <c r="A26" s="8" t="s">
        <v>199</v>
      </c>
      <c r="B26" s="80" t="s">
        <v>282</v>
      </c>
      <c r="C26" s="8" t="s">
        <v>283</v>
      </c>
      <c r="D26" s="81">
        <f>SUM(E26,+L26)</f>
        <v>14524234</v>
      </c>
      <c r="E26" s="81">
        <f>SUM(F26:I26)+K26</f>
        <v>14524234</v>
      </c>
      <c r="F26" s="81">
        <v>5808062</v>
      </c>
      <c r="G26" s="81">
        <v>0</v>
      </c>
      <c r="H26" s="81">
        <v>8716172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14524234</v>
      </c>
      <c r="W26" s="81">
        <v>14524234</v>
      </c>
      <c r="X26" s="81">
        <v>5808062</v>
      </c>
      <c r="Y26" s="81">
        <v>0</v>
      </c>
      <c r="Z26" s="81">
        <v>8716172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14524234</v>
      </c>
      <c r="AN26" s="81">
        <f>SUM(AO26:AR26)</f>
        <v>735443</v>
      </c>
      <c r="AO26" s="81">
        <v>735443</v>
      </c>
      <c r="AP26" s="81">
        <v>0</v>
      </c>
      <c r="AQ26" s="81">
        <v>0</v>
      </c>
      <c r="AR26" s="81">
        <v>0</v>
      </c>
      <c r="AS26" s="81">
        <f>SUM(AT26:AV26)</f>
        <v>5146884</v>
      </c>
      <c r="AT26" s="81">
        <v>1450455</v>
      </c>
      <c r="AU26" s="81">
        <v>0</v>
      </c>
      <c r="AV26" s="81">
        <v>3696429</v>
      </c>
      <c r="AW26" s="81">
        <v>0</v>
      </c>
      <c r="AX26" s="81">
        <f>SUM(AY26:BB26)</f>
        <v>8641907</v>
      </c>
      <c r="AY26" s="81">
        <v>145045</v>
      </c>
      <c r="AZ26" s="81">
        <v>0</v>
      </c>
      <c r="BA26" s="81">
        <v>369643</v>
      </c>
      <c r="BB26" s="81">
        <v>8127219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14524234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14524234</v>
      </c>
      <c r="CR26" s="81">
        <f t="shared" si="9"/>
        <v>735443</v>
      </c>
      <c r="CS26" s="81">
        <f t="shared" si="10"/>
        <v>735443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5146884</v>
      </c>
      <c r="CX26" s="81">
        <f t="shared" si="15"/>
        <v>1450455</v>
      </c>
      <c r="CY26" s="81">
        <f t="shared" si="16"/>
        <v>0</v>
      </c>
      <c r="CZ26" s="81">
        <f t="shared" si="17"/>
        <v>3696429</v>
      </c>
      <c r="DA26" s="81">
        <f t="shared" si="18"/>
        <v>0</v>
      </c>
      <c r="DB26" s="81">
        <f t="shared" si="19"/>
        <v>8641907</v>
      </c>
      <c r="DC26" s="81">
        <f t="shared" si="20"/>
        <v>145045</v>
      </c>
      <c r="DD26" s="81">
        <f t="shared" si="21"/>
        <v>0</v>
      </c>
      <c r="DE26" s="81">
        <f t="shared" si="22"/>
        <v>369643</v>
      </c>
      <c r="DF26" s="81">
        <f t="shared" si="23"/>
        <v>8127219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14524234</v>
      </c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406" priority="29" stopIfTrue="1">
      <formula>$A33&lt;&gt;""</formula>
    </cfRule>
  </conditionalFormatting>
  <conditionalFormatting sqref="A7:DJ7">
    <cfRule type="expression" dxfId="405" priority="1" stopIfTrue="1">
      <formula>$A7&lt;&gt;""</formula>
    </cfRule>
  </conditionalFormatting>
  <conditionalFormatting sqref="A8:DJ8">
    <cfRule type="expression" dxfId="404" priority="27" stopIfTrue="1">
      <formula>$A8&lt;&gt;""</formula>
    </cfRule>
  </conditionalFormatting>
  <conditionalFormatting sqref="A9:DJ9">
    <cfRule type="expression" dxfId="403" priority="26" stopIfTrue="1">
      <formula>$A9&lt;&gt;""</formula>
    </cfRule>
  </conditionalFormatting>
  <conditionalFormatting sqref="A10:DJ10">
    <cfRule type="expression" dxfId="402" priority="25" stopIfTrue="1">
      <formula>$A10&lt;&gt;""</formula>
    </cfRule>
  </conditionalFormatting>
  <conditionalFormatting sqref="A11:DJ11">
    <cfRule type="expression" dxfId="401" priority="24" stopIfTrue="1">
      <formula>$A11&lt;&gt;""</formula>
    </cfRule>
  </conditionalFormatting>
  <conditionalFormatting sqref="A12:DJ12">
    <cfRule type="expression" dxfId="400" priority="23" stopIfTrue="1">
      <formula>$A12&lt;&gt;""</formula>
    </cfRule>
  </conditionalFormatting>
  <conditionalFormatting sqref="A13:DJ13">
    <cfRule type="expression" dxfId="399" priority="22" stopIfTrue="1">
      <formula>$A13&lt;&gt;""</formula>
    </cfRule>
  </conditionalFormatting>
  <conditionalFormatting sqref="A14:DJ14">
    <cfRule type="expression" dxfId="398" priority="21" stopIfTrue="1">
      <formula>$A14&lt;&gt;""</formula>
    </cfRule>
  </conditionalFormatting>
  <conditionalFormatting sqref="A15:DJ15">
    <cfRule type="expression" dxfId="397" priority="20" stopIfTrue="1">
      <formula>$A15&lt;&gt;""</formula>
    </cfRule>
  </conditionalFormatting>
  <conditionalFormatting sqref="A16:DJ16">
    <cfRule type="expression" dxfId="396" priority="19" stopIfTrue="1">
      <formula>$A16&lt;&gt;""</formula>
    </cfRule>
  </conditionalFormatting>
  <conditionalFormatting sqref="A17:DJ17">
    <cfRule type="expression" dxfId="395" priority="18" stopIfTrue="1">
      <formula>$A17&lt;&gt;""</formula>
    </cfRule>
  </conditionalFormatting>
  <conditionalFormatting sqref="A18:DJ18">
    <cfRule type="expression" dxfId="394" priority="17" stopIfTrue="1">
      <formula>$A18&lt;&gt;""</formula>
    </cfRule>
  </conditionalFormatting>
  <conditionalFormatting sqref="A19:DJ19">
    <cfRule type="expression" dxfId="393" priority="16" stopIfTrue="1">
      <formula>$A19&lt;&gt;""</formula>
    </cfRule>
  </conditionalFormatting>
  <conditionalFormatting sqref="A20:DJ20">
    <cfRule type="expression" dxfId="392" priority="15" stopIfTrue="1">
      <formula>$A20&lt;&gt;""</formula>
    </cfRule>
  </conditionalFormatting>
  <conditionalFormatting sqref="A21:DJ21">
    <cfRule type="expression" dxfId="391" priority="14" stopIfTrue="1">
      <formula>$A21&lt;&gt;""</formula>
    </cfRule>
  </conditionalFormatting>
  <conditionalFormatting sqref="A22:DJ22">
    <cfRule type="expression" dxfId="390" priority="13" stopIfTrue="1">
      <formula>$A22&lt;&gt;""</formula>
    </cfRule>
  </conditionalFormatting>
  <conditionalFormatting sqref="A23:DJ23">
    <cfRule type="expression" dxfId="389" priority="12" stopIfTrue="1">
      <formula>$A23&lt;&gt;""</formula>
    </cfRule>
  </conditionalFormatting>
  <conditionalFormatting sqref="A24:DJ24">
    <cfRule type="expression" dxfId="388" priority="11" stopIfTrue="1">
      <formula>$A24&lt;&gt;""</formula>
    </cfRule>
  </conditionalFormatting>
  <conditionalFormatting sqref="A25:DJ25">
    <cfRule type="expression" dxfId="387" priority="10" stopIfTrue="1">
      <formula>$A25&lt;&gt;""</formula>
    </cfRule>
  </conditionalFormatting>
  <conditionalFormatting sqref="A26:DJ26">
    <cfRule type="expression" dxfId="386" priority="9" stopIfTrue="1">
      <formula>$A26&lt;&gt;""</formula>
    </cfRule>
  </conditionalFormatting>
  <conditionalFormatting sqref="A27:DJ27">
    <cfRule type="expression" dxfId="384" priority="7" stopIfTrue="1">
      <formula>$A27&lt;&gt;""</formula>
    </cfRule>
  </conditionalFormatting>
  <conditionalFormatting sqref="A28:DJ28">
    <cfRule type="expression" dxfId="383" priority="6" stopIfTrue="1">
      <formula>$A28&lt;&gt;""</formula>
    </cfRule>
  </conditionalFormatting>
  <conditionalFormatting sqref="A29:DJ29">
    <cfRule type="expression" dxfId="382" priority="5" stopIfTrue="1">
      <formula>$A29&lt;&gt;""</formula>
    </cfRule>
  </conditionalFormatting>
  <conditionalFormatting sqref="A30:DJ30">
    <cfRule type="expression" dxfId="381" priority="4" stopIfTrue="1">
      <formula>$A30&lt;&gt;""</formula>
    </cfRule>
  </conditionalFormatting>
  <conditionalFormatting sqref="A31:DJ31">
    <cfRule type="expression" dxfId="380" priority="3" stopIfTrue="1">
      <formula>$A31&lt;&gt;""</formula>
    </cfRule>
  </conditionalFormatting>
  <conditionalFormatting sqref="A32:DJ32">
    <cfRule type="expression" dxfId="379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301</v>
      </c>
      <c r="C7" s="76" t="s">
        <v>302</v>
      </c>
      <c r="D7" s="77">
        <f>SUM($D$8:$D$13)</f>
        <v>13198</v>
      </c>
      <c r="E7" s="77">
        <f>SUM($E$8:$E$13)</f>
        <v>13180</v>
      </c>
      <c r="F7" s="77">
        <f>SUM($F$8:$F$13)</f>
        <v>10580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43083</v>
      </c>
      <c r="K7" s="77">
        <f>SUM($K$8:$K$13)</f>
        <v>2600</v>
      </c>
      <c r="L7" s="77">
        <f>SUM($L$8:$L$13)</f>
        <v>18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13198</v>
      </c>
      <c r="W7" s="77">
        <f>SUM($W$8:$W$13)</f>
        <v>13180</v>
      </c>
      <c r="X7" s="77">
        <f>SUM($X$8:$X$13)</f>
        <v>10580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43083</v>
      </c>
      <c r="AC7" s="77">
        <f>SUM($AC$8:$AC$13)</f>
        <v>2600</v>
      </c>
      <c r="AD7" s="77">
        <f>SUM($AD$8:$AD$13)</f>
        <v>18</v>
      </c>
      <c r="AE7" s="77">
        <f>SUM($AE$8:$AE$13)</f>
        <v>13089</v>
      </c>
      <c r="AF7" s="77">
        <f>SUM($AF$8:$AF$13)</f>
        <v>13089</v>
      </c>
      <c r="AG7" s="77">
        <f>SUM($AG$8:$AG$13)</f>
        <v>0</v>
      </c>
      <c r="AH7" s="77">
        <f>SUM($AH$8:$AH$13)</f>
        <v>13089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303</v>
      </c>
      <c r="AM7" s="77">
        <f>SUM($AM$8:$AM$13)</f>
        <v>43192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218</v>
      </c>
      <c r="AT7" s="77">
        <f>SUM($AT$8:$AT$13)</f>
        <v>0</v>
      </c>
      <c r="AU7" s="77">
        <f>SUM($AU$8:$AU$13)</f>
        <v>218</v>
      </c>
      <c r="AV7" s="77">
        <f>SUM($AV$8:$AV$13)</f>
        <v>0</v>
      </c>
      <c r="AW7" s="77">
        <f>SUM($AW$8:$AW$13)</f>
        <v>0</v>
      </c>
      <c r="AX7" s="77">
        <f>SUM($AX$8:$AX$13)</f>
        <v>42974</v>
      </c>
      <c r="AY7" s="77">
        <f>SUM($AY$8:$AY$13)</f>
        <v>0</v>
      </c>
      <c r="AZ7" s="77">
        <f>SUM($AZ$8:$AZ$13)</f>
        <v>0</v>
      </c>
      <c r="BA7" s="77">
        <f>SUM($BA$8:$BA$13)</f>
        <v>42974</v>
      </c>
      <c r="BB7" s="77">
        <f>SUM($BB$8:$BB$13)</f>
        <v>0</v>
      </c>
      <c r="BC7" s="88" t="s">
        <v>303</v>
      </c>
      <c r="BD7" s="77">
        <f>SUM($BD$8:$BD$13)</f>
        <v>0</v>
      </c>
      <c r="BE7" s="77">
        <f>SUM($BE$8:$BE$13)</f>
        <v>0</v>
      </c>
      <c r="BF7" s="77">
        <f>SUM($BF$8:$BF$13)</f>
        <v>56281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303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303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13089</v>
      </c>
      <c r="CJ7" s="77">
        <f>SUM($CJ$8:$CJ$13)</f>
        <v>13089</v>
      </c>
      <c r="CK7" s="77">
        <f>SUM($CK$8:$CK$13)</f>
        <v>0</v>
      </c>
      <c r="CL7" s="77">
        <f>SUM($CL$8:$CL$13)</f>
        <v>13089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303</v>
      </c>
      <c r="CQ7" s="77">
        <f>SUM($CQ$8:$CQ$13)</f>
        <v>43192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218</v>
      </c>
      <c r="CX7" s="77">
        <f>SUM($CX$8:$CX$13)</f>
        <v>0</v>
      </c>
      <c r="CY7" s="77">
        <f>SUM($CY$8:$CY$13)</f>
        <v>218</v>
      </c>
      <c r="CZ7" s="77">
        <f>SUM($CZ$8:$CZ$13)</f>
        <v>0</v>
      </c>
      <c r="DA7" s="77">
        <f>SUM($DA$8:$DA$13)</f>
        <v>0</v>
      </c>
      <c r="DB7" s="77">
        <f>SUM($DB$8:$DB$13)</f>
        <v>42974</v>
      </c>
      <c r="DC7" s="77">
        <f>SUM($DC$8:$DC$13)</f>
        <v>0</v>
      </c>
      <c r="DD7" s="77">
        <f>SUM($DD$8:$DD$13)</f>
        <v>0</v>
      </c>
      <c r="DE7" s="77">
        <f>SUM($DE$8:$DE$13)</f>
        <v>42974</v>
      </c>
      <c r="DF7" s="77">
        <f>SUM($DF$8:$DF$13)</f>
        <v>0</v>
      </c>
      <c r="DG7" s="88" t="s">
        <v>303</v>
      </c>
      <c r="DH7" s="77">
        <f>SUM($DH$8:$DH$13)</f>
        <v>0</v>
      </c>
      <c r="DI7" s="77">
        <f>SUM($DI$8:$DI$13)</f>
        <v>0</v>
      </c>
      <c r="DJ7" s="77">
        <f>SUM($DJ$8:$DJ$13)</f>
        <v>56281</v>
      </c>
    </row>
    <row r="8" spans="1:114" s="8" customFormat="1" ht="12" customHeight="1">
      <c r="A8" s="8" t="s">
        <v>204</v>
      </c>
      <c r="B8" s="80" t="s">
        <v>285</v>
      </c>
      <c r="C8" s="8" t="s">
        <v>286</v>
      </c>
      <c r="D8" s="81">
        <f>SUM(E8,+L8)</f>
        <v>13198</v>
      </c>
      <c r="E8" s="81">
        <f>SUM(F8:I8)+K8</f>
        <v>13180</v>
      </c>
      <c r="F8" s="81">
        <v>10580</v>
      </c>
      <c r="G8" s="81">
        <v>0</v>
      </c>
      <c r="H8" s="81">
        <v>0</v>
      </c>
      <c r="I8" s="81">
        <v>0</v>
      </c>
      <c r="J8" s="81">
        <f>市町村分担金内訳!D8</f>
        <v>109</v>
      </c>
      <c r="K8" s="81">
        <v>2600</v>
      </c>
      <c r="L8" s="81">
        <v>18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13198</v>
      </c>
      <c r="W8" s="81">
        <v>13180</v>
      </c>
      <c r="X8" s="81">
        <v>10580</v>
      </c>
      <c r="Y8" s="81">
        <v>0</v>
      </c>
      <c r="Z8" s="81">
        <v>0</v>
      </c>
      <c r="AA8" s="81">
        <v>0</v>
      </c>
      <c r="AB8" s="81">
        <f>SUM(J8,S8)</f>
        <v>109</v>
      </c>
      <c r="AC8" s="81">
        <v>2600</v>
      </c>
      <c r="AD8" s="81">
        <v>18</v>
      </c>
      <c r="AE8" s="81">
        <f>SUM(AF8,+AK8)</f>
        <v>13089</v>
      </c>
      <c r="AF8" s="81">
        <f>SUM(AG8:AJ8)</f>
        <v>13089</v>
      </c>
      <c r="AG8" s="81">
        <v>0</v>
      </c>
      <c r="AH8" s="81">
        <v>13089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218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218</v>
      </c>
      <c r="AT8" s="81">
        <v>0</v>
      </c>
      <c r="AU8" s="81">
        <v>218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13307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13089</v>
      </c>
      <c r="CJ8" s="81">
        <f t="shared" ref="CJ8:CJ13" si="1">SUM(AF8,+BH8)</f>
        <v>13089</v>
      </c>
      <c r="CK8" s="81">
        <f t="shared" ref="CK8:CK13" si="2">SUM(AG8,+BI8)</f>
        <v>0</v>
      </c>
      <c r="CL8" s="81">
        <f t="shared" ref="CL8:CL13" si="3">SUM(AH8,+BJ8)</f>
        <v>13089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218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218</v>
      </c>
      <c r="CX8" s="81">
        <f t="shared" ref="CX8:CX13" si="14">SUM(AT8,+BV8)</f>
        <v>0</v>
      </c>
      <c r="CY8" s="81">
        <f t="shared" ref="CY8:CY13" si="15">SUM(AU8,+BW8)</f>
        <v>218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13307</v>
      </c>
    </row>
    <row r="9" spans="1:114" s="8" customFormat="1" ht="12" customHeight="1">
      <c r="A9" s="8" t="s">
        <v>204</v>
      </c>
      <c r="B9" s="80" t="s">
        <v>287</v>
      </c>
      <c r="C9" s="8" t="s">
        <v>288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290</v>
      </c>
      <c r="C10" s="8" t="s">
        <v>291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292</v>
      </c>
      <c r="C11" s="8" t="s">
        <v>293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296</v>
      </c>
      <c r="C12" s="8" t="s">
        <v>297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298</v>
      </c>
      <c r="C13" s="8" t="s">
        <v>299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42974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42974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42974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42974</v>
      </c>
      <c r="AY13" s="81">
        <v>0</v>
      </c>
      <c r="AZ13" s="81">
        <v>0</v>
      </c>
      <c r="BA13" s="81">
        <v>42974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42974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42974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42974</v>
      </c>
      <c r="DC13" s="81">
        <f t="shared" si="19"/>
        <v>0</v>
      </c>
      <c r="DD13" s="81">
        <f t="shared" si="20"/>
        <v>0</v>
      </c>
      <c r="DE13" s="81">
        <f t="shared" si="21"/>
        <v>42974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42974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6">
    <cfRule type="expression" dxfId="377" priority="29" stopIfTrue="1">
      <formula>$A14&lt;&gt;""</formula>
    </cfRule>
  </conditionalFormatting>
  <conditionalFormatting sqref="A13:DJ13">
    <cfRule type="expression" dxfId="376" priority="2" stopIfTrue="1">
      <formula>$A13&lt;&gt;""</formula>
    </cfRule>
  </conditionalFormatting>
  <conditionalFormatting sqref="A7:DJ7">
    <cfRule type="expression" dxfId="356" priority="1" stopIfTrue="1">
      <formula>$A7&lt;&gt;""</formula>
    </cfRule>
  </conditionalFormatting>
  <conditionalFormatting sqref="A8:DJ8">
    <cfRule type="expression" dxfId="355" priority="7" stopIfTrue="1">
      <formula>$A8&lt;&gt;""</formula>
    </cfRule>
  </conditionalFormatting>
  <conditionalFormatting sqref="A9:DJ9">
    <cfRule type="expression" dxfId="354" priority="6" stopIfTrue="1">
      <formula>$A9&lt;&gt;""</formula>
    </cfRule>
  </conditionalFormatting>
  <conditionalFormatting sqref="A10:DJ10">
    <cfRule type="expression" dxfId="353" priority="5" stopIfTrue="1">
      <formula>$A10&lt;&gt;""</formula>
    </cfRule>
  </conditionalFormatting>
  <conditionalFormatting sqref="A11:DJ11">
    <cfRule type="expression" dxfId="352" priority="4" stopIfTrue="1">
      <formula>$A11&lt;&gt;""</formula>
    </cfRule>
  </conditionalFormatting>
  <conditionalFormatting sqref="A12:DJ12">
    <cfRule type="expression" dxfId="351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304</v>
      </c>
      <c r="C7" s="76" t="s">
        <v>302</v>
      </c>
      <c r="D7" s="77">
        <f>SUM($D$8:$D$32)</f>
        <v>112903023</v>
      </c>
      <c r="E7" s="77">
        <f>SUM($E$8:$E$32)</f>
        <v>112107948</v>
      </c>
      <c r="F7" s="77">
        <f>SUM($F$8:$F$32)</f>
        <v>54994283</v>
      </c>
      <c r="G7" s="77">
        <f>SUM($G$8:$G$32)</f>
        <v>16354800</v>
      </c>
      <c r="H7" s="77">
        <f>SUM($H$8:$H$32)</f>
        <v>40744525</v>
      </c>
      <c r="I7" s="77">
        <f>SUM($I$8:$I$32)</f>
        <v>0</v>
      </c>
      <c r="J7" s="77">
        <f>SUM($J$8:$J$32)</f>
        <v>43083</v>
      </c>
      <c r="K7" s="77">
        <f>SUM($K$8:$K$32)</f>
        <v>14340</v>
      </c>
      <c r="L7" s="77">
        <f>SUM($L$8:$L$32)</f>
        <v>795075</v>
      </c>
      <c r="M7" s="77">
        <f>SUM($M$8:$M$32)</f>
        <v>159020</v>
      </c>
      <c r="N7" s="77">
        <f>SUM($N$8:$N$32)</f>
        <v>158909</v>
      </c>
      <c r="O7" s="77">
        <f>SUM($O$8:$O$32)</f>
        <v>78829</v>
      </c>
      <c r="P7" s="77">
        <f>SUM($P$8:$P$32)</f>
        <v>0</v>
      </c>
      <c r="Q7" s="77">
        <f>SUM($Q$8:$Q$32)</f>
        <v>70076</v>
      </c>
      <c r="R7" s="77">
        <f>SUM($R$8:$R$32)</f>
        <v>0</v>
      </c>
      <c r="S7" s="77">
        <f>SUM($S$8:$S$32)</f>
        <v>0</v>
      </c>
      <c r="T7" s="77">
        <f>SUM($T$8:$T$32)</f>
        <v>10004</v>
      </c>
      <c r="U7" s="77">
        <f>SUM($U$8:$U$32)</f>
        <v>111</v>
      </c>
      <c r="V7" s="77">
        <f>SUM($V$8:$V$32)</f>
        <v>113062043</v>
      </c>
      <c r="W7" s="77">
        <f>SUM($W$8:$W$32)</f>
        <v>112266857</v>
      </c>
      <c r="X7" s="77">
        <f>SUM($X$8:$X$32)</f>
        <v>55073112</v>
      </c>
      <c r="Y7" s="77">
        <f>SUM($Y$8:$Y$32)</f>
        <v>16354800</v>
      </c>
      <c r="Z7" s="77">
        <f>SUM($Z$8:$Z$32)</f>
        <v>40814601</v>
      </c>
      <c r="AA7" s="77">
        <f>SUM($AA$8:$AA$32)</f>
        <v>0</v>
      </c>
      <c r="AB7" s="77">
        <f>SUM($AB$8:$AB$32)</f>
        <v>43083</v>
      </c>
      <c r="AC7" s="77">
        <f>SUM($AC$8:$AC$32)</f>
        <v>24344</v>
      </c>
      <c r="AD7" s="77">
        <f>SUM($AD$8:$AD$32)</f>
        <v>795186</v>
      </c>
    </row>
    <row r="8" spans="1:30" s="8" customFormat="1" ht="12" customHeight="1">
      <c r="A8" s="8" t="s">
        <v>204</v>
      </c>
      <c r="B8" s="80" t="s">
        <v>200</v>
      </c>
      <c r="C8" s="8" t="s">
        <v>201</v>
      </c>
      <c r="D8" s="81">
        <f>SUM(E8,+L8)</f>
        <v>549372</v>
      </c>
      <c r="E8" s="81">
        <v>519500</v>
      </c>
      <c r="F8" s="81">
        <v>245000</v>
      </c>
      <c r="G8" s="81">
        <v>0</v>
      </c>
      <c r="H8" s="81">
        <v>274500</v>
      </c>
      <c r="I8" s="81">
        <v>0</v>
      </c>
      <c r="J8" s="89">
        <v>0</v>
      </c>
      <c r="K8" s="81">
        <v>0</v>
      </c>
      <c r="L8" s="81">
        <v>29872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549372</v>
      </c>
      <c r="W8" s="81">
        <v>519500</v>
      </c>
      <c r="X8" s="81">
        <v>245000</v>
      </c>
      <c r="Y8" s="81">
        <v>0</v>
      </c>
      <c r="Z8" s="81">
        <v>274500</v>
      </c>
      <c r="AA8" s="81">
        <v>0</v>
      </c>
      <c r="AB8" s="89">
        <v>0</v>
      </c>
      <c r="AC8" s="81">
        <v>0</v>
      </c>
      <c r="AD8" s="81">
        <v>29872</v>
      </c>
    </row>
    <row r="9" spans="1:30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10404124</v>
      </c>
      <c r="E9" s="81">
        <v>10404124</v>
      </c>
      <c r="F9" s="81">
        <v>5344381</v>
      </c>
      <c r="G9" s="81">
        <v>0</v>
      </c>
      <c r="H9" s="81">
        <v>5059743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9043</v>
      </c>
      <c r="N9" s="81">
        <v>9043</v>
      </c>
      <c r="O9" s="81">
        <v>5376</v>
      </c>
      <c r="P9" s="81">
        <v>0</v>
      </c>
      <c r="Q9" s="81">
        <v>3667</v>
      </c>
      <c r="R9" s="81">
        <v>0</v>
      </c>
      <c r="S9" s="89">
        <v>0</v>
      </c>
      <c r="T9" s="81">
        <v>0</v>
      </c>
      <c r="U9" s="81">
        <v>0</v>
      </c>
      <c r="V9" s="81">
        <v>10413167</v>
      </c>
      <c r="W9" s="81">
        <v>10413167</v>
      </c>
      <c r="X9" s="81">
        <v>5349757</v>
      </c>
      <c r="Y9" s="81">
        <v>0</v>
      </c>
      <c r="Z9" s="81">
        <v>5063410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211</v>
      </c>
      <c r="C10" s="8" t="s">
        <v>212</v>
      </c>
      <c r="D10" s="81">
        <f>SUM(E10,+L10)</f>
        <v>230556</v>
      </c>
      <c r="E10" s="81">
        <v>108808</v>
      </c>
      <c r="F10" s="81">
        <v>66376</v>
      </c>
      <c r="G10" s="81">
        <v>0</v>
      </c>
      <c r="H10" s="81">
        <v>42300</v>
      </c>
      <c r="I10" s="81">
        <v>0</v>
      </c>
      <c r="J10" s="89">
        <v>0</v>
      </c>
      <c r="K10" s="81">
        <v>132</v>
      </c>
      <c r="L10" s="81">
        <v>121748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230556</v>
      </c>
      <c r="W10" s="81">
        <v>108808</v>
      </c>
      <c r="X10" s="81">
        <v>66376</v>
      </c>
      <c r="Y10" s="81">
        <v>0</v>
      </c>
      <c r="Z10" s="81">
        <v>42300</v>
      </c>
      <c r="AA10" s="81">
        <v>0</v>
      </c>
      <c r="AB10" s="89">
        <v>0</v>
      </c>
      <c r="AC10" s="81">
        <v>132</v>
      </c>
      <c r="AD10" s="81">
        <v>121748</v>
      </c>
    </row>
    <row r="11" spans="1:30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21681260</v>
      </c>
      <c r="E11" s="81">
        <v>21681260</v>
      </c>
      <c r="F11" s="81">
        <v>10840630</v>
      </c>
      <c r="G11" s="81">
        <v>0</v>
      </c>
      <c r="H11" s="81">
        <v>10840630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122354</v>
      </c>
      <c r="N11" s="81">
        <v>122354</v>
      </c>
      <c r="O11" s="81">
        <v>61177</v>
      </c>
      <c r="P11" s="81">
        <v>0</v>
      </c>
      <c r="Q11" s="81">
        <v>61177</v>
      </c>
      <c r="R11" s="81">
        <v>0</v>
      </c>
      <c r="S11" s="89">
        <v>0</v>
      </c>
      <c r="T11" s="81">
        <v>0</v>
      </c>
      <c r="U11" s="81">
        <v>0</v>
      </c>
      <c r="V11" s="81">
        <v>21803614</v>
      </c>
      <c r="W11" s="81">
        <v>21803614</v>
      </c>
      <c r="X11" s="81">
        <v>10901807</v>
      </c>
      <c r="Y11" s="81">
        <v>0</v>
      </c>
      <c r="Z11" s="81">
        <v>10901807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221</v>
      </c>
      <c r="C12" s="8" t="s">
        <v>223</v>
      </c>
      <c r="D12" s="81">
        <f>SUM(E12,+L12)</f>
        <v>31102144</v>
      </c>
      <c r="E12" s="81">
        <v>31102072</v>
      </c>
      <c r="F12" s="81">
        <v>15551072</v>
      </c>
      <c r="G12" s="81">
        <v>15551000</v>
      </c>
      <c r="H12" s="81">
        <v>0</v>
      </c>
      <c r="I12" s="81">
        <v>0</v>
      </c>
      <c r="J12" s="89">
        <v>0</v>
      </c>
      <c r="K12" s="81">
        <v>0</v>
      </c>
      <c r="L12" s="81">
        <v>72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31102144</v>
      </c>
      <c r="W12" s="81">
        <v>31102072</v>
      </c>
      <c r="X12" s="81">
        <v>15551072</v>
      </c>
      <c r="Y12" s="81">
        <v>15551000</v>
      </c>
      <c r="Z12" s="81">
        <v>0</v>
      </c>
      <c r="AA12" s="81">
        <v>0</v>
      </c>
      <c r="AB12" s="89">
        <v>0</v>
      </c>
      <c r="AC12" s="81">
        <v>0</v>
      </c>
      <c r="AD12" s="81">
        <v>72</v>
      </c>
    </row>
    <row r="13" spans="1:30" s="8" customFormat="1" ht="12" customHeight="1">
      <c r="A13" s="8" t="s">
        <v>204</v>
      </c>
      <c r="B13" s="80" t="s">
        <v>228</v>
      </c>
      <c r="C13" s="8" t="s">
        <v>229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232</v>
      </c>
      <c r="C14" s="8" t="s">
        <v>233</v>
      </c>
      <c r="D14" s="81">
        <f>SUM(E14,+L14)</f>
        <v>1143406</v>
      </c>
      <c r="E14" s="81">
        <v>571703</v>
      </c>
      <c r="F14" s="81">
        <v>571703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571703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1143406</v>
      </c>
      <c r="W14" s="81">
        <v>571703</v>
      </c>
      <c r="X14" s="81">
        <v>571703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571703</v>
      </c>
    </row>
    <row r="15" spans="1:30" s="8" customFormat="1" ht="12" customHeight="1">
      <c r="A15" s="8" t="s">
        <v>204</v>
      </c>
      <c r="B15" s="80" t="s">
        <v>235</v>
      </c>
      <c r="C15" s="8" t="s">
        <v>236</v>
      </c>
      <c r="D15" s="81">
        <f>SUM(E15,+L15)</f>
        <v>872163</v>
      </c>
      <c r="E15" s="81">
        <v>872163</v>
      </c>
      <c r="F15" s="81">
        <v>436081</v>
      </c>
      <c r="G15" s="81">
        <v>0</v>
      </c>
      <c r="H15" s="81">
        <v>436082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11</v>
      </c>
      <c r="N15" s="81">
        <v>11</v>
      </c>
      <c r="O15" s="81">
        <v>5</v>
      </c>
      <c r="P15" s="81">
        <v>0</v>
      </c>
      <c r="Q15" s="81">
        <v>6</v>
      </c>
      <c r="R15" s="81">
        <v>0</v>
      </c>
      <c r="S15" s="89">
        <v>0</v>
      </c>
      <c r="T15" s="81">
        <v>0</v>
      </c>
      <c r="U15" s="81">
        <v>0</v>
      </c>
      <c r="V15" s="81">
        <v>872174</v>
      </c>
      <c r="W15" s="81">
        <v>872174</v>
      </c>
      <c r="X15" s="81">
        <v>436086</v>
      </c>
      <c r="Y15" s="81">
        <v>0</v>
      </c>
      <c r="Z15" s="81">
        <v>436088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240</v>
      </c>
      <c r="C16" s="8" t="s">
        <v>241</v>
      </c>
      <c r="D16" s="81">
        <f>SUM(E16,+L16)</f>
        <v>460</v>
      </c>
      <c r="E16" s="81">
        <v>230</v>
      </c>
      <c r="F16" s="81">
        <v>230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230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460</v>
      </c>
      <c r="W16" s="81">
        <v>230</v>
      </c>
      <c r="X16" s="81">
        <v>230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230</v>
      </c>
    </row>
    <row r="17" spans="1:30" s="8" customFormat="1" ht="12" customHeight="1">
      <c r="A17" s="8" t="s">
        <v>204</v>
      </c>
      <c r="B17" s="80" t="s">
        <v>242</v>
      </c>
      <c r="C17" s="8" t="s">
        <v>243</v>
      </c>
      <c r="D17" s="81">
        <f>SUM(E17,+L17)</f>
        <v>41719</v>
      </c>
      <c r="E17" s="81">
        <v>39741</v>
      </c>
      <c r="F17" s="81">
        <v>18733</v>
      </c>
      <c r="G17" s="81">
        <v>0</v>
      </c>
      <c r="H17" s="81">
        <v>9400</v>
      </c>
      <c r="I17" s="81">
        <v>0</v>
      </c>
      <c r="J17" s="89">
        <v>0</v>
      </c>
      <c r="K17" s="81">
        <v>11608</v>
      </c>
      <c r="L17" s="81">
        <v>1978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41719</v>
      </c>
      <c r="W17" s="81">
        <v>39741</v>
      </c>
      <c r="X17" s="81">
        <v>18733</v>
      </c>
      <c r="Y17" s="81">
        <v>0</v>
      </c>
      <c r="Z17" s="81">
        <v>9400</v>
      </c>
      <c r="AA17" s="81">
        <v>0</v>
      </c>
      <c r="AB17" s="89">
        <v>0</v>
      </c>
      <c r="AC17" s="81">
        <v>11608</v>
      </c>
      <c r="AD17" s="81">
        <v>1978</v>
      </c>
    </row>
    <row r="18" spans="1:30" s="8" customFormat="1" ht="12" customHeight="1">
      <c r="A18" s="8" t="s">
        <v>204</v>
      </c>
      <c r="B18" s="80" t="s">
        <v>248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255</v>
      </c>
      <c r="C20" s="8" t="s">
        <v>257</v>
      </c>
      <c r="D20" s="81">
        <f>SUM(E20,+L20)</f>
        <v>300111</v>
      </c>
      <c r="E20" s="81">
        <v>299995</v>
      </c>
      <c r="F20" s="81">
        <v>142245</v>
      </c>
      <c r="G20" s="81">
        <v>0</v>
      </c>
      <c r="H20" s="81">
        <v>157750</v>
      </c>
      <c r="I20" s="81">
        <v>0</v>
      </c>
      <c r="J20" s="89">
        <v>0</v>
      </c>
      <c r="K20" s="81">
        <v>0</v>
      </c>
      <c r="L20" s="81">
        <v>116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300111</v>
      </c>
      <c r="W20" s="81">
        <v>299995</v>
      </c>
      <c r="X20" s="81">
        <v>142245</v>
      </c>
      <c r="Y20" s="81">
        <v>0</v>
      </c>
      <c r="Z20" s="81">
        <v>157750</v>
      </c>
      <c r="AA20" s="81">
        <v>0</v>
      </c>
      <c r="AB20" s="89">
        <v>0</v>
      </c>
      <c r="AC20" s="81">
        <v>0</v>
      </c>
      <c r="AD20" s="81">
        <v>116</v>
      </c>
    </row>
    <row r="21" spans="1:30" s="8" customFormat="1" ht="12" customHeight="1">
      <c r="A21" s="8" t="s">
        <v>204</v>
      </c>
      <c r="B21" s="80" t="s">
        <v>261</v>
      </c>
      <c r="C21" s="8" t="s">
        <v>263</v>
      </c>
      <c r="D21" s="81">
        <f>SUM(E21,+L21)</f>
        <v>1608187</v>
      </c>
      <c r="E21" s="81">
        <v>1547821</v>
      </c>
      <c r="F21" s="81">
        <v>744021</v>
      </c>
      <c r="G21" s="81">
        <v>803800</v>
      </c>
      <c r="H21" s="81">
        <v>0</v>
      </c>
      <c r="I21" s="81">
        <v>0</v>
      </c>
      <c r="J21" s="89">
        <v>0</v>
      </c>
      <c r="K21" s="81">
        <v>0</v>
      </c>
      <c r="L21" s="81">
        <v>60366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1608187</v>
      </c>
      <c r="W21" s="81">
        <v>1547821</v>
      </c>
      <c r="X21" s="81">
        <v>744021</v>
      </c>
      <c r="Y21" s="81">
        <v>803800</v>
      </c>
      <c r="Z21" s="81">
        <v>0</v>
      </c>
      <c r="AA21" s="81">
        <v>0</v>
      </c>
      <c r="AB21" s="89">
        <v>0</v>
      </c>
      <c r="AC21" s="81">
        <v>0</v>
      </c>
      <c r="AD21" s="81">
        <v>60366</v>
      </c>
    </row>
    <row r="22" spans="1:30" s="8" customFormat="1" ht="12" customHeight="1">
      <c r="A22" s="8" t="s">
        <v>204</v>
      </c>
      <c r="B22" s="80" t="s">
        <v>265</v>
      </c>
      <c r="C22" s="8" t="s">
        <v>266</v>
      </c>
      <c r="D22" s="81">
        <f>SUM(E22,+L22)</f>
        <v>11847050</v>
      </c>
      <c r="E22" s="81">
        <v>11838201</v>
      </c>
      <c r="F22" s="81">
        <v>5922650</v>
      </c>
      <c r="G22" s="81">
        <v>0</v>
      </c>
      <c r="H22" s="81">
        <v>5915551</v>
      </c>
      <c r="I22" s="81">
        <v>0</v>
      </c>
      <c r="J22" s="89">
        <v>0</v>
      </c>
      <c r="K22" s="81">
        <v>0</v>
      </c>
      <c r="L22" s="81">
        <v>8849</v>
      </c>
      <c r="M22" s="81">
        <f>SUM(N22,+U22)</f>
        <v>6053</v>
      </c>
      <c r="N22" s="81">
        <v>6053</v>
      </c>
      <c r="O22" s="81">
        <v>3027</v>
      </c>
      <c r="P22" s="81">
        <v>0</v>
      </c>
      <c r="Q22" s="81">
        <v>3026</v>
      </c>
      <c r="R22" s="81">
        <v>0</v>
      </c>
      <c r="S22" s="89">
        <v>0</v>
      </c>
      <c r="T22" s="81">
        <v>0</v>
      </c>
      <c r="U22" s="81">
        <v>0</v>
      </c>
      <c r="V22" s="81">
        <v>11853103</v>
      </c>
      <c r="W22" s="81">
        <v>11844254</v>
      </c>
      <c r="X22" s="81">
        <v>5925677</v>
      </c>
      <c r="Y22" s="81">
        <v>0</v>
      </c>
      <c r="Z22" s="81">
        <v>5918577</v>
      </c>
      <c r="AA22" s="81">
        <v>0</v>
      </c>
      <c r="AB22" s="89">
        <v>0</v>
      </c>
      <c r="AC22" s="81">
        <v>0</v>
      </c>
      <c r="AD22" s="81">
        <v>8849</v>
      </c>
    </row>
    <row r="23" spans="1:30" s="8" customFormat="1" ht="12" customHeight="1">
      <c r="A23" s="8" t="s">
        <v>199</v>
      </c>
      <c r="B23" s="80" t="s">
        <v>268</v>
      </c>
      <c r="C23" s="8" t="s">
        <v>270</v>
      </c>
      <c r="D23" s="81">
        <f>SUM(E23,+L23)</f>
        <v>287326</v>
      </c>
      <c r="E23" s="81">
        <v>287263</v>
      </c>
      <c r="F23" s="81">
        <v>143663</v>
      </c>
      <c r="G23" s="81">
        <v>0</v>
      </c>
      <c r="H23" s="81">
        <v>143600</v>
      </c>
      <c r="I23" s="81">
        <v>0</v>
      </c>
      <c r="J23" s="89">
        <v>0</v>
      </c>
      <c r="K23" s="81">
        <v>0</v>
      </c>
      <c r="L23" s="81">
        <v>63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287326</v>
      </c>
      <c r="W23" s="81">
        <v>287263</v>
      </c>
      <c r="X23" s="81">
        <v>143663</v>
      </c>
      <c r="Y23" s="81">
        <v>0</v>
      </c>
      <c r="Z23" s="81">
        <v>143600</v>
      </c>
      <c r="AA23" s="81">
        <v>0</v>
      </c>
      <c r="AB23" s="89">
        <v>0</v>
      </c>
      <c r="AC23" s="81">
        <v>0</v>
      </c>
      <c r="AD23" s="81">
        <v>63</v>
      </c>
    </row>
    <row r="24" spans="1:30" s="8" customFormat="1" ht="12" customHeight="1">
      <c r="A24" s="8" t="s">
        <v>204</v>
      </c>
      <c r="B24" s="80" t="s">
        <v>274</v>
      </c>
      <c r="C24" s="8" t="s">
        <v>273</v>
      </c>
      <c r="D24" s="81">
        <f>SUM(E24,+L24)</f>
        <v>1965793</v>
      </c>
      <c r="E24" s="81">
        <v>1965793</v>
      </c>
      <c r="F24" s="81">
        <v>982896</v>
      </c>
      <c r="G24" s="81">
        <v>0</v>
      </c>
      <c r="H24" s="81">
        <v>982897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1965793</v>
      </c>
      <c r="W24" s="81">
        <v>1965793</v>
      </c>
      <c r="X24" s="81">
        <v>982896</v>
      </c>
      <c r="Y24" s="81">
        <v>0</v>
      </c>
      <c r="Z24" s="81">
        <v>982897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279</v>
      </c>
      <c r="C25" s="8" t="s">
        <v>280</v>
      </c>
      <c r="D25" s="81">
        <f>SUM(E25,+L25)</f>
        <v>16331920</v>
      </c>
      <c r="E25" s="81">
        <v>16331860</v>
      </c>
      <c r="F25" s="81">
        <v>8165960</v>
      </c>
      <c r="G25" s="81">
        <v>0</v>
      </c>
      <c r="H25" s="81">
        <v>8165900</v>
      </c>
      <c r="I25" s="81">
        <v>0</v>
      </c>
      <c r="J25" s="89">
        <v>0</v>
      </c>
      <c r="K25" s="81">
        <v>0</v>
      </c>
      <c r="L25" s="81">
        <v>60</v>
      </c>
      <c r="M25" s="81">
        <f>SUM(N25,+U25)</f>
        <v>21559</v>
      </c>
      <c r="N25" s="81">
        <v>21448</v>
      </c>
      <c r="O25" s="81">
        <v>9244</v>
      </c>
      <c r="P25" s="81">
        <v>0</v>
      </c>
      <c r="Q25" s="81">
        <v>2200</v>
      </c>
      <c r="R25" s="81">
        <v>0</v>
      </c>
      <c r="S25" s="89">
        <v>0</v>
      </c>
      <c r="T25" s="81">
        <v>10004</v>
      </c>
      <c r="U25" s="81">
        <v>111</v>
      </c>
      <c r="V25" s="81">
        <v>16353479</v>
      </c>
      <c r="W25" s="81">
        <v>16353308</v>
      </c>
      <c r="X25" s="81">
        <v>8175204</v>
      </c>
      <c r="Y25" s="81">
        <v>0</v>
      </c>
      <c r="Z25" s="81">
        <v>8168100</v>
      </c>
      <c r="AA25" s="81">
        <v>0</v>
      </c>
      <c r="AB25" s="89">
        <v>0</v>
      </c>
      <c r="AC25" s="81">
        <v>10004</v>
      </c>
      <c r="AD25" s="81">
        <v>171</v>
      </c>
    </row>
    <row r="26" spans="1:30" s="8" customFormat="1" ht="12" customHeight="1">
      <c r="A26" s="8" t="s">
        <v>199</v>
      </c>
      <c r="B26" s="80" t="s">
        <v>282</v>
      </c>
      <c r="C26" s="8" t="s">
        <v>283</v>
      </c>
      <c r="D26" s="81">
        <f>SUM(E26,+L26)</f>
        <v>14524234</v>
      </c>
      <c r="E26" s="81">
        <v>14524234</v>
      </c>
      <c r="F26" s="81">
        <v>5808062</v>
      </c>
      <c r="G26" s="81">
        <v>0</v>
      </c>
      <c r="H26" s="81">
        <v>8716172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14524234</v>
      </c>
      <c r="W26" s="81">
        <v>14524234</v>
      </c>
      <c r="X26" s="81">
        <v>5808062</v>
      </c>
      <c r="Y26" s="81">
        <v>0</v>
      </c>
      <c r="Z26" s="81">
        <v>8716172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285</v>
      </c>
      <c r="C27" s="8" t="s">
        <v>286</v>
      </c>
      <c r="D27" s="81">
        <f>SUM(E27,+L27)</f>
        <v>13198</v>
      </c>
      <c r="E27" s="81">
        <v>13180</v>
      </c>
      <c r="F27" s="81">
        <v>10580</v>
      </c>
      <c r="G27" s="81">
        <v>0</v>
      </c>
      <c r="H27" s="81">
        <v>0</v>
      </c>
      <c r="I27" s="81">
        <v>0</v>
      </c>
      <c r="J27" s="89">
        <f>市町村分担金内訳!D8</f>
        <v>109</v>
      </c>
      <c r="K27" s="81">
        <v>2600</v>
      </c>
      <c r="L27" s="81">
        <v>18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市町村分担金内訳!E8</f>
        <v>0</v>
      </c>
      <c r="T27" s="81">
        <v>0</v>
      </c>
      <c r="U27" s="81">
        <v>0</v>
      </c>
      <c r="V27" s="81">
        <v>13198</v>
      </c>
      <c r="W27" s="81">
        <v>13180</v>
      </c>
      <c r="X27" s="81">
        <v>10580</v>
      </c>
      <c r="Y27" s="81">
        <v>0</v>
      </c>
      <c r="Z27" s="81">
        <v>0</v>
      </c>
      <c r="AA27" s="81">
        <v>0</v>
      </c>
      <c r="AB27" s="89">
        <f>SUM(J27,S27)</f>
        <v>109</v>
      </c>
      <c r="AC27" s="81">
        <v>2600</v>
      </c>
      <c r="AD27" s="81">
        <v>18</v>
      </c>
    </row>
    <row r="28" spans="1:30" s="8" customFormat="1" ht="12" customHeight="1">
      <c r="A28" s="8" t="s">
        <v>199</v>
      </c>
      <c r="B28" s="80" t="s">
        <v>289</v>
      </c>
      <c r="C28" s="8" t="s">
        <v>288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市町村分担金内訳!D9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市町村分担金内訳!E9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290</v>
      </c>
      <c r="C29" s="8" t="s">
        <v>291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市町村分担金内訳!D10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市町村分担金内訳!E10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294</v>
      </c>
      <c r="C30" s="8" t="s">
        <v>293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市町村分担金内訳!D11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市町村分担金内訳!E11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204</v>
      </c>
      <c r="B31" s="80" t="s">
        <v>296</v>
      </c>
      <c r="C31" s="8" t="s">
        <v>297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市町村分担金内訳!D12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市町村分担金内訳!E12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298</v>
      </c>
      <c r="C32" s="8" t="s">
        <v>300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市町村分担金内訳!D13</f>
        <v>42974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市町村分担金内訳!E13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42974</v>
      </c>
      <c r="AC32" s="81">
        <v>0</v>
      </c>
      <c r="AD32" s="81">
        <v>0</v>
      </c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3:AD995">
    <cfRule type="expression" dxfId="348" priority="29" stopIfTrue="1">
      <formula>$A33&lt;&gt;""</formula>
    </cfRule>
  </conditionalFormatting>
  <conditionalFormatting sqref="A32:AD32">
    <cfRule type="expression" dxfId="347" priority="2" stopIfTrue="1">
      <formula>$A32&lt;&gt;""</formula>
    </cfRule>
  </conditionalFormatting>
  <conditionalFormatting sqref="A8:AD8">
    <cfRule type="expression" dxfId="346" priority="27" stopIfTrue="1">
      <formula>$A8&lt;&gt;""</formula>
    </cfRule>
  </conditionalFormatting>
  <conditionalFormatting sqref="A9:AD9">
    <cfRule type="expression" dxfId="345" priority="26" stopIfTrue="1">
      <formula>$A9&lt;&gt;""</formula>
    </cfRule>
  </conditionalFormatting>
  <conditionalFormatting sqref="A10:AD10">
    <cfRule type="expression" dxfId="344" priority="25" stopIfTrue="1">
      <formula>$A10&lt;&gt;""</formula>
    </cfRule>
  </conditionalFormatting>
  <conditionalFormatting sqref="A11:AD11">
    <cfRule type="expression" dxfId="343" priority="24" stopIfTrue="1">
      <formula>$A11&lt;&gt;""</formula>
    </cfRule>
  </conditionalFormatting>
  <conditionalFormatting sqref="A12:AD12">
    <cfRule type="expression" dxfId="342" priority="23" stopIfTrue="1">
      <formula>$A12&lt;&gt;""</formula>
    </cfRule>
  </conditionalFormatting>
  <conditionalFormatting sqref="A13:AD13">
    <cfRule type="expression" dxfId="341" priority="22" stopIfTrue="1">
      <formula>$A13&lt;&gt;""</formula>
    </cfRule>
  </conditionalFormatting>
  <conditionalFormatting sqref="A14:AD14">
    <cfRule type="expression" dxfId="340" priority="21" stopIfTrue="1">
      <formula>$A14&lt;&gt;""</formula>
    </cfRule>
  </conditionalFormatting>
  <conditionalFormatting sqref="A15:AD15">
    <cfRule type="expression" dxfId="339" priority="20" stopIfTrue="1">
      <formula>$A15&lt;&gt;""</formula>
    </cfRule>
  </conditionalFormatting>
  <conditionalFormatting sqref="A16:AD16">
    <cfRule type="expression" dxfId="338" priority="19" stopIfTrue="1">
      <formula>$A16&lt;&gt;""</formula>
    </cfRule>
  </conditionalFormatting>
  <conditionalFormatting sqref="A17:AD17">
    <cfRule type="expression" dxfId="337" priority="18" stopIfTrue="1">
      <formula>$A17&lt;&gt;""</formula>
    </cfRule>
  </conditionalFormatting>
  <conditionalFormatting sqref="A18:AD18">
    <cfRule type="expression" dxfId="336" priority="17" stopIfTrue="1">
      <formula>$A18&lt;&gt;""</formula>
    </cfRule>
  </conditionalFormatting>
  <conditionalFormatting sqref="A19:AD19">
    <cfRule type="expression" dxfId="335" priority="16" stopIfTrue="1">
      <formula>$A19&lt;&gt;""</formula>
    </cfRule>
  </conditionalFormatting>
  <conditionalFormatting sqref="A20:AD20">
    <cfRule type="expression" dxfId="334" priority="15" stopIfTrue="1">
      <formula>$A20&lt;&gt;""</formula>
    </cfRule>
  </conditionalFormatting>
  <conditionalFormatting sqref="A21:AD21">
    <cfRule type="expression" dxfId="333" priority="14" stopIfTrue="1">
      <formula>$A21&lt;&gt;""</formula>
    </cfRule>
  </conditionalFormatting>
  <conditionalFormatting sqref="A22:AD22">
    <cfRule type="expression" dxfId="332" priority="13" stopIfTrue="1">
      <formula>$A22&lt;&gt;""</formula>
    </cfRule>
  </conditionalFormatting>
  <conditionalFormatting sqref="A23:AD23">
    <cfRule type="expression" dxfId="331" priority="12" stopIfTrue="1">
      <formula>$A23&lt;&gt;""</formula>
    </cfRule>
  </conditionalFormatting>
  <conditionalFormatting sqref="A24:AD24">
    <cfRule type="expression" dxfId="330" priority="11" stopIfTrue="1">
      <formula>$A24&lt;&gt;""</formula>
    </cfRule>
  </conditionalFormatting>
  <conditionalFormatting sqref="A25:AD25">
    <cfRule type="expression" dxfId="329" priority="10" stopIfTrue="1">
      <formula>$A25&lt;&gt;""</formula>
    </cfRule>
  </conditionalFormatting>
  <conditionalFormatting sqref="A26:AD26">
    <cfRule type="expression" dxfId="328" priority="9" stopIfTrue="1">
      <formula>$A26&lt;&gt;""</formula>
    </cfRule>
  </conditionalFormatting>
  <conditionalFormatting sqref="A7:AD7">
    <cfRule type="expression" dxfId="327" priority="1" stopIfTrue="1">
      <formula>$A7&lt;&gt;""</formula>
    </cfRule>
  </conditionalFormatting>
  <conditionalFormatting sqref="A27:AD27">
    <cfRule type="expression" dxfId="326" priority="7" stopIfTrue="1">
      <formula>$A27&lt;&gt;""</formula>
    </cfRule>
  </conditionalFormatting>
  <conditionalFormatting sqref="A28:AD28">
    <cfRule type="expression" dxfId="325" priority="6" stopIfTrue="1">
      <formula>$A28&lt;&gt;""</formula>
    </cfRule>
  </conditionalFormatting>
  <conditionalFormatting sqref="A29:AD29">
    <cfRule type="expression" dxfId="324" priority="5" stopIfTrue="1">
      <formula>$A29&lt;&gt;""</formula>
    </cfRule>
  </conditionalFormatting>
  <conditionalFormatting sqref="A30:AD30">
    <cfRule type="expression" dxfId="323" priority="4" stopIfTrue="1">
      <formula>$A30&lt;&gt;""</formula>
    </cfRule>
  </conditionalFormatting>
  <conditionalFormatting sqref="A31:AD31">
    <cfRule type="expression" dxfId="322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301</v>
      </c>
      <c r="C7" s="76" t="s">
        <v>305</v>
      </c>
      <c r="D7" s="77">
        <f>SUM($D$8:$D$32)</f>
        <v>683710</v>
      </c>
      <c r="E7" s="77">
        <f>SUM($E$8:$E$32)</f>
        <v>683364</v>
      </c>
      <c r="F7" s="77">
        <f>SUM($F$8:$F$32)</f>
        <v>0</v>
      </c>
      <c r="G7" s="77">
        <f>SUM($G$8:$G$32)</f>
        <v>560749</v>
      </c>
      <c r="H7" s="77">
        <f>SUM($H$8:$H$32)</f>
        <v>122615</v>
      </c>
      <c r="I7" s="77">
        <f>SUM($I$8:$I$32)</f>
        <v>0</v>
      </c>
      <c r="J7" s="77">
        <f>SUM($J$8:$J$32)</f>
        <v>346</v>
      </c>
      <c r="K7" s="77">
        <f>SUM($K$8:$K$32)</f>
        <v>0</v>
      </c>
      <c r="L7" s="77">
        <f>SUM($L$8:$L$32)</f>
        <v>110434411</v>
      </c>
      <c r="M7" s="77">
        <f>SUM($M$8:$M$32)</f>
        <v>736436</v>
      </c>
      <c r="N7" s="77">
        <f>SUM($N$8:$N$32)</f>
        <v>736436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21531243</v>
      </c>
      <c r="S7" s="77">
        <f>SUM($S$8:$S$32)</f>
        <v>1450455</v>
      </c>
      <c r="T7" s="77">
        <f>SUM($T$8:$T$32)</f>
        <v>137203</v>
      </c>
      <c r="U7" s="77">
        <f>SUM($U$8:$U$32)</f>
        <v>19943585</v>
      </c>
      <c r="V7" s="77">
        <f>SUM($V$8:$V$32)</f>
        <v>0</v>
      </c>
      <c r="W7" s="77">
        <f>SUM($W$8:$W$32)</f>
        <v>88166732</v>
      </c>
      <c r="X7" s="77">
        <f>SUM($X$8:$X$32)</f>
        <v>12216968</v>
      </c>
      <c r="Y7" s="77">
        <f>SUM($Y$8:$Y$32)</f>
        <v>36295142</v>
      </c>
      <c r="Z7" s="77">
        <f>SUM($Z$8:$Z$32)</f>
        <v>15299319</v>
      </c>
      <c r="AA7" s="77">
        <f>SUM($AA$8:$AA$32)</f>
        <v>24355303</v>
      </c>
      <c r="AB7" s="77">
        <f>SUM($AB$8:$AB$32)</f>
        <v>43083</v>
      </c>
      <c r="AC7" s="77">
        <f>SUM($AC$8:$AC$32)</f>
        <v>0</v>
      </c>
      <c r="AD7" s="77">
        <f>SUM($AD$8:$AD$32)</f>
        <v>1784902</v>
      </c>
      <c r="AE7" s="77">
        <f>SUM($AE$8:$AE$32)</f>
        <v>112903023</v>
      </c>
      <c r="AF7" s="77">
        <f>SUM($AF$8:$AF$32)</f>
        <v>4100</v>
      </c>
      <c r="AG7" s="77">
        <f>SUM($AG$8:$AG$32)</f>
        <v>4100</v>
      </c>
      <c r="AH7" s="77">
        <f>SUM($AH$8:$AH$32)</f>
        <v>0</v>
      </c>
      <c r="AI7" s="77">
        <f>SUM($AI$8:$AI$32)</f>
        <v>4100</v>
      </c>
      <c r="AJ7" s="77">
        <f>SUM($AJ$8:$AJ$32)</f>
        <v>0</v>
      </c>
      <c r="AK7" s="77">
        <f>SUM($AK$8:$AK$32)</f>
        <v>0</v>
      </c>
      <c r="AL7" s="77">
        <f>SUM($AL$8:$AL$32)</f>
        <v>0</v>
      </c>
      <c r="AM7" s="77">
        <f>SUM($AM$8:$AM$32)</f>
        <v>0</v>
      </c>
      <c r="AN7" s="77">
        <f>SUM($AN$8:$AN$32)</f>
        <v>154910</v>
      </c>
      <c r="AO7" s="77">
        <f>SUM($AO$8:$AO$32)</f>
        <v>0</v>
      </c>
      <c r="AP7" s="77">
        <f>SUM($AP$8:$AP$32)</f>
        <v>0</v>
      </c>
      <c r="AQ7" s="77">
        <f>SUM($AQ$8:$AQ$32)</f>
        <v>0</v>
      </c>
      <c r="AR7" s="77">
        <f>SUM($AR$8:$AR$32)</f>
        <v>0</v>
      </c>
      <c r="AS7" s="77">
        <f>SUM($AS$8:$AS$32)</f>
        <v>0</v>
      </c>
      <c r="AT7" s="77">
        <f>SUM($AT$8:$AT$32)</f>
        <v>11600</v>
      </c>
      <c r="AU7" s="77">
        <f>SUM($AU$8:$AU$32)</f>
        <v>0</v>
      </c>
      <c r="AV7" s="77">
        <f>SUM($AV$8:$AV$32)</f>
        <v>11555</v>
      </c>
      <c r="AW7" s="77">
        <f>SUM($AW$8:$AW$32)</f>
        <v>45</v>
      </c>
      <c r="AX7" s="77">
        <f>SUM($AX$8:$AX$32)</f>
        <v>0</v>
      </c>
      <c r="AY7" s="77">
        <f>SUM($AY$8:$AY$32)</f>
        <v>143310</v>
      </c>
      <c r="AZ7" s="77">
        <f>SUM($AZ$8:$AZ$32)</f>
        <v>128020</v>
      </c>
      <c r="BA7" s="77">
        <f>SUM($BA$8:$BA$32)</f>
        <v>0</v>
      </c>
      <c r="BB7" s="77">
        <f>SUM($BB$8:$BB$32)</f>
        <v>15289</v>
      </c>
      <c r="BC7" s="77">
        <f>SUM($BC$8:$BC$32)</f>
        <v>1</v>
      </c>
      <c r="BD7" s="77">
        <f>SUM($BD$8:$BD$32)</f>
        <v>0</v>
      </c>
      <c r="BE7" s="77">
        <f>SUM($BE$8:$BE$32)</f>
        <v>0</v>
      </c>
      <c r="BF7" s="77">
        <f>SUM($BF$8:$BF$32)</f>
        <v>10</v>
      </c>
      <c r="BG7" s="77">
        <f>SUM($BG$8:$BG$32)</f>
        <v>159020</v>
      </c>
      <c r="BH7" s="77">
        <f>SUM($BH$8:$BH$32)</f>
        <v>687810</v>
      </c>
      <c r="BI7" s="77">
        <f>SUM($BI$8:$BI$32)</f>
        <v>687464</v>
      </c>
      <c r="BJ7" s="77">
        <f>SUM($BJ$8:$BJ$32)</f>
        <v>0</v>
      </c>
      <c r="BK7" s="77">
        <f>SUM($BK$8:$BK$32)</f>
        <v>564849</v>
      </c>
      <c r="BL7" s="77">
        <f>SUM($BL$8:$BL$32)</f>
        <v>122615</v>
      </c>
      <c r="BM7" s="77">
        <f>SUM($BM$8:$BM$32)</f>
        <v>0</v>
      </c>
      <c r="BN7" s="77">
        <f>SUM($BN$8:$BN$32)</f>
        <v>346</v>
      </c>
      <c r="BO7" s="77">
        <f>SUM($BO$8:$BO$32)</f>
        <v>0</v>
      </c>
      <c r="BP7" s="77">
        <f>SUM($BP$8:$BP$32)</f>
        <v>110589321</v>
      </c>
      <c r="BQ7" s="77">
        <f>SUM($BQ$8:$BQ$32)</f>
        <v>736436</v>
      </c>
      <c r="BR7" s="77">
        <f>SUM($BR$8:$BR$32)</f>
        <v>736436</v>
      </c>
      <c r="BS7" s="77">
        <f>SUM($BS$8:$BS$32)</f>
        <v>0</v>
      </c>
      <c r="BT7" s="77">
        <f>SUM($BT$8:$BT$32)</f>
        <v>0</v>
      </c>
      <c r="BU7" s="77">
        <f>SUM($BU$8:$BU$32)</f>
        <v>0</v>
      </c>
      <c r="BV7" s="77">
        <f>SUM($BV$8:$BV$32)</f>
        <v>21542843</v>
      </c>
      <c r="BW7" s="77">
        <f>SUM($BW$8:$BW$32)</f>
        <v>1450455</v>
      </c>
      <c r="BX7" s="77">
        <f>SUM($BX$8:$BX$32)</f>
        <v>148758</v>
      </c>
      <c r="BY7" s="77">
        <f>SUM($BY$8:$BY$32)</f>
        <v>19943630</v>
      </c>
      <c r="BZ7" s="77">
        <f>SUM($BZ$8:$BZ$32)</f>
        <v>0</v>
      </c>
      <c r="CA7" s="77">
        <f>SUM($CA$8:$CA$32)</f>
        <v>88310042</v>
      </c>
      <c r="CB7" s="77">
        <f>SUM($CB$8:$CB$32)</f>
        <v>12344988</v>
      </c>
      <c r="CC7" s="77">
        <f>SUM($CC$8:$CC$32)</f>
        <v>36295142</v>
      </c>
      <c r="CD7" s="77">
        <f>SUM($CD$8:$CD$32)</f>
        <v>15314608</v>
      </c>
      <c r="CE7" s="77">
        <f>SUM($CE$8:$CE$32)</f>
        <v>24355304</v>
      </c>
      <c r="CF7" s="77">
        <f>SUM($CF$8:$CF$32)</f>
        <v>43083</v>
      </c>
      <c r="CG7" s="77">
        <f>SUM($CG$8:$CG$32)</f>
        <v>0</v>
      </c>
      <c r="CH7" s="77">
        <f>SUM($CH$8:$CH$32)</f>
        <v>1784912</v>
      </c>
      <c r="CI7" s="77">
        <f>SUM($CI$8:$CI$32)</f>
        <v>113062043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468572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468572</v>
      </c>
      <c r="X8" s="81">
        <v>0</v>
      </c>
      <c r="Y8" s="81">
        <v>0</v>
      </c>
      <c r="Z8" s="81">
        <v>2191</v>
      </c>
      <c r="AA8" s="81">
        <v>466381</v>
      </c>
      <c r="AB8" s="89">
        <f>組合分担金内訳!E8</f>
        <v>0</v>
      </c>
      <c r="AC8" s="81">
        <v>0</v>
      </c>
      <c r="AD8" s="81">
        <v>80800</v>
      </c>
      <c r="AE8" s="81">
        <v>549372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2" si="0">SUM(D8,AF8)</f>
        <v>0</v>
      </c>
      <c r="BI8" s="81">
        <f t="shared" ref="BI8:BI32" si="1">SUM(E8,AG8)</f>
        <v>0</v>
      </c>
      <c r="BJ8" s="81">
        <f t="shared" ref="BJ8:BJ32" si="2">SUM(F8,AH8)</f>
        <v>0</v>
      </c>
      <c r="BK8" s="81">
        <f t="shared" ref="BK8:BK32" si="3">SUM(G8,AI8)</f>
        <v>0</v>
      </c>
      <c r="BL8" s="81">
        <f t="shared" ref="BL8:BL32" si="4">SUM(H8,AJ8)</f>
        <v>0</v>
      </c>
      <c r="BM8" s="81">
        <f t="shared" ref="BM8:BM32" si="5">SUM(I8,AK8)</f>
        <v>0</v>
      </c>
      <c r="BN8" s="81">
        <f t="shared" ref="BN8:BN32" si="6">SUM(J8,AL8)</f>
        <v>0</v>
      </c>
      <c r="BO8" s="89">
        <f t="shared" ref="BO8:BO26" si="7">SUM(K8,AM8)</f>
        <v>0</v>
      </c>
      <c r="BP8" s="81">
        <f t="shared" ref="BP8:BP32" si="8">SUM(L8,AN8)</f>
        <v>468572</v>
      </c>
      <c r="BQ8" s="81">
        <f t="shared" ref="BQ8:BQ32" si="9">SUM(M8,AO8)</f>
        <v>0</v>
      </c>
      <c r="BR8" s="81">
        <f t="shared" ref="BR8:BR32" si="10">SUM(N8,AP8)</f>
        <v>0</v>
      </c>
      <c r="BS8" s="81">
        <f t="shared" ref="BS8:BS32" si="11">SUM(O8,AQ8)</f>
        <v>0</v>
      </c>
      <c r="BT8" s="81">
        <f t="shared" ref="BT8:BT32" si="12">SUM(P8,AR8)</f>
        <v>0</v>
      </c>
      <c r="BU8" s="81">
        <f t="shared" ref="BU8:BU32" si="13">SUM(Q8,AS8)</f>
        <v>0</v>
      </c>
      <c r="BV8" s="81">
        <f t="shared" ref="BV8:BV32" si="14">SUM(R8,AT8)</f>
        <v>0</v>
      </c>
      <c r="BW8" s="81">
        <f t="shared" ref="BW8:BW32" si="15">SUM(S8,AU8)</f>
        <v>0</v>
      </c>
      <c r="BX8" s="81">
        <f t="shared" ref="BX8:BX32" si="16">SUM(T8,AV8)</f>
        <v>0</v>
      </c>
      <c r="BY8" s="81">
        <f t="shared" ref="BY8:BY32" si="17">SUM(U8,AW8)</f>
        <v>0</v>
      </c>
      <c r="BZ8" s="81">
        <f t="shared" ref="BZ8:BZ32" si="18">SUM(V8,AX8)</f>
        <v>0</v>
      </c>
      <c r="CA8" s="81">
        <f t="shared" ref="CA8:CA32" si="19">SUM(W8,AY8)</f>
        <v>468572</v>
      </c>
      <c r="CB8" s="81">
        <f t="shared" ref="CB8:CB32" si="20">SUM(X8,AZ8)</f>
        <v>0</v>
      </c>
      <c r="CC8" s="81">
        <f t="shared" ref="CC8:CC32" si="21">SUM(Y8,BA8)</f>
        <v>0</v>
      </c>
      <c r="CD8" s="81">
        <f t="shared" ref="CD8:CD32" si="22">SUM(Z8,BB8)</f>
        <v>2191</v>
      </c>
      <c r="CE8" s="81">
        <f t="shared" ref="CE8:CE32" si="23">SUM(AA8,BC8)</f>
        <v>466381</v>
      </c>
      <c r="CF8" s="89">
        <f t="shared" ref="CF8:CF26" si="24">SUM(AB8,BD8)</f>
        <v>0</v>
      </c>
      <c r="CG8" s="81">
        <f t="shared" ref="CG8:CG32" si="25">SUM(AC8,BE8)</f>
        <v>0</v>
      </c>
      <c r="CH8" s="81">
        <f t="shared" ref="CH8:CH32" si="26">SUM(AD8,BF8)</f>
        <v>80800</v>
      </c>
      <c r="CI8" s="81">
        <f t="shared" ref="CI8:CI32" si="27">SUM(AE8,BG8)</f>
        <v>549372</v>
      </c>
    </row>
    <row r="9" spans="1:87" s="8" customFormat="1" ht="12" customHeight="1">
      <c r="A9" s="8" t="s">
        <v>204</v>
      </c>
      <c r="B9" s="80" t="s">
        <v>207</v>
      </c>
      <c r="C9" s="8" t="s">
        <v>208</v>
      </c>
      <c r="D9" s="81">
        <v>483000</v>
      </c>
      <c r="E9" s="81">
        <v>483000</v>
      </c>
      <c r="F9" s="81">
        <v>0</v>
      </c>
      <c r="G9" s="81">
        <v>369400</v>
      </c>
      <c r="H9" s="81">
        <v>113600</v>
      </c>
      <c r="I9" s="81">
        <v>0</v>
      </c>
      <c r="J9" s="81">
        <v>0</v>
      </c>
      <c r="K9" s="89">
        <f>組合分担金内訳!D9</f>
        <v>0</v>
      </c>
      <c r="L9" s="81">
        <v>9915591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276132</v>
      </c>
      <c r="S9" s="81">
        <v>0</v>
      </c>
      <c r="T9" s="81">
        <v>53</v>
      </c>
      <c r="U9" s="81">
        <v>276079</v>
      </c>
      <c r="V9" s="81">
        <v>0</v>
      </c>
      <c r="W9" s="81">
        <v>9639459</v>
      </c>
      <c r="X9" s="81">
        <v>0</v>
      </c>
      <c r="Y9" s="81">
        <v>0</v>
      </c>
      <c r="Z9" s="81">
        <v>0</v>
      </c>
      <c r="AA9" s="81">
        <v>9639459</v>
      </c>
      <c r="AB9" s="89">
        <f>組合分担金内訳!E9</f>
        <v>0</v>
      </c>
      <c r="AC9" s="81">
        <v>0</v>
      </c>
      <c r="AD9" s="81">
        <v>5533</v>
      </c>
      <c r="AE9" s="81">
        <v>10404124</v>
      </c>
      <c r="AF9" s="81">
        <v>4100</v>
      </c>
      <c r="AG9" s="81">
        <v>4100</v>
      </c>
      <c r="AH9" s="81">
        <v>0</v>
      </c>
      <c r="AI9" s="81">
        <v>4100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4943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4943</v>
      </c>
      <c r="AZ9" s="81">
        <v>4943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9043</v>
      </c>
      <c r="BH9" s="81">
        <f t="shared" si="0"/>
        <v>487100</v>
      </c>
      <c r="BI9" s="81">
        <f t="shared" si="1"/>
        <v>487100</v>
      </c>
      <c r="BJ9" s="81">
        <f t="shared" si="2"/>
        <v>0</v>
      </c>
      <c r="BK9" s="81">
        <f t="shared" si="3"/>
        <v>373500</v>
      </c>
      <c r="BL9" s="81">
        <f t="shared" si="4"/>
        <v>113600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9920534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276132</v>
      </c>
      <c r="BW9" s="81">
        <f t="shared" si="15"/>
        <v>0</v>
      </c>
      <c r="BX9" s="81">
        <f t="shared" si="16"/>
        <v>53</v>
      </c>
      <c r="BY9" s="81">
        <f t="shared" si="17"/>
        <v>276079</v>
      </c>
      <c r="BZ9" s="81">
        <f t="shared" si="18"/>
        <v>0</v>
      </c>
      <c r="CA9" s="81">
        <f t="shared" si="19"/>
        <v>9644402</v>
      </c>
      <c r="CB9" s="81">
        <f t="shared" si="20"/>
        <v>4943</v>
      </c>
      <c r="CC9" s="81">
        <f t="shared" si="21"/>
        <v>0</v>
      </c>
      <c r="CD9" s="81">
        <f t="shared" si="22"/>
        <v>0</v>
      </c>
      <c r="CE9" s="81">
        <f t="shared" si="23"/>
        <v>9639459</v>
      </c>
      <c r="CF9" s="89">
        <f t="shared" si="24"/>
        <v>0</v>
      </c>
      <c r="CG9" s="81">
        <f t="shared" si="25"/>
        <v>0</v>
      </c>
      <c r="CH9" s="81">
        <f t="shared" si="26"/>
        <v>5533</v>
      </c>
      <c r="CI9" s="81">
        <f t="shared" si="27"/>
        <v>10413167</v>
      </c>
    </row>
    <row r="10" spans="1:87" s="8" customFormat="1" ht="12" customHeight="1">
      <c r="A10" s="8" t="s">
        <v>203</v>
      </c>
      <c r="B10" s="80" t="s">
        <v>213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131486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713</v>
      </c>
      <c r="S10" s="81">
        <v>0</v>
      </c>
      <c r="T10" s="81">
        <v>713</v>
      </c>
      <c r="U10" s="81">
        <v>0</v>
      </c>
      <c r="V10" s="81">
        <v>0</v>
      </c>
      <c r="W10" s="81">
        <v>130773</v>
      </c>
      <c r="X10" s="81">
        <v>0</v>
      </c>
      <c r="Y10" s="81">
        <v>69777</v>
      </c>
      <c r="Z10" s="81">
        <v>0</v>
      </c>
      <c r="AA10" s="81">
        <v>60996</v>
      </c>
      <c r="AB10" s="89">
        <f>組合分担金内訳!E10</f>
        <v>0</v>
      </c>
      <c r="AC10" s="81">
        <v>0</v>
      </c>
      <c r="AD10" s="81">
        <v>99070</v>
      </c>
      <c r="AE10" s="81">
        <v>230556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131486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713</v>
      </c>
      <c r="BW10" s="81">
        <f t="shared" si="15"/>
        <v>0</v>
      </c>
      <c r="BX10" s="81">
        <f t="shared" si="16"/>
        <v>713</v>
      </c>
      <c r="BY10" s="81">
        <f t="shared" si="17"/>
        <v>0</v>
      </c>
      <c r="BZ10" s="81">
        <f t="shared" si="18"/>
        <v>0</v>
      </c>
      <c r="CA10" s="81">
        <f t="shared" si="19"/>
        <v>130773</v>
      </c>
      <c r="CB10" s="81">
        <f t="shared" si="20"/>
        <v>0</v>
      </c>
      <c r="CC10" s="81">
        <f t="shared" si="21"/>
        <v>69777</v>
      </c>
      <c r="CD10" s="81">
        <f t="shared" si="22"/>
        <v>0</v>
      </c>
      <c r="CE10" s="81">
        <f t="shared" si="23"/>
        <v>60996</v>
      </c>
      <c r="CF10" s="89">
        <f t="shared" si="24"/>
        <v>0</v>
      </c>
      <c r="CG10" s="81">
        <f t="shared" si="25"/>
        <v>0</v>
      </c>
      <c r="CH10" s="81">
        <f t="shared" si="26"/>
        <v>99070</v>
      </c>
      <c r="CI10" s="81">
        <f t="shared" si="27"/>
        <v>230556</v>
      </c>
    </row>
    <row r="11" spans="1:87" s="8" customFormat="1" ht="12" customHeight="1">
      <c r="A11" s="8" t="s">
        <v>203</v>
      </c>
      <c r="B11" s="80" t="s">
        <v>214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21681260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69961</v>
      </c>
      <c r="S11" s="81">
        <v>0</v>
      </c>
      <c r="T11" s="81">
        <v>69961</v>
      </c>
      <c r="U11" s="81">
        <v>0</v>
      </c>
      <c r="V11" s="81">
        <v>0</v>
      </c>
      <c r="W11" s="81">
        <v>21611299</v>
      </c>
      <c r="X11" s="81">
        <v>1527178</v>
      </c>
      <c r="Y11" s="81">
        <v>5696468</v>
      </c>
      <c r="Z11" s="81">
        <v>14247547</v>
      </c>
      <c r="AA11" s="81">
        <v>140106</v>
      </c>
      <c r="AB11" s="89">
        <f>組合分担金内訳!E11</f>
        <v>0</v>
      </c>
      <c r="AC11" s="81">
        <v>0</v>
      </c>
      <c r="AD11" s="81">
        <v>0</v>
      </c>
      <c r="AE11" s="81">
        <v>21681260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122354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122354</v>
      </c>
      <c r="AZ11" s="81">
        <v>107065</v>
      </c>
      <c r="BA11" s="81">
        <v>0</v>
      </c>
      <c r="BB11" s="81">
        <v>15289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122354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21803614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69961</v>
      </c>
      <c r="BW11" s="81">
        <f t="shared" si="15"/>
        <v>0</v>
      </c>
      <c r="BX11" s="81">
        <f t="shared" si="16"/>
        <v>69961</v>
      </c>
      <c r="BY11" s="81">
        <f t="shared" si="17"/>
        <v>0</v>
      </c>
      <c r="BZ11" s="81">
        <f t="shared" si="18"/>
        <v>0</v>
      </c>
      <c r="CA11" s="81">
        <f t="shared" si="19"/>
        <v>21733653</v>
      </c>
      <c r="CB11" s="81">
        <f t="shared" si="20"/>
        <v>1634243</v>
      </c>
      <c r="CC11" s="81">
        <f t="shared" si="21"/>
        <v>5696468</v>
      </c>
      <c r="CD11" s="81">
        <f t="shared" si="22"/>
        <v>14262836</v>
      </c>
      <c r="CE11" s="81">
        <f t="shared" si="23"/>
        <v>140106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21803614</v>
      </c>
    </row>
    <row r="12" spans="1:87" s="8" customFormat="1" ht="12" customHeight="1">
      <c r="A12" s="8" t="s">
        <v>199</v>
      </c>
      <c r="B12" s="80" t="s">
        <v>224</v>
      </c>
      <c r="C12" s="8" t="s">
        <v>225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31059170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15970727</v>
      </c>
      <c r="S12" s="81">
        <v>0</v>
      </c>
      <c r="T12" s="81">
        <v>0</v>
      </c>
      <c r="U12" s="81">
        <v>15970727</v>
      </c>
      <c r="V12" s="81">
        <v>0</v>
      </c>
      <c r="W12" s="81">
        <v>15088443</v>
      </c>
      <c r="X12" s="81">
        <v>6171260</v>
      </c>
      <c r="Y12" s="81">
        <v>8501546</v>
      </c>
      <c r="Z12" s="81">
        <v>0</v>
      </c>
      <c r="AA12" s="81">
        <v>415637</v>
      </c>
      <c r="AB12" s="89">
        <f>組合分担金内訳!E12</f>
        <v>42974</v>
      </c>
      <c r="AC12" s="81">
        <v>0</v>
      </c>
      <c r="AD12" s="81">
        <v>0</v>
      </c>
      <c r="AE12" s="81">
        <v>31059170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31059170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15970727</v>
      </c>
      <c r="BW12" s="81">
        <f t="shared" si="15"/>
        <v>0</v>
      </c>
      <c r="BX12" s="81">
        <f t="shared" si="16"/>
        <v>0</v>
      </c>
      <c r="BY12" s="81">
        <f t="shared" si="17"/>
        <v>15970727</v>
      </c>
      <c r="BZ12" s="81">
        <f t="shared" si="18"/>
        <v>0</v>
      </c>
      <c r="CA12" s="81">
        <f t="shared" si="19"/>
        <v>15088443</v>
      </c>
      <c r="CB12" s="81">
        <f t="shared" si="20"/>
        <v>6171260</v>
      </c>
      <c r="CC12" s="81">
        <f t="shared" si="21"/>
        <v>8501546</v>
      </c>
      <c r="CD12" s="81">
        <f t="shared" si="22"/>
        <v>0</v>
      </c>
      <c r="CE12" s="81">
        <f t="shared" si="23"/>
        <v>415637</v>
      </c>
      <c r="CF12" s="89">
        <f t="shared" si="24"/>
        <v>42974</v>
      </c>
      <c r="CG12" s="81">
        <f t="shared" si="25"/>
        <v>0</v>
      </c>
      <c r="CH12" s="81">
        <f t="shared" si="26"/>
        <v>0</v>
      </c>
      <c r="CI12" s="81">
        <f t="shared" si="27"/>
        <v>31059170</v>
      </c>
    </row>
    <row r="13" spans="1:87" s="8" customFormat="1" ht="12" customHeight="1">
      <c r="A13" s="8" t="s">
        <v>199</v>
      </c>
      <c r="B13" s="80" t="s">
        <v>228</v>
      </c>
      <c r="C13" s="8" t="s">
        <v>229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234</v>
      </c>
      <c r="B14" s="80" t="s">
        <v>232</v>
      </c>
      <c r="C14" s="8" t="s">
        <v>233</v>
      </c>
      <c r="D14" s="81">
        <v>95136</v>
      </c>
      <c r="E14" s="81">
        <v>94790</v>
      </c>
      <c r="F14" s="81">
        <v>0</v>
      </c>
      <c r="G14" s="81">
        <v>94790</v>
      </c>
      <c r="H14" s="81">
        <v>0</v>
      </c>
      <c r="I14" s="81">
        <v>0</v>
      </c>
      <c r="J14" s="81">
        <v>346</v>
      </c>
      <c r="K14" s="89">
        <f>組合分担金内訳!D14</f>
        <v>0</v>
      </c>
      <c r="L14" s="81">
        <v>1048270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350</v>
      </c>
      <c r="S14" s="81">
        <v>0</v>
      </c>
      <c r="T14" s="81">
        <v>0</v>
      </c>
      <c r="U14" s="81">
        <v>350</v>
      </c>
      <c r="V14" s="81">
        <v>0</v>
      </c>
      <c r="W14" s="81">
        <v>1047920</v>
      </c>
      <c r="X14" s="81">
        <v>138168</v>
      </c>
      <c r="Y14" s="81">
        <v>366615</v>
      </c>
      <c r="Z14" s="81">
        <v>543137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1143406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95136</v>
      </c>
      <c r="BI14" s="81">
        <f t="shared" si="1"/>
        <v>94790</v>
      </c>
      <c r="BJ14" s="81">
        <f t="shared" si="2"/>
        <v>0</v>
      </c>
      <c r="BK14" s="81">
        <f t="shared" si="3"/>
        <v>94790</v>
      </c>
      <c r="BL14" s="81">
        <f t="shared" si="4"/>
        <v>0</v>
      </c>
      <c r="BM14" s="81">
        <f t="shared" si="5"/>
        <v>0</v>
      </c>
      <c r="BN14" s="81">
        <f t="shared" si="6"/>
        <v>346</v>
      </c>
      <c r="BO14" s="89">
        <f t="shared" si="7"/>
        <v>0</v>
      </c>
      <c r="BP14" s="81">
        <f t="shared" si="8"/>
        <v>1048270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350</v>
      </c>
      <c r="BW14" s="81">
        <f t="shared" si="15"/>
        <v>0</v>
      </c>
      <c r="BX14" s="81">
        <f t="shared" si="16"/>
        <v>0</v>
      </c>
      <c r="BY14" s="81">
        <f t="shared" si="17"/>
        <v>350</v>
      </c>
      <c r="BZ14" s="81">
        <f t="shared" si="18"/>
        <v>0</v>
      </c>
      <c r="CA14" s="81">
        <f t="shared" si="19"/>
        <v>1047920</v>
      </c>
      <c r="CB14" s="81">
        <f t="shared" si="20"/>
        <v>138168</v>
      </c>
      <c r="CC14" s="81">
        <f t="shared" si="21"/>
        <v>366615</v>
      </c>
      <c r="CD14" s="81">
        <f t="shared" si="22"/>
        <v>543137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1143406</v>
      </c>
    </row>
    <row r="15" spans="1:87" s="8" customFormat="1" ht="12" customHeight="1">
      <c r="A15" s="8" t="s">
        <v>199</v>
      </c>
      <c r="B15" s="80" t="s">
        <v>235</v>
      </c>
      <c r="C15" s="8" t="s">
        <v>237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3404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3404</v>
      </c>
      <c r="X15" s="81">
        <v>0</v>
      </c>
      <c r="Y15" s="81">
        <v>0</v>
      </c>
      <c r="Z15" s="81">
        <v>0</v>
      </c>
      <c r="AA15" s="81">
        <v>3404</v>
      </c>
      <c r="AB15" s="89">
        <f>組合分担金内訳!E15</f>
        <v>0</v>
      </c>
      <c r="AC15" s="81">
        <v>0</v>
      </c>
      <c r="AD15" s="81">
        <v>868759</v>
      </c>
      <c r="AE15" s="81">
        <v>872163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1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1</v>
      </c>
      <c r="AZ15" s="81">
        <v>0</v>
      </c>
      <c r="BA15" s="81">
        <v>0</v>
      </c>
      <c r="BB15" s="81">
        <v>0</v>
      </c>
      <c r="BC15" s="81">
        <v>1</v>
      </c>
      <c r="BD15" s="89">
        <f>組合分担金内訳!H15</f>
        <v>0</v>
      </c>
      <c r="BE15" s="81">
        <v>0</v>
      </c>
      <c r="BF15" s="81">
        <v>10</v>
      </c>
      <c r="BG15" s="81">
        <v>11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3405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3405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3405</v>
      </c>
      <c r="CF15" s="89">
        <f t="shared" si="24"/>
        <v>0</v>
      </c>
      <c r="CG15" s="81">
        <f t="shared" si="25"/>
        <v>0</v>
      </c>
      <c r="CH15" s="81">
        <f t="shared" si="26"/>
        <v>868769</v>
      </c>
      <c r="CI15" s="81">
        <f t="shared" si="27"/>
        <v>872174</v>
      </c>
    </row>
    <row r="16" spans="1:87" s="8" customFormat="1" ht="12" customHeight="1">
      <c r="A16" s="8" t="s">
        <v>204</v>
      </c>
      <c r="B16" s="80" t="s">
        <v>240</v>
      </c>
      <c r="C16" s="8" t="s">
        <v>241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460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460</v>
      </c>
      <c r="X16" s="81">
        <v>460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460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460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460</v>
      </c>
      <c r="CB16" s="81">
        <f t="shared" si="20"/>
        <v>460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460</v>
      </c>
    </row>
    <row r="17" spans="1:87" s="8" customFormat="1" ht="12" customHeight="1">
      <c r="A17" s="8" t="s">
        <v>203</v>
      </c>
      <c r="B17" s="80" t="s">
        <v>242</v>
      </c>
      <c r="C17" s="8" t="s">
        <v>243</v>
      </c>
      <c r="D17" s="81">
        <v>9015</v>
      </c>
      <c r="E17" s="81">
        <v>9015</v>
      </c>
      <c r="F17" s="81">
        <v>0</v>
      </c>
      <c r="G17" s="81">
        <v>0</v>
      </c>
      <c r="H17" s="81">
        <v>9015</v>
      </c>
      <c r="I17" s="81">
        <v>0</v>
      </c>
      <c r="J17" s="81">
        <v>0</v>
      </c>
      <c r="K17" s="89">
        <f>組合分担金内訳!D17</f>
        <v>0</v>
      </c>
      <c r="L17" s="81">
        <v>20883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5043</v>
      </c>
      <c r="S17" s="81">
        <v>0</v>
      </c>
      <c r="T17" s="81">
        <v>5043</v>
      </c>
      <c r="U17" s="81">
        <v>0</v>
      </c>
      <c r="V17" s="81">
        <v>0</v>
      </c>
      <c r="W17" s="81">
        <v>15840</v>
      </c>
      <c r="X17" s="81">
        <v>4167</v>
      </c>
      <c r="Y17" s="81">
        <v>6565</v>
      </c>
      <c r="Z17" s="81">
        <v>694</v>
      </c>
      <c r="AA17" s="81">
        <v>4414</v>
      </c>
      <c r="AB17" s="89">
        <f>組合分担金内訳!E17</f>
        <v>0</v>
      </c>
      <c r="AC17" s="81">
        <v>0</v>
      </c>
      <c r="AD17" s="81">
        <v>11821</v>
      </c>
      <c r="AE17" s="81">
        <v>41719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9015</v>
      </c>
      <c r="BI17" s="81">
        <f t="shared" si="1"/>
        <v>9015</v>
      </c>
      <c r="BJ17" s="81">
        <f t="shared" si="2"/>
        <v>0</v>
      </c>
      <c r="BK17" s="81">
        <f t="shared" si="3"/>
        <v>0</v>
      </c>
      <c r="BL17" s="81">
        <f t="shared" si="4"/>
        <v>9015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20883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5043</v>
      </c>
      <c r="BW17" s="81">
        <f t="shared" si="15"/>
        <v>0</v>
      </c>
      <c r="BX17" s="81">
        <f t="shared" si="16"/>
        <v>5043</v>
      </c>
      <c r="BY17" s="81">
        <f t="shared" si="17"/>
        <v>0</v>
      </c>
      <c r="BZ17" s="81">
        <f t="shared" si="18"/>
        <v>0</v>
      </c>
      <c r="CA17" s="81">
        <f t="shared" si="19"/>
        <v>15840</v>
      </c>
      <c r="CB17" s="81">
        <f t="shared" si="20"/>
        <v>4167</v>
      </c>
      <c r="CC17" s="81">
        <f t="shared" si="21"/>
        <v>6565</v>
      </c>
      <c r="CD17" s="81">
        <f t="shared" si="22"/>
        <v>694</v>
      </c>
      <c r="CE17" s="81">
        <f t="shared" si="23"/>
        <v>4414</v>
      </c>
      <c r="CF17" s="89">
        <f t="shared" si="24"/>
        <v>0</v>
      </c>
      <c r="CG17" s="81">
        <f t="shared" si="25"/>
        <v>0</v>
      </c>
      <c r="CH17" s="81">
        <f t="shared" si="26"/>
        <v>11821</v>
      </c>
      <c r="CI17" s="81">
        <f t="shared" si="27"/>
        <v>41719</v>
      </c>
    </row>
    <row r="18" spans="1:87" s="8" customFormat="1" ht="12" customHeight="1">
      <c r="A18" s="8" t="s">
        <v>234</v>
      </c>
      <c r="B18" s="80" t="s">
        <v>246</v>
      </c>
      <c r="C18" s="8" t="s">
        <v>249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252</v>
      </c>
      <c r="C19" s="8" t="s">
        <v>253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255</v>
      </c>
      <c r="C20" s="8" t="s">
        <v>258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239724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239724</v>
      </c>
      <c r="X20" s="81">
        <v>915</v>
      </c>
      <c r="Y20" s="81">
        <v>0</v>
      </c>
      <c r="Z20" s="81">
        <v>93133</v>
      </c>
      <c r="AA20" s="81">
        <v>145676</v>
      </c>
      <c r="AB20" s="89">
        <f>組合分担金内訳!E20</f>
        <v>109</v>
      </c>
      <c r="AC20" s="81">
        <v>0</v>
      </c>
      <c r="AD20" s="81">
        <v>60278</v>
      </c>
      <c r="AE20" s="81">
        <v>300002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239724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239724</v>
      </c>
      <c r="CB20" s="81">
        <f t="shared" si="20"/>
        <v>915</v>
      </c>
      <c r="CC20" s="81">
        <f t="shared" si="21"/>
        <v>0</v>
      </c>
      <c r="CD20" s="81">
        <f t="shared" si="22"/>
        <v>93133</v>
      </c>
      <c r="CE20" s="81">
        <f t="shared" si="23"/>
        <v>145676</v>
      </c>
      <c r="CF20" s="89">
        <f t="shared" si="24"/>
        <v>109</v>
      </c>
      <c r="CG20" s="81">
        <f t="shared" si="25"/>
        <v>0</v>
      </c>
      <c r="CH20" s="81">
        <f t="shared" si="26"/>
        <v>60278</v>
      </c>
      <c r="CI20" s="81">
        <f t="shared" si="27"/>
        <v>300002</v>
      </c>
    </row>
    <row r="21" spans="1:87" s="8" customFormat="1" ht="12" customHeight="1">
      <c r="A21" s="8" t="s">
        <v>199</v>
      </c>
      <c r="B21" s="80" t="s">
        <v>261</v>
      </c>
      <c r="C21" s="8" t="s">
        <v>264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1437470</v>
      </c>
      <c r="M21" s="81">
        <v>993</v>
      </c>
      <c r="N21" s="81">
        <v>993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1436477</v>
      </c>
      <c r="X21" s="81">
        <v>0</v>
      </c>
      <c r="Y21" s="81">
        <v>0</v>
      </c>
      <c r="Z21" s="81">
        <v>0</v>
      </c>
      <c r="AA21" s="81">
        <v>1436477</v>
      </c>
      <c r="AB21" s="89">
        <f>組合分担金内訳!E21</f>
        <v>0</v>
      </c>
      <c r="AC21" s="81">
        <v>0</v>
      </c>
      <c r="AD21" s="81">
        <v>170717</v>
      </c>
      <c r="AE21" s="81">
        <v>1608187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1437470</v>
      </c>
      <c r="BQ21" s="81">
        <f t="shared" si="9"/>
        <v>993</v>
      </c>
      <c r="BR21" s="81">
        <f t="shared" si="10"/>
        <v>993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1436477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1436477</v>
      </c>
      <c r="CF21" s="89">
        <f t="shared" si="24"/>
        <v>0</v>
      </c>
      <c r="CG21" s="81">
        <f t="shared" si="25"/>
        <v>0</v>
      </c>
      <c r="CH21" s="81">
        <f t="shared" si="26"/>
        <v>170717</v>
      </c>
      <c r="CI21" s="81">
        <f t="shared" si="27"/>
        <v>1608187</v>
      </c>
    </row>
    <row r="22" spans="1:87" s="8" customFormat="1" ht="12" customHeight="1">
      <c r="A22" s="8" t="s">
        <v>199</v>
      </c>
      <c r="B22" s="80" t="s">
        <v>267</v>
      </c>
      <c r="C22" s="8" t="s">
        <v>266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11359126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23044</v>
      </c>
      <c r="S22" s="81">
        <v>0</v>
      </c>
      <c r="T22" s="81">
        <v>23044</v>
      </c>
      <c r="U22" s="81">
        <v>0</v>
      </c>
      <c r="V22" s="81">
        <v>0</v>
      </c>
      <c r="W22" s="81">
        <v>11336082</v>
      </c>
      <c r="X22" s="81">
        <v>4109082</v>
      </c>
      <c r="Y22" s="81">
        <v>7227000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487924</v>
      </c>
      <c r="AE22" s="81">
        <v>11847050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6053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45</v>
      </c>
      <c r="AU22" s="81">
        <v>0</v>
      </c>
      <c r="AV22" s="81">
        <v>0</v>
      </c>
      <c r="AW22" s="81">
        <v>45</v>
      </c>
      <c r="AX22" s="81">
        <v>0</v>
      </c>
      <c r="AY22" s="81">
        <v>6008</v>
      </c>
      <c r="AZ22" s="81">
        <v>6008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6053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11365179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23089</v>
      </c>
      <c r="BW22" s="81">
        <f t="shared" si="15"/>
        <v>0</v>
      </c>
      <c r="BX22" s="81">
        <f t="shared" si="16"/>
        <v>23044</v>
      </c>
      <c r="BY22" s="81">
        <f t="shared" si="17"/>
        <v>45</v>
      </c>
      <c r="BZ22" s="81">
        <f t="shared" si="18"/>
        <v>0</v>
      </c>
      <c r="CA22" s="81">
        <f t="shared" si="19"/>
        <v>11342090</v>
      </c>
      <c r="CB22" s="81">
        <f t="shared" si="20"/>
        <v>4115090</v>
      </c>
      <c r="CC22" s="81">
        <f t="shared" si="21"/>
        <v>7227000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487924</v>
      </c>
      <c r="CI22" s="81">
        <f t="shared" si="27"/>
        <v>11853103</v>
      </c>
    </row>
    <row r="23" spans="1:87" s="8" customFormat="1" ht="12" customHeight="1">
      <c r="A23" s="8" t="s">
        <v>199</v>
      </c>
      <c r="B23" s="80" t="s">
        <v>268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287326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287326</v>
      </c>
      <c r="X23" s="81">
        <v>119871</v>
      </c>
      <c r="Y23" s="81">
        <v>0</v>
      </c>
      <c r="Z23" s="81">
        <v>0</v>
      </c>
      <c r="AA23" s="81">
        <v>167455</v>
      </c>
      <c r="AB23" s="89">
        <f>組合分担金内訳!E23</f>
        <v>0</v>
      </c>
      <c r="AC23" s="81">
        <v>0</v>
      </c>
      <c r="AD23" s="81">
        <v>0</v>
      </c>
      <c r="AE23" s="81">
        <v>287326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287326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287326</v>
      </c>
      <c r="CB23" s="81">
        <f t="shared" si="20"/>
        <v>119871</v>
      </c>
      <c r="CC23" s="81">
        <f t="shared" si="21"/>
        <v>0</v>
      </c>
      <c r="CD23" s="81">
        <f t="shared" si="22"/>
        <v>0</v>
      </c>
      <c r="CE23" s="81">
        <f t="shared" si="23"/>
        <v>167455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287326</v>
      </c>
    </row>
    <row r="24" spans="1:87" s="8" customFormat="1" ht="12" customHeight="1">
      <c r="A24" s="8" t="s">
        <v>204</v>
      </c>
      <c r="B24" s="80" t="s">
        <v>272</v>
      </c>
      <c r="C24" s="8" t="s">
        <v>273</v>
      </c>
      <c r="D24" s="81">
        <v>83470</v>
      </c>
      <c r="E24" s="81">
        <v>83470</v>
      </c>
      <c r="F24" s="81">
        <v>0</v>
      </c>
      <c r="G24" s="81">
        <v>83470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1882323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1882323</v>
      </c>
      <c r="X24" s="81">
        <v>822</v>
      </c>
      <c r="Y24" s="81">
        <v>1880317</v>
      </c>
      <c r="Z24" s="81">
        <v>0</v>
      </c>
      <c r="AA24" s="81">
        <v>1184</v>
      </c>
      <c r="AB24" s="89">
        <f>組合分担金内訳!E24</f>
        <v>0</v>
      </c>
      <c r="AC24" s="81">
        <v>0</v>
      </c>
      <c r="AD24" s="81">
        <v>0</v>
      </c>
      <c r="AE24" s="81">
        <v>1965793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83470</v>
      </c>
      <c r="BI24" s="81">
        <f t="shared" si="1"/>
        <v>83470</v>
      </c>
      <c r="BJ24" s="81">
        <f t="shared" si="2"/>
        <v>0</v>
      </c>
      <c r="BK24" s="81">
        <f t="shared" si="3"/>
        <v>83470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1882323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1882323</v>
      </c>
      <c r="CB24" s="81">
        <f t="shared" si="20"/>
        <v>822</v>
      </c>
      <c r="CC24" s="81">
        <f t="shared" si="21"/>
        <v>1880317</v>
      </c>
      <c r="CD24" s="81">
        <f t="shared" si="22"/>
        <v>0</v>
      </c>
      <c r="CE24" s="81">
        <f t="shared" si="23"/>
        <v>1184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1965793</v>
      </c>
    </row>
    <row r="25" spans="1:87" s="8" customFormat="1" ht="12" customHeight="1">
      <c r="A25" s="8" t="s">
        <v>199</v>
      </c>
      <c r="B25" s="80" t="s">
        <v>279</v>
      </c>
      <c r="C25" s="8" t="s">
        <v>281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16331920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38171</v>
      </c>
      <c r="S25" s="81">
        <v>0</v>
      </c>
      <c r="T25" s="81">
        <v>38171</v>
      </c>
      <c r="U25" s="81">
        <v>0</v>
      </c>
      <c r="V25" s="81">
        <v>0</v>
      </c>
      <c r="W25" s="81">
        <v>16293749</v>
      </c>
      <c r="X25" s="81">
        <v>0</v>
      </c>
      <c r="Y25" s="81">
        <v>12546854</v>
      </c>
      <c r="Z25" s="81">
        <v>0</v>
      </c>
      <c r="AA25" s="81">
        <v>3746895</v>
      </c>
      <c r="AB25" s="89">
        <f>組合分担金内訳!E25</f>
        <v>0</v>
      </c>
      <c r="AC25" s="81">
        <v>0</v>
      </c>
      <c r="AD25" s="81">
        <v>0</v>
      </c>
      <c r="AE25" s="81">
        <v>16331920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21559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11555</v>
      </c>
      <c r="AU25" s="81">
        <v>0</v>
      </c>
      <c r="AV25" s="81">
        <v>11555</v>
      </c>
      <c r="AW25" s="81">
        <v>0</v>
      </c>
      <c r="AX25" s="81">
        <v>0</v>
      </c>
      <c r="AY25" s="81">
        <v>10004</v>
      </c>
      <c r="AZ25" s="81">
        <v>10004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21559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16353479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49726</v>
      </c>
      <c r="BW25" s="81">
        <f t="shared" si="15"/>
        <v>0</v>
      </c>
      <c r="BX25" s="81">
        <f t="shared" si="16"/>
        <v>49726</v>
      </c>
      <c r="BY25" s="81">
        <f t="shared" si="17"/>
        <v>0</v>
      </c>
      <c r="BZ25" s="81">
        <f t="shared" si="18"/>
        <v>0</v>
      </c>
      <c r="CA25" s="81">
        <f t="shared" si="19"/>
        <v>16303753</v>
      </c>
      <c r="CB25" s="81">
        <f t="shared" si="20"/>
        <v>10004</v>
      </c>
      <c r="CC25" s="81">
        <f t="shared" si="21"/>
        <v>12546854</v>
      </c>
      <c r="CD25" s="81">
        <f t="shared" si="22"/>
        <v>0</v>
      </c>
      <c r="CE25" s="81">
        <f t="shared" si="23"/>
        <v>3746895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16353479</v>
      </c>
    </row>
    <row r="26" spans="1:87" s="8" customFormat="1" ht="12" customHeight="1">
      <c r="A26" s="8" t="s">
        <v>204</v>
      </c>
      <c r="B26" s="80" t="s">
        <v>282</v>
      </c>
      <c r="C26" s="8" t="s">
        <v>283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14524234</v>
      </c>
      <c r="M26" s="81">
        <v>735443</v>
      </c>
      <c r="N26" s="81">
        <v>735443</v>
      </c>
      <c r="O26" s="81">
        <v>0</v>
      </c>
      <c r="P26" s="81">
        <v>0</v>
      </c>
      <c r="Q26" s="81">
        <v>0</v>
      </c>
      <c r="R26" s="81">
        <v>5146884</v>
      </c>
      <c r="S26" s="81">
        <v>1450455</v>
      </c>
      <c r="T26" s="81">
        <v>0</v>
      </c>
      <c r="U26" s="81">
        <v>3696429</v>
      </c>
      <c r="V26" s="81">
        <v>0</v>
      </c>
      <c r="W26" s="81">
        <v>8641907</v>
      </c>
      <c r="X26" s="81">
        <v>145045</v>
      </c>
      <c r="Y26" s="81">
        <v>0</v>
      </c>
      <c r="Z26" s="81">
        <v>369643</v>
      </c>
      <c r="AA26" s="81">
        <v>8127219</v>
      </c>
      <c r="AB26" s="89">
        <f>組合分担金内訳!E26</f>
        <v>0</v>
      </c>
      <c r="AC26" s="81">
        <v>0</v>
      </c>
      <c r="AD26" s="81">
        <v>0</v>
      </c>
      <c r="AE26" s="81">
        <v>14524234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14524234</v>
      </c>
      <c r="BQ26" s="81">
        <f t="shared" si="9"/>
        <v>735443</v>
      </c>
      <c r="BR26" s="81">
        <f t="shared" si="10"/>
        <v>735443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5146884</v>
      </c>
      <c r="BW26" s="81">
        <f t="shared" si="15"/>
        <v>1450455</v>
      </c>
      <c r="BX26" s="81">
        <f t="shared" si="16"/>
        <v>0</v>
      </c>
      <c r="BY26" s="81">
        <f t="shared" si="17"/>
        <v>3696429</v>
      </c>
      <c r="BZ26" s="81">
        <f t="shared" si="18"/>
        <v>0</v>
      </c>
      <c r="CA26" s="81">
        <f t="shared" si="19"/>
        <v>8641907</v>
      </c>
      <c r="CB26" s="81">
        <f t="shared" si="20"/>
        <v>145045</v>
      </c>
      <c r="CC26" s="81">
        <f t="shared" si="21"/>
        <v>0</v>
      </c>
      <c r="CD26" s="81">
        <f t="shared" si="22"/>
        <v>369643</v>
      </c>
      <c r="CE26" s="81">
        <f t="shared" si="23"/>
        <v>8127219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14524234</v>
      </c>
    </row>
    <row r="27" spans="1:87" s="8" customFormat="1" ht="12" customHeight="1">
      <c r="A27" s="8" t="s">
        <v>204</v>
      </c>
      <c r="B27" s="80" t="s">
        <v>285</v>
      </c>
      <c r="C27" s="8" t="s">
        <v>286</v>
      </c>
      <c r="D27" s="81">
        <v>13089</v>
      </c>
      <c r="E27" s="81">
        <v>13089</v>
      </c>
      <c r="F27" s="81">
        <v>0</v>
      </c>
      <c r="G27" s="81">
        <v>13089</v>
      </c>
      <c r="H27" s="81">
        <v>0</v>
      </c>
      <c r="I27" s="81">
        <v>0</v>
      </c>
      <c r="J27" s="81">
        <v>0</v>
      </c>
      <c r="K27" s="89">
        <v>0</v>
      </c>
      <c r="L27" s="81">
        <v>218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218</v>
      </c>
      <c r="S27" s="81">
        <v>0</v>
      </c>
      <c r="T27" s="81">
        <v>218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13307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13089</v>
      </c>
      <c r="BI27" s="81">
        <f t="shared" si="1"/>
        <v>13089</v>
      </c>
      <c r="BJ27" s="81">
        <f t="shared" si="2"/>
        <v>0</v>
      </c>
      <c r="BK27" s="81">
        <f t="shared" si="3"/>
        <v>13089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218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218</v>
      </c>
      <c r="BW27" s="81">
        <f t="shared" si="15"/>
        <v>0</v>
      </c>
      <c r="BX27" s="81">
        <f t="shared" si="16"/>
        <v>218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13307</v>
      </c>
    </row>
    <row r="28" spans="1:87" s="8" customFormat="1" ht="12" customHeight="1">
      <c r="A28" s="8" t="s">
        <v>204</v>
      </c>
      <c r="B28" s="80" t="s">
        <v>289</v>
      </c>
      <c r="C28" s="8" t="s">
        <v>288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290</v>
      </c>
      <c r="C29" s="8" t="s">
        <v>291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295</v>
      </c>
      <c r="C30" s="8" t="s">
        <v>293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296</v>
      </c>
      <c r="C31" s="8" t="s">
        <v>297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298</v>
      </c>
      <c r="C32" s="8" t="s">
        <v>299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42974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42974</v>
      </c>
      <c r="X32" s="81">
        <v>0</v>
      </c>
      <c r="Y32" s="81">
        <v>0</v>
      </c>
      <c r="Z32" s="81">
        <v>42974</v>
      </c>
      <c r="AA32" s="81">
        <v>0</v>
      </c>
      <c r="AB32" s="89">
        <v>0</v>
      </c>
      <c r="AC32" s="81">
        <v>0</v>
      </c>
      <c r="AD32" s="81">
        <v>0</v>
      </c>
      <c r="AE32" s="81">
        <v>42974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42974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42974</v>
      </c>
      <c r="CB32" s="81">
        <f t="shared" si="20"/>
        <v>0</v>
      </c>
      <c r="CC32" s="81">
        <f t="shared" si="21"/>
        <v>0</v>
      </c>
      <c r="CD32" s="81">
        <f t="shared" si="22"/>
        <v>42974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42974</v>
      </c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319" priority="29" stopIfTrue="1">
      <formula>$A33&lt;&gt;""</formula>
    </cfRule>
  </conditionalFormatting>
  <conditionalFormatting sqref="A32:CI32">
    <cfRule type="expression" dxfId="318" priority="2" stopIfTrue="1">
      <formula>$A32&lt;&gt;""</formula>
    </cfRule>
  </conditionalFormatting>
  <conditionalFormatting sqref="A8:CI8">
    <cfRule type="expression" dxfId="317" priority="27" stopIfTrue="1">
      <formula>$A8&lt;&gt;""</formula>
    </cfRule>
  </conditionalFormatting>
  <conditionalFormatting sqref="A9:CI9">
    <cfRule type="expression" dxfId="316" priority="26" stopIfTrue="1">
      <formula>$A9&lt;&gt;""</formula>
    </cfRule>
  </conditionalFormatting>
  <conditionalFormatting sqref="A10:CI10">
    <cfRule type="expression" dxfId="315" priority="25" stopIfTrue="1">
      <formula>$A10&lt;&gt;""</formula>
    </cfRule>
  </conditionalFormatting>
  <conditionalFormatting sqref="A11:CI11">
    <cfRule type="expression" dxfId="314" priority="24" stopIfTrue="1">
      <formula>$A11&lt;&gt;""</formula>
    </cfRule>
  </conditionalFormatting>
  <conditionalFormatting sqref="A12:CI12">
    <cfRule type="expression" dxfId="313" priority="23" stopIfTrue="1">
      <formula>$A12&lt;&gt;""</formula>
    </cfRule>
  </conditionalFormatting>
  <conditionalFormatting sqref="A13:CI13">
    <cfRule type="expression" dxfId="312" priority="22" stopIfTrue="1">
      <formula>$A13&lt;&gt;""</formula>
    </cfRule>
  </conditionalFormatting>
  <conditionalFormatting sqref="A14:CI14">
    <cfRule type="expression" dxfId="311" priority="21" stopIfTrue="1">
      <formula>$A14&lt;&gt;""</formula>
    </cfRule>
  </conditionalFormatting>
  <conditionalFormatting sqref="A15:CI15">
    <cfRule type="expression" dxfId="310" priority="20" stopIfTrue="1">
      <formula>$A15&lt;&gt;""</formula>
    </cfRule>
  </conditionalFormatting>
  <conditionalFormatting sqref="A16:CI16">
    <cfRule type="expression" dxfId="309" priority="19" stopIfTrue="1">
      <formula>$A16&lt;&gt;""</formula>
    </cfRule>
  </conditionalFormatting>
  <conditionalFormatting sqref="A17:CI17">
    <cfRule type="expression" dxfId="308" priority="18" stopIfTrue="1">
      <formula>$A17&lt;&gt;""</formula>
    </cfRule>
  </conditionalFormatting>
  <conditionalFormatting sqref="A18:CI18">
    <cfRule type="expression" dxfId="307" priority="17" stopIfTrue="1">
      <formula>$A18&lt;&gt;""</formula>
    </cfRule>
  </conditionalFormatting>
  <conditionalFormatting sqref="A19:CI19">
    <cfRule type="expression" dxfId="306" priority="16" stopIfTrue="1">
      <formula>$A19&lt;&gt;""</formula>
    </cfRule>
  </conditionalFormatting>
  <conditionalFormatting sqref="A20:CI20">
    <cfRule type="expression" dxfId="305" priority="15" stopIfTrue="1">
      <formula>$A20&lt;&gt;""</formula>
    </cfRule>
  </conditionalFormatting>
  <conditionalFormatting sqref="A21:CI21">
    <cfRule type="expression" dxfId="304" priority="14" stopIfTrue="1">
      <formula>$A21&lt;&gt;""</formula>
    </cfRule>
  </conditionalFormatting>
  <conditionalFormatting sqref="A22:CI22">
    <cfRule type="expression" dxfId="303" priority="13" stopIfTrue="1">
      <formula>$A22&lt;&gt;""</formula>
    </cfRule>
  </conditionalFormatting>
  <conditionalFormatting sqref="A23:CI23">
    <cfRule type="expression" dxfId="302" priority="12" stopIfTrue="1">
      <formula>$A23&lt;&gt;""</formula>
    </cfRule>
  </conditionalFormatting>
  <conditionalFormatting sqref="A24:CI24">
    <cfRule type="expression" dxfId="301" priority="11" stopIfTrue="1">
      <formula>$A24&lt;&gt;""</formula>
    </cfRule>
  </conditionalFormatting>
  <conditionalFormatting sqref="A25:CI25">
    <cfRule type="expression" dxfId="300" priority="10" stopIfTrue="1">
      <formula>$A25&lt;&gt;""</formula>
    </cfRule>
  </conditionalFormatting>
  <conditionalFormatting sqref="A26:CI26">
    <cfRule type="expression" dxfId="299" priority="9" stopIfTrue="1">
      <formula>$A26&lt;&gt;""</formula>
    </cfRule>
  </conditionalFormatting>
  <conditionalFormatting sqref="A7:CI7">
    <cfRule type="expression" dxfId="298" priority="1" stopIfTrue="1">
      <formula>$A7&lt;&gt;""</formula>
    </cfRule>
  </conditionalFormatting>
  <conditionalFormatting sqref="A27:CI27">
    <cfRule type="expression" dxfId="297" priority="7" stopIfTrue="1">
      <formula>$A27&lt;&gt;""</formula>
    </cfRule>
  </conditionalFormatting>
  <conditionalFormatting sqref="A28:CI28">
    <cfRule type="expression" dxfId="296" priority="6" stopIfTrue="1">
      <formula>$A28&lt;&gt;""</formula>
    </cfRule>
  </conditionalFormatting>
  <conditionalFormatting sqref="A29:CI29">
    <cfRule type="expression" dxfId="295" priority="5" stopIfTrue="1">
      <formula>$A29&lt;&gt;""</formula>
    </cfRule>
  </conditionalFormatting>
  <conditionalFormatting sqref="A30:CI30">
    <cfRule type="expression" dxfId="294" priority="4" stopIfTrue="1">
      <formula>$A30&lt;&gt;""</formula>
    </cfRule>
  </conditionalFormatting>
  <conditionalFormatting sqref="A31:CI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304</v>
      </c>
      <c r="C7" s="76" t="s">
        <v>305</v>
      </c>
      <c r="D7" s="96">
        <f>SUM($D$8:$D$26)</f>
        <v>0</v>
      </c>
      <c r="E7" s="96">
        <f>SUM($E$8:$E$26)</f>
        <v>43083</v>
      </c>
      <c r="F7" s="96">
        <f>SUM($F$8:$F$26)</f>
        <v>43083</v>
      </c>
      <c r="G7" s="96">
        <f>SUM($G$8:$G$26)</f>
        <v>0</v>
      </c>
      <c r="H7" s="96">
        <f>SUM($H$8:$H$26)</f>
        <v>0</v>
      </c>
      <c r="I7" s="96">
        <f>SUM($I$8:$I$26)</f>
        <v>0</v>
      </c>
      <c r="J7" s="96">
        <f>COUNTIF($J$8:$J$26,"&lt;&gt;") - COUNTIF($J$8:$J$26,"&lt; &gt;")</f>
        <v>3</v>
      </c>
      <c r="K7" s="96">
        <f>COUNTIF($K$8:$K$26,"&lt;&gt;") - COUNTIF($K$8:$K$26,"&lt; &gt;")</f>
        <v>3</v>
      </c>
      <c r="L7" s="96">
        <f>SUM($L$8:$L$26)</f>
        <v>0</v>
      </c>
      <c r="M7" s="96">
        <f>SUM($M$8:$M$26)</f>
        <v>43083</v>
      </c>
      <c r="N7" s="96">
        <f>SUM($N$8:$N$26)</f>
        <v>43083</v>
      </c>
      <c r="O7" s="96">
        <f>SUM($O$8:$O$26)</f>
        <v>0</v>
      </c>
      <c r="P7" s="96">
        <f>SUM($P$8:$P$26)</f>
        <v>0</v>
      </c>
      <c r="Q7" s="96">
        <f>SUM($Q$8:$Q$26)</f>
        <v>0</v>
      </c>
      <c r="R7" s="96">
        <f>COUNTIF($R$8:$R$26,"&lt;&gt;") - COUNTIF($R$8:$R$26,"&lt; &gt;")</f>
        <v>0</v>
      </c>
      <c r="S7" s="96">
        <f>COUNTIF($S$8:$S$26,"&lt;&gt;") - COUNTIF($S$8:$S$26,"&lt; &gt;")</f>
        <v>0</v>
      </c>
      <c r="T7" s="96">
        <f>SUM($T$8:$T$26)</f>
        <v>0</v>
      </c>
      <c r="U7" s="96">
        <f>SUM($U$8:$U$26)</f>
        <v>0</v>
      </c>
      <c r="V7" s="96">
        <f>SUM($V$8:$V$26)</f>
        <v>0</v>
      </c>
      <c r="W7" s="96">
        <f>SUM($W$8:$W$26)</f>
        <v>0</v>
      </c>
      <c r="X7" s="96">
        <f>SUM($X$8:$X$26)</f>
        <v>0</v>
      </c>
      <c r="Y7" s="96">
        <f>SUM($Y$8:$Y$26)</f>
        <v>0</v>
      </c>
      <c r="Z7" s="96">
        <f>COUNTIF($Z$8:$Z$26,"&lt;&gt;") - COUNTIF($Z$8:$Z$26,"&lt; &gt;")</f>
        <v>0</v>
      </c>
      <c r="AA7" s="96">
        <f>COUNTIF($AA$8:$AA$26,"&lt;&gt;") - COUNTIF($AA$8:$AA$26,"&lt; &gt;")</f>
        <v>0</v>
      </c>
      <c r="AB7" s="96">
        <f>SUM($AB$8:$AB$26)</f>
        <v>0</v>
      </c>
      <c r="AC7" s="96">
        <f>SUM($AC$8:$AC$26)</f>
        <v>0</v>
      </c>
      <c r="AD7" s="96">
        <f>SUM($AD$8:$AD$26)</f>
        <v>0</v>
      </c>
      <c r="AE7" s="96">
        <f>SUM($AE$8:$AE$26)</f>
        <v>0</v>
      </c>
      <c r="AF7" s="96">
        <f>SUM($AF$8:$AF$26)</f>
        <v>0</v>
      </c>
      <c r="AG7" s="96">
        <f>SUM($AG$8:$AG$26)</f>
        <v>0</v>
      </c>
      <c r="AH7" s="96">
        <f>COUNTIF($AH$8:$AH$26,"&lt;&gt;") - COUNTIF($AH$8:$AH$26,"&lt; &gt;")</f>
        <v>0</v>
      </c>
      <c r="AI7" s="96">
        <f>COUNTIF($AI$8:$AI$26,"&lt;&gt;") - COUNTIF($AI$8:$AI$26,"&lt; &gt;")</f>
        <v>0</v>
      </c>
      <c r="AJ7" s="96">
        <f>SUM($AJ$8:$AJ$26)</f>
        <v>0</v>
      </c>
      <c r="AK7" s="96">
        <f>SUM($AK$8:$AK$26)</f>
        <v>0</v>
      </c>
      <c r="AL7" s="96">
        <f>SUM($AL$8:$AL$26)</f>
        <v>0</v>
      </c>
      <c r="AM7" s="96">
        <f>SUM($AM$8:$AM$26)</f>
        <v>0</v>
      </c>
      <c r="AN7" s="96">
        <f>SUM($AN$8:$AN$26)</f>
        <v>0</v>
      </c>
      <c r="AO7" s="96">
        <f>SUM($AO$8:$AO$26)</f>
        <v>0</v>
      </c>
      <c r="AP7" s="96">
        <f>COUNTIF($AP$8:$AP$26,"&lt;&gt;") - COUNTIF($AP$8:$AP$26,"&lt; &gt;")</f>
        <v>0</v>
      </c>
      <c r="AQ7" s="96">
        <f>COUNTIF($AQ$8:$AQ$26,"&lt;&gt;") - COUNTIF($AQ$8:$AQ$26,"&lt; &gt;")</f>
        <v>0</v>
      </c>
      <c r="AR7" s="96">
        <f>SUM($AR$8:$AR$26)</f>
        <v>0</v>
      </c>
      <c r="AS7" s="96">
        <f>SUM($AS$8:$AS$26)</f>
        <v>0</v>
      </c>
      <c r="AT7" s="96">
        <f>SUM($AT$8:$AT$26)</f>
        <v>0</v>
      </c>
      <c r="AU7" s="96">
        <f>SUM($AU$8:$AU$26)</f>
        <v>0</v>
      </c>
      <c r="AV7" s="96">
        <f>SUM($AV$8:$AV$26)</f>
        <v>0</v>
      </c>
      <c r="AW7" s="96">
        <f>SUM($AW$8:$AW$26)</f>
        <v>0</v>
      </c>
      <c r="AX7" s="96">
        <f>COUNTIF($AX$8:$AX$26,"&lt;&gt;") - COUNTIF($AX$8:$AX$26,"&lt; &gt;")</f>
        <v>0</v>
      </c>
      <c r="AY7" s="96">
        <f>COUNTIF($AY$8:$AY$26,"&lt;&gt;") - COUNTIF($AY$8:$AY$26,"&lt; &gt;")</f>
        <v>0</v>
      </c>
      <c r="AZ7" s="96">
        <f>SUM($AZ$8:$AZ$26)</f>
        <v>0</v>
      </c>
      <c r="BA7" s="96">
        <f>SUM($BA$8:$BA$26)</f>
        <v>0</v>
      </c>
      <c r="BB7" s="96">
        <f>SUM($BB$8:$BB$26)</f>
        <v>0</v>
      </c>
      <c r="BC7" s="96">
        <f>SUM($BC$8:$BC$26)</f>
        <v>0</v>
      </c>
      <c r="BD7" s="96">
        <f>SUM($BD$8:$BD$26)</f>
        <v>0</v>
      </c>
      <c r="BE7" s="96">
        <f>SUM($BE$8:$BE$26)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211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216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218</v>
      </c>
      <c r="K11" s="79" t="s">
        <v>219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221</v>
      </c>
      <c r="C12" s="8" t="s">
        <v>223</v>
      </c>
      <c r="D12" s="78">
        <f>SUM(L12,T12,AB12,AJ12,AR12,AZ12)</f>
        <v>0</v>
      </c>
      <c r="E12" s="78">
        <f>SUM(M12,U12,AC12,AK12,AS12,BA12)</f>
        <v>42974</v>
      </c>
      <c r="F12" s="78">
        <f>SUM(D12:E12)</f>
        <v>42974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226</v>
      </c>
      <c r="K12" s="79" t="s">
        <v>227</v>
      </c>
      <c r="L12" s="78">
        <v>0</v>
      </c>
      <c r="M12" s="78">
        <v>42974</v>
      </c>
      <c r="N12" s="78">
        <f>SUM(L12,+M12)</f>
        <v>42974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228</v>
      </c>
      <c r="C13" s="8" t="s">
        <v>229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232</v>
      </c>
      <c r="C14" s="8" t="s">
        <v>233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235</v>
      </c>
      <c r="C15" s="8" t="s">
        <v>236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244</v>
      </c>
      <c r="C17" s="8" t="s">
        <v>243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250</v>
      </c>
      <c r="C19" s="8" t="s">
        <v>251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255</v>
      </c>
      <c r="C20" s="8" t="s">
        <v>257</v>
      </c>
      <c r="D20" s="78">
        <f>SUM(L20,T20,AB20,AJ20,AR20,AZ20)</f>
        <v>0</v>
      </c>
      <c r="E20" s="78">
        <f>SUM(M20,U20,AC20,AK20,AS20,BA20)</f>
        <v>109</v>
      </c>
      <c r="F20" s="78">
        <f>SUM(D20:E20)</f>
        <v>109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259</v>
      </c>
      <c r="K20" s="79" t="s">
        <v>260</v>
      </c>
      <c r="L20" s="78">
        <v>0</v>
      </c>
      <c r="M20" s="78">
        <v>109</v>
      </c>
      <c r="N20" s="78">
        <f>SUM(L20,+M20)</f>
        <v>109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261</v>
      </c>
      <c r="C21" s="8" t="s">
        <v>263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265</v>
      </c>
      <c r="C22" s="8" t="s">
        <v>266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271</v>
      </c>
      <c r="C23" s="8" t="s">
        <v>270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275</v>
      </c>
      <c r="B24" s="80" t="s">
        <v>272</v>
      </c>
      <c r="C24" s="8" t="s">
        <v>276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279</v>
      </c>
      <c r="C25" s="8" t="s">
        <v>278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284</v>
      </c>
      <c r="C26" s="8" t="s">
        <v>283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3:BE995">
    <cfRule type="expression" dxfId="290" priority="29" stopIfTrue="1">
      <formula>$A33&lt;&gt;""</formula>
    </cfRule>
  </conditionalFormatting>
  <conditionalFormatting sqref="A32:BE32">
    <cfRule type="expression" dxfId="289" priority="2" stopIfTrue="1">
      <formula>$A32&lt;&gt;""</formula>
    </cfRule>
  </conditionalFormatting>
  <conditionalFormatting sqref="A8:BE8">
    <cfRule type="expression" dxfId="288" priority="27" stopIfTrue="1">
      <formula>$A8&lt;&gt;""</formula>
    </cfRule>
  </conditionalFormatting>
  <conditionalFormatting sqref="A9:BE9">
    <cfRule type="expression" dxfId="287" priority="26" stopIfTrue="1">
      <formula>$A9&lt;&gt;""</formula>
    </cfRule>
  </conditionalFormatting>
  <conditionalFormatting sqref="A10:BE10">
    <cfRule type="expression" dxfId="286" priority="25" stopIfTrue="1">
      <formula>$A10&lt;&gt;""</formula>
    </cfRule>
  </conditionalFormatting>
  <conditionalFormatting sqref="A11:BE11">
    <cfRule type="expression" dxfId="285" priority="24" stopIfTrue="1">
      <formula>$A11&lt;&gt;""</formula>
    </cfRule>
  </conditionalFormatting>
  <conditionalFormatting sqref="A12:BE12">
    <cfRule type="expression" dxfId="284" priority="23" stopIfTrue="1">
      <formula>$A12&lt;&gt;""</formula>
    </cfRule>
  </conditionalFormatting>
  <conditionalFormatting sqref="A13:BE13">
    <cfRule type="expression" dxfId="283" priority="22" stopIfTrue="1">
      <formula>$A13&lt;&gt;""</formula>
    </cfRule>
  </conditionalFormatting>
  <conditionalFormatting sqref="A14:BE14">
    <cfRule type="expression" dxfId="282" priority="21" stopIfTrue="1">
      <formula>$A14&lt;&gt;""</formula>
    </cfRule>
  </conditionalFormatting>
  <conditionalFormatting sqref="A15:BE15">
    <cfRule type="expression" dxfId="281" priority="20" stopIfTrue="1">
      <formula>$A15&lt;&gt;""</formula>
    </cfRule>
  </conditionalFormatting>
  <conditionalFormatting sqref="A16:BE16">
    <cfRule type="expression" dxfId="280" priority="19" stopIfTrue="1">
      <formula>$A16&lt;&gt;""</formula>
    </cfRule>
  </conditionalFormatting>
  <conditionalFormatting sqref="A17:BE17">
    <cfRule type="expression" dxfId="279" priority="18" stopIfTrue="1">
      <formula>$A17&lt;&gt;""</formula>
    </cfRule>
  </conditionalFormatting>
  <conditionalFormatting sqref="A18:BE18">
    <cfRule type="expression" dxfId="278" priority="17" stopIfTrue="1">
      <formula>$A18&lt;&gt;""</formula>
    </cfRule>
  </conditionalFormatting>
  <conditionalFormatting sqref="A19:BE19">
    <cfRule type="expression" dxfId="277" priority="16" stopIfTrue="1">
      <formula>$A19&lt;&gt;""</formula>
    </cfRule>
  </conditionalFormatting>
  <conditionalFormatting sqref="A20:BE20">
    <cfRule type="expression" dxfId="276" priority="15" stopIfTrue="1">
      <formula>$A20&lt;&gt;""</formula>
    </cfRule>
  </conditionalFormatting>
  <conditionalFormatting sqref="A21:BE21">
    <cfRule type="expression" dxfId="275" priority="14" stopIfTrue="1">
      <formula>$A21&lt;&gt;""</formula>
    </cfRule>
  </conditionalFormatting>
  <conditionalFormatting sqref="A22:BE22">
    <cfRule type="expression" dxfId="274" priority="13" stopIfTrue="1">
      <formula>$A22&lt;&gt;""</formula>
    </cfRule>
  </conditionalFormatting>
  <conditionalFormatting sqref="A23:BE23">
    <cfRule type="expression" dxfId="273" priority="12" stopIfTrue="1">
      <formula>$A23&lt;&gt;""</formula>
    </cfRule>
  </conditionalFormatting>
  <conditionalFormatting sqref="A24:BE24">
    <cfRule type="expression" dxfId="272" priority="11" stopIfTrue="1">
      <formula>$A24&lt;&gt;""</formula>
    </cfRule>
  </conditionalFormatting>
  <conditionalFormatting sqref="A25:BE25">
    <cfRule type="expression" dxfId="271" priority="10" stopIfTrue="1">
      <formula>$A25&lt;&gt;""</formula>
    </cfRule>
  </conditionalFormatting>
  <conditionalFormatting sqref="A26:BE26">
    <cfRule type="expression" dxfId="270" priority="9" stopIfTrue="1">
      <formula>$A26&lt;&gt;""</formula>
    </cfRule>
  </conditionalFormatting>
  <conditionalFormatting sqref="A7:BE7">
    <cfRule type="expression" dxfId="269" priority="1" stopIfTrue="1">
      <formula>$A7&lt;&gt;""</formula>
    </cfRule>
  </conditionalFormatting>
  <conditionalFormatting sqref="A27:BE27">
    <cfRule type="expression" dxfId="268" priority="7" stopIfTrue="1">
      <formula>$A27&lt;&gt;""</formula>
    </cfRule>
  </conditionalFormatting>
  <conditionalFormatting sqref="A28:BE28">
    <cfRule type="expression" dxfId="267" priority="6" stopIfTrue="1">
      <formula>$A28&lt;&gt;""</formula>
    </cfRule>
  </conditionalFormatting>
  <conditionalFormatting sqref="A29:BE29">
    <cfRule type="expression" dxfId="266" priority="5" stopIfTrue="1">
      <formula>$A29&lt;&gt;""</formula>
    </cfRule>
  </conditionalFormatting>
  <conditionalFormatting sqref="A30:BE30">
    <cfRule type="expression" dxfId="265" priority="4" stopIfTrue="1">
      <formula>$A30&lt;&gt;""</formula>
    </cfRule>
  </conditionalFormatting>
  <conditionalFormatting sqref="A31:BE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304</v>
      </c>
      <c r="C7" s="76" t="s">
        <v>302</v>
      </c>
      <c r="D7" s="96">
        <f>SUM($D$8:$D$13)</f>
        <v>43083</v>
      </c>
      <c r="E7" s="96">
        <f>SUM($E$8:$E$13)</f>
        <v>0</v>
      </c>
      <c r="F7" s="96">
        <f>COUNTIF($F$8:$F$13,"&lt;&gt;") - COUNTIF($F$8:$F$13,"&lt; &gt;")</f>
        <v>2</v>
      </c>
      <c r="G7" s="96">
        <f>COUNTIF($G$8:$G$13,"&lt;&gt;") - COUNTIF($G$8:$G$13,"&lt; &gt;")</f>
        <v>2</v>
      </c>
      <c r="H7" s="96">
        <f>SUM($H$8:$H$13)</f>
        <v>43083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199</v>
      </c>
      <c r="B8" s="80" t="s">
        <v>285</v>
      </c>
      <c r="C8" s="8" t="s">
        <v>286</v>
      </c>
      <c r="D8" s="78">
        <f>SUM(H8,L8,P8,T8,X8,AB8,AF8,AJ8,AN8,AR8,AV8,AZ8,BD8,BH8,BL8,BP8,BT8,BX8,CB8,CF8,CJ8,CN8,CR8,CV8,CZ8,DD8,DH8,DL8,DP8,DT8)</f>
        <v>109</v>
      </c>
      <c r="E8" s="78">
        <f>SUM(I8,M8,Q8,U8,Y8,AC8,AG8,AK8,AO8,AS8,AW8,BA8,BE8,BI8,BM8,BQ8,BU8,BY8,CC8,CG8,CK8,CO8,CS8,CW8,DA8,DE8,DI8,DM8,DQ8,DU8)</f>
        <v>0</v>
      </c>
      <c r="F8" s="92" t="s">
        <v>254</v>
      </c>
      <c r="G8" s="79" t="s">
        <v>256</v>
      </c>
      <c r="H8" s="78">
        <v>109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289</v>
      </c>
      <c r="C9" s="8" t="s">
        <v>288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290</v>
      </c>
      <c r="C10" s="8" t="s">
        <v>291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294</v>
      </c>
      <c r="C11" s="8" t="s">
        <v>293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296</v>
      </c>
      <c r="C12" s="8" t="s">
        <v>297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298</v>
      </c>
      <c r="C13" s="8" t="s">
        <v>299</v>
      </c>
      <c r="D13" s="78">
        <f>SUM(H13,L13,P13,T13,X13,AB13,AF13,AJ13,AN13,AR13,AV13,AZ13,BD13,BH13,BL13,BP13,BT13,BX13,CB13,CF13,CJ13,CN13,CR13,CV13,CZ13,DD13,DH13,DL13,DP13,DT13)</f>
        <v>42974</v>
      </c>
      <c r="E13" s="78">
        <f>SUM(I13,M13,Q13,U13,Y13,AC13,AG13,AK13,AO13,AS13,AW13,BA13,BE13,BI13,BM13,BQ13,BU13,BY13,CC13,CG13,CK13,CO13,CS13,CW13,DA13,DE13,DI13,DM13,DQ13,DU13)</f>
        <v>0</v>
      </c>
      <c r="F13" s="92" t="s">
        <v>220</v>
      </c>
      <c r="G13" s="79" t="s">
        <v>222</v>
      </c>
      <c r="H13" s="78">
        <v>42974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6">
    <cfRule type="expression" dxfId="260" priority="248" stopIfTrue="1">
      <formula>$A14&lt;&gt;""</formula>
    </cfRule>
  </conditionalFormatting>
  <conditionalFormatting sqref="BJ13:BQ13">
    <cfRule type="expression" dxfId="259" priority="16" stopIfTrue="1">
      <formula>$A27&lt;&gt;""</formula>
    </cfRule>
  </conditionalFormatting>
  <conditionalFormatting sqref="A7:DU7">
    <cfRule type="expression" dxfId="230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2C37CF7-290D-474F-8EBD-F27A075614AC}"/>
</file>

<file path=customXml/itemProps2.xml><?xml version="1.0" encoding="utf-8"?>
<ds:datastoreItem xmlns:ds="http://schemas.openxmlformats.org/officeDocument/2006/customXml" ds:itemID="{FF27E730-D892-4B31-A6CF-C80F6C3DB045}"/>
</file>

<file path=customXml/itemProps3.xml><?xml version="1.0" encoding="utf-8"?>
<ds:datastoreItem xmlns:ds="http://schemas.openxmlformats.org/officeDocument/2006/customXml" ds:itemID="{84DA1601-48D2-45A7-8F8C-0A1FD8F1D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2026-01-30T08:15:30Z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