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938411E0-1140-4970-92B0-CF6554B95B9B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ごみ処理概要!$A$6:$AR$25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ごみ処理概要!$2:$26</definedName>
    <definedName name="_xlnm.Print_Area" localSheetId="3">ごみ処理量内訳!$2:$26</definedName>
    <definedName name="_xlnm.Print_Area" localSheetId="1">ごみ搬入量内訳!$2:$26</definedName>
    <definedName name="_xlnm.Print_Area" localSheetId="2">施設区分別搬入量内訳!$2:$26</definedName>
    <definedName name="_xlnm.Print_Area" localSheetId="5">施設資源化量内訳!$2:$26</definedName>
    <definedName name="_xlnm.Print_Area" localSheetId="4">資源化量内訳!$2:$26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AJ22" i="1" s="1"/>
  <c r="FW23" i="9"/>
  <c r="FW24" i="9"/>
  <c r="FW25" i="9"/>
  <c r="FW26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AI19" i="1" s="1"/>
  <c r="EX20" i="9"/>
  <c r="EX21" i="9"/>
  <c r="EX22" i="9"/>
  <c r="EX23" i="9"/>
  <c r="EX24" i="9"/>
  <c r="EX25" i="9"/>
  <c r="EX26" i="9"/>
  <c r="DY8" i="9"/>
  <c r="DY9" i="9"/>
  <c r="DY10" i="9"/>
  <c r="DY11" i="9"/>
  <c r="DY12" i="9"/>
  <c r="DY13" i="9"/>
  <c r="DY14" i="9"/>
  <c r="DY15" i="9"/>
  <c r="DY16" i="9"/>
  <c r="AH16" i="1" s="1"/>
  <c r="DY17" i="9"/>
  <c r="DY18" i="9"/>
  <c r="DY19" i="9"/>
  <c r="DY20" i="9"/>
  <c r="DY21" i="9"/>
  <c r="DY22" i="9"/>
  <c r="DY23" i="9"/>
  <c r="DY24" i="9"/>
  <c r="DY25" i="9"/>
  <c r="DY26" i="9"/>
  <c r="CZ8" i="9"/>
  <c r="CZ9" i="9"/>
  <c r="CZ10" i="9"/>
  <c r="CZ11" i="9"/>
  <c r="CZ12" i="9"/>
  <c r="CZ13" i="9"/>
  <c r="AG13" i="1" s="1"/>
  <c r="CZ14" i="9"/>
  <c r="CZ15" i="9"/>
  <c r="CZ16" i="9"/>
  <c r="CZ17" i="9"/>
  <c r="CZ18" i="9"/>
  <c r="CZ19" i="9"/>
  <c r="CZ20" i="9"/>
  <c r="CZ21" i="9"/>
  <c r="CZ22" i="9"/>
  <c r="CZ23" i="9"/>
  <c r="CZ24" i="9"/>
  <c r="CZ25" i="9"/>
  <c r="CZ26" i="9"/>
  <c r="CA8" i="9"/>
  <c r="CA9" i="9"/>
  <c r="CA10" i="9"/>
  <c r="D10" i="9" s="1"/>
  <c r="BB10" i="4" s="1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CA26" i="9"/>
  <c r="BB8" i="9"/>
  <c r="BB9" i="9"/>
  <c r="BB10" i="9"/>
  <c r="BB11" i="9"/>
  <c r="BB12" i="9"/>
  <c r="BB13" i="9"/>
  <c r="BB14" i="9"/>
  <c r="BB15" i="9"/>
  <c r="BB16" i="9"/>
  <c r="BB17" i="9"/>
  <c r="BB18" i="9"/>
  <c r="BB19" i="9"/>
  <c r="BB20" i="9"/>
  <c r="BB21" i="9"/>
  <c r="BB22" i="9"/>
  <c r="BB23" i="9"/>
  <c r="BB24" i="9"/>
  <c r="BB25" i="9"/>
  <c r="BB26" i="9"/>
  <c r="AC8" i="9"/>
  <c r="AC9" i="9"/>
  <c r="AC10" i="9"/>
  <c r="AC11" i="9"/>
  <c r="AC12" i="9"/>
  <c r="AC13" i="9"/>
  <c r="AC14" i="9"/>
  <c r="D14" i="9" s="1"/>
  <c r="AC15" i="9"/>
  <c r="AC16" i="9"/>
  <c r="AC17" i="9"/>
  <c r="AC18" i="9"/>
  <c r="AC19" i="9"/>
  <c r="AC20" i="9"/>
  <c r="D20" i="9" s="1"/>
  <c r="BB20" i="4" s="1"/>
  <c r="AC21" i="9"/>
  <c r="AC22" i="9"/>
  <c r="AC23" i="9"/>
  <c r="AC24" i="9"/>
  <c r="AC25" i="9"/>
  <c r="AC26" i="9"/>
  <c r="AB8" i="9"/>
  <c r="AB9" i="9"/>
  <c r="AB10" i="9"/>
  <c r="AB11" i="9"/>
  <c r="BZ11" i="4" s="1"/>
  <c r="AB11" i="4" s="1"/>
  <c r="AB12" i="9"/>
  <c r="AB13" i="9"/>
  <c r="BZ13" i="4" s="1"/>
  <c r="AB14" i="9"/>
  <c r="AB15" i="9"/>
  <c r="AB16" i="9"/>
  <c r="AB17" i="9"/>
  <c r="BZ17" i="4" s="1"/>
  <c r="AB17" i="4" s="1"/>
  <c r="AB18" i="9"/>
  <c r="AB19" i="9"/>
  <c r="BZ19" i="4" s="1"/>
  <c r="AB20" i="9"/>
  <c r="AB21" i="9"/>
  <c r="AB22" i="9"/>
  <c r="AB23" i="9"/>
  <c r="BZ23" i="4" s="1"/>
  <c r="AB23" i="4" s="1"/>
  <c r="AB24" i="9"/>
  <c r="AB25" i="9"/>
  <c r="BZ25" i="4" s="1"/>
  <c r="AB26" i="9"/>
  <c r="AA8" i="9"/>
  <c r="AA9" i="9"/>
  <c r="AA10" i="9"/>
  <c r="AA11" i="9"/>
  <c r="BY11" i="4" s="1"/>
  <c r="AA12" i="9"/>
  <c r="BY12" i="4" s="1"/>
  <c r="AA13" i="9"/>
  <c r="AA14" i="9"/>
  <c r="BY14" i="4" s="1"/>
  <c r="AA15" i="9"/>
  <c r="AA16" i="9"/>
  <c r="BY16" i="4" s="1"/>
  <c r="AA16" i="4" s="1"/>
  <c r="AA17" i="9"/>
  <c r="AA18" i="9"/>
  <c r="BY18" i="4" s="1"/>
  <c r="AA19" i="9"/>
  <c r="AA20" i="9"/>
  <c r="AA21" i="9"/>
  <c r="AA22" i="9"/>
  <c r="AA23" i="9"/>
  <c r="AA24" i="9"/>
  <c r="BY24" i="4" s="1"/>
  <c r="AA25" i="9"/>
  <c r="AA26" i="9"/>
  <c r="Z8" i="9"/>
  <c r="Z9" i="9"/>
  <c r="Z10" i="9"/>
  <c r="Z11" i="9"/>
  <c r="BX11" i="4" s="1"/>
  <c r="Z12" i="9"/>
  <c r="Z13" i="9"/>
  <c r="Z14" i="9"/>
  <c r="Z15" i="9"/>
  <c r="Z16" i="9"/>
  <c r="BX16" i="4" s="1"/>
  <c r="Z17" i="9"/>
  <c r="BX17" i="4" s="1"/>
  <c r="Z18" i="9"/>
  <c r="Z19" i="9"/>
  <c r="Z20" i="9"/>
  <c r="Z21" i="9"/>
  <c r="BX21" i="4" s="1"/>
  <c r="Z21" i="4" s="1"/>
  <c r="Z22" i="9"/>
  <c r="Z23" i="9"/>
  <c r="BX23" i="4" s="1"/>
  <c r="Z24" i="9"/>
  <c r="BX24" i="4" s="1"/>
  <c r="Z24" i="4" s="1"/>
  <c r="Z25" i="9"/>
  <c r="Z26" i="9"/>
  <c r="Y8" i="9"/>
  <c r="Y9" i="9"/>
  <c r="Y10" i="9"/>
  <c r="BW10" i="4" s="1"/>
  <c r="Y11" i="9"/>
  <c r="Y12" i="9"/>
  <c r="BW12" i="4" s="1"/>
  <c r="Y12" i="4" s="1"/>
  <c r="Y13" i="9"/>
  <c r="Y14" i="9"/>
  <c r="BW14" i="4" s="1"/>
  <c r="Y14" i="4" s="1"/>
  <c r="Y15" i="9"/>
  <c r="Y16" i="9"/>
  <c r="BW16" i="4" s="1"/>
  <c r="Y17" i="9"/>
  <c r="Y18" i="9"/>
  <c r="Y19" i="9"/>
  <c r="Y20" i="9"/>
  <c r="Y21" i="9"/>
  <c r="Y22" i="9"/>
  <c r="BW22" i="4" s="1"/>
  <c r="Y23" i="9"/>
  <c r="Y24" i="9"/>
  <c r="BW24" i="4" s="1"/>
  <c r="Y24" i="4" s="1"/>
  <c r="Y25" i="9"/>
  <c r="Y26" i="9"/>
  <c r="BW26" i="4" s="1"/>
  <c r="X8" i="9"/>
  <c r="X9" i="9"/>
  <c r="BV9" i="4" s="1"/>
  <c r="X10" i="9"/>
  <c r="X11" i="9"/>
  <c r="X12" i="9"/>
  <c r="X13" i="9"/>
  <c r="X14" i="9"/>
  <c r="X15" i="9"/>
  <c r="BV15" i="4" s="1"/>
  <c r="X15" i="4" s="1"/>
  <c r="X16" i="9"/>
  <c r="X17" i="9"/>
  <c r="X18" i="9"/>
  <c r="X19" i="9"/>
  <c r="X20" i="9"/>
  <c r="X21" i="9"/>
  <c r="BV21" i="4" s="1"/>
  <c r="X22" i="9"/>
  <c r="X23" i="9"/>
  <c r="X24" i="9"/>
  <c r="BV24" i="4" s="1"/>
  <c r="X24" i="4" s="1"/>
  <c r="X25" i="9"/>
  <c r="X26" i="9"/>
  <c r="W8" i="9"/>
  <c r="BU8" i="4" s="1"/>
  <c r="W9" i="9"/>
  <c r="W10" i="9"/>
  <c r="W11" i="9"/>
  <c r="W12" i="9"/>
  <c r="BU12" i="4" s="1"/>
  <c r="W12" i="4" s="1"/>
  <c r="W13" i="9"/>
  <c r="W14" i="9"/>
  <c r="BU14" i="4" s="1"/>
  <c r="W15" i="9"/>
  <c r="W16" i="9"/>
  <c r="W17" i="9"/>
  <c r="W18" i="9"/>
  <c r="BU18" i="4" s="1"/>
  <c r="W19" i="9"/>
  <c r="W20" i="9"/>
  <c r="BU20" i="4" s="1"/>
  <c r="W20" i="4" s="1"/>
  <c r="W21" i="9"/>
  <c r="W22" i="9"/>
  <c r="BU22" i="4" s="1"/>
  <c r="W22" i="4" s="1"/>
  <c r="W23" i="9"/>
  <c r="W24" i="9"/>
  <c r="BU24" i="4" s="1"/>
  <c r="W24" i="4" s="1"/>
  <c r="W25" i="9"/>
  <c r="W26" i="9"/>
  <c r="BU26" i="4" s="1"/>
  <c r="W26" i="4" s="1"/>
  <c r="V8" i="9"/>
  <c r="V9" i="9"/>
  <c r="V10" i="9"/>
  <c r="V11" i="9"/>
  <c r="V12" i="9"/>
  <c r="BT12" i="4" s="1"/>
  <c r="V13" i="9"/>
  <c r="BT13" i="4" s="1"/>
  <c r="V13" i="4" s="1"/>
  <c r="V14" i="9"/>
  <c r="V15" i="9"/>
  <c r="BT15" i="4" s="1"/>
  <c r="V15" i="4" s="1"/>
  <c r="V16" i="9"/>
  <c r="V17" i="9"/>
  <c r="BT17" i="4" s="1"/>
  <c r="V17" i="4" s="1"/>
  <c r="V18" i="9"/>
  <c r="V19" i="9"/>
  <c r="BT19" i="4" s="1"/>
  <c r="V19" i="4" s="1"/>
  <c r="V20" i="9"/>
  <c r="V21" i="9"/>
  <c r="V22" i="9"/>
  <c r="V23" i="9"/>
  <c r="V24" i="9"/>
  <c r="BT24" i="4" s="1"/>
  <c r="V24" i="4" s="1"/>
  <c r="V25" i="9"/>
  <c r="BT25" i="4" s="1"/>
  <c r="V25" i="4" s="1"/>
  <c r="V26" i="9"/>
  <c r="U8" i="9"/>
  <c r="U9" i="9"/>
  <c r="U10" i="9"/>
  <c r="U11" i="9"/>
  <c r="U12" i="9"/>
  <c r="BS12" i="4" s="1"/>
  <c r="U12" i="4" s="1"/>
  <c r="U13" i="9"/>
  <c r="U14" i="9"/>
  <c r="U15" i="9"/>
  <c r="U16" i="9"/>
  <c r="U17" i="9"/>
  <c r="BS17" i="4" s="1"/>
  <c r="U17" i="4" s="1"/>
  <c r="U18" i="9"/>
  <c r="BS18" i="4" s="1"/>
  <c r="U18" i="4" s="1"/>
  <c r="U19" i="9"/>
  <c r="U20" i="9"/>
  <c r="U21" i="9"/>
  <c r="U22" i="9"/>
  <c r="BS22" i="4" s="1"/>
  <c r="U22" i="4" s="1"/>
  <c r="U23" i="9"/>
  <c r="U24" i="9"/>
  <c r="BS24" i="4" s="1"/>
  <c r="U24" i="4" s="1"/>
  <c r="U25" i="9"/>
  <c r="BS25" i="4" s="1"/>
  <c r="U25" i="4" s="1"/>
  <c r="U26" i="9"/>
  <c r="T8" i="9"/>
  <c r="T9" i="9"/>
  <c r="T10" i="9"/>
  <c r="T11" i="9"/>
  <c r="BR11" i="4" s="1"/>
  <c r="T11" i="4" s="1"/>
  <c r="T12" i="9"/>
  <c r="T13" i="9"/>
  <c r="BR13" i="4" s="1"/>
  <c r="T13" i="4" s="1"/>
  <c r="T14" i="9"/>
  <c r="T15" i="9"/>
  <c r="BR15" i="4" s="1"/>
  <c r="T15" i="4" s="1"/>
  <c r="T16" i="9"/>
  <c r="T17" i="9"/>
  <c r="BR17" i="4" s="1"/>
  <c r="T17" i="4" s="1"/>
  <c r="T18" i="9"/>
  <c r="T19" i="9"/>
  <c r="T20" i="9"/>
  <c r="T21" i="9"/>
  <c r="T22" i="9"/>
  <c r="T23" i="9"/>
  <c r="BR23" i="4" s="1"/>
  <c r="T23" i="4" s="1"/>
  <c r="T24" i="9"/>
  <c r="T25" i="9"/>
  <c r="BR25" i="4" s="1"/>
  <c r="T26" i="9"/>
  <c r="S8" i="9"/>
  <c r="BQ8" i="4" s="1"/>
  <c r="S8" i="4" s="1"/>
  <c r="S9" i="9"/>
  <c r="S10" i="9"/>
  <c r="BQ10" i="4" s="1"/>
  <c r="S10" i="4" s="1"/>
  <c r="S11" i="9"/>
  <c r="S12" i="9"/>
  <c r="S13" i="9"/>
  <c r="S14" i="9"/>
  <c r="S15" i="9"/>
  <c r="S16" i="9"/>
  <c r="BQ16" i="4" s="1"/>
  <c r="S16" i="4" s="1"/>
  <c r="S17" i="9"/>
  <c r="S18" i="9"/>
  <c r="S19" i="9"/>
  <c r="S20" i="9"/>
  <c r="S21" i="9"/>
  <c r="S22" i="9"/>
  <c r="BQ22" i="4" s="1"/>
  <c r="S22" i="4" s="1"/>
  <c r="S23" i="9"/>
  <c r="S24" i="9"/>
  <c r="S25" i="9"/>
  <c r="BQ25" i="4" s="1"/>
  <c r="S25" i="4" s="1"/>
  <c r="S26" i="9"/>
  <c r="R8" i="9"/>
  <c r="R9" i="9"/>
  <c r="BP9" i="4" s="1"/>
  <c r="R9" i="4" s="1"/>
  <c r="R10" i="9"/>
  <c r="R11" i="9"/>
  <c r="R12" i="9"/>
  <c r="R13" i="9"/>
  <c r="BP13" i="4" s="1"/>
  <c r="R13" i="4" s="1"/>
  <c r="R14" i="9"/>
  <c r="R15" i="9"/>
  <c r="BP15" i="4" s="1"/>
  <c r="R15" i="4" s="1"/>
  <c r="R16" i="9"/>
  <c r="R17" i="9"/>
  <c r="R18" i="9"/>
  <c r="R19" i="9"/>
  <c r="BP19" i="4" s="1"/>
  <c r="R19" i="4" s="1"/>
  <c r="R20" i="9"/>
  <c r="R21" i="9"/>
  <c r="BP21" i="4" s="1"/>
  <c r="R21" i="4" s="1"/>
  <c r="R22" i="9"/>
  <c r="R23" i="9"/>
  <c r="BP23" i="4" s="1"/>
  <c r="R24" i="9"/>
  <c r="R25" i="9"/>
  <c r="BP25" i="4" s="1"/>
  <c r="R25" i="4" s="1"/>
  <c r="R26" i="9"/>
  <c r="Q8" i="9"/>
  <c r="BO8" i="4" s="1"/>
  <c r="Q8" i="4" s="1"/>
  <c r="Q9" i="9"/>
  <c r="Q10" i="9"/>
  <c r="Q11" i="9"/>
  <c r="Q12" i="9"/>
  <c r="Q13" i="9"/>
  <c r="BO13" i="4" s="1"/>
  <c r="Q14" i="9"/>
  <c r="BO14" i="4" s="1"/>
  <c r="Q14" i="4" s="1"/>
  <c r="Q15" i="9"/>
  <c r="Q16" i="9"/>
  <c r="BO16" i="4" s="1"/>
  <c r="Q17" i="9"/>
  <c r="Q18" i="9"/>
  <c r="BO18" i="4" s="1"/>
  <c r="Q19" i="9"/>
  <c r="Q20" i="9"/>
  <c r="BO20" i="4" s="1"/>
  <c r="Q20" i="4" s="1"/>
  <c r="Q21" i="9"/>
  <c r="Q22" i="9"/>
  <c r="Q23" i="9"/>
  <c r="Q24" i="9"/>
  <c r="Q25" i="9"/>
  <c r="BO25" i="4" s="1"/>
  <c r="Q26" i="9"/>
  <c r="BO26" i="4" s="1"/>
  <c r="Q26" i="4" s="1"/>
  <c r="P8" i="9"/>
  <c r="P9" i="9"/>
  <c r="P10" i="9"/>
  <c r="P11" i="9"/>
  <c r="P12" i="9"/>
  <c r="P13" i="9"/>
  <c r="BN13" i="4" s="1"/>
  <c r="P13" i="4" s="1"/>
  <c r="P14" i="9"/>
  <c r="P15" i="9"/>
  <c r="P16" i="9"/>
  <c r="P17" i="9"/>
  <c r="P18" i="9"/>
  <c r="BN18" i="4" s="1"/>
  <c r="P19" i="9"/>
  <c r="BN19" i="4" s="1"/>
  <c r="P19" i="4" s="1"/>
  <c r="P20" i="9"/>
  <c r="P21" i="9"/>
  <c r="P22" i="9"/>
  <c r="P23" i="9"/>
  <c r="BN23" i="4" s="1"/>
  <c r="P23" i="4" s="1"/>
  <c r="P24" i="9"/>
  <c r="P25" i="9"/>
  <c r="BN25" i="4" s="1"/>
  <c r="P25" i="4" s="1"/>
  <c r="P26" i="9"/>
  <c r="BN26" i="4" s="1"/>
  <c r="O8" i="9"/>
  <c r="O9" i="9"/>
  <c r="O10" i="9"/>
  <c r="O11" i="9"/>
  <c r="O12" i="9"/>
  <c r="BM12" i="4" s="1"/>
  <c r="O12" i="4" s="1"/>
  <c r="O13" i="9"/>
  <c r="O14" i="9"/>
  <c r="BM14" i="4" s="1"/>
  <c r="O14" i="4" s="1"/>
  <c r="O15" i="9"/>
  <c r="O16" i="9"/>
  <c r="BM16" i="4" s="1"/>
  <c r="O16" i="4" s="1"/>
  <c r="O17" i="9"/>
  <c r="O18" i="9"/>
  <c r="BM18" i="4" s="1"/>
  <c r="O18" i="4" s="1"/>
  <c r="O19" i="9"/>
  <c r="O20" i="9"/>
  <c r="O21" i="9"/>
  <c r="O22" i="9"/>
  <c r="O23" i="9"/>
  <c r="O24" i="9"/>
  <c r="BM24" i="4" s="1"/>
  <c r="O24" i="4" s="1"/>
  <c r="O25" i="9"/>
  <c r="O26" i="9"/>
  <c r="BM26" i="4" s="1"/>
  <c r="O26" i="4" s="1"/>
  <c r="N8" i="9"/>
  <c r="N9" i="9"/>
  <c r="BL9" i="4" s="1"/>
  <c r="N9" i="4" s="1"/>
  <c r="N10" i="9"/>
  <c r="N11" i="9"/>
  <c r="BL11" i="4" s="1"/>
  <c r="N11" i="4" s="1"/>
  <c r="N12" i="9"/>
  <c r="N13" i="9"/>
  <c r="N14" i="9"/>
  <c r="N15" i="9"/>
  <c r="N16" i="9"/>
  <c r="N17" i="9"/>
  <c r="BL17" i="4" s="1"/>
  <c r="N17" i="4" s="1"/>
  <c r="N18" i="9"/>
  <c r="N19" i="9"/>
  <c r="BL19" i="4" s="1"/>
  <c r="N20" i="9"/>
  <c r="N21" i="9"/>
  <c r="N22" i="9"/>
  <c r="N23" i="9"/>
  <c r="BL23" i="4" s="1"/>
  <c r="N23" i="4" s="1"/>
  <c r="N24" i="9"/>
  <c r="N25" i="9"/>
  <c r="N26" i="9"/>
  <c r="BL26" i="4" s="1"/>
  <c r="N26" i="4" s="1"/>
  <c r="M8" i="9"/>
  <c r="M9" i="9"/>
  <c r="M10" i="9"/>
  <c r="BK10" i="4" s="1"/>
  <c r="M10" i="4" s="1"/>
  <c r="M11" i="9"/>
  <c r="M12" i="9"/>
  <c r="BK12" i="4" s="1"/>
  <c r="M13" i="9"/>
  <c r="M14" i="9"/>
  <c r="BK14" i="4" s="1"/>
  <c r="M14" i="4" s="1"/>
  <c r="M15" i="9"/>
  <c r="M16" i="9"/>
  <c r="BK16" i="4" s="1"/>
  <c r="M16" i="4" s="1"/>
  <c r="M17" i="9"/>
  <c r="M18" i="9"/>
  <c r="M19" i="9"/>
  <c r="M20" i="9"/>
  <c r="BK20" i="4" s="1"/>
  <c r="M20" i="4" s="1"/>
  <c r="M21" i="9"/>
  <c r="M22" i="9"/>
  <c r="BK22" i="4" s="1"/>
  <c r="M22" i="4" s="1"/>
  <c r="M23" i="9"/>
  <c r="M24" i="9"/>
  <c r="BK24" i="4" s="1"/>
  <c r="M25" i="9"/>
  <c r="M26" i="9"/>
  <c r="BK26" i="4" s="1"/>
  <c r="M26" i="4" s="1"/>
  <c r="L8" i="9"/>
  <c r="L9" i="9"/>
  <c r="BJ9" i="4" s="1"/>
  <c r="L9" i="4" s="1"/>
  <c r="L10" i="9"/>
  <c r="L11" i="9"/>
  <c r="L12" i="9"/>
  <c r="L13" i="9"/>
  <c r="L14" i="9"/>
  <c r="BJ14" i="4" s="1"/>
  <c r="L15" i="9"/>
  <c r="BJ15" i="4" s="1"/>
  <c r="L15" i="4" s="1"/>
  <c r="L16" i="9"/>
  <c r="L17" i="9"/>
  <c r="BJ17" i="4" s="1"/>
  <c r="L17" i="4" s="1"/>
  <c r="L18" i="9"/>
  <c r="L19" i="9"/>
  <c r="BJ19" i="4" s="1"/>
  <c r="L19" i="4" s="1"/>
  <c r="L20" i="9"/>
  <c r="L21" i="9"/>
  <c r="BJ21" i="4" s="1"/>
  <c r="L21" i="4" s="1"/>
  <c r="L22" i="9"/>
  <c r="L23" i="9"/>
  <c r="BJ23" i="4" s="1"/>
  <c r="L23" i="4" s="1"/>
  <c r="L24" i="9"/>
  <c r="L25" i="9"/>
  <c r="L26" i="9"/>
  <c r="BJ26" i="4" s="1"/>
  <c r="K8" i="9"/>
  <c r="BI8" i="4" s="1"/>
  <c r="K8" i="4" s="1"/>
  <c r="K9" i="9"/>
  <c r="K10" i="9"/>
  <c r="K11" i="9"/>
  <c r="K12" i="9"/>
  <c r="K13" i="9"/>
  <c r="K14" i="9"/>
  <c r="BI14" i="4" s="1"/>
  <c r="K14" i="4" s="1"/>
  <c r="K15" i="9"/>
  <c r="K16" i="9"/>
  <c r="K17" i="9"/>
  <c r="K18" i="9"/>
  <c r="BI18" i="4" s="1"/>
  <c r="K18" i="4" s="1"/>
  <c r="K19" i="9"/>
  <c r="BI19" i="4" s="1"/>
  <c r="K19" i="4" s="1"/>
  <c r="K20" i="9"/>
  <c r="BI20" i="4" s="1"/>
  <c r="K20" i="4" s="1"/>
  <c r="K21" i="9"/>
  <c r="K22" i="9"/>
  <c r="BI22" i="4" s="1"/>
  <c r="K22" i="4" s="1"/>
  <c r="K23" i="9"/>
  <c r="K24" i="9"/>
  <c r="BI24" i="4" s="1"/>
  <c r="K24" i="4" s="1"/>
  <c r="K25" i="9"/>
  <c r="K26" i="9"/>
  <c r="BI26" i="4" s="1"/>
  <c r="K26" i="4" s="1"/>
  <c r="J8" i="9"/>
  <c r="BH8" i="4" s="1"/>
  <c r="J9" i="9"/>
  <c r="J10" i="9"/>
  <c r="J11" i="9"/>
  <c r="J12" i="9"/>
  <c r="J13" i="9"/>
  <c r="BH13" i="4" s="1"/>
  <c r="J13" i="4" s="1"/>
  <c r="J14" i="9"/>
  <c r="J15" i="9"/>
  <c r="BH15" i="4" s="1"/>
  <c r="J15" i="4" s="1"/>
  <c r="J16" i="9"/>
  <c r="J17" i="9"/>
  <c r="BH17" i="4" s="1"/>
  <c r="J17" i="4" s="1"/>
  <c r="J18" i="9"/>
  <c r="J19" i="9"/>
  <c r="BH19" i="4" s="1"/>
  <c r="J19" i="4" s="1"/>
  <c r="J20" i="9"/>
  <c r="J21" i="9"/>
  <c r="BH21" i="4" s="1"/>
  <c r="J21" i="4" s="1"/>
  <c r="J22" i="9"/>
  <c r="J23" i="9"/>
  <c r="J24" i="9"/>
  <c r="J25" i="9"/>
  <c r="BH25" i="4" s="1"/>
  <c r="J25" i="4" s="1"/>
  <c r="J26" i="9"/>
  <c r="I8" i="9"/>
  <c r="BG8" i="4" s="1"/>
  <c r="I8" i="4" s="1"/>
  <c r="I9" i="9"/>
  <c r="I10" i="9"/>
  <c r="BG10" i="4" s="1"/>
  <c r="I11" i="9"/>
  <c r="I12" i="9"/>
  <c r="BG12" i="4" s="1"/>
  <c r="I12" i="4" s="1"/>
  <c r="I13" i="9"/>
  <c r="I14" i="9"/>
  <c r="BG14" i="4" s="1"/>
  <c r="I14" i="4" s="1"/>
  <c r="I15" i="9"/>
  <c r="I16" i="9"/>
  <c r="I17" i="9"/>
  <c r="I18" i="9"/>
  <c r="BG18" i="4" s="1"/>
  <c r="I18" i="4" s="1"/>
  <c r="I19" i="9"/>
  <c r="I20" i="9"/>
  <c r="BG20" i="4" s="1"/>
  <c r="I20" i="4" s="1"/>
  <c r="I21" i="9"/>
  <c r="I22" i="9"/>
  <c r="I23" i="9"/>
  <c r="I24" i="9"/>
  <c r="BG24" i="4" s="1"/>
  <c r="I24" i="4" s="1"/>
  <c r="I25" i="9"/>
  <c r="I26" i="9"/>
  <c r="BG26" i="4" s="1"/>
  <c r="I26" i="4" s="1"/>
  <c r="H8" i="9"/>
  <c r="BF8" i="4" s="1"/>
  <c r="H8" i="4" s="1"/>
  <c r="H9" i="9"/>
  <c r="BF9" i="4" s="1"/>
  <c r="H9" i="4" s="1"/>
  <c r="H10" i="9"/>
  <c r="H11" i="9"/>
  <c r="BF11" i="4" s="1"/>
  <c r="H11" i="4" s="1"/>
  <c r="H12" i="9"/>
  <c r="H13" i="9"/>
  <c r="BF13" i="4" s="1"/>
  <c r="H14" i="9"/>
  <c r="H15" i="9"/>
  <c r="BF15" i="4" s="1"/>
  <c r="H16" i="9"/>
  <c r="H17" i="9"/>
  <c r="BF17" i="4" s="1"/>
  <c r="H17" i="4" s="1"/>
  <c r="H18" i="9"/>
  <c r="H19" i="9"/>
  <c r="H20" i="9"/>
  <c r="H21" i="9"/>
  <c r="BF21" i="4" s="1"/>
  <c r="H21" i="4" s="1"/>
  <c r="H22" i="9"/>
  <c r="H23" i="9"/>
  <c r="BF23" i="4" s="1"/>
  <c r="H23" i="4" s="1"/>
  <c r="H24" i="9"/>
  <c r="H25" i="9"/>
  <c r="BF25" i="4" s="1"/>
  <c r="H25" i="4" s="1"/>
  <c r="H26" i="9"/>
  <c r="G8" i="9"/>
  <c r="BE8" i="4" s="1"/>
  <c r="G8" i="4" s="1"/>
  <c r="G9" i="9"/>
  <c r="G10" i="9"/>
  <c r="BE10" i="4" s="1"/>
  <c r="G10" i="4" s="1"/>
  <c r="G11" i="9"/>
  <c r="G12" i="9"/>
  <c r="G13" i="9"/>
  <c r="G14" i="9"/>
  <c r="G15" i="9"/>
  <c r="BE15" i="4" s="1"/>
  <c r="G16" i="9"/>
  <c r="BE16" i="4" s="1"/>
  <c r="G16" i="4" s="1"/>
  <c r="G17" i="9"/>
  <c r="G18" i="9"/>
  <c r="BE18" i="4" s="1"/>
  <c r="G18" i="4" s="1"/>
  <c r="G19" i="9"/>
  <c r="G20" i="9"/>
  <c r="BE20" i="4" s="1"/>
  <c r="G20" i="4" s="1"/>
  <c r="G21" i="9"/>
  <c r="G22" i="9"/>
  <c r="BE22" i="4" s="1"/>
  <c r="G22" i="4" s="1"/>
  <c r="G23" i="9"/>
  <c r="G24" i="9"/>
  <c r="BE24" i="4" s="1"/>
  <c r="G24" i="4" s="1"/>
  <c r="G25" i="9"/>
  <c r="G26" i="9"/>
  <c r="F8" i="9"/>
  <c r="BD8" i="4" s="1"/>
  <c r="F9" i="9"/>
  <c r="BD9" i="4" s="1"/>
  <c r="F9" i="4" s="1"/>
  <c r="F10" i="9"/>
  <c r="F11" i="9"/>
  <c r="BD11" i="4" s="1"/>
  <c r="F12" i="9"/>
  <c r="F13" i="9"/>
  <c r="F14" i="9"/>
  <c r="F15" i="9"/>
  <c r="BD15" i="4" s="1"/>
  <c r="F15" i="4" s="1"/>
  <c r="F16" i="9"/>
  <c r="F17" i="9"/>
  <c r="F18" i="9"/>
  <c r="F19" i="9"/>
  <c r="F20" i="9"/>
  <c r="BD20" i="4" s="1"/>
  <c r="F21" i="9"/>
  <c r="BD21" i="4" s="1"/>
  <c r="F21" i="4" s="1"/>
  <c r="F22" i="9"/>
  <c r="F23" i="9"/>
  <c r="BD23" i="4" s="1"/>
  <c r="F23" i="4" s="1"/>
  <c r="F24" i="9"/>
  <c r="F25" i="9"/>
  <c r="BD25" i="4" s="1"/>
  <c r="F25" i="4" s="1"/>
  <c r="F26" i="9"/>
  <c r="E8" i="9"/>
  <c r="BC8" i="4" s="1"/>
  <c r="E8" i="4" s="1"/>
  <c r="E9" i="9"/>
  <c r="BC9" i="4" s="1"/>
  <c r="E10" i="9"/>
  <c r="E11" i="9"/>
  <c r="E12" i="9"/>
  <c r="BC12" i="4" s="1"/>
  <c r="E12" i="4" s="1"/>
  <c r="E13" i="9"/>
  <c r="E14" i="9"/>
  <c r="BC14" i="4" s="1"/>
  <c r="E14" i="4" s="1"/>
  <c r="E15" i="9"/>
  <c r="E16" i="9"/>
  <c r="BC16" i="4" s="1"/>
  <c r="E16" i="4" s="1"/>
  <c r="E17" i="9"/>
  <c r="E18" i="9"/>
  <c r="BC18" i="4" s="1"/>
  <c r="E18" i="4" s="1"/>
  <c r="E19" i="9"/>
  <c r="E20" i="9"/>
  <c r="BC20" i="4" s="1"/>
  <c r="E20" i="4" s="1"/>
  <c r="E21" i="9"/>
  <c r="E22" i="9"/>
  <c r="BC22" i="4" s="1"/>
  <c r="E22" i="4" s="1"/>
  <c r="E23" i="9"/>
  <c r="E24" i="9"/>
  <c r="BC24" i="4" s="1"/>
  <c r="E24" i="4" s="1"/>
  <c r="E25" i="9"/>
  <c r="BC25" i="4" s="1"/>
  <c r="E25" i="4" s="1"/>
  <c r="E26" i="9"/>
  <c r="BC26" i="4" s="1"/>
  <c r="E26" i="4" s="1"/>
  <c r="D17" i="9"/>
  <c r="BB17" i="4" s="1"/>
  <c r="D19" i="9"/>
  <c r="BB19" i="4" s="1"/>
  <c r="D19" i="4" s="1"/>
  <c r="CA8" i="4"/>
  <c r="CA9" i="4"/>
  <c r="CA10" i="4"/>
  <c r="CA11" i="4"/>
  <c r="CA12" i="4"/>
  <c r="CA13" i="4"/>
  <c r="CA14" i="4"/>
  <c r="CA15" i="4"/>
  <c r="CA16" i="4"/>
  <c r="CA17" i="4"/>
  <c r="J17" i="1" s="1"/>
  <c r="CA18" i="4"/>
  <c r="CA19" i="4"/>
  <c r="CA20" i="4"/>
  <c r="CA21" i="4"/>
  <c r="CA22" i="4"/>
  <c r="CA23" i="4"/>
  <c r="CA24" i="4"/>
  <c r="CA25" i="4"/>
  <c r="CA26" i="4"/>
  <c r="BZ8" i="4"/>
  <c r="AB8" i="4" s="1"/>
  <c r="BZ9" i="4"/>
  <c r="BZ10" i="4"/>
  <c r="AB10" i="4" s="1"/>
  <c r="BZ12" i="4"/>
  <c r="AB12" i="4" s="1"/>
  <c r="BZ14" i="4"/>
  <c r="BZ15" i="4"/>
  <c r="AB15" i="4" s="1"/>
  <c r="BZ16" i="4"/>
  <c r="BZ18" i="4"/>
  <c r="AB18" i="4" s="1"/>
  <c r="BZ20" i="4"/>
  <c r="AB20" i="4" s="1"/>
  <c r="BZ21" i="4"/>
  <c r="BZ22" i="4"/>
  <c r="AB22" i="4" s="1"/>
  <c r="BZ24" i="4"/>
  <c r="BZ26" i="4"/>
  <c r="BY8" i="4"/>
  <c r="BY9" i="4"/>
  <c r="BY10" i="4"/>
  <c r="AA10" i="4" s="1"/>
  <c r="BY13" i="4"/>
  <c r="AA13" i="4" s="1"/>
  <c r="BY15" i="4"/>
  <c r="AA15" i="4" s="1"/>
  <c r="BY17" i="4"/>
  <c r="BY19" i="4"/>
  <c r="BY20" i="4"/>
  <c r="AA20" i="4" s="1"/>
  <c r="BY21" i="4"/>
  <c r="AA21" i="4" s="1"/>
  <c r="BY22" i="4"/>
  <c r="AA22" i="4" s="1"/>
  <c r="BY23" i="4"/>
  <c r="BY25" i="4"/>
  <c r="AA25" i="4" s="1"/>
  <c r="BY26" i="4"/>
  <c r="BX8" i="4"/>
  <c r="BX9" i="4"/>
  <c r="BX10" i="4"/>
  <c r="Z10" i="4" s="1"/>
  <c r="BX12" i="4"/>
  <c r="BX13" i="4"/>
  <c r="Z13" i="4" s="1"/>
  <c r="BX14" i="4"/>
  <c r="BX15" i="4"/>
  <c r="Z15" i="4" s="1"/>
  <c r="BX18" i="4"/>
  <c r="BX19" i="4"/>
  <c r="Z19" i="4" s="1"/>
  <c r="BX20" i="4"/>
  <c r="BX22" i="4"/>
  <c r="Z22" i="4" s="1"/>
  <c r="BX25" i="4"/>
  <c r="BX26" i="4"/>
  <c r="BW8" i="4"/>
  <c r="Y8" i="4" s="1"/>
  <c r="BW9" i="4"/>
  <c r="Y9" i="4" s="1"/>
  <c r="BW11" i="4"/>
  <c r="Y11" i="4" s="1"/>
  <c r="BW13" i="4"/>
  <c r="BW15" i="4"/>
  <c r="Y15" i="4" s="1"/>
  <c r="BW17" i="4"/>
  <c r="BW18" i="4"/>
  <c r="Y18" i="4" s="1"/>
  <c r="BW19" i="4"/>
  <c r="BW20" i="4"/>
  <c r="Y20" i="4" s="1"/>
  <c r="BW21" i="4"/>
  <c r="BW23" i="4"/>
  <c r="BW25" i="4"/>
  <c r="Y25" i="4" s="1"/>
  <c r="BV8" i="4"/>
  <c r="X8" i="4" s="1"/>
  <c r="BV10" i="4"/>
  <c r="BV11" i="4"/>
  <c r="X11" i="4" s="1"/>
  <c r="BV12" i="4"/>
  <c r="BV13" i="4"/>
  <c r="X13" i="4" s="1"/>
  <c r="BV14" i="4"/>
  <c r="BV16" i="4"/>
  <c r="BV17" i="4"/>
  <c r="BV18" i="4"/>
  <c r="BV19" i="4"/>
  <c r="X19" i="4" s="1"/>
  <c r="BV20" i="4"/>
  <c r="X20" i="4" s="1"/>
  <c r="BV22" i="4"/>
  <c r="BV23" i="4"/>
  <c r="BV25" i="4"/>
  <c r="X25" i="4" s="1"/>
  <c r="BV26" i="4"/>
  <c r="BU9" i="4"/>
  <c r="W9" i="4" s="1"/>
  <c r="BU10" i="4"/>
  <c r="BU11" i="4"/>
  <c r="W11" i="4" s="1"/>
  <c r="BU13" i="4"/>
  <c r="W13" i="4" s="1"/>
  <c r="BU15" i="4"/>
  <c r="BU16" i="4"/>
  <c r="W16" i="4" s="1"/>
  <c r="BU17" i="4"/>
  <c r="BU19" i="4"/>
  <c r="W19" i="4" s="1"/>
  <c r="BU21" i="4"/>
  <c r="BU23" i="4"/>
  <c r="BU25" i="4"/>
  <c r="W25" i="4" s="1"/>
  <c r="BT8" i="4"/>
  <c r="V8" i="4" s="1"/>
  <c r="BT9" i="4"/>
  <c r="V9" i="4" s="1"/>
  <c r="BT10" i="4"/>
  <c r="BT11" i="4"/>
  <c r="V11" i="4" s="1"/>
  <c r="BT14" i="4"/>
  <c r="V14" i="4" s="1"/>
  <c r="BT16" i="4"/>
  <c r="BT18" i="4"/>
  <c r="V18" i="4" s="1"/>
  <c r="BT20" i="4"/>
  <c r="BT21" i="4"/>
  <c r="V21" i="4" s="1"/>
  <c r="BT22" i="4"/>
  <c r="BT23" i="4"/>
  <c r="V23" i="4" s="1"/>
  <c r="BT26" i="4"/>
  <c r="V26" i="4" s="1"/>
  <c r="BS8" i="4"/>
  <c r="BS9" i="4"/>
  <c r="U9" i="4" s="1"/>
  <c r="BS10" i="4"/>
  <c r="U10" i="4" s="1"/>
  <c r="BS11" i="4"/>
  <c r="BS13" i="4"/>
  <c r="BS14" i="4"/>
  <c r="U14" i="4" s="1"/>
  <c r="BS15" i="4"/>
  <c r="BS16" i="4"/>
  <c r="U16" i="4" s="1"/>
  <c r="BS19" i="4"/>
  <c r="BS20" i="4"/>
  <c r="U20" i="4" s="1"/>
  <c r="BS21" i="4"/>
  <c r="U21" i="4" s="1"/>
  <c r="BS23" i="4"/>
  <c r="U23" i="4" s="1"/>
  <c r="BS26" i="4"/>
  <c r="U26" i="4" s="1"/>
  <c r="BR8" i="4"/>
  <c r="BR9" i="4"/>
  <c r="T9" i="4" s="1"/>
  <c r="BR10" i="4"/>
  <c r="T10" i="4" s="1"/>
  <c r="BR12" i="4"/>
  <c r="BR14" i="4"/>
  <c r="BR16" i="4"/>
  <c r="T16" i="4" s="1"/>
  <c r="BR18" i="4"/>
  <c r="BR19" i="4"/>
  <c r="T19" i="4" s="1"/>
  <c r="BR20" i="4"/>
  <c r="BR21" i="4"/>
  <c r="T21" i="4" s="1"/>
  <c r="BR22" i="4"/>
  <c r="BR24" i="4"/>
  <c r="T24" i="4" s="1"/>
  <c r="BR26" i="4"/>
  <c r="T26" i="4" s="1"/>
  <c r="BQ9" i="4"/>
  <c r="S9" i="4" s="1"/>
  <c r="BQ11" i="4"/>
  <c r="S11" i="4" s="1"/>
  <c r="BQ12" i="4"/>
  <c r="S12" i="4" s="1"/>
  <c r="BQ13" i="4"/>
  <c r="BQ14" i="4"/>
  <c r="S14" i="4" s="1"/>
  <c r="BQ15" i="4"/>
  <c r="BQ17" i="4"/>
  <c r="S17" i="4" s="1"/>
  <c r="BQ18" i="4"/>
  <c r="BQ19" i="4"/>
  <c r="S19" i="4" s="1"/>
  <c r="BQ20" i="4"/>
  <c r="S20" i="4" s="1"/>
  <c r="BQ21" i="4"/>
  <c r="BQ23" i="4"/>
  <c r="S23" i="4" s="1"/>
  <c r="BQ24" i="4"/>
  <c r="S24" i="4" s="1"/>
  <c r="BQ26" i="4"/>
  <c r="S26" i="4" s="1"/>
  <c r="BP8" i="4"/>
  <c r="R8" i="4" s="1"/>
  <c r="BP10" i="4"/>
  <c r="R10" i="4" s="1"/>
  <c r="BP11" i="4"/>
  <c r="R11" i="4" s="1"/>
  <c r="BP12" i="4"/>
  <c r="R12" i="4" s="1"/>
  <c r="BP14" i="4"/>
  <c r="R14" i="4" s="1"/>
  <c r="BP16" i="4"/>
  <c r="BP17" i="4"/>
  <c r="R17" i="4" s="1"/>
  <c r="BP18" i="4"/>
  <c r="BP20" i="4"/>
  <c r="R20" i="4" s="1"/>
  <c r="BP22" i="4"/>
  <c r="R22" i="4" s="1"/>
  <c r="BP24" i="4"/>
  <c r="R24" i="4" s="1"/>
  <c r="BP26" i="4"/>
  <c r="R26" i="4" s="1"/>
  <c r="BO9" i="4"/>
  <c r="BO10" i="4"/>
  <c r="Q10" i="4" s="1"/>
  <c r="BO11" i="4"/>
  <c r="BO12" i="4"/>
  <c r="Q12" i="4" s="1"/>
  <c r="BO15" i="4"/>
  <c r="Q15" i="4" s="1"/>
  <c r="BO17" i="4"/>
  <c r="Q17" i="4" s="1"/>
  <c r="BO19" i="4"/>
  <c r="BO21" i="4"/>
  <c r="Q21" i="4" s="1"/>
  <c r="BO22" i="4"/>
  <c r="Q22" i="4" s="1"/>
  <c r="BO23" i="4"/>
  <c r="BO24" i="4"/>
  <c r="Q24" i="4" s="1"/>
  <c r="BN8" i="4"/>
  <c r="P8" i="4" s="1"/>
  <c r="BN9" i="4"/>
  <c r="BN10" i="4"/>
  <c r="P10" i="4" s="1"/>
  <c r="BN11" i="4"/>
  <c r="P11" i="4" s="1"/>
  <c r="BN12" i="4"/>
  <c r="P12" i="4" s="1"/>
  <c r="BN14" i="4"/>
  <c r="BN15" i="4"/>
  <c r="P15" i="4" s="1"/>
  <c r="BN16" i="4"/>
  <c r="P16" i="4" s="1"/>
  <c r="BN17" i="4"/>
  <c r="P17" i="4" s="1"/>
  <c r="BN20" i="4"/>
  <c r="P20" i="4" s="1"/>
  <c r="BN21" i="4"/>
  <c r="P21" i="4" s="1"/>
  <c r="BN22" i="4"/>
  <c r="BN24" i="4"/>
  <c r="P24" i="4" s="1"/>
  <c r="BM8" i="4"/>
  <c r="O8" i="4" s="1"/>
  <c r="BM9" i="4"/>
  <c r="BM10" i="4"/>
  <c r="O10" i="4" s="1"/>
  <c r="BM11" i="4"/>
  <c r="O11" i="4" s="1"/>
  <c r="BM13" i="4"/>
  <c r="BM15" i="4"/>
  <c r="BM17" i="4"/>
  <c r="BM19" i="4"/>
  <c r="BM20" i="4"/>
  <c r="O20" i="4" s="1"/>
  <c r="BM21" i="4"/>
  <c r="BM22" i="4"/>
  <c r="O22" i="4" s="1"/>
  <c r="BM23" i="4"/>
  <c r="O23" i="4" s="1"/>
  <c r="BM25" i="4"/>
  <c r="BL8" i="4"/>
  <c r="N8" i="4" s="1"/>
  <c r="BL10" i="4"/>
  <c r="N10" i="4" s="1"/>
  <c r="BL12" i="4"/>
  <c r="BL13" i="4"/>
  <c r="N13" i="4" s="1"/>
  <c r="BL14" i="4"/>
  <c r="BL15" i="4"/>
  <c r="N15" i="4" s="1"/>
  <c r="BL16" i="4"/>
  <c r="BL18" i="4"/>
  <c r="N18" i="4" s="1"/>
  <c r="BL20" i="4"/>
  <c r="N20" i="4" s="1"/>
  <c r="BL21" i="4"/>
  <c r="N21" i="4" s="1"/>
  <c r="BL22" i="4"/>
  <c r="BL24" i="4"/>
  <c r="BL25" i="4"/>
  <c r="N25" i="4" s="1"/>
  <c r="BK8" i="4"/>
  <c r="M8" i="4" s="1"/>
  <c r="BK9" i="4"/>
  <c r="BK11" i="4"/>
  <c r="M11" i="4" s="1"/>
  <c r="BK13" i="4"/>
  <c r="M13" i="4" s="1"/>
  <c r="BK15" i="4"/>
  <c r="M15" i="4" s="1"/>
  <c r="BK17" i="4"/>
  <c r="BK18" i="4"/>
  <c r="M18" i="4" s="1"/>
  <c r="BK19" i="4"/>
  <c r="BK21" i="4"/>
  <c r="M21" i="4" s="1"/>
  <c r="BK23" i="4"/>
  <c r="M23" i="4" s="1"/>
  <c r="BK25" i="4"/>
  <c r="M25" i="4" s="1"/>
  <c r="BJ8" i="4"/>
  <c r="BJ10" i="4"/>
  <c r="BJ11" i="4"/>
  <c r="BJ12" i="4"/>
  <c r="BJ13" i="4"/>
  <c r="L13" i="4" s="1"/>
  <c r="BJ16" i="4"/>
  <c r="L16" i="4" s="1"/>
  <c r="BJ18" i="4"/>
  <c r="L18" i="4" s="1"/>
  <c r="BJ20" i="4"/>
  <c r="L20" i="4" s="1"/>
  <c r="BJ22" i="4"/>
  <c r="BJ24" i="4"/>
  <c r="BJ25" i="4"/>
  <c r="L25" i="4" s="1"/>
  <c r="BI9" i="4"/>
  <c r="K9" i="4" s="1"/>
  <c r="BI10" i="4"/>
  <c r="K10" i="4" s="1"/>
  <c r="BI11" i="4"/>
  <c r="K11" i="4" s="1"/>
  <c r="BI12" i="4"/>
  <c r="K12" i="4" s="1"/>
  <c r="BI13" i="4"/>
  <c r="BI15" i="4"/>
  <c r="BI16" i="4"/>
  <c r="K16" i="4" s="1"/>
  <c r="BI17" i="4"/>
  <c r="BI21" i="4"/>
  <c r="BI23" i="4"/>
  <c r="BI25" i="4"/>
  <c r="K25" i="4" s="1"/>
  <c r="BH9" i="4"/>
  <c r="J9" i="4" s="1"/>
  <c r="BH10" i="4"/>
  <c r="BH11" i="4"/>
  <c r="J11" i="4" s="1"/>
  <c r="BH12" i="4"/>
  <c r="BH14" i="4"/>
  <c r="J14" i="4" s="1"/>
  <c r="BH16" i="4"/>
  <c r="J16" i="4" s="1"/>
  <c r="BH18" i="4"/>
  <c r="J18" i="4" s="1"/>
  <c r="BH20" i="4"/>
  <c r="BH22" i="4"/>
  <c r="J22" i="4" s="1"/>
  <c r="BH23" i="4"/>
  <c r="BH24" i="4"/>
  <c r="BH26" i="4"/>
  <c r="BG9" i="4"/>
  <c r="I9" i="4" s="1"/>
  <c r="BG11" i="4"/>
  <c r="I11" i="4" s="1"/>
  <c r="BG13" i="4"/>
  <c r="BG15" i="4"/>
  <c r="BG16" i="4"/>
  <c r="I16" i="4" s="1"/>
  <c r="BG17" i="4"/>
  <c r="BG19" i="4"/>
  <c r="I19" i="4" s="1"/>
  <c r="BG21" i="4"/>
  <c r="I21" i="4" s="1"/>
  <c r="BG22" i="4"/>
  <c r="I22" i="4" s="1"/>
  <c r="BG23" i="4"/>
  <c r="BG25" i="4"/>
  <c r="I25" i="4" s="1"/>
  <c r="BF10" i="4"/>
  <c r="BF12" i="4"/>
  <c r="H12" i="4" s="1"/>
  <c r="BF14" i="4"/>
  <c r="H14" i="4" s="1"/>
  <c r="BF16" i="4"/>
  <c r="H16" i="4" s="1"/>
  <c r="BF18" i="4"/>
  <c r="BF19" i="4"/>
  <c r="H19" i="4" s="1"/>
  <c r="BF20" i="4"/>
  <c r="BF22" i="4"/>
  <c r="BF24" i="4"/>
  <c r="BF26" i="4"/>
  <c r="H26" i="4" s="1"/>
  <c r="BE9" i="4"/>
  <c r="G9" i="4" s="1"/>
  <c r="BE11" i="4"/>
  <c r="BE12" i="4"/>
  <c r="G12" i="4" s="1"/>
  <c r="BE13" i="4"/>
  <c r="G13" i="4" s="1"/>
  <c r="BE14" i="4"/>
  <c r="G14" i="4" s="1"/>
  <c r="BE17" i="4"/>
  <c r="G17" i="4" s="1"/>
  <c r="BE19" i="4"/>
  <c r="G19" i="4" s="1"/>
  <c r="BE21" i="4"/>
  <c r="BE23" i="4"/>
  <c r="G23" i="4" s="1"/>
  <c r="BE25" i="4"/>
  <c r="BE26" i="4"/>
  <c r="G26" i="4" s="1"/>
  <c r="BD10" i="4"/>
  <c r="F10" i="4" s="1"/>
  <c r="BD12" i="4"/>
  <c r="F12" i="4" s="1"/>
  <c r="BD13" i="4"/>
  <c r="F13" i="4" s="1"/>
  <c r="BD14" i="4"/>
  <c r="F14" i="4" s="1"/>
  <c r="BD16" i="4"/>
  <c r="BD17" i="4"/>
  <c r="F17" i="4" s="1"/>
  <c r="BD18" i="4"/>
  <c r="BD19" i="4"/>
  <c r="F19" i="4" s="1"/>
  <c r="BD22" i="4"/>
  <c r="F22" i="4" s="1"/>
  <c r="BD24" i="4"/>
  <c r="F24" i="4" s="1"/>
  <c r="BD26" i="4"/>
  <c r="F26" i="4" s="1"/>
  <c r="BC10" i="4"/>
  <c r="E10" i="4" s="1"/>
  <c r="BC11" i="4"/>
  <c r="E11" i="4" s="1"/>
  <c r="BC13" i="4"/>
  <c r="BC15" i="4"/>
  <c r="E15" i="4" s="1"/>
  <c r="BC17" i="4"/>
  <c r="E17" i="4" s="1"/>
  <c r="BC19" i="4"/>
  <c r="E19" i="4" s="1"/>
  <c r="BC21" i="4"/>
  <c r="BC23" i="4"/>
  <c r="BB14" i="4"/>
  <c r="AC8" i="4"/>
  <c r="AC9" i="4"/>
  <c r="AC10" i="4"/>
  <c r="AC11" i="4"/>
  <c r="AC12" i="4"/>
  <c r="O12" i="3" s="1"/>
  <c r="AC13" i="4"/>
  <c r="AC14" i="4"/>
  <c r="O14" i="3" s="1"/>
  <c r="AC15" i="4"/>
  <c r="AC16" i="4"/>
  <c r="AA16" i="1" s="1"/>
  <c r="AC17" i="4"/>
  <c r="AC18" i="4"/>
  <c r="AA18" i="1" s="1"/>
  <c r="AC19" i="4"/>
  <c r="O19" i="3" s="1"/>
  <c r="AC20" i="4"/>
  <c r="AA20" i="1" s="1"/>
  <c r="AC21" i="4"/>
  <c r="AC22" i="4"/>
  <c r="AC23" i="4"/>
  <c r="AC24" i="4"/>
  <c r="O24" i="3" s="1"/>
  <c r="AC25" i="4"/>
  <c r="AC26" i="4"/>
  <c r="O26" i="3" s="1"/>
  <c r="AB9" i="4"/>
  <c r="AB13" i="4"/>
  <c r="AB14" i="4"/>
  <c r="AB16" i="4"/>
  <c r="AB19" i="4"/>
  <c r="AB21" i="4"/>
  <c r="AB24" i="4"/>
  <c r="AB25" i="4"/>
  <c r="AB26" i="4"/>
  <c r="AA8" i="4"/>
  <c r="AA9" i="4"/>
  <c r="AA11" i="4"/>
  <c r="AA12" i="4"/>
  <c r="AA14" i="4"/>
  <c r="AA17" i="4"/>
  <c r="AA18" i="4"/>
  <c r="AA19" i="4"/>
  <c r="AA23" i="4"/>
  <c r="AA24" i="4"/>
  <c r="AA26" i="4"/>
  <c r="Z8" i="4"/>
  <c r="Z9" i="4"/>
  <c r="Z11" i="4"/>
  <c r="Z12" i="4"/>
  <c r="Z14" i="4"/>
  <c r="Z16" i="4"/>
  <c r="Z17" i="4"/>
  <c r="Z18" i="4"/>
  <c r="Z20" i="4"/>
  <c r="Z23" i="4"/>
  <c r="Z25" i="4"/>
  <c r="Z26" i="4"/>
  <c r="Y10" i="4"/>
  <c r="Y13" i="4"/>
  <c r="Y16" i="4"/>
  <c r="Y17" i="4"/>
  <c r="Y19" i="4"/>
  <c r="Y21" i="4"/>
  <c r="Y22" i="4"/>
  <c r="Y23" i="4"/>
  <c r="Y26" i="4"/>
  <c r="X9" i="4"/>
  <c r="X10" i="4"/>
  <c r="X12" i="4"/>
  <c r="X14" i="4"/>
  <c r="X16" i="4"/>
  <c r="X17" i="4"/>
  <c r="X18" i="4"/>
  <c r="X21" i="4"/>
  <c r="X22" i="4"/>
  <c r="X23" i="4"/>
  <c r="X26" i="4"/>
  <c r="W8" i="4"/>
  <c r="W10" i="4"/>
  <c r="W14" i="4"/>
  <c r="W15" i="4"/>
  <c r="W17" i="4"/>
  <c r="W18" i="4"/>
  <c r="W21" i="4"/>
  <c r="W23" i="4"/>
  <c r="V10" i="4"/>
  <c r="V12" i="4"/>
  <c r="V16" i="4"/>
  <c r="V20" i="4"/>
  <c r="V22" i="4"/>
  <c r="U8" i="4"/>
  <c r="U11" i="4"/>
  <c r="U13" i="4"/>
  <c r="U15" i="4"/>
  <c r="U19" i="4"/>
  <c r="T8" i="4"/>
  <c r="T12" i="4"/>
  <c r="T14" i="4"/>
  <c r="T18" i="4"/>
  <c r="T20" i="4"/>
  <c r="T22" i="4"/>
  <c r="T25" i="4"/>
  <c r="S13" i="4"/>
  <c r="S15" i="4"/>
  <c r="S18" i="4"/>
  <c r="S21" i="4"/>
  <c r="R16" i="4"/>
  <c r="R18" i="4"/>
  <c r="R23" i="4"/>
  <c r="Q9" i="4"/>
  <c r="Q11" i="4"/>
  <c r="Q13" i="4"/>
  <c r="Q16" i="4"/>
  <c r="Q18" i="4"/>
  <c r="Q19" i="4"/>
  <c r="Q23" i="4"/>
  <c r="Q25" i="4"/>
  <c r="P9" i="4"/>
  <c r="P14" i="4"/>
  <c r="P18" i="4"/>
  <c r="P22" i="4"/>
  <c r="P26" i="4"/>
  <c r="O9" i="4"/>
  <c r="O13" i="4"/>
  <c r="O15" i="4"/>
  <c r="O17" i="4"/>
  <c r="O19" i="4"/>
  <c r="O21" i="4"/>
  <c r="O25" i="4"/>
  <c r="N12" i="4"/>
  <c r="N14" i="4"/>
  <c r="N16" i="4"/>
  <c r="N19" i="4"/>
  <c r="N22" i="4"/>
  <c r="N24" i="4"/>
  <c r="M9" i="4"/>
  <c r="M12" i="4"/>
  <c r="M17" i="4"/>
  <c r="M19" i="4"/>
  <c r="M24" i="4"/>
  <c r="L8" i="4"/>
  <c r="L10" i="4"/>
  <c r="L11" i="4"/>
  <c r="L12" i="4"/>
  <c r="L14" i="4"/>
  <c r="L22" i="4"/>
  <c r="L24" i="4"/>
  <c r="L26" i="4"/>
  <c r="K13" i="4"/>
  <c r="K15" i="4"/>
  <c r="K17" i="4"/>
  <c r="K21" i="4"/>
  <c r="K23" i="4"/>
  <c r="J8" i="4"/>
  <c r="J10" i="4"/>
  <c r="J12" i="4"/>
  <c r="J20" i="4"/>
  <c r="J23" i="4"/>
  <c r="J24" i="4"/>
  <c r="J26" i="4"/>
  <c r="I10" i="4"/>
  <c r="I13" i="4"/>
  <c r="I15" i="4"/>
  <c r="I17" i="4"/>
  <c r="I23" i="4"/>
  <c r="H10" i="4"/>
  <c r="H13" i="4"/>
  <c r="H15" i="4"/>
  <c r="H18" i="4"/>
  <c r="H20" i="4"/>
  <c r="H22" i="4"/>
  <c r="H24" i="4"/>
  <c r="G11" i="4"/>
  <c r="G15" i="4"/>
  <c r="G21" i="4"/>
  <c r="G25" i="4"/>
  <c r="F8" i="4"/>
  <c r="F11" i="4"/>
  <c r="F16" i="4"/>
  <c r="F18" i="4"/>
  <c r="F20" i="4"/>
  <c r="E9" i="4"/>
  <c r="E13" i="4"/>
  <c r="E21" i="4"/>
  <c r="E23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C8" i="3"/>
  <c r="Z8" i="3" s="1"/>
  <c r="AC9" i="3"/>
  <c r="Z9" i="3" s="1"/>
  <c r="AC10" i="3"/>
  <c r="AC11" i="3"/>
  <c r="Z11" i="3" s="1"/>
  <c r="AC12" i="3"/>
  <c r="AC13" i="3"/>
  <c r="AP13" i="1" s="1"/>
  <c r="AC14" i="3"/>
  <c r="Z14" i="3" s="1"/>
  <c r="AC15" i="3"/>
  <c r="Z15" i="3" s="1"/>
  <c r="AC16" i="3"/>
  <c r="Z16" i="3" s="1"/>
  <c r="AC17" i="3"/>
  <c r="Z17" i="3" s="1"/>
  <c r="AC18" i="3"/>
  <c r="AC19" i="3"/>
  <c r="Z19" i="3" s="1"/>
  <c r="AC20" i="3"/>
  <c r="Z20" i="3" s="1"/>
  <c r="AC21" i="3"/>
  <c r="Z21" i="3" s="1"/>
  <c r="AC22" i="3"/>
  <c r="AC23" i="3"/>
  <c r="Z23" i="3" s="1"/>
  <c r="AC24" i="3"/>
  <c r="AC25" i="3"/>
  <c r="AC26" i="3"/>
  <c r="Z26" i="3" s="1"/>
  <c r="Z10" i="3"/>
  <c r="Z13" i="3"/>
  <c r="Z22" i="3"/>
  <c r="Z25" i="3"/>
  <c r="R8" i="3"/>
  <c r="R9" i="3"/>
  <c r="R10" i="3"/>
  <c r="P10" i="3" s="1"/>
  <c r="R11" i="3"/>
  <c r="R12" i="3"/>
  <c r="P12" i="3" s="1"/>
  <c r="R13" i="3"/>
  <c r="P13" i="3" s="1"/>
  <c r="R14" i="3"/>
  <c r="R15" i="3"/>
  <c r="R16" i="3"/>
  <c r="P16" i="3" s="1"/>
  <c r="R17" i="3"/>
  <c r="P17" i="3" s="1"/>
  <c r="R18" i="3"/>
  <c r="P18" i="3" s="1"/>
  <c r="R19" i="3"/>
  <c r="P19" i="3" s="1"/>
  <c r="R20" i="3"/>
  <c r="R21" i="3"/>
  <c r="P21" i="3" s="1"/>
  <c r="R22" i="3"/>
  <c r="P22" i="3" s="1"/>
  <c r="R23" i="3"/>
  <c r="R24" i="3"/>
  <c r="P24" i="3" s="1"/>
  <c r="R25" i="3"/>
  <c r="P25" i="3" s="1"/>
  <c r="R26" i="3"/>
  <c r="P8" i="3"/>
  <c r="P9" i="3"/>
  <c r="P11" i="3"/>
  <c r="P14" i="3"/>
  <c r="P15" i="3"/>
  <c r="P20" i="3"/>
  <c r="P23" i="3"/>
  <c r="P26" i="3"/>
  <c r="O9" i="3"/>
  <c r="O11" i="3"/>
  <c r="O13" i="3"/>
  <c r="O15" i="3"/>
  <c r="O17" i="3"/>
  <c r="O21" i="3"/>
  <c r="O23" i="3"/>
  <c r="O25" i="3"/>
  <c r="N8" i="3"/>
  <c r="R8" i="1" s="1"/>
  <c r="N9" i="3"/>
  <c r="N10" i="3"/>
  <c r="R10" i="1" s="1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R24" i="1" s="1"/>
  <c r="N25" i="3"/>
  <c r="N26" i="3"/>
  <c r="R26" i="1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E8" i="3"/>
  <c r="E9" i="3"/>
  <c r="E10" i="3"/>
  <c r="Q10" i="1" s="1"/>
  <c r="E11" i="3"/>
  <c r="E12" i="3"/>
  <c r="E13" i="3"/>
  <c r="E14" i="3"/>
  <c r="D14" i="3" s="1"/>
  <c r="E15" i="3"/>
  <c r="E16" i="3"/>
  <c r="E17" i="3"/>
  <c r="E18" i="3"/>
  <c r="E19" i="3"/>
  <c r="E20" i="3"/>
  <c r="E21" i="3"/>
  <c r="E22" i="3"/>
  <c r="E23" i="3"/>
  <c r="E24" i="3"/>
  <c r="E25" i="3"/>
  <c r="E26" i="3"/>
  <c r="Q26" i="1" s="1"/>
  <c r="EH8" i="8"/>
  <c r="EH9" i="8"/>
  <c r="EH10" i="8"/>
  <c r="EH11" i="8"/>
  <c r="EH12" i="8"/>
  <c r="DZ12" i="8" s="1"/>
  <c r="EH13" i="8"/>
  <c r="EH14" i="8"/>
  <c r="EH15" i="8"/>
  <c r="EH16" i="8"/>
  <c r="EH17" i="8"/>
  <c r="EH18" i="8"/>
  <c r="DZ18" i="8" s="1"/>
  <c r="EH19" i="8"/>
  <c r="EH20" i="8"/>
  <c r="EH21" i="8"/>
  <c r="EH22" i="8"/>
  <c r="EH23" i="8"/>
  <c r="EH24" i="8"/>
  <c r="EH25" i="8"/>
  <c r="EH26" i="8"/>
  <c r="EA8" i="8"/>
  <c r="EA9" i="8"/>
  <c r="EA10" i="8"/>
  <c r="DZ10" i="8" s="1"/>
  <c r="EA11" i="8"/>
  <c r="EA12" i="8"/>
  <c r="EA13" i="8"/>
  <c r="EA14" i="8"/>
  <c r="EA15" i="8"/>
  <c r="DZ15" i="8" s="1"/>
  <c r="EA16" i="8"/>
  <c r="EA17" i="8"/>
  <c r="EA18" i="8"/>
  <c r="EA19" i="8"/>
  <c r="DZ19" i="8" s="1"/>
  <c r="EA20" i="8"/>
  <c r="EA21" i="8"/>
  <c r="EA22" i="8"/>
  <c r="EA23" i="8"/>
  <c r="EA24" i="8"/>
  <c r="EA25" i="8"/>
  <c r="EA26" i="8"/>
  <c r="DZ26" i="8" s="1"/>
  <c r="DZ9" i="8"/>
  <c r="DZ13" i="8"/>
  <c r="DZ21" i="8"/>
  <c r="DZ24" i="8"/>
  <c r="DZ25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N8" i="8"/>
  <c r="DN9" i="8"/>
  <c r="DN10" i="8"/>
  <c r="DN11" i="8"/>
  <c r="DN12" i="8"/>
  <c r="DN13" i="8"/>
  <c r="DN14" i="8"/>
  <c r="DF14" i="8" s="1"/>
  <c r="DN15" i="8"/>
  <c r="DN16" i="8"/>
  <c r="DN17" i="8"/>
  <c r="DN18" i="8"/>
  <c r="DN19" i="8"/>
  <c r="DN20" i="8"/>
  <c r="DN21" i="8"/>
  <c r="DN22" i="8"/>
  <c r="DN23" i="8"/>
  <c r="DN24" i="8"/>
  <c r="DN25" i="8"/>
  <c r="DN26" i="8"/>
  <c r="DG8" i="8"/>
  <c r="DG9" i="8"/>
  <c r="DF9" i="8" s="1"/>
  <c r="DG10" i="8"/>
  <c r="DG11" i="8"/>
  <c r="DG12" i="8"/>
  <c r="DG13" i="8"/>
  <c r="DF13" i="8" s="1"/>
  <c r="DG14" i="8"/>
  <c r="DG15" i="8"/>
  <c r="DF15" i="8" s="1"/>
  <c r="DG16" i="8"/>
  <c r="DG17" i="8"/>
  <c r="DG18" i="8"/>
  <c r="DG19" i="8"/>
  <c r="DG20" i="8"/>
  <c r="DG21" i="8"/>
  <c r="DF21" i="8" s="1"/>
  <c r="DG22" i="8"/>
  <c r="DG23" i="8"/>
  <c r="DG24" i="8"/>
  <c r="DG25" i="8"/>
  <c r="DF25" i="8" s="1"/>
  <c r="DG26" i="8"/>
  <c r="DF8" i="8"/>
  <c r="DF20" i="8"/>
  <c r="DF26" i="8"/>
  <c r="CY8" i="8"/>
  <c r="CY9" i="8"/>
  <c r="CY10" i="8"/>
  <c r="CY11" i="8"/>
  <c r="CQ11" i="8" s="1"/>
  <c r="CY12" i="8"/>
  <c r="CY13" i="8"/>
  <c r="CY14" i="8"/>
  <c r="CY15" i="8"/>
  <c r="CY16" i="8"/>
  <c r="CY17" i="8"/>
  <c r="CY18" i="8"/>
  <c r="CY19" i="8"/>
  <c r="CY20" i="8"/>
  <c r="CY21" i="8"/>
  <c r="CY22" i="8"/>
  <c r="CY23" i="8"/>
  <c r="CQ23" i="8" s="1"/>
  <c r="CY24" i="8"/>
  <c r="CY25" i="8"/>
  <c r="CY26" i="8"/>
  <c r="CR8" i="8"/>
  <c r="CR9" i="8"/>
  <c r="CR10" i="8"/>
  <c r="CQ10" i="8" s="1"/>
  <c r="CR11" i="8"/>
  <c r="CR12" i="8"/>
  <c r="CR13" i="8"/>
  <c r="CR14" i="8"/>
  <c r="CR15" i="8"/>
  <c r="CR16" i="8"/>
  <c r="CQ16" i="8" s="1"/>
  <c r="CR17" i="8"/>
  <c r="CQ17" i="8" s="1"/>
  <c r="CR18" i="8"/>
  <c r="CQ18" i="8" s="1"/>
  <c r="CR19" i="8"/>
  <c r="CR20" i="8"/>
  <c r="CR21" i="8"/>
  <c r="CR22" i="8"/>
  <c r="CR23" i="8"/>
  <c r="CR24" i="8"/>
  <c r="CR25" i="8"/>
  <c r="CR26" i="8"/>
  <c r="CQ12" i="8"/>
  <c r="CQ24" i="8"/>
  <c r="CJ8" i="8"/>
  <c r="CJ9" i="8"/>
  <c r="CB9" i="8" s="1"/>
  <c r="CJ10" i="8"/>
  <c r="CJ11" i="8"/>
  <c r="CB11" i="8" s="1"/>
  <c r="CJ12" i="8"/>
  <c r="CJ13" i="8"/>
  <c r="CJ14" i="8"/>
  <c r="CJ15" i="8"/>
  <c r="CJ16" i="8"/>
  <c r="CJ17" i="8"/>
  <c r="CB17" i="8" s="1"/>
  <c r="CJ18" i="8"/>
  <c r="CJ19" i="8"/>
  <c r="CJ20" i="8"/>
  <c r="CJ21" i="8"/>
  <c r="CJ22" i="8"/>
  <c r="CJ23" i="8"/>
  <c r="CJ24" i="8"/>
  <c r="CJ25" i="8"/>
  <c r="CJ26" i="8"/>
  <c r="CC8" i="8"/>
  <c r="CB8" i="8" s="1"/>
  <c r="CC9" i="8"/>
  <c r="CC10" i="8"/>
  <c r="CB10" i="8" s="1"/>
  <c r="CC11" i="8"/>
  <c r="CC12" i="8"/>
  <c r="CB12" i="8" s="1"/>
  <c r="CC13" i="8"/>
  <c r="CC14" i="8"/>
  <c r="CB14" i="8" s="1"/>
  <c r="CC15" i="8"/>
  <c r="CB15" i="8" s="1"/>
  <c r="CC16" i="8"/>
  <c r="CB16" i="8" s="1"/>
  <c r="CC17" i="8"/>
  <c r="CC18" i="8"/>
  <c r="CB18" i="8" s="1"/>
  <c r="CC19" i="8"/>
  <c r="CC20" i="8"/>
  <c r="CB20" i="8" s="1"/>
  <c r="CC21" i="8"/>
  <c r="CC22" i="8"/>
  <c r="CB22" i="8" s="1"/>
  <c r="CC23" i="8"/>
  <c r="CC24" i="8"/>
  <c r="CB24" i="8" s="1"/>
  <c r="CC25" i="8"/>
  <c r="CC26" i="8"/>
  <c r="CB26" i="8" s="1"/>
  <c r="CB21" i="8"/>
  <c r="BU8" i="8"/>
  <c r="BM8" i="8" s="1"/>
  <c r="BU9" i="8"/>
  <c r="BU10" i="8"/>
  <c r="BU11" i="8"/>
  <c r="BU12" i="8"/>
  <c r="BM12" i="8" s="1"/>
  <c r="BU13" i="8"/>
  <c r="BU14" i="8"/>
  <c r="BM14" i="8" s="1"/>
  <c r="BU15" i="8"/>
  <c r="BU16" i="8"/>
  <c r="BU17" i="8"/>
  <c r="BU18" i="8"/>
  <c r="BU19" i="8"/>
  <c r="BU20" i="8"/>
  <c r="BM20" i="8" s="1"/>
  <c r="BU21" i="8"/>
  <c r="BU22" i="8"/>
  <c r="BU23" i="8"/>
  <c r="BU24" i="8"/>
  <c r="BU25" i="8"/>
  <c r="BU26" i="8"/>
  <c r="BN8" i="8"/>
  <c r="BN9" i="8"/>
  <c r="BM9" i="8" s="1"/>
  <c r="BN10" i="8"/>
  <c r="BM10" i="8" s="1"/>
  <c r="BN11" i="8"/>
  <c r="BN12" i="8"/>
  <c r="BN13" i="8"/>
  <c r="BM13" i="8" s="1"/>
  <c r="BN14" i="8"/>
  <c r="BN15" i="8"/>
  <c r="BM15" i="8" s="1"/>
  <c r="BN16" i="8"/>
  <c r="BN17" i="8"/>
  <c r="BN18" i="8"/>
  <c r="BN19" i="8"/>
  <c r="BM19" i="8" s="1"/>
  <c r="BN20" i="8"/>
  <c r="BN21" i="8"/>
  <c r="BM21" i="8" s="1"/>
  <c r="BN22" i="8"/>
  <c r="BN23" i="8"/>
  <c r="BN24" i="8"/>
  <c r="BN25" i="8"/>
  <c r="BM25" i="8" s="1"/>
  <c r="BN26" i="8"/>
  <c r="BM11" i="8"/>
  <c r="BM17" i="8"/>
  <c r="BM23" i="8"/>
  <c r="BM24" i="8"/>
  <c r="BF8" i="8"/>
  <c r="AX8" i="8" s="1"/>
  <c r="BF9" i="8"/>
  <c r="BF10" i="8"/>
  <c r="BF11" i="8"/>
  <c r="BF12" i="8"/>
  <c r="BF13" i="8"/>
  <c r="BF14" i="8"/>
  <c r="BF15" i="8"/>
  <c r="BF16" i="8"/>
  <c r="BF17" i="8"/>
  <c r="AX17" i="8" s="1"/>
  <c r="BF18" i="8"/>
  <c r="BF19" i="8"/>
  <c r="BF20" i="8"/>
  <c r="BF21" i="8"/>
  <c r="BF22" i="8"/>
  <c r="BF23" i="8"/>
  <c r="AX23" i="8" s="1"/>
  <c r="BF24" i="8"/>
  <c r="BF25" i="8"/>
  <c r="BF26" i="8"/>
  <c r="AX26" i="8" s="1"/>
  <c r="AY8" i="8"/>
  <c r="AY9" i="8"/>
  <c r="AY10" i="8"/>
  <c r="AY11" i="8"/>
  <c r="AY12" i="8"/>
  <c r="AY13" i="8"/>
  <c r="AX13" i="8" s="1"/>
  <c r="AY14" i="8"/>
  <c r="AY15" i="8"/>
  <c r="AX15" i="8" s="1"/>
  <c r="AY16" i="8"/>
  <c r="AY17" i="8"/>
  <c r="AY18" i="8"/>
  <c r="AY19" i="8"/>
  <c r="AX19" i="8" s="1"/>
  <c r="AY20" i="8"/>
  <c r="AX20" i="8" s="1"/>
  <c r="AY21" i="8"/>
  <c r="AX21" i="8" s="1"/>
  <c r="AY22" i="8"/>
  <c r="AX22" i="8" s="1"/>
  <c r="AY23" i="8"/>
  <c r="AY24" i="8"/>
  <c r="AY25" i="8"/>
  <c r="AY26" i="8"/>
  <c r="AX14" i="8"/>
  <c r="AQ8" i="8"/>
  <c r="AQ9" i="8"/>
  <c r="AQ10" i="8"/>
  <c r="AQ11" i="8"/>
  <c r="AI11" i="8" s="1"/>
  <c r="AQ12" i="8"/>
  <c r="AI12" i="8" s="1"/>
  <c r="AQ13" i="8"/>
  <c r="AQ14" i="8"/>
  <c r="AQ15" i="8"/>
  <c r="AQ16" i="8"/>
  <c r="AQ17" i="8"/>
  <c r="AQ18" i="8"/>
  <c r="AQ19" i="8"/>
  <c r="AQ20" i="8"/>
  <c r="AI20" i="8" s="1"/>
  <c r="AQ21" i="8"/>
  <c r="AQ22" i="8"/>
  <c r="AQ23" i="8"/>
  <c r="AQ24" i="8"/>
  <c r="AQ25" i="8"/>
  <c r="AQ26" i="8"/>
  <c r="AI26" i="8" s="1"/>
  <c r="AJ8" i="8"/>
  <c r="AJ9" i="8"/>
  <c r="AI9" i="8" s="1"/>
  <c r="AJ10" i="8"/>
  <c r="AJ11" i="8"/>
  <c r="AJ12" i="8"/>
  <c r="AJ13" i="8"/>
  <c r="AJ14" i="8"/>
  <c r="AJ15" i="8"/>
  <c r="AJ16" i="8"/>
  <c r="AI16" i="8" s="1"/>
  <c r="AJ17" i="8"/>
  <c r="AI17" i="8" s="1"/>
  <c r="AJ18" i="8"/>
  <c r="AJ19" i="8"/>
  <c r="AJ20" i="8"/>
  <c r="AJ21" i="8"/>
  <c r="AJ22" i="8"/>
  <c r="AI22" i="8" s="1"/>
  <c r="AJ23" i="8"/>
  <c r="AI23" i="8" s="1"/>
  <c r="AJ24" i="8"/>
  <c r="AI24" i="8" s="1"/>
  <c r="AJ25" i="8"/>
  <c r="AI25" i="8" s="1"/>
  <c r="AJ26" i="8"/>
  <c r="AI18" i="8"/>
  <c r="AB8" i="8"/>
  <c r="AB9" i="8"/>
  <c r="AB10" i="8"/>
  <c r="AB11" i="8"/>
  <c r="T11" i="8" s="1"/>
  <c r="AB12" i="8"/>
  <c r="AB13" i="8"/>
  <c r="AB14" i="8"/>
  <c r="AB15" i="8"/>
  <c r="AB16" i="8"/>
  <c r="AB17" i="8"/>
  <c r="T17" i="8" s="1"/>
  <c r="AB18" i="8"/>
  <c r="AB19" i="8"/>
  <c r="AB20" i="8"/>
  <c r="AB21" i="8"/>
  <c r="T21" i="8" s="1"/>
  <c r="AB22" i="8"/>
  <c r="AB23" i="8"/>
  <c r="T23" i="8" s="1"/>
  <c r="AB24" i="8"/>
  <c r="AB25" i="8"/>
  <c r="AB26" i="8"/>
  <c r="U8" i="8"/>
  <c r="T8" i="8" s="1"/>
  <c r="U9" i="8"/>
  <c r="U10" i="8"/>
  <c r="T10" i="8" s="1"/>
  <c r="U11" i="8"/>
  <c r="U12" i="8"/>
  <c r="T12" i="8" s="1"/>
  <c r="U13" i="8"/>
  <c r="U14" i="8"/>
  <c r="T14" i="8" s="1"/>
  <c r="U15" i="8"/>
  <c r="U16" i="8"/>
  <c r="T16" i="8" s="1"/>
  <c r="U17" i="8"/>
  <c r="U18" i="8"/>
  <c r="T18" i="8" s="1"/>
  <c r="U19" i="8"/>
  <c r="U20" i="8"/>
  <c r="T20" i="8" s="1"/>
  <c r="U21" i="8"/>
  <c r="U22" i="8"/>
  <c r="T22" i="8" s="1"/>
  <c r="U23" i="8"/>
  <c r="U24" i="8"/>
  <c r="T24" i="8" s="1"/>
  <c r="U25" i="8"/>
  <c r="U26" i="8"/>
  <c r="T26" i="8" s="1"/>
  <c r="T9" i="8"/>
  <c r="T15" i="8"/>
  <c r="M8" i="8"/>
  <c r="E8" i="8" s="1"/>
  <c r="M9" i="8"/>
  <c r="M10" i="8"/>
  <c r="M11" i="8"/>
  <c r="E11" i="8" s="1"/>
  <c r="M12" i="8"/>
  <c r="E12" i="8" s="1"/>
  <c r="M13" i="8"/>
  <c r="M14" i="8"/>
  <c r="E14" i="8" s="1"/>
  <c r="M15" i="8"/>
  <c r="M16" i="8"/>
  <c r="M17" i="8"/>
  <c r="M18" i="8"/>
  <c r="M19" i="8"/>
  <c r="M20" i="8"/>
  <c r="E20" i="8" s="1"/>
  <c r="M21" i="8"/>
  <c r="M22" i="8"/>
  <c r="M23" i="8"/>
  <c r="M24" i="8"/>
  <c r="M25" i="8"/>
  <c r="M26" i="8"/>
  <c r="E26" i="8" s="1"/>
  <c r="F8" i="8"/>
  <c r="F9" i="8"/>
  <c r="E9" i="8" s="1"/>
  <c r="F10" i="8"/>
  <c r="F11" i="8"/>
  <c r="F12" i="8"/>
  <c r="F13" i="8"/>
  <c r="E13" i="8" s="1"/>
  <c r="F14" i="8"/>
  <c r="F15" i="8"/>
  <c r="E15" i="8" s="1"/>
  <c r="F16" i="8"/>
  <c r="F17" i="8"/>
  <c r="E17" i="8" s="1"/>
  <c r="F18" i="8"/>
  <c r="F19" i="8"/>
  <c r="E19" i="8" s="1"/>
  <c r="F20" i="8"/>
  <c r="F21" i="8"/>
  <c r="E21" i="8" s="1"/>
  <c r="F22" i="8"/>
  <c r="F23" i="8"/>
  <c r="E23" i="8" s="1"/>
  <c r="F24" i="8"/>
  <c r="E24" i="8" s="1"/>
  <c r="F25" i="8"/>
  <c r="E25" i="8" s="1"/>
  <c r="F26" i="8"/>
  <c r="E18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V8" i="10"/>
  <c r="DV9" i="10"/>
  <c r="DV10" i="10"/>
  <c r="DV11" i="10"/>
  <c r="DV12" i="10"/>
  <c r="DV13" i="10"/>
  <c r="DV14" i="10"/>
  <c r="DP14" i="10" s="1"/>
  <c r="DV15" i="10"/>
  <c r="DV16" i="10"/>
  <c r="DV17" i="10"/>
  <c r="DV18" i="10"/>
  <c r="DV19" i="10"/>
  <c r="DV20" i="10"/>
  <c r="DV21" i="10"/>
  <c r="DV22" i="10"/>
  <c r="DV23" i="10"/>
  <c r="DF23" i="10" s="1"/>
  <c r="DV24" i="10"/>
  <c r="DV25" i="10"/>
  <c r="DV26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R8" i="10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P21" i="10" s="1"/>
  <c r="DR22" i="10"/>
  <c r="DR23" i="10"/>
  <c r="DR24" i="10"/>
  <c r="DR25" i="10"/>
  <c r="DR26" i="10"/>
  <c r="DQ8" i="10"/>
  <c r="DQ9" i="10"/>
  <c r="DP9" i="10" s="1"/>
  <c r="DQ10" i="10"/>
  <c r="DP10" i="10" s="1"/>
  <c r="DQ11" i="10"/>
  <c r="DQ12" i="10"/>
  <c r="DQ13" i="10"/>
  <c r="DQ14" i="10"/>
  <c r="DQ15" i="10"/>
  <c r="DQ16" i="10"/>
  <c r="DQ17" i="10"/>
  <c r="DQ18" i="10"/>
  <c r="DQ19" i="10"/>
  <c r="DQ20" i="10"/>
  <c r="DP20" i="10" s="1"/>
  <c r="DQ21" i="10"/>
  <c r="DQ22" i="10"/>
  <c r="DP22" i="10" s="1"/>
  <c r="DQ23" i="10"/>
  <c r="DQ24" i="10"/>
  <c r="DQ25" i="10"/>
  <c r="DQ26" i="10"/>
  <c r="DO26" i="10"/>
  <c r="DG26" i="10" s="1"/>
  <c r="DL24" i="10"/>
  <c r="DK14" i="10"/>
  <c r="DC14" i="10" s="1"/>
  <c r="DK23" i="10"/>
  <c r="DC23" i="10" s="1"/>
  <c r="DJ19" i="10"/>
  <c r="DB19" i="10" s="1"/>
  <c r="DJ22" i="10"/>
  <c r="DB22" i="10" s="1"/>
  <c r="DI8" i="10"/>
  <c r="DI12" i="10"/>
  <c r="DG18" i="10"/>
  <c r="DF18" i="10"/>
  <c r="DD26" i="10"/>
  <c r="DB11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U8" i="10"/>
  <c r="CU9" i="10"/>
  <c r="CU10" i="10"/>
  <c r="CU11" i="10"/>
  <c r="CU12" i="10"/>
  <c r="CU13" i="10"/>
  <c r="CR13" i="10" s="1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R25" i="10" s="1"/>
  <c r="CU26" i="10"/>
  <c r="CT8" i="10"/>
  <c r="CT9" i="10"/>
  <c r="CT10" i="10"/>
  <c r="CT11" i="10"/>
  <c r="CT12" i="10"/>
  <c r="CT13" i="10"/>
  <c r="CT14" i="10"/>
  <c r="CT15" i="10"/>
  <c r="CT16" i="10"/>
  <c r="CT17" i="10"/>
  <c r="CT18" i="10"/>
  <c r="CT19" i="10"/>
  <c r="CT20" i="10"/>
  <c r="CT21" i="10"/>
  <c r="CT22" i="10"/>
  <c r="CT23" i="10"/>
  <c r="CT24" i="10"/>
  <c r="CT25" i="10"/>
  <c r="CT26" i="10"/>
  <c r="CS8" i="10"/>
  <c r="CS9" i="10"/>
  <c r="CS10" i="10"/>
  <c r="CS11" i="10"/>
  <c r="CS12" i="10"/>
  <c r="CS13" i="10"/>
  <c r="CS14" i="10"/>
  <c r="CS15" i="10"/>
  <c r="CS16" i="10"/>
  <c r="CS17" i="10"/>
  <c r="CS18" i="10"/>
  <c r="CS19" i="10"/>
  <c r="CR19" i="10" s="1"/>
  <c r="CS20" i="10"/>
  <c r="CS21" i="10"/>
  <c r="CS22" i="10"/>
  <c r="CS23" i="10"/>
  <c r="CR23" i="10" s="1"/>
  <c r="CS24" i="10"/>
  <c r="CS25" i="10"/>
  <c r="CS26" i="10"/>
  <c r="CP9" i="10"/>
  <c r="CH9" i="10" s="1"/>
  <c r="CP20" i="10"/>
  <c r="CH20" i="10" s="1"/>
  <c r="CP21" i="10"/>
  <c r="CH21" i="10" s="1"/>
  <c r="CO8" i="10"/>
  <c r="CG8" i="10" s="1"/>
  <c r="CO14" i="10"/>
  <c r="CG14" i="10" s="1"/>
  <c r="CN13" i="10"/>
  <c r="CM11" i="10"/>
  <c r="CE11" i="10" s="1"/>
  <c r="CM12" i="10"/>
  <c r="CM17" i="10"/>
  <c r="CE17" i="10" s="1"/>
  <c r="CL11" i="10"/>
  <c r="CD11" i="10" s="1"/>
  <c r="CF13" i="10"/>
  <c r="CE12" i="10"/>
  <c r="CC22" i="10"/>
  <c r="BT8" i="10"/>
  <c r="BK8" i="10" s="1"/>
  <c r="I8" i="1" s="1"/>
  <c r="BT9" i="10"/>
  <c r="BT10" i="10"/>
  <c r="BT11" i="10"/>
  <c r="BT12" i="10"/>
  <c r="BK12" i="10" s="1"/>
  <c r="I12" i="1" s="1"/>
  <c r="BT13" i="10"/>
  <c r="BT14" i="10"/>
  <c r="BT15" i="10"/>
  <c r="BT16" i="10"/>
  <c r="BT17" i="10"/>
  <c r="BT18" i="10"/>
  <c r="BT19" i="10"/>
  <c r="BT20" i="10"/>
  <c r="BK20" i="10" s="1"/>
  <c r="I20" i="1" s="1"/>
  <c r="BT21" i="10"/>
  <c r="BT22" i="10"/>
  <c r="BT23" i="10"/>
  <c r="BT24" i="10"/>
  <c r="BK24" i="10" s="1"/>
  <c r="I24" i="1" s="1"/>
  <c r="BT25" i="10"/>
  <c r="BT26" i="10"/>
  <c r="BK26" i="10" s="1"/>
  <c r="I26" i="1" s="1"/>
  <c r="BL8" i="10"/>
  <c r="BL9" i="10"/>
  <c r="BK9" i="10" s="1"/>
  <c r="I9" i="1" s="1"/>
  <c r="BL10" i="10"/>
  <c r="BL11" i="10"/>
  <c r="BL12" i="10"/>
  <c r="BL13" i="10"/>
  <c r="BL14" i="10"/>
  <c r="BL15" i="10"/>
  <c r="BK15" i="10" s="1"/>
  <c r="I15" i="1" s="1"/>
  <c r="BL16" i="10"/>
  <c r="BL17" i="10"/>
  <c r="BL18" i="10"/>
  <c r="BL19" i="10"/>
  <c r="BK19" i="10" s="1"/>
  <c r="I19" i="1" s="1"/>
  <c r="BL20" i="10"/>
  <c r="BL21" i="10"/>
  <c r="BK21" i="10" s="1"/>
  <c r="I21" i="1" s="1"/>
  <c r="BL22" i="10"/>
  <c r="BL23" i="10"/>
  <c r="BK23" i="10" s="1"/>
  <c r="I23" i="1" s="1"/>
  <c r="BL24" i="10"/>
  <c r="BL25" i="10"/>
  <c r="BK25" i="10" s="1"/>
  <c r="I25" i="1" s="1"/>
  <c r="BL26" i="10"/>
  <c r="BK11" i="10"/>
  <c r="BK14" i="10"/>
  <c r="I14" i="1" s="1"/>
  <c r="BK17" i="10"/>
  <c r="BG8" i="10"/>
  <c r="DO8" i="10" s="1"/>
  <c r="BG9" i="10"/>
  <c r="DO9" i="10" s="1"/>
  <c r="DG9" i="10" s="1"/>
  <c r="BG10" i="10"/>
  <c r="DO10" i="10" s="1"/>
  <c r="BG11" i="10"/>
  <c r="DO11" i="10" s="1"/>
  <c r="BG12" i="10"/>
  <c r="DO12" i="10" s="1"/>
  <c r="DG12" i="10" s="1"/>
  <c r="BG13" i="10"/>
  <c r="DO13" i="10" s="1"/>
  <c r="DG13" i="10" s="1"/>
  <c r="BG14" i="10"/>
  <c r="DO14" i="10" s="1"/>
  <c r="DG14" i="10" s="1"/>
  <c r="BG15" i="10"/>
  <c r="DO15" i="10" s="1"/>
  <c r="DG15" i="10" s="1"/>
  <c r="BG16" i="10"/>
  <c r="DO16" i="10" s="1"/>
  <c r="DG16" i="10" s="1"/>
  <c r="BG17" i="10"/>
  <c r="DO17" i="10" s="1"/>
  <c r="BG18" i="10"/>
  <c r="DO18" i="10" s="1"/>
  <c r="BG19" i="10"/>
  <c r="DO19" i="10" s="1"/>
  <c r="DG19" i="10" s="1"/>
  <c r="BG20" i="10"/>
  <c r="DO20" i="10" s="1"/>
  <c r="BG21" i="10"/>
  <c r="DO21" i="10" s="1"/>
  <c r="DG21" i="10" s="1"/>
  <c r="BG22" i="10"/>
  <c r="DO22" i="10" s="1"/>
  <c r="DG22" i="10" s="1"/>
  <c r="BG23" i="10"/>
  <c r="DO23" i="10" s="1"/>
  <c r="DG23" i="10" s="1"/>
  <c r="BG24" i="10"/>
  <c r="DO24" i="10" s="1"/>
  <c r="BG25" i="10"/>
  <c r="DO25" i="10" s="1"/>
  <c r="DG25" i="10" s="1"/>
  <c r="BG26" i="10"/>
  <c r="BC8" i="10"/>
  <c r="DN8" i="10" s="1"/>
  <c r="BC9" i="10"/>
  <c r="DN9" i="10" s="1"/>
  <c r="DF9" i="10" s="1"/>
  <c r="BC10" i="10"/>
  <c r="DN10" i="10" s="1"/>
  <c r="DF10" i="10" s="1"/>
  <c r="BC11" i="10"/>
  <c r="DN11" i="10" s="1"/>
  <c r="DF11" i="10" s="1"/>
  <c r="BC12" i="10"/>
  <c r="DN12" i="10" s="1"/>
  <c r="DF12" i="10" s="1"/>
  <c r="BC13" i="10"/>
  <c r="DN13" i="10" s="1"/>
  <c r="DF13" i="10" s="1"/>
  <c r="BC14" i="10"/>
  <c r="DN14" i="10" s="1"/>
  <c r="BC15" i="10"/>
  <c r="DN15" i="10" s="1"/>
  <c r="BC16" i="10"/>
  <c r="DN16" i="10" s="1"/>
  <c r="DF16" i="10" s="1"/>
  <c r="BC17" i="10"/>
  <c r="DN17" i="10" s="1"/>
  <c r="DF17" i="10" s="1"/>
  <c r="BC18" i="10"/>
  <c r="DN18" i="10" s="1"/>
  <c r="BC19" i="10"/>
  <c r="DN19" i="10" s="1"/>
  <c r="DF19" i="10" s="1"/>
  <c r="BC20" i="10"/>
  <c r="DN20" i="10" s="1"/>
  <c r="DF20" i="10" s="1"/>
  <c r="BC21" i="10"/>
  <c r="DN21" i="10" s="1"/>
  <c r="BC22" i="10"/>
  <c r="DN22" i="10" s="1"/>
  <c r="DF22" i="10" s="1"/>
  <c r="BC23" i="10"/>
  <c r="DN23" i="10" s="1"/>
  <c r="BC24" i="10"/>
  <c r="DN24" i="10" s="1"/>
  <c r="BC25" i="10"/>
  <c r="DN25" i="10" s="1"/>
  <c r="DF25" i="10" s="1"/>
  <c r="BC26" i="10"/>
  <c r="DN26" i="10" s="1"/>
  <c r="DF26" i="10" s="1"/>
  <c r="AY8" i="10"/>
  <c r="DM8" i="10" s="1"/>
  <c r="DE8" i="10" s="1"/>
  <c r="AY9" i="10"/>
  <c r="DM9" i="10" s="1"/>
  <c r="DE9" i="10" s="1"/>
  <c r="AY10" i="10"/>
  <c r="DM10" i="10" s="1"/>
  <c r="DE10" i="10" s="1"/>
  <c r="AY11" i="10"/>
  <c r="DM11" i="10" s="1"/>
  <c r="AY12" i="10"/>
  <c r="DM12" i="10" s="1"/>
  <c r="AY13" i="10"/>
  <c r="DM13" i="10" s="1"/>
  <c r="DE13" i="10" s="1"/>
  <c r="AY14" i="10"/>
  <c r="DM14" i="10" s="1"/>
  <c r="AY15" i="10"/>
  <c r="DM15" i="10" s="1"/>
  <c r="DE15" i="10" s="1"/>
  <c r="AY16" i="10"/>
  <c r="DM16" i="10" s="1"/>
  <c r="DE16" i="10" s="1"/>
  <c r="AY17" i="10"/>
  <c r="DM17" i="10" s="1"/>
  <c r="DE17" i="10" s="1"/>
  <c r="AY18" i="10"/>
  <c r="DM18" i="10" s="1"/>
  <c r="AY19" i="10"/>
  <c r="DM19" i="10" s="1"/>
  <c r="DE19" i="10" s="1"/>
  <c r="AY20" i="10"/>
  <c r="DM20" i="10" s="1"/>
  <c r="AY21" i="10"/>
  <c r="DM21" i="10" s="1"/>
  <c r="AY22" i="10"/>
  <c r="DM22" i="10" s="1"/>
  <c r="DE22" i="10" s="1"/>
  <c r="AY23" i="10"/>
  <c r="DM23" i="10" s="1"/>
  <c r="DE23" i="10" s="1"/>
  <c r="AY24" i="10"/>
  <c r="DM24" i="10" s="1"/>
  <c r="DE24" i="10" s="1"/>
  <c r="AY25" i="10"/>
  <c r="DM25" i="10" s="1"/>
  <c r="DE25" i="10" s="1"/>
  <c r="AY26" i="10"/>
  <c r="DM26" i="10" s="1"/>
  <c r="DE26" i="10" s="1"/>
  <c r="AU8" i="10"/>
  <c r="DL8" i="10" s="1"/>
  <c r="AU9" i="10"/>
  <c r="DL9" i="10" s="1"/>
  <c r="AU10" i="10"/>
  <c r="DL10" i="10" s="1"/>
  <c r="DD10" i="10" s="1"/>
  <c r="AU11" i="10"/>
  <c r="DL11" i="10" s="1"/>
  <c r="AU12" i="10"/>
  <c r="DL12" i="10" s="1"/>
  <c r="DD12" i="10" s="1"/>
  <c r="AU13" i="10"/>
  <c r="DL13" i="10" s="1"/>
  <c r="DD13" i="10" s="1"/>
  <c r="AU14" i="10"/>
  <c r="DL14" i="10" s="1"/>
  <c r="DD14" i="10" s="1"/>
  <c r="AU15" i="10"/>
  <c r="DL15" i="10" s="1"/>
  <c r="DD15" i="10" s="1"/>
  <c r="AU16" i="10"/>
  <c r="DL16" i="10" s="1"/>
  <c r="DD16" i="10" s="1"/>
  <c r="AU17" i="10"/>
  <c r="DL17" i="10" s="1"/>
  <c r="AU18" i="10"/>
  <c r="DL18" i="10" s="1"/>
  <c r="AU19" i="10"/>
  <c r="DL19" i="10" s="1"/>
  <c r="DD19" i="10" s="1"/>
  <c r="AU20" i="10"/>
  <c r="DL20" i="10" s="1"/>
  <c r="DD20" i="10" s="1"/>
  <c r="AU21" i="10"/>
  <c r="DL21" i="10" s="1"/>
  <c r="DD21" i="10" s="1"/>
  <c r="AU22" i="10"/>
  <c r="DL22" i="10" s="1"/>
  <c r="DD22" i="10" s="1"/>
  <c r="AU23" i="10"/>
  <c r="DL23" i="10" s="1"/>
  <c r="DD23" i="10" s="1"/>
  <c r="AU24" i="10"/>
  <c r="AU25" i="10"/>
  <c r="DL25" i="10" s="1"/>
  <c r="AU26" i="10"/>
  <c r="DL26" i="10" s="1"/>
  <c r="AQ8" i="10"/>
  <c r="DK8" i="10" s="1"/>
  <c r="AQ9" i="10"/>
  <c r="DK9" i="10" s="1"/>
  <c r="DC9" i="10" s="1"/>
  <c r="AQ10" i="10"/>
  <c r="DK10" i="10" s="1"/>
  <c r="DC10" i="10" s="1"/>
  <c r="AQ11" i="10"/>
  <c r="DK11" i="10" s="1"/>
  <c r="DC11" i="10" s="1"/>
  <c r="AQ12" i="10"/>
  <c r="DK12" i="10" s="1"/>
  <c r="AQ13" i="10"/>
  <c r="DK13" i="10" s="1"/>
  <c r="DC13" i="10" s="1"/>
  <c r="AQ14" i="10"/>
  <c r="AQ15" i="10"/>
  <c r="DK15" i="10" s="1"/>
  <c r="DC15" i="10" s="1"/>
  <c r="AQ16" i="10"/>
  <c r="DK16" i="10" s="1"/>
  <c r="DC16" i="10" s="1"/>
  <c r="AQ17" i="10"/>
  <c r="DK17" i="10" s="1"/>
  <c r="DC17" i="10" s="1"/>
  <c r="AQ18" i="10"/>
  <c r="DK18" i="10" s="1"/>
  <c r="DC18" i="10" s="1"/>
  <c r="AQ19" i="10"/>
  <c r="DK19" i="10" s="1"/>
  <c r="DC19" i="10" s="1"/>
  <c r="AQ20" i="10"/>
  <c r="DK20" i="10" s="1"/>
  <c r="DC20" i="10" s="1"/>
  <c r="AQ21" i="10"/>
  <c r="DK21" i="10" s="1"/>
  <c r="AQ22" i="10"/>
  <c r="DK22" i="10" s="1"/>
  <c r="AQ23" i="10"/>
  <c r="AQ24" i="10"/>
  <c r="DK24" i="10" s="1"/>
  <c r="AQ25" i="10"/>
  <c r="DK25" i="10" s="1"/>
  <c r="DC25" i="10" s="1"/>
  <c r="AQ26" i="10"/>
  <c r="DK26" i="10" s="1"/>
  <c r="DC26" i="10" s="1"/>
  <c r="AM8" i="10"/>
  <c r="DJ8" i="10" s="1"/>
  <c r="DB8" i="10" s="1"/>
  <c r="AM9" i="10"/>
  <c r="DJ9" i="10" s="1"/>
  <c r="AM10" i="10"/>
  <c r="DJ10" i="10" s="1"/>
  <c r="DB10" i="10" s="1"/>
  <c r="AM11" i="10"/>
  <c r="DJ11" i="10" s="1"/>
  <c r="AM12" i="10"/>
  <c r="DJ12" i="10" s="1"/>
  <c r="AM13" i="10"/>
  <c r="DJ13" i="10" s="1"/>
  <c r="DB13" i="10" s="1"/>
  <c r="AM14" i="10"/>
  <c r="DJ14" i="10" s="1"/>
  <c r="DB14" i="10" s="1"/>
  <c r="AM15" i="10"/>
  <c r="DJ15" i="10" s="1"/>
  <c r="DB15" i="10" s="1"/>
  <c r="AM16" i="10"/>
  <c r="DJ16" i="10" s="1"/>
  <c r="DB16" i="10" s="1"/>
  <c r="AM17" i="10"/>
  <c r="DJ17" i="10" s="1"/>
  <c r="DB17" i="10" s="1"/>
  <c r="AM18" i="10"/>
  <c r="DJ18" i="10" s="1"/>
  <c r="AM19" i="10"/>
  <c r="AM20" i="10"/>
  <c r="DJ20" i="10" s="1"/>
  <c r="DB20" i="10" s="1"/>
  <c r="AM21" i="10"/>
  <c r="DJ21" i="10" s="1"/>
  <c r="AM22" i="10"/>
  <c r="AM23" i="10"/>
  <c r="DJ23" i="10" s="1"/>
  <c r="DB23" i="10" s="1"/>
  <c r="AM24" i="10"/>
  <c r="DJ24" i="10" s="1"/>
  <c r="DB24" i="10" s="1"/>
  <c r="AM25" i="10"/>
  <c r="DJ25" i="10" s="1"/>
  <c r="AM26" i="10"/>
  <c r="DJ26" i="10" s="1"/>
  <c r="DB26" i="10" s="1"/>
  <c r="AI8" i="10"/>
  <c r="AI9" i="10"/>
  <c r="DI9" i="10" s="1"/>
  <c r="AI10" i="10"/>
  <c r="DI10" i="10" s="1"/>
  <c r="AI11" i="10"/>
  <c r="AI12" i="10"/>
  <c r="AI13" i="10"/>
  <c r="DI13" i="10" s="1"/>
  <c r="AI14" i="10"/>
  <c r="DI14" i="10" s="1"/>
  <c r="AI15" i="10"/>
  <c r="DI15" i="10" s="1"/>
  <c r="AI16" i="10"/>
  <c r="DI16" i="10" s="1"/>
  <c r="AI17" i="10"/>
  <c r="AI18" i="10"/>
  <c r="DI18" i="10" s="1"/>
  <c r="AI19" i="10"/>
  <c r="DI19" i="10" s="1"/>
  <c r="AI20" i="10"/>
  <c r="DI20" i="10" s="1"/>
  <c r="DA20" i="10" s="1"/>
  <c r="AI21" i="10"/>
  <c r="DI21" i="10" s="1"/>
  <c r="AI22" i="10"/>
  <c r="DI22" i="10" s="1"/>
  <c r="AI23" i="10"/>
  <c r="AI24" i="10"/>
  <c r="DI24" i="10" s="1"/>
  <c r="AI25" i="10"/>
  <c r="DI25" i="10" s="1"/>
  <c r="AI26" i="10"/>
  <c r="DI26" i="10" s="1"/>
  <c r="AH10" i="10"/>
  <c r="AH13" i="10"/>
  <c r="AH18" i="10"/>
  <c r="AD8" i="10"/>
  <c r="CQ8" i="10" s="1"/>
  <c r="AD9" i="10"/>
  <c r="CQ9" i="10" s="1"/>
  <c r="CI9" i="10" s="1"/>
  <c r="AD10" i="10"/>
  <c r="CQ10" i="10" s="1"/>
  <c r="CI10" i="10" s="1"/>
  <c r="AD11" i="10"/>
  <c r="CQ11" i="10" s="1"/>
  <c r="CI11" i="10" s="1"/>
  <c r="AD12" i="10"/>
  <c r="CQ12" i="10" s="1"/>
  <c r="CI12" i="10" s="1"/>
  <c r="AD13" i="10"/>
  <c r="CQ13" i="10" s="1"/>
  <c r="AD14" i="10"/>
  <c r="CQ14" i="10" s="1"/>
  <c r="CI14" i="10" s="1"/>
  <c r="AD15" i="10"/>
  <c r="CQ15" i="10" s="1"/>
  <c r="CI15" i="10" s="1"/>
  <c r="AD16" i="10"/>
  <c r="CQ16" i="10" s="1"/>
  <c r="CI16" i="10" s="1"/>
  <c r="AD17" i="10"/>
  <c r="CQ17" i="10" s="1"/>
  <c r="AD18" i="10"/>
  <c r="CQ18" i="10" s="1"/>
  <c r="CI18" i="10" s="1"/>
  <c r="AD19" i="10"/>
  <c r="CQ19" i="10" s="1"/>
  <c r="CI19" i="10" s="1"/>
  <c r="AD20" i="10"/>
  <c r="CQ20" i="10" s="1"/>
  <c r="CI20" i="10" s="1"/>
  <c r="AD21" i="10"/>
  <c r="CQ21" i="10" s="1"/>
  <c r="AD22" i="10"/>
  <c r="CQ22" i="10" s="1"/>
  <c r="CI22" i="10" s="1"/>
  <c r="AD23" i="10"/>
  <c r="CQ23" i="10" s="1"/>
  <c r="AD24" i="10"/>
  <c r="CQ24" i="10" s="1"/>
  <c r="AD25" i="10"/>
  <c r="CQ25" i="10" s="1"/>
  <c r="AD26" i="10"/>
  <c r="CQ26" i="10" s="1"/>
  <c r="CI26" i="10" s="1"/>
  <c r="Z8" i="10"/>
  <c r="CP8" i="10" s="1"/>
  <c r="CH8" i="10" s="1"/>
  <c r="Z9" i="10"/>
  <c r="Z10" i="10"/>
  <c r="CP10" i="10" s="1"/>
  <c r="Z11" i="10"/>
  <c r="CP11" i="10" s="1"/>
  <c r="CH11" i="10" s="1"/>
  <c r="Z12" i="10"/>
  <c r="CP12" i="10" s="1"/>
  <c r="CH12" i="10" s="1"/>
  <c r="Z13" i="10"/>
  <c r="CP13" i="10" s="1"/>
  <c r="CH13" i="10" s="1"/>
  <c r="Z14" i="10"/>
  <c r="CP14" i="10" s="1"/>
  <c r="Z15" i="10"/>
  <c r="CP15" i="10" s="1"/>
  <c r="CH15" i="10" s="1"/>
  <c r="Z16" i="10"/>
  <c r="CP16" i="10" s="1"/>
  <c r="CH16" i="10" s="1"/>
  <c r="Z17" i="10"/>
  <c r="CP17" i="10" s="1"/>
  <c r="CH17" i="10" s="1"/>
  <c r="Z18" i="10"/>
  <c r="CP18" i="10" s="1"/>
  <c r="Z19" i="10"/>
  <c r="CP19" i="10" s="1"/>
  <c r="CH19" i="10" s="1"/>
  <c r="Z20" i="10"/>
  <c r="Z21" i="10"/>
  <c r="Z22" i="10"/>
  <c r="CP22" i="10" s="1"/>
  <c r="Z23" i="10"/>
  <c r="CP23" i="10" s="1"/>
  <c r="CH23" i="10" s="1"/>
  <c r="Z24" i="10"/>
  <c r="CP24" i="10" s="1"/>
  <c r="CH24" i="10" s="1"/>
  <c r="Z25" i="10"/>
  <c r="CP25" i="10" s="1"/>
  <c r="CH25" i="10" s="1"/>
  <c r="Z26" i="10"/>
  <c r="CP26" i="10" s="1"/>
  <c r="V8" i="10"/>
  <c r="V9" i="10"/>
  <c r="CO9" i="10" s="1"/>
  <c r="CG9" i="10" s="1"/>
  <c r="V10" i="10"/>
  <c r="CO10" i="10" s="1"/>
  <c r="CG10" i="10" s="1"/>
  <c r="V11" i="10"/>
  <c r="CO11" i="10" s="1"/>
  <c r="V12" i="10"/>
  <c r="CO12" i="10" s="1"/>
  <c r="CG12" i="10" s="1"/>
  <c r="V13" i="10"/>
  <c r="CO13" i="10" s="1"/>
  <c r="CG13" i="10" s="1"/>
  <c r="V14" i="10"/>
  <c r="V15" i="10"/>
  <c r="CO15" i="10" s="1"/>
  <c r="V16" i="10"/>
  <c r="CO16" i="10" s="1"/>
  <c r="CG16" i="10" s="1"/>
  <c r="V17" i="10"/>
  <c r="CO17" i="10" s="1"/>
  <c r="V18" i="10"/>
  <c r="CO18" i="10" s="1"/>
  <c r="V19" i="10"/>
  <c r="CO19" i="10" s="1"/>
  <c r="CG19" i="10" s="1"/>
  <c r="V20" i="10"/>
  <c r="CO20" i="10" s="1"/>
  <c r="CG20" i="10" s="1"/>
  <c r="V21" i="10"/>
  <c r="CO21" i="10" s="1"/>
  <c r="CG21" i="10" s="1"/>
  <c r="V22" i="10"/>
  <c r="CO22" i="10" s="1"/>
  <c r="CG22" i="10" s="1"/>
  <c r="V23" i="10"/>
  <c r="CO23" i="10" s="1"/>
  <c r="V24" i="10"/>
  <c r="CO24" i="10" s="1"/>
  <c r="CG24" i="10" s="1"/>
  <c r="V25" i="10"/>
  <c r="CO25" i="10" s="1"/>
  <c r="CG25" i="10" s="1"/>
  <c r="V26" i="10"/>
  <c r="CO26" i="10" s="1"/>
  <c r="CG26" i="10" s="1"/>
  <c r="R8" i="10"/>
  <c r="CN8" i="10" s="1"/>
  <c r="R9" i="10"/>
  <c r="CN9" i="10" s="1"/>
  <c r="CF9" i="10" s="1"/>
  <c r="R10" i="10"/>
  <c r="CN10" i="10" s="1"/>
  <c r="CF10" i="10" s="1"/>
  <c r="R11" i="10"/>
  <c r="CN11" i="10" s="1"/>
  <c r="CF11" i="10" s="1"/>
  <c r="R12" i="10"/>
  <c r="CN12" i="10" s="1"/>
  <c r="R13" i="10"/>
  <c r="R14" i="10"/>
  <c r="CN14" i="10" s="1"/>
  <c r="R15" i="10"/>
  <c r="CN15" i="10" s="1"/>
  <c r="R16" i="10"/>
  <c r="CN16" i="10" s="1"/>
  <c r="R17" i="10"/>
  <c r="CN17" i="10" s="1"/>
  <c r="CF17" i="10" s="1"/>
  <c r="R18" i="10"/>
  <c r="CN18" i="10" s="1"/>
  <c r="CF18" i="10" s="1"/>
  <c r="R19" i="10"/>
  <c r="CN19" i="10" s="1"/>
  <c r="CF19" i="10" s="1"/>
  <c r="R20" i="10"/>
  <c r="CN20" i="10" s="1"/>
  <c r="R21" i="10"/>
  <c r="CN21" i="10" s="1"/>
  <c r="CF21" i="10" s="1"/>
  <c r="R22" i="10"/>
  <c r="CN22" i="10" s="1"/>
  <c r="CF22" i="10" s="1"/>
  <c r="R23" i="10"/>
  <c r="CN23" i="10" s="1"/>
  <c r="CF23" i="10" s="1"/>
  <c r="R24" i="10"/>
  <c r="CN24" i="10" s="1"/>
  <c r="CF24" i="10" s="1"/>
  <c r="R25" i="10"/>
  <c r="CN25" i="10" s="1"/>
  <c r="CF25" i="10" s="1"/>
  <c r="R26" i="10"/>
  <c r="CN26" i="10" s="1"/>
  <c r="CF26" i="10" s="1"/>
  <c r="N8" i="10"/>
  <c r="CM8" i="10" s="1"/>
  <c r="CE8" i="10" s="1"/>
  <c r="N9" i="10"/>
  <c r="CM9" i="10" s="1"/>
  <c r="N10" i="10"/>
  <c r="CM10" i="10" s="1"/>
  <c r="CE10" i="10" s="1"/>
  <c r="N11" i="10"/>
  <c r="N12" i="10"/>
  <c r="N13" i="10"/>
  <c r="CM13" i="10" s="1"/>
  <c r="N14" i="10"/>
  <c r="CM14" i="10" s="1"/>
  <c r="CE14" i="10" s="1"/>
  <c r="N15" i="10"/>
  <c r="CM15" i="10" s="1"/>
  <c r="CE15" i="10" s="1"/>
  <c r="N16" i="10"/>
  <c r="CM16" i="10" s="1"/>
  <c r="CE16" i="10" s="1"/>
  <c r="N17" i="10"/>
  <c r="N18" i="10"/>
  <c r="CM18" i="10" s="1"/>
  <c r="CE18" i="10" s="1"/>
  <c r="N19" i="10"/>
  <c r="CM19" i="10" s="1"/>
  <c r="CE19" i="10" s="1"/>
  <c r="N20" i="10"/>
  <c r="CM20" i="10" s="1"/>
  <c r="CE20" i="10" s="1"/>
  <c r="N21" i="10"/>
  <c r="CM21" i="10" s="1"/>
  <c r="N22" i="10"/>
  <c r="CM22" i="10" s="1"/>
  <c r="CE22" i="10" s="1"/>
  <c r="N23" i="10"/>
  <c r="CM23" i="10" s="1"/>
  <c r="CE23" i="10" s="1"/>
  <c r="N24" i="10"/>
  <c r="CM24" i="10" s="1"/>
  <c r="CE24" i="10" s="1"/>
  <c r="N25" i="10"/>
  <c r="CM25" i="10" s="1"/>
  <c r="N26" i="10"/>
  <c r="CM26" i="10" s="1"/>
  <c r="CE26" i="10" s="1"/>
  <c r="J8" i="10"/>
  <c r="CL8" i="10" s="1"/>
  <c r="CD8" i="10" s="1"/>
  <c r="J9" i="10"/>
  <c r="CL9" i="10" s="1"/>
  <c r="J10" i="10"/>
  <c r="J11" i="10"/>
  <c r="J12" i="10"/>
  <c r="CL12" i="10" s="1"/>
  <c r="CD12" i="10" s="1"/>
  <c r="J13" i="10"/>
  <c r="CL13" i="10" s="1"/>
  <c r="CD13" i="10" s="1"/>
  <c r="J14" i="10"/>
  <c r="CL14" i="10" s="1"/>
  <c r="J15" i="10"/>
  <c r="CL15" i="10" s="1"/>
  <c r="CD15" i="10" s="1"/>
  <c r="J16" i="10"/>
  <c r="CL16" i="10" s="1"/>
  <c r="CD16" i="10" s="1"/>
  <c r="J17" i="10"/>
  <c r="CL17" i="10" s="1"/>
  <c r="CD17" i="10" s="1"/>
  <c r="J18" i="10"/>
  <c r="CL18" i="10" s="1"/>
  <c r="J19" i="10"/>
  <c r="CL19" i="10" s="1"/>
  <c r="CD19" i="10" s="1"/>
  <c r="J20" i="10"/>
  <c r="CL20" i="10" s="1"/>
  <c r="CD20" i="10" s="1"/>
  <c r="J21" i="10"/>
  <c r="CL21" i="10" s="1"/>
  <c r="CD21" i="10" s="1"/>
  <c r="J22" i="10"/>
  <c r="CL22" i="10" s="1"/>
  <c r="J23" i="10"/>
  <c r="CL23" i="10" s="1"/>
  <c r="CD23" i="10" s="1"/>
  <c r="J24" i="10"/>
  <c r="CL24" i="10" s="1"/>
  <c r="J25" i="10"/>
  <c r="CL25" i="10" s="1"/>
  <c r="J26" i="10"/>
  <c r="CL26" i="10" s="1"/>
  <c r="F8" i="10"/>
  <c r="CK8" i="10" s="1"/>
  <c r="CC8" i="10" s="1"/>
  <c r="F9" i="10"/>
  <c r="CK9" i="10" s="1"/>
  <c r="CC9" i="10" s="1"/>
  <c r="F10" i="10"/>
  <c r="CK10" i="10" s="1"/>
  <c r="CC10" i="10" s="1"/>
  <c r="F11" i="10"/>
  <c r="CK11" i="10" s="1"/>
  <c r="F12" i="10"/>
  <c r="CK12" i="10" s="1"/>
  <c r="F13" i="10"/>
  <c r="CK13" i="10" s="1"/>
  <c r="CC13" i="10" s="1"/>
  <c r="F14" i="10"/>
  <c r="F15" i="10"/>
  <c r="CK15" i="10" s="1"/>
  <c r="F16" i="10"/>
  <c r="CK16" i="10" s="1"/>
  <c r="F17" i="10"/>
  <c r="CK17" i="10" s="1"/>
  <c r="CC17" i="10" s="1"/>
  <c r="F18" i="10"/>
  <c r="CK18" i="10" s="1"/>
  <c r="F19" i="10"/>
  <c r="CK19" i="10" s="1"/>
  <c r="F20" i="10"/>
  <c r="CK20" i="10" s="1"/>
  <c r="CC20" i="10" s="1"/>
  <c r="F21" i="10"/>
  <c r="F22" i="10"/>
  <c r="CK22" i="10" s="1"/>
  <c r="F23" i="10"/>
  <c r="CK23" i="10" s="1"/>
  <c r="F24" i="10"/>
  <c r="CK24" i="10" s="1"/>
  <c r="F25" i="10"/>
  <c r="CK25" i="10" s="1"/>
  <c r="CC25" i="10" s="1"/>
  <c r="F26" i="10"/>
  <c r="CK26" i="10" s="1"/>
  <c r="CC26" i="10" s="1"/>
  <c r="AQ11" i="1"/>
  <c r="AQ23" i="1"/>
  <c r="AP8" i="1"/>
  <c r="AP9" i="1"/>
  <c r="AP10" i="1"/>
  <c r="AP11" i="1"/>
  <c r="AP14" i="1"/>
  <c r="AP15" i="1"/>
  <c r="AP16" i="1"/>
  <c r="AP19" i="1"/>
  <c r="AP20" i="1"/>
  <c r="AP22" i="1"/>
  <c r="AP23" i="1"/>
  <c r="AP25" i="1"/>
  <c r="AP26" i="1"/>
  <c r="AO8" i="1"/>
  <c r="AO9" i="1"/>
  <c r="AO10" i="1"/>
  <c r="AO11" i="1"/>
  <c r="AO12" i="1"/>
  <c r="AO13" i="1"/>
  <c r="AO14" i="1"/>
  <c r="AO15" i="1"/>
  <c r="AO16" i="1"/>
  <c r="AQ16" i="1" s="1"/>
  <c r="AO17" i="1"/>
  <c r="AO18" i="1"/>
  <c r="AO19" i="1"/>
  <c r="AO20" i="1"/>
  <c r="AO21" i="1"/>
  <c r="AO22" i="1"/>
  <c r="AQ22" i="1" s="1"/>
  <c r="AO23" i="1"/>
  <c r="AO24" i="1"/>
  <c r="AO25" i="1"/>
  <c r="AO26" i="1"/>
  <c r="AN8" i="1"/>
  <c r="AN9" i="1"/>
  <c r="AN10" i="1"/>
  <c r="AN11" i="1"/>
  <c r="AN12" i="1"/>
  <c r="AN13" i="1"/>
  <c r="AQ13" i="1" s="1"/>
  <c r="AN14" i="1"/>
  <c r="AN15" i="1"/>
  <c r="AN16" i="1"/>
  <c r="AN17" i="1"/>
  <c r="AN18" i="1"/>
  <c r="AN19" i="1"/>
  <c r="AQ19" i="1" s="1"/>
  <c r="AN20" i="1"/>
  <c r="AQ20" i="1" s="1"/>
  <c r="AN21" i="1"/>
  <c r="AN22" i="1"/>
  <c r="AN23" i="1"/>
  <c r="AN24" i="1"/>
  <c r="AN25" i="1"/>
  <c r="AN26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3" i="1"/>
  <c r="AJ24" i="1"/>
  <c r="AJ25" i="1"/>
  <c r="AJ26" i="1"/>
  <c r="AI8" i="1"/>
  <c r="AI9" i="1"/>
  <c r="AI10" i="1"/>
  <c r="AI11" i="1"/>
  <c r="AI12" i="1"/>
  <c r="AI13" i="1"/>
  <c r="AI14" i="1"/>
  <c r="AK14" i="1" s="1"/>
  <c r="AI15" i="1"/>
  <c r="AI16" i="1"/>
  <c r="AI17" i="1"/>
  <c r="AI18" i="1"/>
  <c r="AI20" i="1"/>
  <c r="AI21" i="1"/>
  <c r="AI22" i="1"/>
  <c r="AI23" i="1"/>
  <c r="AI24" i="1"/>
  <c r="AI25" i="1"/>
  <c r="AI26" i="1"/>
  <c r="AH8" i="1"/>
  <c r="AH9" i="1"/>
  <c r="AH10" i="1"/>
  <c r="AH11" i="1"/>
  <c r="AH12" i="1"/>
  <c r="AH13" i="1"/>
  <c r="AH14" i="1"/>
  <c r="AH15" i="1"/>
  <c r="AH17" i="1"/>
  <c r="AH18" i="1"/>
  <c r="AH19" i="1"/>
  <c r="AH20" i="1"/>
  <c r="AH21" i="1"/>
  <c r="AH22" i="1"/>
  <c r="AH23" i="1"/>
  <c r="AH24" i="1"/>
  <c r="AH25" i="1"/>
  <c r="AH26" i="1"/>
  <c r="AG8" i="1"/>
  <c r="AG9" i="1"/>
  <c r="AG10" i="1"/>
  <c r="AG11" i="1"/>
  <c r="AG12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F8" i="1"/>
  <c r="AF9" i="1"/>
  <c r="AF10" i="1"/>
  <c r="AF11" i="1"/>
  <c r="AK11" i="1" s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K20" i="1" s="1"/>
  <c r="AD21" i="1"/>
  <c r="AD22" i="1"/>
  <c r="AD23" i="1"/>
  <c r="AD24" i="1"/>
  <c r="AD25" i="1"/>
  <c r="AD26" i="1"/>
  <c r="AA8" i="1"/>
  <c r="AA9" i="1"/>
  <c r="AA10" i="1"/>
  <c r="AA11" i="1"/>
  <c r="AA12" i="1"/>
  <c r="AA13" i="1"/>
  <c r="AA14" i="1"/>
  <c r="AA15" i="1"/>
  <c r="AA17" i="1"/>
  <c r="AA19" i="1"/>
  <c r="AA21" i="1"/>
  <c r="AA22" i="1"/>
  <c r="AA23" i="1"/>
  <c r="AA24" i="1"/>
  <c r="AA25" i="1"/>
  <c r="AA2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S22" i="1" s="1"/>
  <c r="AB22" i="1" s="1"/>
  <c r="X23" i="1"/>
  <c r="X24" i="1"/>
  <c r="X25" i="1"/>
  <c r="X26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V8" i="1"/>
  <c r="V9" i="1"/>
  <c r="V10" i="1"/>
  <c r="V11" i="1"/>
  <c r="V12" i="1"/>
  <c r="V13" i="1"/>
  <c r="V14" i="1"/>
  <c r="V15" i="1"/>
  <c r="V16" i="1"/>
  <c r="S16" i="1" s="1"/>
  <c r="AB16" i="1" s="1"/>
  <c r="V17" i="1"/>
  <c r="V18" i="1"/>
  <c r="V19" i="1"/>
  <c r="V20" i="1"/>
  <c r="V21" i="1"/>
  <c r="V22" i="1"/>
  <c r="V23" i="1"/>
  <c r="V24" i="1"/>
  <c r="V25" i="1"/>
  <c r="V26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T8" i="1"/>
  <c r="T9" i="1"/>
  <c r="T10" i="1"/>
  <c r="S10" i="1" s="1"/>
  <c r="AB10" i="1" s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R9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5" i="1"/>
  <c r="Q8" i="1"/>
  <c r="Q9" i="1"/>
  <c r="Q11" i="1"/>
  <c r="Q12" i="1"/>
  <c r="Q13" i="1"/>
  <c r="Q15" i="1"/>
  <c r="Q16" i="1"/>
  <c r="Q17" i="1"/>
  <c r="Q19" i="1"/>
  <c r="Q20" i="1"/>
  <c r="Q21" i="1"/>
  <c r="Q22" i="1"/>
  <c r="Q23" i="1"/>
  <c r="Q24" i="1"/>
  <c r="Q25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J8" i="1"/>
  <c r="J9" i="1"/>
  <c r="J10" i="1"/>
  <c r="J11" i="1"/>
  <c r="J12" i="1"/>
  <c r="J13" i="1"/>
  <c r="J14" i="1"/>
  <c r="J15" i="1"/>
  <c r="J16" i="1"/>
  <c r="J18" i="1"/>
  <c r="J19" i="1"/>
  <c r="J20" i="1"/>
  <c r="J21" i="1"/>
  <c r="J22" i="1"/>
  <c r="J23" i="1"/>
  <c r="J24" i="1"/>
  <c r="J25" i="1"/>
  <c r="J26" i="1"/>
  <c r="I11" i="1"/>
  <c r="I1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CR16" i="10" l="1"/>
  <c r="DD24" i="10"/>
  <c r="CB23" i="8"/>
  <c r="O20" i="3"/>
  <c r="DB25" i="10"/>
  <c r="DE18" i="10"/>
  <c r="BK18" i="10"/>
  <c r="I18" i="1" s="1"/>
  <c r="CR18" i="10"/>
  <c r="E16" i="8"/>
  <c r="DF24" i="8"/>
  <c r="DF11" i="8"/>
  <c r="O18" i="3"/>
  <c r="D18" i="3" s="1"/>
  <c r="S14" i="1"/>
  <c r="DC12" i="10"/>
  <c r="DF21" i="10"/>
  <c r="DG8" i="10"/>
  <c r="AP17" i="1"/>
  <c r="AQ17" i="1" s="1"/>
  <c r="AQ14" i="1"/>
  <c r="DB9" i="10"/>
  <c r="DG24" i="10"/>
  <c r="S25" i="1"/>
  <c r="AB25" i="1" s="1"/>
  <c r="S15" i="1"/>
  <c r="AK17" i="1"/>
  <c r="CC23" i="10"/>
  <c r="CD26" i="10"/>
  <c r="E10" i="10"/>
  <c r="CE13" i="10"/>
  <c r="CF16" i="10"/>
  <c r="CH22" i="10"/>
  <c r="CI25" i="10"/>
  <c r="DP16" i="10"/>
  <c r="BM26" i="8"/>
  <c r="D26" i="8" s="1"/>
  <c r="CQ14" i="8"/>
  <c r="S18" i="1"/>
  <c r="D26" i="3"/>
  <c r="DP15" i="10"/>
  <c r="S17" i="1"/>
  <c r="AB17" i="1" s="1"/>
  <c r="S26" i="1"/>
  <c r="AB26" i="1" s="1"/>
  <c r="AK9" i="1"/>
  <c r="AK18" i="1"/>
  <c r="AQ26" i="1"/>
  <c r="CD24" i="10"/>
  <c r="CF14" i="10"/>
  <c r="CG17" i="10"/>
  <c r="CI23" i="10"/>
  <c r="AH26" i="10"/>
  <c r="DB21" i="10"/>
  <c r="DC24" i="10"/>
  <c r="DC8" i="10"/>
  <c r="DD11" i="10"/>
  <c r="DE14" i="10"/>
  <c r="DG20" i="10"/>
  <c r="CR11" i="10"/>
  <c r="CR10" i="10"/>
  <c r="D12" i="3"/>
  <c r="D15" i="3"/>
  <c r="DF19" i="8"/>
  <c r="AK24" i="1"/>
  <c r="AK8" i="1"/>
  <c r="BK13" i="10"/>
  <c r="I13" i="1" s="1"/>
  <c r="S8" i="1"/>
  <c r="AB8" i="1" s="1"/>
  <c r="AK23" i="1"/>
  <c r="AK10" i="1"/>
  <c r="AQ8" i="1"/>
  <c r="CD22" i="10"/>
  <c r="CE25" i="10"/>
  <c r="CE9" i="10"/>
  <c r="CF12" i="10"/>
  <c r="CG15" i="10"/>
  <c r="CH18" i="10"/>
  <c r="CI21" i="10"/>
  <c r="AH20" i="10"/>
  <c r="DC22" i="10"/>
  <c r="DD25" i="10"/>
  <c r="DD9" i="10"/>
  <c r="DE12" i="10"/>
  <c r="DF15" i="10"/>
  <c r="CR12" i="10"/>
  <c r="AX25" i="8"/>
  <c r="AX9" i="8"/>
  <c r="O8" i="3"/>
  <c r="AK16" i="1"/>
  <c r="AK26" i="1"/>
  <c r="AH25" i="10"/>
  <c r="AB21" i="1"/>
  <c r="AM21" i="1" s="1"/>
  <c r="AK22" i="1"/>
  <c r="AL22" i="1" s="1"/>
  <c r="AQ10" i="1"/>
  <c r="E18" i="10"/>
  <c r="AH19" i="10"/>
  <c r="DB18" i="10"/>
  <c r="DC21" i="10"/>
  <c r="DD8" i="10"/>
  <c r="DE11" i="10"/>
  <c r="DF14" i="10"/>
  <c r="DG17" i="10"/>
  <c r="BM18" i="8"/>
  <c r="CQ22" i="8"/>
  <c r="D22" i="4"/>
  <c r="AM22" i="1" s="1"/>
  <c r="S19" i="1"/>
  <c r="AB19" i="1" s="1"/>
  <c r="AM19" i="1" s="1"/>
  <c r="S9" i="1"/>
  <c r="AB9" i="1" s="1"/>
  <c r="AK21" i="1"/>
  <c r="CR22" i="10"/>
  <c r="DH12" i="10"/>
  <c r="DF16" i="8"/>
  <c r="S12" i="1"/>
  <c r="AB12" i="1" s="1"/>
  <c r="AC12" i="1" s="1"/>
  <c r="D20" i="3"/>
  <c r="D20" i="4"/>
  <c r="AK12" i="1"/>
  <c r="Q18" i="1"/>
  <c r="S11" i="1"/>
  <c r="AB11" i="1" s="1"/>
  <c r="S20" i="1"/>
  <c r="AB20" i="1" s="1"/>
  <c r="CC15" i="10"/>
  <c r="CD18" i="10"/>
  <c r="CE21" i="10"/>
  <c r="CF8" i="10"/>
  <c r="CG11" i="10"/>
  <c r="CH14" i="10"/>
  <c r="CI17" i="10"/>
  <c r="AH12" i="10"/>
  <c r="CR24" i="10"/>
  <c r="DA12" i="10"/>
  <c r="DP8" i="10"/>
  <c r="AI10" i="8"/>
  <c r="CQ19" i="8"/>
  <c r="CK14" i="10"/>
  <c r="CC14" i="10" s="1"/>
  <c r="E14" i="10"/>
  <c r="N14" i="1" s="1"/>
  <c r="DH10" i="10"/>
  <c r="CZ10" i="10" s="1"/>
  <c r="O10" i="1" s="1"/>
  <c r="AB15" i="1"/>
  <c r="AM15" i="1" s="1"/>
  <c r="S21" i="1"/>
  <c r="S24" i="1"/>
  <c r="AB24" i="1" s="1"/>
  <c r="AL24" i="1" s="1"/>
  <c r="E22" i="10"/>
  <c r="N22" i="1" s="1"/>
  <c r="Q14" i="1"/>
  <c r="AB14" i="1" s="1"/>
  <c r="S23" i="1"/>
  <c r="AB23" i="1" s="1"/>
  <c r="S13" i="1"/>
  <c r="AB13" i="1" s="1"/>
  <c r="AK15" i="1"/>
  <c r="AP21" i="1"/>
  <c r="AQ21" i="1" s="1"/>
  <c r="E12" i="10"/>
  <c r="D12" i="10" s="1"/>
  <c r="CC11" i="10"/>
  <c r="CD14" i="10"/>
  <c r="CF20" i="10"/>
  <c r="CG23" i="10"/>
  <c r="CH26" i="10"/>
  <c r="CH10" i="10"/>
  <c r="CI13" i="10"/>
  <c r="DD17" i="10"/>
  <c r="DE20" i="10"/>
  <c r="DG10" i="10"/>
  <c r="CR17" i="10"/>
  <c r="T13" i="8"/>
  <c r="D14" i="4"/>
  <c r="AQ25" i="1"/>
  <c r="AQ9" i="1"/>
  <c r="CD25" i="10"/>
  <c r="CD9" i="10"/>
  <c r="CF15" i="10"/>
  <c r="CG18" i="10"/>
  <c r="CI24" i="10"/>
  <c r="CI8" i="10"/>
  <c r="CR15" i="10"/>
  <c r="T25" i="8"/>
  <c r="D25" i="8" s="1"/>
  <c r="AI21" i="8"/>
  <c r="D21" i="8" s="1"/>
  <c r="AI8" i="8"/>
  <c r="D8" i="8" s="1"/>
  <c r="AX18" i="8"/>
  <c r="CQ26" i="8"/>
  <c r="DF23" i="8"/>
  <c r="DZ22" i="8"/>
  <c r="DP26" i="10"/>
  <c r="E10" i="8"/>
  <c r="AI19" i="8"/>
  <c r="AX16" i="8"/>
  <c r="CB25" i="8"/>
  <c r="CQ21" i="8"/>
  <c r="CQ8" i="8"/>
  <c r="DF18" i="8"/>
  <c r="DZ20" i="8"/>
  <c r="D11" i="3"/>
  <c r="D17" i="4"/>
  <c r="D21" i="9"/>
  <c r="BB21" i="4" s="1"/>
  <c r="D21" i="4" s="1"/>
  <c r="D11" i="9"/>
  <c r="BB11" i="4" s="1"/>
  <c r="D11" i="4" s="1"/>
  <c r="D10" i="4"/>
  <c r="AM10" i="1" s="1"/>
  <c r="D22" i="9"/>
  <c r="BB22" i="4" s="1"/>
  <c r="D12" i="9"/>
  <c r="BB12" i="4" s="1"/>
  <c r="D12" i="4" s="1"/>
  <c r="CR9" i="10"/>
  <c r="E22" i="8"/>
  <c r="T19" i="8"/>
  <c r="D19" i="8" s="1"/>
  <c r="AI15" i="8"/>
  <c r="D15" i="8" s="1"/>
  <c r="AX12" i="8"/>
  <c r="D12" i="8" s="1"/>
  <c r="CQ20" i="8"/>
  <c r="DF17" i="8"/>
  <c r="DZ16" i="8"/>
  <c r="D23" i="3"/>
  <c r="D23" i="9"/>
  <c r="BB23" i="4" s="1"/>
  <c r="D23" i="4" s="1"/>
  <c r="D13" i="9"/>
  <c r="BB13" i="4" s="1"/>
  <c r="D13" i="4" s="1"/>
  <c r="AI13" i="8"/>
  <c r="D13" i="8" s="1"/>
  <c r="AX10" i="8"/>
  <c r="BM22" i="8"/>
  <c r="CB19" i="8"/>
  <c r="CQ15" i="8"/>
  <c r="DF12" i="8"/>
  <c r="DZ14" i="8"/>
  <c r="D14" i="8" s="1"/>
  <c r="D24" i="3"/>
  <c r="D15" i="9"/>
  <c r="BB15" i="4" s="1"/>
  <c r="D15" i="4" s="1"/>
  <c r="D24" i="9"/>
  <c r="BB24" i="4" s="1"/>
  <c r="D24" i="4" s="1"/>
  <c r="AQ15" i="1"/>
  <c r="DA25" i="10"/>
  <c r="DB12" i="10"/>
  <c r="DD18" i="10"/>
  <c r="DE21" i="10"/>
  <c r="DF24" i="10"/>
  <c r="DF8" i="10"/>
  <c r="DG11" i="10"/>
  <c r="CR21" i="10"/>
  <c r="AI14" i="8"/>
  <c r="AX24" i="8"/>
  <c r="AX11" i="8"/>
  <c r="CQ13" i="8"/>
  <c r="DF10" i="8"/>
  <c r="D9" i="3"/>
  <c r="D26" i="9"/>
  <c r="BB26" i="4" s="1"/>
  <c r="D26" i="4" s="1"/>
  <c r="D16" i="9"/>
  <c r="BB16" i="4" s="1"/>
  <c r="D16" i="4" s="1"/>
  <c r="AM16" i="1" s="1"/>
  <c r="D25" i="9"/>
  <c r="BB25" i="4" s="1"/>
  <c r="D25" i="4" s="1"/>
  <c r="AM25" i="1" s="1"/>
  <c r="D17" i="3"/>
  <c r="D8" i="9"/>
  <c r="BB8" i="4" s="1"/>
  <c r="D8" i="4" s="1"/>
  <c r="BM16" i="8"/>
  <c r="D16" i="8" s="1"/>
  <c r="CB13" i="8"/>
  <c r="CQ25" i="8"/>
  <c r="CQ9" i="8"/>
  <c r="D9" i="8" s="1"/>
  <c r="DF22" i="8"/>
  <c r="D22" i="8" s="1"/>
  <c r="DZ8" i="8"/>
  <c r="D21" i="3"/>
  <c r="D9" i="9"/>
  <c r="BB9" i="4" s="1"/>
  <c r="D9" i="4" s="1"/>
  <c r="D18" i="9"/>
  <c r="BB18" i="4" s="1"/>
  <c r="D18" i="4" s="1"/>
  <c r="AC22" i="1"/>
  <c r="AC17" i="1"/>
  <c r="AL17" i="1"/>
  <c r="AM17" i="1"/>
  <c r="AL25" i="1"/>
  <c r="AC25" i="1"/>
  <c r="AC16" i="1"/>
  <c r="AL16" i="1"/>
  <c r="CC24" i="10"/>
  <c r="CJ24" i="10"/>
  <c r="CB24" i="10" s="1"/>
  <c r="M24" i="1" s="1"/>
  <c r="D18" i="10"/>
  <c r="N18" i="1"/>
  <c r="CC12" i="10"/>
  <c r="CJ12" i="10"/>
  <c r="CB12" i="10" s="1"/>
  <c r="AC15" i="1"/>
  <c r="O8" i="1"/>
  <c r="AL14" i="1"/>
  <c r="AM14" i="1"/>
  <c r="AC14" i="1"/>
  <c r="AC10" i="1"/>
  <c r="AL10" i="1"/>
  <c r="AC24" i="1"/>
  <c r="DH13" i="10"/>
  <c r="DA13" i="10"/>
  <c r="N16" i="1"/>
  <c r="AL21" i="1"/>
  <c r="AC21" i="1"/>
  <c r="AM12" i="1"/>
  <c r="M12" i="1"/>
  <c r="AC23" i="1"/>
  <c r="AL23" i="1"/>
  <c r="AM23" i="1"/>
  <c r="AM11" i="1"/>
  <c r="AL11" i="1"/>
  <c r="AC11" i="1"/>
  <c r="AC13" i="1"/>
  <c r="AM13" i="1"/>
  <c r="H10" i="1"/>
  <c r="H18" i="1"/>
  <c r="K18" i="1" s="1"/>
  <c r="L18" i="1" s="1"/>
  <c r="DA8" i="10"/>
  <c r="DH8" i="10"/>
  <c r="CZ8" i="10" s="1"/>
  <c r="AK25" i="1"/>
  <c r="N8" i="1"/>
  <c r="M17" i="1"/>
  <c r="N12" i="1"/>
  <c r="E23" i="10"/>
  <c r="E16" i="10"/>
  <c r="E8" i="10"/>
  <c r="E21" i="10"/>
  <c r="N21" i="1" s="1"/>
  <c r="E15" i="10"/>
  <c r="E9" i="10"/>
  <c r="N9" i="1" s="1"/>
  <c r="AH21" i="10"/>
  <c r="H21" i="1" s="1"/>
  <c r="K21" i="1" s="1"/>
  <c r="L21" i="1" s="1"/>
  <c r="AH14" i="10"/>
  <c r="H14" i="1" s="1"/>
  <c r="K14" i="1" s="1"/>
  <c r="L14" i="1" s="1"/>
  <c r="DH19" i="10"/>
  <c r="DA19" i="10"/>
  <c r="CJ20" i="10"/>
  <c r="CK21" i="10"/>
  <c r="CL10" i="10"/>
  <c r="CD10" i="10" s="1"/>
  <c r="D20" i="8"/>
  <c r="CJ17" i="10"/>
  <c r="CB17" i="10" s="1"/>
  <c r="Z18" i="3"/>
  <c r="AP18" i="1"/>
  <c r="AQ18" i="1" s="1"/>
  <c r="E20" i="10"/>
  <c r="D20" i="10" s="1"/>
  <c r="E13" i="10"/>
  <c r="D13" i="10" s="1"/>
  <c r="CJ25" i="10"/>
  <c r="CB25" i="10" s="1"/>
  <c r="CJ19" i="10"/>
  <c r="CB19" i="10" s="1"/>
  <c r="M19" i="1" s="1"/>
  <c r="CJ13" i="10"/>
  <c r="CB13" i="10" s="1"/>
  <c r="M13" i="1" s="1"/>
  <c r="DI23" i="10"/>
  <c r="AH23" i="10"/>
  <c r="DI17" i="10"/>
  <c r="AH17" i="10"/>
  <c r="DI11" i="10"/>
  <c r="AH11" i="10"/>
  <c r="CJ14" i="10"/>
  <c r="CJ15" i="10"/>
  <c r="CB15" i="10" s="1"/>
  <c r="M15" i="1" s="1"/>
  <c r="DA10" i="10"/>
  <c r="DA26" i="10"/>
  <c r="DH26" i="10"/>
  <c r="CZ26" i="10" s="1"/>
  <c r="O26" i="1" s="1"/>
  <c r="CC18" i="10"/>
  <c r="CJ18" i="10"/>
  <c r="CB18" i="10" s="1"/>
  <c r="M18" i="1" s="1"/>
  <c r="AK13" i="1"/>
  <c r="AL13" i="1" s="1"/>
  <c r="E26" i="10"/>
  <c r="E19" i="10"/>
  <c r="D19" i="10" s="1"/>
  <c r="DH22" i="10"/>
  <c r="CZ22" i="10" s="1"/>
  <c r="O22" i="1" s="1"/>
  <c r="DA22" i="10"/>
  <c r="DH16" i="10"/>
  <c r="CZ16" i="10" s="1"/>
  <c r="O16" i="1" s="1"/>
  <c r="DA16" i="10"/>
  <c r="CJ11" i="10"/>
  <c r="CB11" i="10" s="1"/>
  <c r="M11" i="1" s="1"/>
  <c r="DA21" i="10"/>
  <c r="DH21" i="10"/>
  <c r="CZ21" i="10" s="1"/>
  <c r="O21" i="1" s="1"/>
  <c r="D10" i="8"/>
  <c r="DA24" i="10"/>
  <c r="DH24" i="10"/>
  <c r="Z24" i="3"/>
  <c r="AP24" i="1"/>
  <c r="AQ24" i="1" s="1"/>
  <c r="N10" i="1"/>
  <c r="M25" i="1"/>
  <c r="E11" i="10"/>
  <c r="AH16" i="10"/>
  <c r="DA15" i="10"/>
  <c r="DH15" i="10"/>
  <c r="CZ15" i="10" s="1"/>
  <c r="O15" i="1" s="1"/>
  <c r="DA9" i="10"/>
  <c r="DH9" i="10"/>
  <c r="CZ9" i="10" s="1"/>
  <c r="O9" i="1" s="1"/>
  <c r="CC19" i="10"/>
  <c r="CJ26" i="10"/>
  <c r="CJ8" i="10"/>
  <c r="CJ9" i="10"/>
  <c r="DH25" i="10"/>
  <c r="DH18" i="10"/>
  <c r="Z12" i="3"/>
  <c r="AP12" i="1"/>
  <c r="AQ12" i="1" s="1"/>
  <c r="AK19" i="1"/>
  <c r="E25" i="10"/>
  <c r="AH24" i="10"/>
  <c r="AH9" i="10"/>
  <c r="E24" i="10"/>
  <c r="E17" i="10"/>
  <c r="CJ22" i="10"/>
  <c r="CB22" i="10" s="1"/>
  <c r="M22" i="1" s="1"/>
  <c r="CJ16" i="10"/>
  <c r="CB16" i="10" s="1"/>
  <c r="M16" i="1" s="1"/>
  <c r="AH22" i="10"/>
  <c r="AH15" i="10"/>
  <c r="DA14" i="10"/>
  <c r="DH14" i="10"/>
  <c r="CZ14" i="10" s="1"/>
  <c r="O14" i="1" s="1"/>
  <c r="AH8" i="10"/>
  <c r="H8" i="1" s="1"/>
  <c r="K8" i="1" s="1"/>
  <c r="L8" i="1" s="1"/>
  <c r="BK22" i="10"/>
  <c r="I22" i="1" s="1"/>
  <c r="BK16" i="10"/>
  <c r="I16" i="1" s="1"/>
  <c r="BK10" i="10"/>
  <c r="I10" i="1" s="1"/>
  <c r="CC16" i="10"/>
  <c r="CJ23" i="10"/>
  <c r="CB23" i="10" s="1"/>
  <c r="M23" i="1" s="1"/>
  <c r="CR26" i="10"/>
  <c r="CR20" i="10"/>
  <c r="CR14" i="10"/>
  <c r="CR8" i="10"/>
  <c r="DA18" i="10"/>
  <c r="DH20" i="10"/>
  <c r="CZ20" i="10" s="1"/>
  <c r="O20" i="1" s="1"/>
  <c r="DP23" i="10"/>
  <c r="DP17" i="10"/>
  <c r="DP11" i="10"/>
  <c r="DP24" i="10"/>
  <c r="DP25" i="10"/>
  <c r="DP19" i="10"/>
  <c r="DP13" i="10"/>
  <c r="D24" i="8"/>
  <c r="DZ23" i="8"/>
  <c r="DZ17" i="8"/>
  <c r="D17" i="8" s="1"/>
  <c r="DZ11" i="8"/>
  <c r="D25" i="3"/>
  <c r="D19" i="3"/>
  <c r="D13" i="3"/>
  <c r="O22" i="3"/>
  <c r="D22" i="3" s="1"/>
  <c r="O16" i="3"/>
  <c r="D16" i="3" s="1"/>
  <c r="O10" i="3"/>
  <c r="D10" i="3" s="1"/>
  <c r="D18" i="8"/>
  <c r="DP18" i="10"/>
  <c r="DP12" i="10"/>
  <c r="CZ12" i="10" s="1"/>
  <c r="O12" i="1" s="1"/>
  <c r="D8" i="3"/>
  <c r="EW7" i="9"/>
  <c r="AL20" i="1" l="1"/>
  <c r="AC20" i="1"/>
  <c r="AM20" i="1"/>
  <c r="AL8" i="1"/>
  <c r="AM8" i="1"/>
  <c r="AC8" i="1"/>
  <c r="AL26" i="1"/>
  <c r="AM26" i="1"/>
  <c r="AC26" i="1"/>
  <c r="AM9" i="1"/>
  <c r="AL9" i="1"/>
  <c r="AC9" i="1"/>
  <c r="CB9" i="10"/>
  <c r="M9" i="1" s="1"/>
  <c r="H15" i="1"/>
  <c r="K15" i="1" s="1"/>
  <c r="L15" i="1" s="1"/>
  <c r="AC19" i="1"/>
  <c r="H22" i="1"/>
  <c r="K22" i="1" s="1"/>
  <c r="L22" i="1" s="1"/>
  <c r="AM24" i="1"/>
  <c r="AB18" i="1"/>
  <c r="AL15" i="1"/>
  <c r="D14" i="10"/>
  <c r="D11" i="8"/>
  <c r="H12" i="1"/>
  <c r="K12" i="1" s="1"/>
  <c r="L12" i="1" s="1"/>
  <c r="H9" i="1"/>
  <c r="K9" i="1" s="1"/>
  <c r="L9" i="1" s="1"/>
  <c r="D23" i="8"/>
  <c r="D25" i="10"/>
  <c r="AL12" i="1"/>
  <c r="H16" i="1"/>
  <c r="K16" i="1" s="1"/>
  <c r="L16" i="1" s="1"/>
  <c r="AL19" i="1"/>
  <c r="H23" i="1"/>
  <c r="K23" i="1" s="1"/>
  <c r="L23" i="1" s="1"/>
  <c r="CB20" i="10"/>
  <c r="M20" i="1" s="1"/>
  <c r="CJ10" i="10"/>
  <c r="CB10" i="10" s="1"/>
  <c r="M10" i="1" s="1"/>
  <c r="H24" i="1"/>
  <c r="K24" i="1" s="1"/>
  <c r="L24" i="1" s="1"/>
  <c r="CB26" i="10"/>
  <c r="M26" i="1" s="1"/>
  <c r="H17" i="1"/>
  <c r="K17" i="1" s="1"/>
  <c r="L17" i="1" s="1"/>
  <c r="D16" i="10"/>
  <c r="K10" i="1"/>
  <c r="L10" i="1" s="1"/>
  <c r="H25" i="1"/>
  <c r="K25" i="1" s="1"/>
  <c r="L25" i="1" s="1"/>
  <c r="N11" i="1"/>
  <c r="D11" i="10"/>
  <c r="DA17" i="10"/>
  <c r="DH17" i="10"/>
  <c r="CZ17" i="10" s="1"/>
  <c r="O17" i="1" s="1"/>
  <c r="N23" i="1"/>
  <c r="D23" i="10"/>
  <c r="H20" i="1"/>
  <c r="K20" i="1" s="1"/>
  <c r="L20" i="1" s="1"/>
  <c r="CZ18" i="10"/>
  <c r="O18" i="1" s="1"/>
  <c r="CJ21" i="10"/>
  <c r="CB21" i="10" s="1"/>
  <c r="M21" i="1" s="1"/>
  <c r="CC21" i="10"/>
  <c r="D9" i="10"/>
  <c r="N25" i="1"/>
  <c r="N19" i="1"/>
  <c r="D22" i="10"/>
  <c r="H13" i="1"/>
  <c r="K13" i="1" s="1"/>
  <c r="L13" i="1" s="1"/>
  <c r="N13" i="1"/>
  <c r="D17" i="10"/>
  <c r="N17" i="1"/>
  <c r="CZ25" i="10"/>
  <c r="O25" i="1" s="1"/>
  <c r="CZ24" i="10"/>
  <c r="O24" i="1" s="1"/>
  <c r="CB14" i="10"/>
  <c r="M14" i="1" s="1"/>
  <c r="DH23" i="10"/>
  <c r="CZ23" i="10" s="1"/>
  <c r="O23" i="1" s="1"/>
  <c r="DA23" i="10"/>
  <c r="D15" i="10"/>
  <c r="N20" i="1"/>
  <c r="CZ13" i="10"/>
  <c r="O13" i="1" s="1"/>
  <c r="N15" i="1"/>
  <c r="D24" i="10"/>
  <c r="N24" i="1"/>
  <c r="D26" i="10"/>
  <c r="H26" i="1"/>
  <c r="K26" i="1" s="1"/>
  <c r="L26" i="1" s="1"/>
  <c r="H11" i="1"/>
  <c r="K11" i="1" s="1"/>
  <c r="L11" i="1" s="1"/>
  <c r="D21" i="10"/>
  <c r="N26" i="1"/>
  <c r="H19" i="1"/>
  <c r="K19" i="1" s="1"/>
  <c r="L19" i="1" s="1"/>
  <c r="CB8" i="10"/>
  <c r="M8" i="1" s="1"/>
  <c r="DH11" i="10"/>
  <c r="CZ11" i="10" s="1"/>
  <c r="O11" i="1" s="1"/>
  <c r="DA11" i="10"/>
  <c r="CZ19" i="10"/>
  <c r="O19" i="1" s="1"/>
  <c r="D8" i="10"/>
  <c r="D10" i="10"/>
  <c r="GT7" i="9"/>
  <c r="GS7" i="9"/>
  <c r="AA124" i="13"/>
  <c r="AM18" i="1" l="1"/>
  <c r="AL18" i="1"/>
  <c r="AC18" i="1"/>
  <c r="AA7" i="9"/>
  <c r="BY7" i="4" s="1"/>
  <c r="AA7" i="4" s="1"/>
  <c r="AY7" i="9" l="1"/>
  <c r="AD7" i="4"/>
  <c r="DX7" i="10"/>
  <c r="AA200" i="13"/>
  <c r="AA44" i="13"/>
  <c r="AA264" i="13"/>
  <c r="AA99" i="13"/>
  <c r="AA58" i="13"/>
  <c r="AA145" i="13"/>
  <c r="AA172" i="13"/>
  <c r="AA112" i="13"/>
  <c r="AA141" i="13"/>
  <c r="AA27" i="13"/>
  <c r="AA239" i="13"/>
  <c r="AA212" i="13"/>
  <c r="AA61" i="13"/>
  <c r="AA14" i="13"/>
  <c r="AA234" i="13"/>
  <c r="AA229" i="13"/>
  <c r="AA48" i="13"/>
  <c r="AA97" i="13"/>
  <c r="AA244" i="13"/>
  <c r="AA107" i="13"/>
  <c r="AA213" i="13"/>
  <c r="AA162" i="13"/>
  <c r="AA59" i="13"/>
  <c r="AA159" i="13"/>
  <c r="AA255" i="13"/>
  <c r="AA83" i="13"/>
  <c r="AA113" i="13"/>
  <c r="AA63" i="13"/>
  <c r="AA89" i="13"/>
  <c r="AA222" i="13"/>
  <c r="AA72" i="13"/>
  <c r="AA28" i="13"/>
  <c r="AA57" i="13"/>
  <c r="AA259" i="13"/>
  <c r="AA214" i="13"/>
  <c r="AA204" i="13"/>
  <c r="AA119" i="13"/>
  <c r="AA41" i="13"/>
  <c r="AA236" i="13"/>
  <c r="AA160" i="13"/>
  <c r="AA249" i="13"/>
  <c r="AA105" i="13"/>
  <c r="AA210" i="13"/>
  <c r="AA24" i="13"/>
  <c r="AA129" i="13"/>
  <c r="AA134" i="13"/>
  <c r="AA110" i="13"/>
  <c r="AA202" i="13"/>
  <c r="AA153" i="13"/>
  <c r="AA42" i="13"/>
  <c r="AA114" i="13"/>
  <c r="AA199" i="13"/>
  <c r="AA248" i="13"/>
  <c r="AA143" i="13"/>
  <c r="AA26" i="13"/>
  <c r="AA34" i="13"/>
  <c r="AA185" i="13"/>
  <c r="AA92" i="13"/>
  <c r="AA78" i="13"/>
  <c r="AA193" i="13"/>
  <c r="AA79" i="13"/>
  <c r="AA206" i="13"/>
  <c r="AA36" i="13"/>
  <c r="AA238" i="13"/>
  <c r="AA257" i="13"/>
  <c r="AA98" i="13"/>
  <c r="AA218" i="13"/>
  <c r="AA174" i="13"/>
  <c r="AA211" i="13"/>
  <c r="AA233" i="13"/>
  <c r="AA64" i="13"/>
  <c r="AA95" i="13"/>
  <c r="AA240" i="13"/>
  <c r="AA32" i="13"/>
  <c r="AA157" i="13"/>
  <c r="AA135" i="13"/>
  <c r="AA43" i="13"/>
  <c r="AA23" i="13"/>
  <c r="AA130" i="13"/>
  <c r="AA225" i="13"/>
  <c r="AA175" i="13"/>
  <c r="AA85" i="13"/>
  <c r="AA29" i="13"/>
  <c r="AA253" i="13"/>
  <c r="AA207" i="13"/>
  <c r="AA140" i="13"/>
  <c r="AA161" i="13"/>
  <c r="AA127" i="13"/>
  <c r="AA176" i="13"/>
  <c r="AA84" i="13"/>
  <c r="AA146" i="13"/>
  <c r="AA208" i="13"/>
  <c r="AA144" i="13"/>
  <c r="AA220" i="13"/>
  <c r="AA151" i="13"/>
  <c r="AA75" i="13"/>
  <c r="AA215" i="13"/>
  <c r="AA139" i="13"/>
  <c r="AA91" i="13"/>
  <c r="AA164" i="13"/>
  <c r="AA121" i="13"/>
  <c r="AA74" i="13"/>
  <c r="AA258" i="13"/>
  <c r="AA188" i="13"/>
  <c r="AA178" i="13"/>
  <c r="AA19" i="13"/>
  <c r="AA117" i="13"/>
  <c r="AA73" i="13"/>
  <c r="AA35" i="13"/>
  <c r="AA231" i="13"/>
  <c r="AA51" i="13"/>
  <c r="AA163" i="13"/>
  <c r="AA187" i="13"/>
  <c r="AA77" i="13"/>
  <c r="AA183" i="13"/>
  <c r="AA65" i="13"/>
  <c r="AA223" i="13"/>
  <c r="AA168" i="13"/>
  <c r="AA167" i="13"/>
  <c r="AA237" i="13"/>
  <c r="AA22" i="13"/>
  <c r="AA235" i="13"/>
  <c r="AA154" i="13"/>
  <c r="AA247" i="13"/>
  <c r="AA254" i="13"/>
  <c r="AA82" i="13"/>
  <c r="AA17" i="13"/>
  <c r="AA108" i="13"/>
  <c r="AA104" i="13"/>
  <c r="AA18" i="13"/>
  <c r="AA126" i="13"/>
  <c r="AA94" i="13"/>
  <c r="AA173" i="13"/>
  <c r="AA261" i="13"/>
  <c r="AA93" i="13"/>
  <c r="AA251" i="13"/>
  <c r="AA15" i="13"/>
  <c r="AA224" i="13"/>
  <c r="AA226" i="13"/>
  <c r="AA125" i="13"/>
  <c r="AA88" i="13"/>
  <c r="AA158" i="13"/>
  <c r="AA13" i="13"/>
  <c r="AA250" i="13"/>
  <c r="AA243" i="13"/>
  <c r="AA38" i="13"/>
  <c r="AA25" i="13"/>
  <c r="AA37" i="13"/>
  <c r="AA216" i="13"/>
  <c r="AA170" i="13"/>
  <c r="AA232" i="13"/>
  <c r="AA96" i="13"/>
  <c r="AA111" i="13"/>
  <c r="AA260" i="13"/>
  <c r="AA132" i="13"/>
  <c r="AA245" i="13"/>
  <c r="AA67" i="13"/>
  <c r="AA186" i="13"/>
  <c r="AA205" i="13"/>
  <c r="AA179" i="13"/>
  <c r="AA52" i="13"/>
  <c r="AA171" i="13"/>
  <c r="AA195" i="13"/>
  <c r="AA69" i="13"/>
  <c r="AA221" i="13"/>
  <c r="AA116" i="13"/>
  <c r="AA252" i="13"/>
  <c r="AA138" i="13"/>
  <c r="AA66" i="13"/>
  <c r="AA120" i="13"/>
  <c r="AA156" i="13"/>
  <c r="AA54" i="13"/>
  <c r="AA190" i="13"/>
  <c r="AA55" i="13"/>
  <c r="AA109" i="13"/>
  <c r="AA76" i="13"/>
  <c r="AA2" i="13"/>
  <c r="AA246" i="13"/>
  <c r="AA149" i="13"/>
  <c r="AA103" i="13"/>
  <c r="AA106" i="13"/>
  <c r="AA203" i="13"/>
  <c r="AA262" i="13"/>
  <c r="AA194" i="13"/>
  <c r="AA180" i="13"/>
  <c r="AA201" i="13"/>
  <c r="AA128" i="13"/>
  <c r="AA189" i="13"/>
  <c r="AA191" i="13"/>
  <c r="AA142" i="13"/>
  <c r="AA16" i="13"/>
  <c r="AA256" i="13"/>
  <c r="AA60" i="13"/>
  <c r="AA71" i="13"/>
  <c r="AA62" i="13"/>
  <c r="AA209" i="13"/>
  <c r="AA177" i="13"/>
  <c r="AA263" i="13"/>
  <c r="AA81" i="13"/>
  <c r="AA196" i="13"/>
  <c r="AA230" i="13"/>
  <c r="AA241" i="13"/>
  <c r="AA227" i="13"/>
  <c r="AA70" i="13"/>
  <c r="AA217" i="13"/>
  <c r="AA148" i="13"/>
  <c r="AA46" i="13"/>
  <c r="AA155" i="13"/>
  <c r="AA182" i="13"/>
  <c r="AA228" i="13"/>
  <c r="AA50" i="13"/>
  <c r="AA165" i="13"/>
  <c r="AA40" i="13"/>
  <c r="AA122" i="13"/>
  <c r="AA123" i="13"/>
  <c r="AA133" i="13"/>
  <c r="AA80" i="13"/>
  <c r="AA131" i="13"/>
  <c r="AA47" i="13"/>
  <c r="AA39" i="13"/>
  <c r="AA33" i="13"/>
  <c r="AA102" i="13"/>
  <c r="AA49" i="13"/>
  <c r="AA242" i="13"/>
  <c r="AA219" i="13"/>
  <c r="AA197" i="13"/>
  <c r="AA137" i="13"/>
  <c r="AA31" i="13"/>
  <c r="AA169" i="13"/>
  <c r="AA166" i="13"/>
  <c r="AA150" i="13"/>
  <c r="AA21" i="13"/>
  <c r="AA45" i="13"/>
  <c r="AA136" i="13"/>
  <c r="AA20" i="13"/>
  <c r="AA68" i="13"/>
  <c r="AA101" i="13"/>
  <c r="AA118" i="13"/>
  <c r="AA152" i="13"/>
  <c r="AA184" i="13"/>
  <c r="AA115" i="13"/>
  <c r="AA53" i="13"/>
  <c r="AA90" i="13"/>
  <c r="AA181" i="13"/>
  <c r="AA30" i="13"/>
  <c r="AA86" i="13"/>
  <c r="AA87" i="13"/>
  <c r="AA56" i="13"/>
  <c r="AA198" i="13"/>
  <c r="AA192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DY7" i="9" l="1"/>
  <c r="CZ7" i="9"/>
  <c r="R7" i="10"/>
  <c r="CN7" i="10" s="1"/>
  <c r="CF7" i="10" s="1"/>
  <c r="M7" i="8"/>
  <c r="CA7" i="9"/>
  <c r="AF7" i="1" s="1"/>
  <c r="EX7" i="9"/>
  <c r="AI7" i="1" s="1"/>
  <c r="FW7" i="9"/>
  <c r="AJ7" i="1" s="1"/>
  <c r="EH7" i="8"/>
  <c r="DR7" i="10"/>
  <c r="BT7" i="10"/>
  <c r="BL7" i="10"/>
  <c r="AB7" i="9"/>
  <c r="BZ7" i="4" s="1"/>
  <c r="AB7" i="4" s="1"/>
  <c r="AC7" i="9"/>
  <c r="BB7" i="9"/>
  <c r="AC7" i="4"/>
  <c r="F7" i="10"/>
  <c r="CK7" i="10" s="1"/>
  <c r="AI7" i="10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E7" i="8" s="1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G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11" i="13"/>
  <c r="AA6" i="13"/>
  <c r="AA9" i="13"/>
  <c r="AA12" i="13"/>
  <c r="AA10" i="13"/>
  <c r="AA8" i="13"/>
  <c r="AA5" i="13"/>
  <c r="AA7" i="13"/>
  <c r="Y100" i="13" l="1"/>
  <c r="Y147" i="13"/>
  <c r="DF7" i="10"/>
  <c r="BK7" i="10"/>
  <c r="I7" i="1" s="1"/>
  <c r="DB7" i="10"/>
  <c r="DP7" i="10"/>
  <c r="AX7" i="8"/>
  <c r="CQ7" i="8"/>
  <c r="DZ7" i="8"/>
  <c r="D7" i="9"/>
  <c r="BB7" i="4" s="1"/>
  <c r="D7" i="4" s="1"/>
  <c r="CB7" i="8"/>
  <c r="AH7" i="10"/>
  <c r="DI7" i="10"/>
  <c r="CJ7" i="10"/>
  <c r="CB7" i="10" s="1"/>
  <c r="BM7" i="8"/>
  <c r="E7" i="10"/>
  <c r="N7" i="1" s="1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M7" i="1" l="1"/>
  <c r="DH7" i="10"/>
  <c r="CZ7" i="10" s="1"/>
  <c r="O7" i="1" s="1"/>
  <c r="DA7" i="10"/>
  <c r="D7" i="8"/>
  <c r="D7" i="10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C12" i="14"/>
  <c r="M33" i="14"/>
  <c r="M36" i="14"/>
  <c r="C16" i="14"/>
  <c r="M27" i="14"/>
  <c r="M7" i="14"/>
  <c r="C18" i="14"/>
  <c r="M19" i="14"/>
  <c r="I29" i="14"/>
  <c r="I33" i="14"/>
  <c r="M12" i="14"/>
  <c r="M18" i="14"/>
  <c r="I37" i="14"/>
  <c r="M17" i="14"/>
  <c r="M14" i="14"/>
  <c r="C38" i="14"/>
  <c r="F5" i="14"/>
  <c r="I21" i="14"/>
  <c r="M35" i="14"/>
  <c r="C20" i="14"/>
  <c r="M22" i="14"/>
  <c r="M13" i="14"/>
  <c r="I13" i="14"/>
  <c r="M21" i="14"/>
  <c r="M31" i="14"/>
  <c r="M25" i="14"/>
  <c r="C24" i="14"/>
  <c r="C14" i="14"/>
  <c r="M15" i="14"/>
  <c r="F40" i="14"/>
  <c r="M26" i="14"/>
  <c r="M30" i="14"/>
  <c r="C39" i="14"/>
  <c r="I25" i="14"/>
  <c r="M37" i="14"/>
  <c r="M29" i="14"/>
  <c r="M24" i="14"/>
  <c r="M16" i="14"/>
  <c r="M8" i="14"/>
  <c r="M38" i="14"/>
  <c r="M32" i="14"/>
  <c r="C10" i="14"/>
  <c r="M34" i="14"/>
  <c r="I17" i="14"/>
  <c r="M23" i="14"/>
  <c r="M20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M9" i="14"/>
  <c r="C22" i="14"/>
  <c r="C40" i="14"/>
  <c r="P11" i="14"/>
  <c r="F21" i="14"/>
  <c r="O37" i="14"/>
  <c r="M28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P40" i="14"/>
  <c r="C26" i="14"/>
  <c r="M10" i="14"/>
  <c r="P5" i="14"/>
  <c r="I8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<sst xmlns="http://schemas.openxmlformats.org/spreadsheetml/2006/main" count="4990" uniqueCount="793">
  <si>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</si>
  <si>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</si>
  <si>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</si>
  <si>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</si>
  <si>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</si>
  <si>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</si>
  <si>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</si>
  <si>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</si>
  <si>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</si>
  <si>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</si>
  <si>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</si>
  <si>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</si>
  <si>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</si>
  <si>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</si>
  <si>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</si>
  <si>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</si>
  <si>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</si>
  <si>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</si>
  <si>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</si>
  <si>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</si>
  <si>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</si>
  <si>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</si>
  <si>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</si>
  <si>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</si>
  <si>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</si>
  <si>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</si>
  <si>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</si>
  <si>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</si>
  <si>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</si>
  <si>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</si>
  <si>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</si>
  <si>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</si>
  <si>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</si>
  <si>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</si>
  <si>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</si>
  <si>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</si>
  <si>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</si>
  <si>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</si>
  <si>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</si>
  <si>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</si>
  <si>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</si>
  <si>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</si>
  <si>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</si>
  <si>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</si>
  <si>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</si>
  <si>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</si>
  <si>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</si>
  <si>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</si>
  <si>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</si>
  <si>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</si>
  <si>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</si>
  <si>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</si>
  <si>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</si>
  <si>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</si>
  <si>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</si>
  <si>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</si>
  <si>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</si>
  <si>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</si>
  <si>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</si>
  <si>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</si>
  <si>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</si>
  <si>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</si>
  <si>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</si>
  <si>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</si>
  <si>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</si>
  <si>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</si>
  <si>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</si>
  <si>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</si>
  <si>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</si>
  <si>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</si>
  <si>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</si>
  <si>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</si>
  <si>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</si>
  <si>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</si>
  <si>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</si>
  <si>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</si>
  <si>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</si>
  <si>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</si>
  <si>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</si>
  <si>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</si>
  <si>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</si>
  <si>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</si>
  <si>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</si>
  <si>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</si>
  <si>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</si>
  <si>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</si>
  <si>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</si>
  <si>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</si>
  <si>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</si>
  <si>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</si>
  <si>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</si>
  <si>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</si>
  <si>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</si>
  <si>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</si>
  <si>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</si>
  <si>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</si>
  <si>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</si>
  <si>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</si>
  <si>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</si>
  <si>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</si>
  <si>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</si>
  <si>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</si>
  <si>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</si>
  <si>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</si>
  <si>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</si>
  <si>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</si>
  <si>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</si>
  <si>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</si>
  <si>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</si>
  <si>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</si>
  <si>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</si>
  <si>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</si>
  <si>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</si>
  <si>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</si>
  <si>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</si>
  <si>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</si>
  <si>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</si>
  <si>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</si>
  <si>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</si>
  <si>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</si>
  <si>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</si>
  <si>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</si>
  <si>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</si>
  <si>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</si>
  <si>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</si>
  <si>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</si>
  <si>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</si>
  <si>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</si>
  <si>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</si>
  <si>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</si>
  <si>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</si>
  <si>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</si>
  <si>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</si>
  <si>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</si>
  <si>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</si>
  <si>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</si>
  <si>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</si>
  <si>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</si>
  <si>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</si>
  <si>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</si>
  <si>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</si>
  <si>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</si>
  <si>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</si>
  <si>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</si>
  <si>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</si>
  <si>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</si>
  <si>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</si>
  <si>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</si>
  <si>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</si>
  <si>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</si>
  <si>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</si>
  <si>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</si>
  <si>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</si>
  <si>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</si>
  <si>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</si>
  <si>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</si>
  <si>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</si>
  <si>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</si>
  <si>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</si>
  <si>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</si>
  <si>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</si>
  <si>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</si>
  <si>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</si>
  <si>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</si>
  <si>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</si>
  <si>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</si>
  <si>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</si>
  <si>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</si>
  <si>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</si>
  <si>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</si>
  <si>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</si>
  <si>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</si>
  <si>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</si>
  <si>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</si>
  <si>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</si>
  <si>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</si>
  <si>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</si>
  <si>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</si>
  <si>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</si>
  <si>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</si>
  <si>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</si>
  <si>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</si>
  <si>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</si>
  <si>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</si>
  <si>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</si>
  <si>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</si>
  <si>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</si>
  <si>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</si>
  <si>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</si>
  <si>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</si>
  <si>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</si>
  <si>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</si>
  <si>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</si>
  <si>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</si>
  <si>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</si>
  <si>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</si>
  <si>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</si>
  <si>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</si>
  <si>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</si>
  <si>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</si>
  <si>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</si>
  <si>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</si>
  <si>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</si>
  <si>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</si>
  <si>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</si>
  <si>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</si>
  <si>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</si>
  <si>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</si>
  <si>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</si>
  <si>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</si>
  <si>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</si>
  <si>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</si>
  <si>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</si>
  <si>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</si>
  <si>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</si>
  <si>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</si>
  <si>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</si>
  <si>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</si>
  <si>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</si>
  <si>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</si>
  <si>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</si>
  <si>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</si>
  <si>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</si>
  <si>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</si>
  <si>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</si>
  <si>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</si>
  <si>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</si>
  <si>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</si>
  <si>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</si>
  <si>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</si>
  <si>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</si>
  <si>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</si>
  <si>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</si>
  <si>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</si>
  <si>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</si>
  <si>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</si>
  <si>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</si>
  <si>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</si>
  <si>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</si>
  <si>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</si>
  <si>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</si>
  <si>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</si>
  <si>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</si>
  <si>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</si>
  <si>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</si>
  <si>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</si>
  <si>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</si>
  <si>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</si>
  <si>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</si>
  <si>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</si>
  <si>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</si>
  <si>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</si>
  <si>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</si>
  <si>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</si>
  <si>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</si>
  <si>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</si>
  <si>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</si>
  <si>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</si>
  <si>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</si>
  <si>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</si>
  <si>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</si>
  <si>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</si>
  <si>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</si>
  <si>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</si>
  <si>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</si>
  <si>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</si>
  <si>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</si>
  <si>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</si>
  <si>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</si>
  <si>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</si>
  <si>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</si>
  <si>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</si>
  <si>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</si>
  <si>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</si>
  <si>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</si>
  <si>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</si>
  <si>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</si>
  <si>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</si>
  <si>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</si>
  <si>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</si>
  <si>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</si>
  <si>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</si>
  <si>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</si>
  <si>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</si>
  <si>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</si>
  <si>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</si>
  <si>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</si>
  <si>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</si>
  <si>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</si>
  <si>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</si>
  <si>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</si>
  <si>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</si>
  <si>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</si>
  <si>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</si>
  <si>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</si>
  <si>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</si>
  <si>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</si>
  <si>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</si>
  <si>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</si>
  <si>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</si>
  <si>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</si>
  <si>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</si>
  <si>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</si>
  <si>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</si>
  <si>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</si>
  <si>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</si>
  <si>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</si>
  <si>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</si>
  <si>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</si>
  <si>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</si>
  <si>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</si>
  <si>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</si>
  <si>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</si>
  <si>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</si>
  <si>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</si>
  <si>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</si>
  <si>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</si>
  <si>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</si>
  <si>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</si>
  <si>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</si>
  <si>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</si>
  <si>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</si>
  <si>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</si>
  <si>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</si>
  <si>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</si>
  <si>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</si>
  <si>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</si>
  <si>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</si>
  <si>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</si>
  <si>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</si>
  <si>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</si>
  <si>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</si>
  <si>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</si>
  <si>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</si>
  <si>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</si>
  <si>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</si>
  <si>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</si>
  <si>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</si>
  <si>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</si>
  <si>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</si>
  <si>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</si>
  <si>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</si>
  <si>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</si>
  <si>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</si>
  <si>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</si>
  <si>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</si>
  <si>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</si>
  <si>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</si>
  <si>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</si>
  <si>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</si>
  <si>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</si>
  <si>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</si>
  <si>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</si>
  <si>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</si>
  <si>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</si>
  <si>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</si>
  <si>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</si>
  <si>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</si>
  <si>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</si>
  <si>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</si>
  <si>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</si>
  <si>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</si>
  <si>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</si>
  <si>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</si>
  <si>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</si>
  <si>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</si>
  <si>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</si>
  <si>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</si>
  <si>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</si>
  <si>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</si>
  <si>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</si>
  <si>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</si>
  <si>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</si>
  <si>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</si>
  <si>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</si>
  <si>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</si>
  <si>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</si>
  <si>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</si>
  <si>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</si>
  <si>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</si>
  <si>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</si>
  <si>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</si>
  <si>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</si>
  <si>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</si>
  <si>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</si>
  <si>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</si>
  <si>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</si>
  <si>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</si>
  <si>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</si>
  <si>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</si>
  <si>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</si>
  <si>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</si>
  <si>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</si>
  <si>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</si>
  <si>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</si>
  <si>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</si>
  <si>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</si>
  <si>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</si>
  <si>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</si>
  <si>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</si>
  <si>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</si>
  <si>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</si>
  <si>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</si>
  <si>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</si>
  <si>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</si>
  <si>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</si>
  <si>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</si>
  <si>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</si>
  <si>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</si>
  <si>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</si>
  <si>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</si>
  <si>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</si>
  <si>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</si>
  <si>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</si>
  <si>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</si>
  <si>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</si>
  <si>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</si>
  <si>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</si>
  <si>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</si>
  <si>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</si>
  <si>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</si>
  <si>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</si>
  <si>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</si>
  <si>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</si>
  <si>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</si>
  <si>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</si>
  <si>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</si>
  <si>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</si>
  <si>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</si>
  <si>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</si>
  <si>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</si>
  <si>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</si>
  <si>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</si>
  <si>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</si>
  <si>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</si>
  <si>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</si>
  <si>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</si>
  <si>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</si>
  <si>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</si>
  <si>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</si>
  <si>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</si>
  <si>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</si>
  <si>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</si>
  <si>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</si>
  <si>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</si>
  <si>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</si>
  <si>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</si>
  <si>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</si>
  <si>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</si>
  <si>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</si>
  <si>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</si>
  <si>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</si>
  <si>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</si>
  <si>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</si>
  <si>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</si>
  <si>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</si>
  <si>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</si>
  <si>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</si>
  <si>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</si>
  <si>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</si>
  <si>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</si>
  <si>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</si>
  <si>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</si>
  <si>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</si>
  <si>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</si>
  <si>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</si>
  <si>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</si>
  <si>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</si>
  <si>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</si>
  <si>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</si>
  <si>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</si>
  <si>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</si>
  <si>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</si>
  <si>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</si>
  <si>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</si>
  <si>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</si>
  <si>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</si>
  <si>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</si>
  <si>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</si>
  <si>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</si>
  <si>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</si>
  <si>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</si>
  <si>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</si>
  <si>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</si>
  <si>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</si>
  <si>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</si>
  <si>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</si>
  <si>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</si>
  <si>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</si>
  <si>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</si>
  <si>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</si>
  <si>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</si>
  <si>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</si>
  <si>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</si>
  <si>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</si>
  <si>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</si>
  <si>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</si>
  <si>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</si>
  <si>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</si>
  <si>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</si>
  <si>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</si>
  <si>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</si>
  <si>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</si>
  <si>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</si>
  <si>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</si>
  <si>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</si>
  <si>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</si>
  <si>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</si>
  <si>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</si>
  <si>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</si>
  <si>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</si>
  <si>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</si>
  <si>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</si>
  <si>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</si>
  <si>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</si>
  <si>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</si>
  <si>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</si>
  <si>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</si>
  <si>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</si>
  <si>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</si>
  <si>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</si>
  <si>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</si>
  <si>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</si>
  <si>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</si>
  <si>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</si>
  <si>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</si>
  <si>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</si>
  <si>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</si>
  <si>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</si>
  <si>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</si>
  <si>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</si>
  <si>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</si>
  <si>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</si>
  <si>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</si>
  <si>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</si>
  <si>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</si>
  <si>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</si>
  <si>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</si>
  <si>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</si>
  <si>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</si>
  <si>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</si>
  <si>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</si>
  <si>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</si>
  <si>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</si>
  <si>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</si>
  <si>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</si>
  <si>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</si>
  <si>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</si>
  <si>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</si>
  <si>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</si>
  <si>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</si>
  <si>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</si>
  <si>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</si>
  <si>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</si>
  <si>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</si>
  <si>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</si>
  <si>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</si>
  <si>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</si>
  <si>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</si>
  <si>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</si>
  <si>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</si>
  <si>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</si>
  <si>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</si>
  <si>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</si>
  <si>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</si>
  <si>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</si>
  <si>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</si>
  <si>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</si>
  <si>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</si>
  <si>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</si>
  <si>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</si>
  <si>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</si>
  <si>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</si>
  <si>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</si>
  <si>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</si>
  <si>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</si>
  <si>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</si>
  <si>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</si>
  <si>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</si>
  <si>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</si>
  <si>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</si>
  <si>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</si>
  <si>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</si>
  <si>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</si>
  <si>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</si>
  <si>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</si>
  <si>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</si>
  <si>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</si>
  <si>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</si>
  <si>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</si>
  <si>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</si>
  <si>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</si>
  <si>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</si>
  <si>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</si>
  <si>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</si>
  <si>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</si>
  <si>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</si>
  <si>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</si>
  <si>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</si>
  <si>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</si>
  <si>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</si>
  <si>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</si>
  <si>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</si>
  <si>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</si>
  <si>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</si>
  <si>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</si>
  <si>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</si>
  <si>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</si>
  <si>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</si>
  <si>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</si>
  <si>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</si>
  <si>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</si>
  <si>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</si>
  <si>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</si>
  <si>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</si>
  <si>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</si>
  <si>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</si>
  <si>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</si>
  <si>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</si>
  <si>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</si>
  <si>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</si>
  <si>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</si>
  <si>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</si>
  <si>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</si>
  <si>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</si>
  <si>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</si>
  <si>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</si>
  <si>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</si>
  <si>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</si>
  <si>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</si>
  <si>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</si>
  <si>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</si>
  <si>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</si>
  <si>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</si>
  <si>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</si>
  <si>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</si>
  <si>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</si>
  <si>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</si>
  <si>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</si>
  <si>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</si>
  <si>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</si>
  <si>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</si>
  <si>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</si>
  <si>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</si>
  <si>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</si>
  <si>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</si>
  <si>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</si>
  <si>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</si>
  <si>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</si>
  <si>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</si>
  <si>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</si>
  <si>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</si>
  <si>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</si>
  <si>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</si>
  <si>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</si>
  <si>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</si>
  <si>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</si>
  <si>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</si>
  <si>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</si>
  <si>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</si>
  <si>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</si>
  <si>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</si>
  <si>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</si>
  <si>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</si>
  <si>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</si>
  <si>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</si>
  <si>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</si>
  <si>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</si>
  <si>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</si>
  <si>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</si>
  <si>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</si>
  <si>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</si>
  <si>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</si>
  <si>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</si>
  <si>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</si>
  <si>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</si>
  <si>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</si>
  <si>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</si>
  <si>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</si>
  <si>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</si>
  <si>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</si>
  <si>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</si>
  <si>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</si>
  <si>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</si>
  <si>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</si>
  <si>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</si>
  <si>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</si>
  <si>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</si>
  <si>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</si>
  <si>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</si>
  <si>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</si>
  <si>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</si>
  <si>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</si>
  <si>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</si>
  <si>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</si>
  <si>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</si>
  <si>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</si>
  <si>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</si>
  <si>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</si>
  <si>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</si>
  <si>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</si>
  <si>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</si>
  <si>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</si>
  <si>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</si>
  <si>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</si>
  <si>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</si>
  <si>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</si>
  <si>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</si>
  <si>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</si>
  <si>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</si>
  <si>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</si>
  <si>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</si>
  <si>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</si>
  <si>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</si>
  <si>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</si>
  <si>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</si>
  <si>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</si>
  <si>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</si>
  <si>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</si>
  <si>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</si>
  <si>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</si>
  <si>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</si>
  <si>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</si>
  <si>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</si>
  <si>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</si>
  <si>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</si>
  <si>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</si>
  <si>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</si>
  <si>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</si>
  <si>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</si>
  <si>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</si>
  <si>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</si>
  <si>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</si>
  <si>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</si>
  <si>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</si>
  <si>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</si>
  <si>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</si>
  <si>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</si>
  <si>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</si>
  <si>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</si>
  <si>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</si>
  <si>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</si>
  <si>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石川県</t>
  </si>
  <si>
    <t>17000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</si>
  <si>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</si>
  <si>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</si>
  <si>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</si>
  <si>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</si>
  <si>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</si>
  <si>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</si>
  <si>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</si>
  <si>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</si>
  <si>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17201</t>
  </si>
  <si>
    <t>金沢市</t>
  </si>
  <si>
    <t/>
  </si>
  <si>
    <t>有る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</si>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</sst>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26" si="0">+E7+F7</f>
        <v>1099532</v>
      </c>
      <c r="E7" s="286">
        <f>SUM(E$8:E$207)</f>
        <v>1099531</v>
      </c>
      <c r="F7" s="286">
        <f>SUM(F$8:F$207)</f>
        <v>1</v>
      </c>
      <c r="G7" s="286">
        <f>SUM(G$8:G$207)</f>
        <v>19881</v>
      </c>
      <c r="H7" s="286">
        <f>SUM(ごみ搬入量内訳!E7,+ごみ搬入量内訳!AH7)</f>
        <v>302933</v>
      </c>
      <c r="I7" s="286">
        <f>ごみ搬入量内訳!BK7</f>
        <v>53702</v>
      </c>
      <c r="J7" s="286">
        <f>資源化量内訳!CA7</f>
        <v>3944</v>
      </c>
      <c r="K7" s="286">
        <f t="shared" ref="K7:K26" si="1">SUM(H7:J7)</f>
        <v>360579</v>
      </c>
      <c r="L7" s="286">
        <f t="shared" ref="L7:L26" si="2">IF(D7&lt;&gt;0,K7/D7/365*1000000,"-")</f>
        <v>898.46195584382883</v>
      </c>
      <c r="M7" s="286">
        <f>IF(D7&lt;&gt;0,(ごみ搬入量内訳!CB7+ごみ処理概要!J7)/ごみ処理概要!D7/365*1000000,"-")</f>
        <v>560.81394330708781</v>
      </c>
      <c r="N7" s="286">
        <f>IF(D7&lt;&gt;0,(ごみ搬入量内訳!E7+ごみ搬入量内訳!BL7-ごみ搬入量内訳!R7-ごみ搬入量内訳!BP7)/D7/365*1000000,"-")</f>
        <v>483.49586740739858</v>
      </c>
      <c r="O7" s="286">
        <f>IF(D7&lt;&gt;0,ごみ搬入量内訳!CZ7/ごみ処理概要!D7/365*1000000,"-")</f>
        <v>337.64801253674102</v>
      </c>
      <c r="P7" s="286">
        <f>ごみ搬入量内訳!DX7</f>
        <v>1</v>
      </c>
      <c r="Q7" s="286">
        <f>ごみ処理量内訳!E7</f>
        <v>263495</v>
      </c>
      <c r="R7" s="286">
        <f>ごみ処理量内訳!N7</f>
        <v>11630</v>
      </c>
      <c r="S7" s="286">
        <f t="shared" ref="S7:S26" si="3">SUM(T7:Z7)</f>
        <v>66030</v>
      </c>
      <c r="T7" s="286">
        <f>ごみ処理量内訳!G7</f>
        <v>4612</v>
      </c>
      <c r="U7" s="286">
        <f>ごみ処理量内訳!L7</f>
        <v>43843</v>
      </c>
      <c r="V7" s="286">
        <f>ごみ処理量内訳!H7</f>
        <v>420</v>
      </c>
      <c r="W7" s="286">
        <f>ごみ処理量内訳!I7</f>
        <v>0</v>
      </c>
      <c r="X7" s="286">
        <f>ごみ処理量内訳!J7</f>
        <v>212</v>
      </c>
      <c r="Y7" s="286">
        <f>ごみ処理量内訳!K7</f>
        <v>12129</v>
      </c>
      <c r="Z7" s="286">
        <f>ごみ処理量内訳!M7</f>
        <v>4814</v>
      </c>
      <c r="AA7" s="286">
        <f>資源化量内訳!AC7</f>
        <v>15382</v>
      </c>
      <c r="AB7" s="286">
        <f t="shared" ref="AB7:AB26" si="4">SUM(Q7,R7,S7,AA7)</f>
        <v>356537</v>
      </c>
      <c r="AC7" s="289">
        <f t="shared" ref="AC7:AC26" si="5">IF(AB7&lt;&gt;0,(AA7+Q7+S7)/AB7*100,"-")</f>
        <v>96.738066455935851</v>
      </c>
      <c r="AD7" s="286">
        <f>施設資源化量内訳!AC7</f>
        <v>2026</v>
      </c>
      <c r="AE7" s="286">
        <f>施設資源化量内訳!BB7</f>
        <v>2238</v>
      </c>
      <c r="AF7" s="286">
        <f>施設資源化量内訳!CA7</f>
        <v>420</v>
      </c>
      <c r="AG7" s="286">
        <f>施設資源化量内訳!CZ7</f>
        <v>0</v>
      </c>
      <c r="AH7" s="286">
        <f>施設資源化量内訳!DY7</f>
        <v>1</v>
      </c>
      <c r="AI7" s="286">
        <f>施設資源化量内訳!EX7</f>
        <v>1501</v>
      </c>
      <c r="AJ7" s="286">
        <f>施設資源化量内訳!FW7</f>
        <v>17472</v>
      </c>
      <c r="AK7" s="286">
        <f t="shared" ref="AK7:AK26" si="6">SUM(AD7:AJ7)</f>
        <v>23658</v>
      </c>
      <c r="AL7" s="289">
        <f t="shared" ref="AL7:AL26" si="7">IF((AB7+J7)&lt;&gt;0,(AA7+AK7+J7)/(AB7+J7)*100,"-")</f>
        <v>11.924068120095095</v>
      </c>
      <c r="AM7" s="289">
        <f>IF((AB7+J7)&lt;&gt;0,(資源化量内訳!D7-資源化量内訳!T7-資源化量内訳!V7-資源化量内訳!X7-資源化量内訳!W7)/(AB7+J7)*100,"-")</f>
        <v>11.362041272632954</v>
      </c>
      <c r="AN7" s="286">
        <f>ごみ処理量内訳!AA7</f>
        <v>11630</v>
      </c>
      <c r="AO7" s="286">
        <f>ごみ処理量内訳!AB7</f>
        <v>32699</v>
      </c>
      <c r="AP7" s="286">
        <f>ごみ処理量内訳!AC7</f>
        <v>7081</v>
      </c>
      <c r="AQ7" s="286">
        <f t="shared" ref="AQ7:AQ26" si="8">SUM(AN7:AP7)</f>
        <v>51410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443468</v>
      </c>
      <c r="E8" s="273">
        <v>443468</v>
      </c>
      <c r="F8" s="273">
        <v>0</v>
      </c>
      <c r="G8" s="273">
        <v>7606</v>
      </c>
      <c r="H8" s="273">
        <f>SUM(ごみ搬入量内訳!E8,+ごみ搬入量内訳!AH8)</f>
        <v>126084</v>
      </c>
      <c r="I8" s="273">
        <f>ごみ搬入量内訳!BK8</f>
        <v>13785</v>
      </c>
      <c r="J8" s="273">
        <f>資源化量内訳!CA8</f>
        <v>2495</v>
      </c>
      <c r="K8" s="273">
        <f t="shared" si="1"/>
        <v>142364</v>
      </c>
      <c r="L8" s="276">
        <f t="shared" si="2"/>
        <v>879.51860374228477</v>
      </c>
      <c r="M8" s="273">
        <f>IF(D8&lt;&gt;0,(ごみ搬入量内訳!CB8+ごみ処理概要!J8)/ごみ処理概要!D8/365*1000000,"-")</f>
        <v>502.43467088975297</v>
      </c>
      <c r="N8" s="273">
        <f>IF(D8&lt;&gt;0,(ごみ搬入量内訳!E8+ごみ搬入量内訳!BL8-ごみ搬入量内訳!R8-ごみ搬入量内訳!BP8)/D8/365*1000000,"-")</f>
        <v>419.27937596708182</v>
      </c>
      <c r="O8" s="273">
        <f>IF(D8&lt;&gt;0,ごみ搬入量内訳!CZ8/ごみ処理概要!D8/365*1000000,"-")</f>
        <v>377.0839328525318</v>
      </c>
      <c r="P8" s="273">
        <f>ごみ搬入量内訳!DX8</f>
        <v>0</v>
      </c>
      <c r="Q8" s="273">
        <f>ごみ処理量内訳!E8</f>
        <v>108913</v>
      </c>
      <c r="R8" s="273">
        <f>ごみ処理量内訳!N8</f>
        <v>4044</v>
      </c>
      <c r="S8" s="273">
        <f t="shared" si="3"/>
        <v>19549</v>
      </c>
      <c r="T8" s="273">
        <f>ごみ処理量内訳!G8</f>
        <v>0</v>
      </c>
      <c r="U8" s="273">
        <f>ごみ処理量内訳!L8</f>
        <v>19525</v>
      </c>
      <c r="V8" s="273">
        <f>ごみ処理量内訳!H8</f>
        <v>24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7545</v>
      </c>
      <c r="AB8" s="273">
        <f t="shared" si="4"/>
        <v>140051</v>
      </c>
      <c r="AC8" s="278">
        <f t="shared" si="5"/>
        <v>97.112480453549068</v>
      </c>
      <c r="AD8" s="273">
        <f>施設資源化量内訳!AC8</f>
        <v>0</v>
      </c>
      <c r="AE8" s="273">
        <f>施設資源化量内訳!BB8</f>
        <v>0</v>
      </c>
      <c r="AF8" s="273">
        <f>施設資源化量内訳!CA8</f>
        <v>24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6695</v>
      </c>
      <c r="AK8" s="273">
        <f t="shared" si="6"/>
        <v>6719</v>
      </c>
      <c r="AL8" s="278">
        <f t="shared" si="7"/>
        <v>11.756906542449455</v>
      </c>
      <c r="AM8" s="278">
        <f>IF((AB8+J8)&lt;&gt;0,(資源化量内訳!D8-資源化量内訳!T8-資源化量内訳!V8-資源化量内訳!X8-資源化量内訳!W8)/(AB8+J8)*100,"-")</f>
        <v>11.756906542449455</v>
      </c>
      <c r="AN8" s="273">
        <f>ごみ処理量内訳!AA8</f>
        <v>4044</v>
      </c>
      <c r="AO8" s="273">
        <f>ごみ処理量内訳!AB8</f>
        <v>14785</v>
      </c>
      <c r="AP8" s="273">
        <f>ごみ処理量内訳!AC8</f>
        <v>3441</v>
      </c>
      <c r="AQ8" s="273">
        <f t="shared" si="8"/>
        <v>22270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46804</v>
      </c>
      <c r="E9" s="273">
        <v>46804</v>
      </c>
      <c r="F9" s="273">
        <v>0</v>
      </c>
      <c r="G9" s="273">
        <v>812</v>
      </c>
      <c r="H9" s="273">
        <f>SUM(ごみ搬入量内訳!E9,+ごみ搬入量内訳!AH9)</f>
        <v>13977</v>
      </c>
      <c r="I9" s="273">
        <f>ごみ搬入量内訳!BK9</f>
        <v>5115</v>
      </c>
      <c r="J9" s="273">
        <f>資源化量内訳!CA9</f>
        <v>10</v>
      </c>
      <c r="K9" s="273">
        <f t="shared" si="1"/>
        <v>19102</v>
      </c>
      <c r="L9" s="276">
        <f t="shared" si="2"/>
        <v>1118.1575629292895</v>
      </c>
      <c r="M9" s="273">
        <f>IF(D9&lt;&gt;0,(ごみ搬入量内訳!CB9+ごみ処理概要!J9)/ごみ処理概要!D9/365*1000000,"-")</f>
        <v>701.67284613304332</v>
      </c>
      <c r="N9" s="273">
        <f>IF(D9&lt;&gt;0,(ごみ搬入量内訳!E9+ごみ搬入量内訳!BL9-ごみ搬入量内訳!R9-ごみ搬入量内訳!BP9)/D9/365*1000000,"-")</f>
        <v>621.01002958417087</v>
      </c>
      <c r="O9" s="273">
        <f>IF(D9&lt;&gt;0,ごみ搬入量内訳!CZ9/ごみ処理概要!D9/365*1000000,"-")</f>
        <v>416.48471679624618</v>
      </c>
      <c r="P9" s="273">
        <f>ごみ搬入量内訳!DX9</f>
        <v>0</v>
      </c>
      <c r="Q9" s="273">
        <f>ごみ処理量内訳!E9</f>
        <v>14717</v>
      </c>
      <c r="R9" s="273">
        <f>ごみ処理量内訳!N9</f>
        <v>1038</v>
      </c>
      <c r="S9" s="273">
        <f t="shared" si="3"/>
        <v>1969</v>
      </c>
      <c r="T9" s="273">
        <f>ごみ処理量内訳!G9</f>
        <v>0</v>
      </c>
      <c r="U9" s="273">
        <f>ごみ処理量内訳!L9</f>
        <v>1964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5</v>
      </c>
      <c r="Z9" s="273">
        <f>ごみ処理量内訳!M9</f>
        <v>0</v>
      </c>
      <c r="AA9" s="273">
        <f>資源化量内訳!AC9</f>
        <v>1368</v>
      </c>
      <c r="AB9" s="273">
        <f t="shared" si="4"/>
        <v>19092</v>
      </c>
      <c r="AC9" s="278">
        <f t="shared" si="5"/>
        <v>94.563167818981782</v>
      </c>
      <c r="AD9" s="273">
        <f>施設資源化量内訳!AC9</f>
        <v>0</v>
      </c>
      <c r="AE9" s="273">
        <f>施設資源化量内訳!BB9</f>
        <v>0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5</v>
      </c>
      <c r="AJ9" s="273">
        <f>施設資源化量内訳!FW9</f>
        <v>1964</v>
      </c>
      <c r="AK9" s="273">
        <f t="shared" si="6"/>
        <v>1969</v>
      </c>
      <c r="AL9" s="278">
        <f t="shared" si="7"/>
        <v>17.521725473772378</v>
      </c>
      <c r="AM9" s="278">
        <f>IF((AB9+J9)&lt;&gt;0,(資源化量内訳!D9-資源化量内訳!T9-資源化量内訳!V9-資源化量内訳!X9-資源化量内訳!W9)/(AB9+J9)*100,"-")</f>
        <v>17.521725473772378</v>
      </c>
      <c r="AN9" s="273">
        <f>ごみ処理量内訳!AA9</f>
        <v>1038</v>
      </c>
      <c r="AO9" s="273">
        <f>ごみ処理量内訳!AB9</f>
        <v>2095</v>
      </c>
      <c r="AP9" s="273">
        <f>ごみ処理量内訳!AC9</f>
        <v>0</v>
      </c>
      <c r="AQ9" s="273">
        <f t="shared" si="8"/>
        <v>3133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105669</v>
      </c>
      <c r="E10" s="273">
        <v>105669</v>
      </c>
      <c r="F10" s="273">
        <v>0</v>
      </c>
      <c r="G10" s="273">
        <v>3261</v>
      </c>
      <c r="H10" s="273">
        <f>SUM(ごみ搬入量内訳!E10,+ごみ搬入量内訳!AH10)</f>
        <v>25739</v>
      </c>
      <c r="I10" s="273">
        <f>ごみ搬入量内訳!BK10</f>
        <v>3432</v>
      </c>
      <c r="J10" s="273">
        <f>資源化量内訳!CA10</f>
        <v>574</v>
      </c>
      <c r="K10" s="273">
        <f t="shared" si="1"/>
        <v>29745</v>
      </c>
      <c r="L10" s="276">
        <f t="shared" si="2"/>
        <v>771.2115254703981</v>
      </c>
      <c r="M10" s="273">
        <f>IF(D10&lt;&gt;0,(ごみ搬入量内訳!CB10+ごみ処理概要!J10)/ごみ処理概要!D10/365*1000000,"-")</f>
        <v>482.71696692579843</v>
      </c>
      <c r="N10" s="273">
        <f>IF(D10&lt;&gt;0,(ごみ搬入量内訳!E10+ごみ搬入量内訳!BL10-ごみ搬入量内訳!R10-ごみ搬入量内訳!BP10)/D10/365*1000000,"-")</f>
        <v>406.74958519346467</v>
      </c>
      <c r="O10" s="273">
        <f>IF(D10&lt;&gt;0,ごみ搬入量内訳!CZ10/ごみ処理概要!D10/365*1000000,"-")</f>
        <v>288.49455854459978</v>
      </c>
      <c r="P10" s="273">
        <f>ごみ搬入量内訳!DX10</f>
        <v>0</v>
      </c>
      <c r="Q10" s="273">
        <f>ごみ処理量内訳!E10</f>
        <v>24621</v>
      </c>
      <c r="R10" s="273">
        <f>ごみ処理量内訳!N10</f>
        <v>685</v>
      </c>
      <c r="S10" s="273">
        <f t="shared" si="3"/>
        <v>2284</v>
      </c>
      <c r="T10" s="273">
        <f>ごみ処理量内訳!G10</f>
        <v>2255</v>
      </c>
      <c r="U10" s="273">
        <f>ごみ処理量内訳!L10</f>
        <v>29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1366</v>
      </c>
      <c r="AB10" s="273">
        <f t="shared" si="4"/>
        <v>28956</v>
      </c>
      <c r="AC10" s="278">
        <f t="shared" si="5"/>
        <v>97.634341759911592</v>
      </c>
      <c r="AD10" s="273">
        <f>施設資源化量内訳!AC10</f>
        <v>0</v>
      </c>
      <c r="AE10" s="273">
        <f>施設資源化量内訳!BB10</f>
        <v>1742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29</v>
      </c>
      <c r="AK10" s="273">
        <f t="shared" si="6"/>
        <v>1771</v>
      </c>
      <c r="AL10" s="278">
        <f t="shared" si="7"/>
        <v>12.56688113782594</v>
      </c>
      <c r="AM10" s="278">
        <f>IF((AB10+J10)&lt;&gt;0,(資源化量内訳!D10-資源化量内訳!T10-資源化量内訳!V10-資源化量内訳!X10-資源化量内訳!W10)/(AB10+J10)*100,"-")</f>
        <v>12.56688113782594</v>
      </c>
      <c r="AN10" s="273">
        <f>ごみ処理量内訳!AA10</f>
        <v>685</v>
      </c>
      <c r="AO10" s="273">
        <f>ごみ処理量内訳!AB10</f>
        <v>2863</v>
      </c>
      <c r="AP10" s="273">
        <f>ごみ処理量内訳!AC10</f>
        <v>15</v>
      </c>
      <c r="AQ10" s="273">
        <f t="shared" si="8"/>
        <v>3563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21238</v>
      </c>
      <c r="E11" s="273">
        <v>21238</v>
      </c>
      <c r="F11" s="273">
        <v>0</v>
      </c>
      <c r="G11" s="273">
        <v>88</v>
      </c>
      <c r="H11" s="273">
        <f>SUM(ごみ搬入量内訳!E11,+ごみ搬入量内訳!AH11)</f>
        <v>6157</v>
      </c>
      <c r="I11" s="273">
        <f>ごみ搬入量内訳!BK11</f>
        <v>743</v>
      </c>
      <c r="J11" s="273">
        <f>資源化量内訳!CA11</f>
        <v>3</v>
      </c>
      <c r="K11" s="273">
        <f t="shared" si="1"/>
        <v>6903</v>
      </c>
      <c r="L11" s="276">
        <f t="shared" si="2"/>
        <v>890.49480963948065</v>
      </c>
      <c r="M11" s="273">
        <f>IF(D11&lt;&gt;0,(ごみ搬入量内訳!CB11+ごみ処理概要!J11)/ごみ処理概要!D11/365*1000000,"-")</f>
        <v>673.25690446305225</v>
      </c>
      <c r="N11" s="273">
        <f>IF(D11&lt;&gt;0,(ごみ搬入量内訳!E11+ごみ搬入量内訳!BL11-ごみ搬入量内訳!R11-ごみ搬入量内訳!BP11)/D11/365*1000000,"-")</f>
        <v>541.80475162767175</v>
      </c>
      <c r="O11" s="273">
        <f>IF(D11&lt;&gt;0,ごみ搬入量内訳!CZ11/ごみ処理概要!D11/365*1000000,"-")</f>
        <v>217.2379051764284</v>
      </c>
      <c r="P11" s="273">
        <f>ごみ搬入量内訳!DX11</f>
        <v>0</v>
      </c>
      <c r="Q11" s="273">
        <f>ごみ処理量内訳!E11</f>
        <v>5606</v>
      </c>
      <c r="R11" s="273">
        <f>ごみ処理量内訳!N11</f>
        <v>153</v>
      </c>
      <c r="S11" s="273">
        <f t="shared" si="3"/>
        <v>252</v>
      </c>
      <c r="T11" s="273">
        <f>ごみ処理量内訳!G11</f>
        <v>0</v>
      </c>
      <c r="U11" s="273">
        <f>ごみ処理量内訳!L11</f>
        <v>252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889</v>
      </c>
      <c r="AB11" s="273">
        <f t="shared" si="4"/>
        <v>6900</v>
      </c>
      <c r="AC11" s="278">
        <f t="shared" si="5"/>
        <v>97.782608695652172</v>
      </c>
      <c r="AD11" s="273">
        <f>施設資源化量内訳!AC11</f>
        <v>0</v>
      </c>
      <c r="AE11" s="273">
        <f>施設資源化量内訳!BB11</f>
        <v>0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252</v>
      </c>
      <c r="AK11" s="273">
        <f t="shared" si="6"/>
        <v>252</v>
      </c>
      <c r="AL11" s="278">
        <f t="shared" si="7"/>
        <v>16.572504708097931</v>
      </c>
      <c r="AM11" s="278">
        <f>IF((AB11+J11)&lt;&gt;0,(資源化量内訳!D11-資源化量内訳!T11-資源化量内訳!V11-資源化量内訳!X11-資源化量内訳!W11)/(AB11+J11)*100,"-")</f>
        <v>16.572504708097931</v>
      </c>
      <c r="AN11" s="273">
        <f>ごみ処理量内訳!AA11</f>
        <v>153</v>
      </c>
      <c r="AO11" s="273">
        <f>ごみ処理量内訳!AB11</f>
        <v>681</v>
      </c>
      <c r="AP11" s="273">
        <f>ごみ処理量内訳!AC11</f>
        <v>0</v>
      </c>
      <c r="AQ11" s="273">
        <f t="shared" si="8"/>
        <v>834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11583</v>
      </c>
      <c r="E12" s="273">
        <v>11583</v>
      </c>
      <c r="F12" s="273">
        <v>0</v>
      </c>
      <c r="G12" s="273">
        <v>66</v>
      </c>
      <c r="H12" s="273">
        <f>SUM(ごみ搬入量内訳!E12,+ごみ搬入量内訳!AH12)</f>
        <v>3290</v>
      </c>
      <c r="I12" s="273">
        <f>ごみ搬入量内訳!BK12</f>
        <v>706</v>
      </c>
      <c r="J12" s="273">
        <f>資源化量内訳!CA12</f>
        <v>13</v>
      </c>
      <c r="K12" s="273">
        <f t="shared" si="1"/>
        <v>4009</v>
      </c>
      <c r="L12" s="276">
        <f t="shared" si="2"/>
        <v>948.24843683291181</v>
      </c>
      <c r="M12" s="273">
        <f>IF(D12&lt;&gt;0,(ごみ搬入量内訳!CB12+ごみ処理概要!J12)/ごみ処理概要!D12/365*1000000,"-")</f>
        <v>473.2963637073226</v>
      </c>
      <c r="N12" s="273">
        <f>IF(D12&lt;&gt;0,(ごみ搬入量内訳!E12+ごみ搬入量内訳!BL12-ごみ搬入量内訳!R12-ごみ搬入量内訳!BP12)/D12/365*1000000,"-")</f>
        <v>397.6067903008543</v>
      </c>
      <c r="O12" s="273">
        <f>IF(D12&lt;&gt;0,ごみ搬入量内訳!CZ12/ごみ処理概要!D12/365*1000000,"-")</f>
        <v>474.9520731255891</v>
      </c>
      <c r="P12" s="273">
        <f>ごみ搬入量内訳!DX12</f>
        <v>0</v>
      </c>
      <c r="Q12" s="273">
        <f>ごみ処理量内訳!E12</f>
        <v>3437</v>
      </c>
      <c r="R12" s="273">
        <f>ごみ処理量内訳!N12</f>
        <v>0</v>
      </c>
      <c r="S12" s="273">
        <f t="shared" si="3"/>
        <v>561</v>
      </c>
      <c r="T12" s="273">
        <f>ごみ処理量内訳!G12</f>
        <v>37</v>
      </c>
      <c r="U12" s="273">
        <f>ごみ処理量内訳!L12</f>
        <v>524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0</v>
      </c>
      <c r="AB12" s="273">
        <f t="shared" si="4"/>
        <v>3998</v>
      </c>
      <c r="AC12" s="278">
        <f t="shared" si="5"/>
        <v>100</v>
      </c>
      <c r="AD12" s="273">
        <f>施設資源化量内訳!AC12</f>
        <v>0</v>
      </c>
      <c r="AE12" s="273">
        <f>施設資源化量内訳!BB12</f>
        <v>12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498</v>
      </c>
      <c r="AK12" s="273">
        <f t="shared" si="6"/>
        <v>510</v>
      </c>
      <c r="AL12" s="278">
        <f t="shared" si="7"/>
        <v>13.039142358514086</v>
      </c>
      <c r="AM12" s="278">
        <f>IF((AB12+J12)&lt;&gt;0,(資源化量内訳!D12-資源化量内訳!T12-資源化量内訳!V12-資源化量内訳!X12-資源化量内訳!W12)/(AB12+J12)*100,"-")</f>
        <v>13.039142358514086</v>
      </c>
      <c r="AN12" s="273">
        <f>ごみ処理量内訳!AA12</f>
        <v>0</v>
      </c>
      <c r="AO12" s="273">
        <f>ごみ処理量内訳!AB12</f>
        <v>27</v>
      </c>
      <c r="AP12" s="273">
        <f>ごみ処理量内訳!AC12</f>
        <v>0</v>
      </c>
      <c r="AQ12" s="273">
        <f t="shared" si="8"/>
        <v>27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61879</v>
      </c>
      <c r="E13" s="273">
        <v>61879</v>
      </c>
      <c r="F13" s="273">
        <v>0</v>
      </c>
      <c r="G13" s="273">
        <v>1541</v>
      </c>
      <c r="H13" s="273">
        <f>SUM(ごみ搬入量内訳!E13,+ごみ搬入量内訳!AH13)</f>
        <v>17835</v>
      </c>
      <c r="I13" s="273">
        <f>ごみ搬入量内訳!BK13</f>
        <v>4661</v>
      </c>
      <c r="J13" s="273">
        <f>資源化量内訳!CA13</f>
        <v>59</v>
      </c>
      <c r="K13" s="273">
        <f t="shared" si="1"/>
        <v>22555</v>
      </c>
      <c r="L13" s="276">
        <f t="shared" si="2"/>
        <v>998.63476378004179</v>
      </c>
      <c r="M13" s="273">
        <f>IF(D13&lt;&gt;0,(ごみ搬入量内訳!CB13+ごみ処理概要!J13)/ごみ処理概要!D13/365*1000000,"-")</f>
        <v>659.35131466248652</v>
      </c>
      <c r="N13" s="273">
        <f>IF(D13&lt;&gt;0,(ごみ搬入量内訳!E13+ごみ搬入量内訳!BL13-ごみ搬入量内訳!R13-ごみ搬入量内訳!BP13)/D13/365*1000000,"-")</f>
        <v>585.45544143043639</v>
      </c>
      <c r="O13" s="273">
        <f>IF(D13&lt;&gt;0,ごみ搬入量内訳!CZ13/ごみ処理概要!D13/365*1000000,"-")</f>
        <v>339.28344911755534</v>
      </c>
      <c r="P13" s="273">
        <f>ごみ搬入量内訳!DX13</f>
        <v>0</v>
      </c>
      <c r="Q13" s="273">
        <f>ごみ処理量内訳!E13</f>
        <v>16187</v>
      </c>
      <c r="R13" s="273">
        <f>ごみ処理量内訳!N13</f>
        <v>606</v>
      </c>
      <c r="S13" s="273">
        <f t="shared" si="3"/>
        <v>5703</v>
      </c>
      <c r="T13" s="273">
        <f>ごみ処理量内訳!G13</f>
        <v>0</v>
      </c>
      <c r="U13" s="273">
        <f>ごみ処理量内訳!L13</f>
        <v>3743</v>
      </c>
      <c r="V13" s="273">
        <f>ごみ処理量内訳!H13</f>
        <v>164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1796</v>
      </c>
      <c r="AA13" s="273">
        <f>資源化量内訳!AC13</f>
        <v>0</v>
      </c>
      <c r="AB13" s="273">
        <f t="shared" si="4"/>
        <v>22496</v>
      </c>
      <c r="AC13" s="278">
        <f t="shared" si="5"/>
        <v>97.306187766714075</v>
      </c>
      <c r="AD13" s="273">
        <f>施設資源化量内訳!AC13</f>
        <v>0</v>
      </c>
      <c r="AE13" s="273">
        <f>施設資源化量内訳!BB13</f>
        <v>0</v>
      </c>
      <c r="AF13" s="273">
        <f>施設資源化量内訳!CA13</f>
        <v>164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1884</v>
      </c>
      <c r="AK13" s="273">
        <f t="shared" si="6"/>
        <v>2048</v>
      </c>
      <c r="AL13" s="278">
        <f t="shared" si="7"/>
        <v>9.3416093992462876</v>
      </c>
      <c r="AM13" s="278">
        <f>IF((AB13+J13)&lt;&gt;0,(資源化量内訳!D13-資源化量内訳!T13-資源化量内訳!V13-資源化量内訳!X13-資源化量内訳!W13)/(AB13+J13)*100,"-")</f>
        <v>9.3416093992462876</v>
      </c>
      <c r="AN13" s="273">
        <f>ごみ処理量内訳!AA13</f>
        <v>606</v>
      </c>
      <c r="AO13" s="273">
        <f>ごみ処理量内訳!AB13</f>
        <v>2179</v>
      </c>
      <c r="AP13" s="273">
        <f>ごみ処理量内訳!AC13</f>
        <v>154</v>
      </c>
      <c r="AQ13" s="273">
        <f t="shared" si="8"/>
        <v>2939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19618</v>
      </c>
      <c r="E14" s="273">
        <v>19618</v>
      </c>
      <c r="F14" s="273">
        <v>0</v>
      </c>
      <c r="G14" s="273">
        <v>209</v>
      </c>
      <c r="H14" s="273">
        <f>SUM(ごみ搬入量内訳!E14,+ごみ搬入量内訳!AH14)</f>
        <v>5230</v>
      </c>
      <c r="I14" s="273">
        <f>ごみ搬入量内訳!BK14</f>
        <v>753</v>
      </c>
      <c r="J14" s="273">
        <f>資源化量内訳!CA14</f>
        <v>258</v>
      </c>
      <c r="K14" s="273">
        <f t="shared" si="1"/>
        <v>6241</v>
      </c>
      <c r="L14" s="276">
        <f t="shared" si="2"/>
        <v>871.57865924081477</v>
      </c>
      <c r="M14" s="273">
        <f>IF(D14&lt;&gt;0,(ごみ搬入量内訳!CB14+ごみ処理概要!J14)/ごみ処理概要!D14/365*1000000,"-")</f>
        <v>661.53951431240807</v>
      </c>
      <c r="N14" s="273">
        <f>IF(D14&lt;&gt;0,(ごみ搬入量内訳!E14+ごみ搬入量内訳!BL14-ごみ搬入量内訳!R14-ごみ搬入量内訳!BP14)/D14/365*1000000,"-")</f>
        <v>552.33033124457972</v>
      </c>
      <c r="O14" s="273">
        <f>IF(D14&lt;&gt;0,ごみ搬入量内訳!CZ14/ごみ処理概要!D14/365*1000000,"-")</f>
        <v>210.03914492840653</v>
      </c>
      <c r="P14" s="273">
        <f>ごみ搬入量内訳!DX14</f>
        <v>0</v>
      </c>
      <c r="Q14" s="273">
        <f>ごみ処理量内訳!E14</f>
        <v>0</v>
      </c>
      <c r="R14" s="273">
        <f>ごみ処理量内訳!N14</f>
        <v>143</v>
      </c>
      <c r="S14" s="273">
        <f t="shared" si="3"/>
        <v>5658</v>
      </c>
      <c r="T14" s="273">
        <f>ごみ処理量内訳!G14</f>
        <v>1027</v>
      </c>
      <c r="U14" s="273">
        <f>ごみ処理量内訳!L14</f>
        <v>366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4265</v>
      </c>
      <c r="Z14" s="273">
        <f>ごみ処理量内訳!M14</f>
        <v>0</v>
      </c>
      <c r="AA14" s="273">
        <f>資源化量内訳!AC14</f>
        <v>182</v>
      </c>
      <c r="AB14" s="273">
        <f t="shared" si="4"/>
        <v>5983</v>
      </c>
      <c r="AC14" s="278">
        <f t="shared" si="5"/>
        <v>97.609894701654682</v>
      </c>
      <c r="AD14" s="273">
        <f>施設資源化量内訳!AC14</f>
        <v>0</v>
      </c>
      <c r="AE14" s="273">
        <f>施設資源化量内訳!BB14</f>
        <v>209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159</v>
      </c>
      <c r="AJ14" s="273">
        <f>施設資源化量内訳!FW14</f>
        <v>307</v>
      </c>
      <c r="AK14" s="273">
        <f t="shared" si="6"/>
        <v>675</v>
      </c>
      <c r="AL14" s="278">
        <f t="shared" si="7"/>
        <v>17.865726646370774</v>
      </c>
      <c r="AM14" s="278">
        <f>IF((AB14+J14)&lt;&gt;0,(資源化量内訳!D14-資源化量内訳!T14-資源化量内訳!V14-資源化量内訳!X14-資源化量内訳!W14)/(AB14+J14)*100,"-")</f>
        <v>17.865726646370774</v>
      </c>
      <c r="AN14" s="273">
        <f>ごみ処理量内訳!AA14</f>
        <v>143</v>
      </c>
      <c r="AO14" s="273">
        <f>ごみ処理量内訳!AB14</f>
        <v>0</v>
      </c>
      <c r="AP14" s="273">
        <f>ごみ処理量内訳!AC14</f>
        <v>285</v>
      </c>
      <c r="AQ14" s="273">
        <f t="shared" si="8"/>
        <v>428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36094</v>
      </c>
      <c r="E15" s="273">
        <v>36094</v>
      </c>
      <c r="F15" s="273">
        <v>0</v>
      </c>
      <c r="G15" s="273">
        <v>404</v>
      </c>
      <c r="H15" s="273">
        <f>SUM(ごみ搬入量内訳!E15,+ごみ搬入量内訳!AH15)</f>
        <v>8977</v>
      </c>
      <c r="I15" s="273">
        <f>ごみ搬入量内訳!BK15</f>
        <v>3734</v>
      </c>
      <c r="J15" s="273">
        <f>資源化量内訳!CA15</f>
        <v>26</v>
      </c>
      <c r="K15" s="273">
        <f t="shared" si="1"/>
        <v>12737</v>
      </c>
      <c r="L15" s="276">
        <f t="shared" si="2"/>
        <v>966.80585169166352</v>
      </c>
      <c r="M15" s="273">
        <f>IF(D15&lt;&gt;0,(ごみ搬入量内訳!CB15+ごみ処理概要!J15)/ごみ処理概要!D15/365*1000000,"-")</f>
        <v>538.62403419989357</v>
      </c>
      <c r="N15" s="273">
        <f>IF(D15&lt;&gt;0,(ごみ搬入量内訳!E15+ごみ搬入量内訳!BL15-ごみ搬入量内訳!R15-ごみ搬入量内訳!BP15)/D15/365*1000000,"-")</f>
        <v>519.57180300144751</v>
      </c>
      <c r="O15" s="273">
        <f>IF(D15&lt;&gt;0,ごみ搬入量内訳!CZ15/ごみ処理概要!D15/365*1000000,"-")</f>
        <v>428.18181749176995</v>
      </c>
      <c r="P15" s="273">
        <f>ごみ搬入量内訳!DX15</f>
        <v>0</v>
      </c>
      <c r="Q15" s="273">
        <f>ごみ処理量内訳!E15</f>
        <v>10969</v>
      </c>
      <c r="R15" s="273">
        <f>ごみ処理量内訳!N15</f>
        <v>166</v>
      </c>
      <c r="S15" s="273">
        <f t="shared" si="3"/>
        <v>1576</v>
      </c>
      <c r="T15" s="273">
        <f>ごみ処理量内訳!G15</f>
        <v>0</v>
      </c>
      <c r="U15" s="273">
        <f>ごみ処理量内訳!L15</f>
        <v>1576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0</v>
      </c>
      <c r="AB15" s="273">
        <f t="shared" si="4"/>
        <v>12711</v>
      </c>
      <c r="AC15" s="278">
        <f t="shared" si="5"/>
        <v>98.69404452836126</v>
      </c>
      <c r="AD15" s="273">
        <f>施設資源化量内訳!AC15</f>
        <v>0</v>
      </c>
      <c r="AE15" s="273">
        <f>施設資源化量内訳!BB15</f>
        <v>0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349</v>
      </c>
      <c r="AK15" s="273">
        <f t="shared" si="6"/>
        <v>349</v>
      </c>
      <c r="AL15" s="278">
        <f t="shared" si="7"/>
        <v>2.9441783779539921</v>
      </c>
      <c r="AM15" s="278">
        <f>IF((AB15+J15)&lt;&gt;0,(資源化量内訳!D15-資源化量内訳!T15-資源化量内訳!V15-資源化量内訳!X15-資源化量内訳!W15)/(AB15+J15)*100,"-")</f>
        <v>2.9441783779539921</v>
      </c>
      <c r="AN15" s="273">
        <f>ごみ処理量内訳!AA15</f>
        <v>166</v>
      </c>
      <c r="AO15" s="273">
        <f>ごみ処理量内訳!AB15</f>
        <v>1217</v>
      </c>
      <c r="AP15" s="273">
        <f>ごみ処理量内訳!AC15</f>
        <v>196</v>
      </c>
      <c r="AQ15" s="273">
        <f t="shared" si="8"/>
        <v>1579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112513</v>
      </c>
      <c r="E16" s="273">
        <v>112513</v>
      </c>
      <c r="F16" s="273">
        <v>0</v>
      </c>
      <c r="G16" s="273">
        <v>1971</v>
      </c>
      <c r="H16" s="273">
        <f>SUM(ごみ搬入量内訳!E16,+ごみ搬入量内訳!AH16)</f>
        <v>32724</v>
      </c>
      <c r="I16" s="273">
        <f>ごみ搬入量内訳!BK16</f>
        <v>2527</v>
      </c>
      <c r="J16" s="273">
        <f>資源化量内訳!CA16</f>
        <v>256</v>
      </c>
      <c r="K16" s="273">
        <f t="shared" si="1"/>
        <v>35507</v>
      </c>
      <c r="L16" s="276">
        <f t="shared" si="2"/>
        <v>864.60633042221366</v>
      </c>
      <c r="M16" s="273">
        <f>IF(D16&lt;&gt;0,(ごみ搬入量内訳!CB16+ごみ処理概要!J16)/ごみ処理概要!D16/365*1000000,"-")</f>
        <v>555.82009457902518</v>
      </c>
      <c r="N16" s="273">
        <f>IF(D16&lt;&gt;0,(ごみ搬入量内訳!E16+ごみ搬入量内訳!BL16-ごみ搬入量内訳!R16-ごみ搬入量内訳!BP16)/D16/365*1000000,"-")</f>
        <v>506.92467926689505</v>
      </c>
      <c r="O16" s="273">
        <f>IF(D16&lt;&gt;0,ごみ搬入量内訳!CZ16/ごみ処理概要!D16/365*1000000,"-")</f>
        <v>308.78623584318842</v>
      </c>
      <c r="P16" s="273">
        <f>ごみ搬入量内訳!DX16</f>
        <v>0</v>
      </c>
      <c r="Q16" s="273">
        <f>ごみ処理量内訳!E16</f>
        <v>27232</v>
      </c>
      <c r="R16" s="273">
        <f>ごみ処理量内訳!N16</f>
        <v>0</v>
      </c>
      <c r="S16" s="273">
        <f t="shared" si="3"/>
        <v>6882</v>
      </c>
      <c r="T16" s="273">
        <f>ごみ処理量内訳!G16</f>
        <v>0</v>
      </c>
      <c r="U16" s="273">
        <f>ごみ処理量内訳!L16</f>
        <v>5848</v>
      </c>
      <c r="V16" s="273">
        <f>ごみ処理量内訳!H16</f>
        <v>173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861</v>
      </c>
      <c r="Z16" s="273">
        <f>ごみ処理量内訳!M16</f>
        <v>0</v>
      </c>
      <c r="AA16" s="273">
        <f>資源化量内訳!AC16</f>
        <v>1137</v>
      </c>
      <c r="AB16" s="273">
        <f t="shared" si="4"/>
        <v>35251</v>
      </c>
      <c r="AC16" s="278">
        <f t="shared" si="5"/>
        <v>100</v>
      </c>
      <c r="AD16" s="273">
        <f>施設資源化量内訳!AC16</f>
        <v>1325</v>
      </c>
      <c r="AE16" s="273">
        <f>施設資源化量内訳!BB16</f>
        <v>0</v>
      </c>
      <c r="AF16" s="273">
        <f>施設資源化量内訳!CA16</f>
        <v>173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861</v>
      </c>
      <c r="AJ16" s="273">
        <f>施設資源化量内訳!FW16</f>
        <v>626</v>
      </c>
      <c r="AK16" s="273">
        <f t="shared" si="6"/>
        <v>2985</v>
      </c>
      <c r="AL16" s="278">
        <f t="shared" si="7"/>
        <v>12.329963105866447</v>
      </c>
      <c r="AM16" s="278">
        <f>IF((AB16+J16)&lt;&gt;0,(資源化量内訳!D16-資源化量内訳!T16-資源化量内訳!V16-資源化量内訳!X16-資源化量内訳!W16)/(AB16+J16)*100,"-")</f>
        <v>8.5983045596642906</v>
      </c>
      <c r="AN16" s="273">
        <f>ごみ処理量内訳!AA16</f>
        <v>0</v>
      </c>
      <c r="AO16" s="273">
        <f>ごみ処理量内訳!AB16</f>
        <v>2707</v>
      </c>
      <c r="AP16" s="273">
        <f>ごみ処理量内訳!AC16</f>
        <v>529</v>
      </c>
      <c r="AQ16" s="273">
        <f t="shared" si="8"/>
        <v>3236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49610</v>
      </c>
      <c r="E17" s="273">
        <v>49610</v>
      </c>
      <c r="F17" s="273">
        <v>0</v>
      </c>
      <c r="G17" s="273">
        <v>1507</v>
      </c>
      <c r="H17" s="273">
        <f>SUM(ごみ搬入量内訳!E17,+ごみ搬入量内訳!AH17)</f>
        <v>10919</v>
      </c>
      <c r="I17" s="273">
        <f>ごみ搬入量内訳!BK17</f>
        <v>4848</v>
      </c>
      <c r="J17" s="273">
        <f>資源化量内訳!CA17</f>
        <v>0</v>
      </c>
      <c r="K17" s="273">
        <f t="shared" si="1"/>
        <v>15767</v>
      </c>
      <c r="L17" s="276">
        <f t="shared" si="2"/>
        <v>870.73695371845611</v>
      </c>
      <c r="M17" s="273">
        <f>IF(D17&lt;&gt;0,(ごみ搬入量内訳!CB17+ごみ処理概要!J17)/ごみ処理概要!D17/365*1000000,"-")</f>
        <v>605.82129652384481</v>
      </c>
      <c r="N17" s="273">
        <f>IF(D17&lt;&gt;0,(ごみ搬入量内訳!E17+ごみ搬入量内訳!BL17-ごみ搬入量内訳!R17-ごみ搬入量内訳!BP17)/D17/365*1000000,"-")</f>
        <v>568.32333295596061</v>
      </c>
      <c r="O17" s="273">
        <f>IF(D17&lt;&gt;0,ごみ搬入量内訳!CZ17/ごみ処理概要!D17/365*1000000,"-")</f>
        <v>264.91565719461107</v>
      </c>
      <c r="P17" s="273">
        <f>ごみ搬入量内訳!DX17</f>
        <v>0</v>
      </c>
      <c r="Q17" s="273">
        <f>ごみ処理量内訳!E17</f>
        <v>9986</v>
      </c>
      <c r="R17" s="273">
        <f>ごみ処理量内訳!N17</f>
        <v>52</v>
      </c>
      <c r="S17" s="273">
        <f t="shared" si="3"/>
        <v>5082</v>
      </c>
      <c r="T17" s="273">
        <f>ごみ処理量内訳!G17</f>
        <v>0</v>
      </c>
      <c r="U17" s="273">
        <f>ごみ処理量内訳!L17</f>
        <v>2043</v>
      </c>
      <c r="V17" s="273">
        <f>ごみ処理量内訳!H17</f>
        <v>21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3018</v>
      </c>
      <c r="AA17" s="273">
        <f>資源化量内訳!AC17</f>
        <v>647</v>
      </c>
      <c r="AB17" s="273">
        <f t="shared" si="4"/>
        <v>15767</v>
      </c>
      <c r="AC17" s="278">
        <f t="shared" si="5"/>
        <v>99.670197247415487</v>
      </c>
      <c r="AD17" s="273">
        <f>施設資源化量内訳!AC17</f>
        <v>0</v>
      </c>
      <c r="AE17" s="273">
        <f>施設資源化量内訳!BB17</f>
        <v>0</v>
      </c>
      <c r="AF17" s="273">
        <f>施設資源化量内訳!CA17</f>
        <v>21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387</v>
      </c>
      <c r="AK17" s="273">
        <f t="shared" si="6"/>
        <v>408</v>
      </c>
      <c r="AL17" s="278">
        <f t="shared" si="7"/>
        <v>6.6911904610896178</v>
      </c>
      <c r="AM17" s="278">
        <f>IF((AB17+J17)&lt;&gt;0,(資源化量内訳!D17-資源化量内訳!T17-資源化量内訳!V17-資源化量内訳!X17-資源化量内訳!W17)/(AB17+J17)*100,"-")</f>
        <v>6.6911904610896178</v>
      </c>
      <c r="AN17" s="273">
        <f>ごみ処理量内訳!AA17</f>
        <v>52</v>
      </c>
      <c r="AO17" s="273">
        <f>ごみ処理量内訳!AB17</f>
        <v>2006</v>
      </c>
      <c r="AP17" s="273">
        <f>ごみ処理量内訳!AC17</f>
        <v>1638</v>
      </c>
      <c r="AQ17" s="273">
        <f t="shared" si="8"/>
        <v>3696</v>
      </c>
      <c r="AR17" s="315" t="s">
        <v>754</v>
      </c>
    </row>
    <row r="18" spans="1: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54454</v>
      </c>
      <c r="E18" s="273">
        <v>54454</v>
      </c>
      <c r="F18" s="273">
        <v>0</v>
      </c>
      <c r="G18" s="273">
        <v>681</v>
      </c>
      <c r="H18" s="273">
        <f>SUM(ごみ搬入量内訳!E18,+ごみ搬入量内訳!AH18)</f>
        <v>16071</v>
      </c>
      <c r="I18" s="273">
        <f>ごみ搬入量内訳!BK18</f>
        <v>678</v>
      </c>
      <c r="J18" s="273">
        <f>資源化量内訳!CA18</f>
        <v>205</v>
      </c>
      <c r="K18" s="273">
        <f t="shared" si="1"/>
        <v>16954</v>
      </c>
      <c r="L18" s="276">
        <f t="shared" si="2"/>
        <v>853.00097455638058</v>
      </c>
      <c r="M18" s="273">
        <f>IF(D18&lt;&gt;0,(ごみ搬入量内訳!CB18+ごみ処理概要!J18)/ごみ処理概要!D18/365*1000000,"-")</f>
        <v>520.33361323947668</v>
      </c>
      <c r="N18" s="273">
        <f>IF(D18&lt;&gt;0,(ごみ搬入量内訳!E18+ごみ搬入量内訳!BL18-ごみ搬入量内訳!R18-ごみ搬入量内訳!BP18)/D18/365*1000000,"-")</f>
        <v>460.56216356547765</v>
      </c>
      <c r="O18" s="273">
        <f>IF(D18&lt;&gt;0,ごみ搬入量内訳!CZ18/ごみ処理概要!D18/365*1000000,"-")</f>
        <v>332.66736131690391</v>
      </c>
      <c r="P18" s="273">
        <f>ごみ搬入量内訳!DX18</f>
        <v>0</v>
      </c>
      <c r="Q18" s="273">
        <f>ごみ処理量内訳!E18</f>
        <v>14015</v>
      </c>
      <c r="R18" s="273">
        <f>ごみ処理量内訳!N18</f>
        <v>0</v>
      </c>
      <c r="S18" s="273">
        <f t="shared" si="3"/>
        <v>1944</v>
      </c>
      <c r="T18" s="273">
        <f>ごみ処理量内訳!G18</f>
        <v>0</v>
      </c>
      <c r="U18" s="273">
        <f>ごみ処理量内訳!L18</f>
        <v>1684</v>
      </c>
      <c r="V18" s="273">
        <f>ごみ処理量内訳!H18</f>
        <v>38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222</v>
      </c>
      <c r="Z18" s="273">
        <f>ごみ処理量内訳!M18</f>
        <v>0</v>
      </c>
      <c r="AA18" s="273">
        <f>資源化量内訳!AC18</f>
        <v>790</v>
      </c>
      <c r="AB18" s="273">
        <f t="shared" si="4"/>
        <v>16749</v>
      </c>
      <c r="AC18" s="278">
        <f t="shared" si="5"/>
        <v>100</v>
      </c>
      <c r="AD18" s="273">
        <f>施設資源化量内訳!AC18</f>
        <v>636</v>
      </c>
      <c r="AE18" s="273">
        <f>施設資源化量内訳!BB18</f>
        <v>0</v>
      </c>
      <c r="AF18" s="273">
        <f>施設資源化量内訳!CA18</f>
        <v>38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222</v>
      </c>
      <c r="AJ18" s="273">
        <f>施設資源化量内訳!FW18</f>
        <v>208</v>
      </c>
      <c r="AK18" s="273">
        <f t="shared" si="6"/>
        <v>1104</v>
      </c>
      <c r="AL18" s="278">
        <f t="shared" si="7"/>
        <v>12.380559160080216</v>
      </c>
      <c r="AM18" s="278">
        <f>IF((AB18+J18)&lt;&gt;0,(資源化量内訳!D18-資源化量内訳!T18-資源化量内訳!V18-資源化量内訳!X18-資源化量内訳!W18)/(AB18+J18)*100,"-")</f>
        <v>8.6292320396366637</v>
      </c>
      <c r="AN18" s="273">
        <f>ごみ処理量内訳!AA18</f>
        <v>0</v>
      </c>
      <c r="AO18" s="273">
        <f>ごみ処理量内訳!AB18</f>
        <v>1299</v>
      </c>
      <c r="AP18" s="273">
        <f>ごみ処理量内訳!AC18</f>
        <v>176</v>
      </c>
      <c r="AQ18" s="273">
        <f t="shared" si="8"/>
        <v>1475</v>
      </c>
      <c r="AR18" s="315" t="s">
        <v>754</v>
      </c>
    </row>
    <row r="19" spans="1: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6043</v>
      </c>
      <c r="E19" s="273">
        <v>6043</v>
      </c>
      <c r="F19" s="273">
        <v>0</v>
      </c>
      <c r="G19" s="273">
        <v>68</v>
      </c>
      <c r="H19" s="273">
        <f>SUM(ごみ搬入量内訳!E19,+ごみ搬入量内訳!AH19)</f>
        <v>1602</v>
      </c>
      <c r="I19" s="273">
        <f>ごみ搬入量内訳!BK19</f>
        <v>88</v>
      </c>
      <c r="J19" s="273">
        <f>資源化量内訳!CA19</f>
        <v>43</v>
      </c>
      <c r="K19" s="273">
        <f t="shared" si="1"/>
        <v>1733</v>
      </c>
      <c r="L19" s="276">
        <f t="shared" si="2"/>
        <v>785.693398225956</v>
      </c>
      <c r="M19" s="273">
        <f>IF(D19&lt;&gt;0,(ごみ搬入量内訳!CB19+ごみ処理概要!J19)/ごみ処理概要!D19/365*1000000,"-")</f>
        <v>545.40632317704853</v>
      </c>
      <c r="N19" s="273">
        <f>IF(D19&lt;&gt;0,(ごみ搬入量内訳!E19+ごみ搬入量内訳!BL19-ごみ搬入量内訳!R19-ごみ搬入量内訳!BP19)/D19/365*1000000,"-")</f>
        <v>493.72193344954763</v>
      </c>
      <c r="O19" s="273">
        <f>IF(D19&lt;&gt;0,ごみ搬入量内訳!CZ19/ごみ処理概要!D19/365*1000000,"-")</f>
        <v>240.2870750489075</v>
      </c>
      <c r="P19" s="273">
        <f>ごみ搬入量内訳!DX19</f>
        <v>0</v>
      </c>
      <c r="Q19" s="273">
        <f>ごみ処理量内訳!E19</f>
        <v>1299</v>
      </c>
      <c r="R19" s="273">
        <f>ごみ処理量内訳!N19</f>
        <v>0</v>
      </c>
      <c r="S19" s="273">
        <f t="shared" si="3"/>
        <v>320</v>
      </c>
      <c r="T19" s="273">
        <f>ごみ処理量内訳!G19</f>
        <v>0</v>
      </c>
      <c r="U19" s="273">
        <f>ごみ処理量内訳!L19</f>
        <v>320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71</v>
      </c>
      <c r="AB19" s="273">
        <f t="shared" si="4"/>
        <v>1690</v>
      </c>
      <c r="AC19" s="278">
        <f t="shared" si="5"/>
        <v>100</v>
      </c>
      <c r="AD19" s="273">
        <f>施設資源化量内訳!AC19</f>
        <v>65</v>
      </c>
      <c r="AE19" s="273">
        <f>施設資源化量内訳!BB19</f>
        <v>0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33</v>
      </c>
      <c r="AK19" s="273">
        <f t="shared" si="6"/>
        <v>98</v>
      </c>
      <c r="AL19" s="278">
        <f t="shared" si="7"/>
        <v>12.233121754183497</v>
      </c>
      <c r="AM19" s="278">
        <f>IF((AB19+J19)&lt;&gt;0,(資源化量内訳!D19-資源化量内訳!T19-資源化量内訳!V19-資源化量内訳!X19-資源化量内訳!W19)/(AB19+J19)*100,"-")</f>
        <v>8.4824004616272362</v>
      </c>
      <c r="AN19" s="273">
        <f>ごみ処理量内訳!AA19</f>
        <v>0</v>
      </c>
      <c r="AO19" s="273">
        <f>ごみ処理量内訳!AB19</f>
        <v>132</v>
      </c>
      <c r="AP19" s="273">
        <f>ごみ処理量内訳!AC19</f>
        <v>27</v>
      </c>
      <c r="AQ19" s="273">
        <f t="shared" si="8"/>
        <v>159</v>
      </c>
      <c r="AR19" s="315" t="s">
        <v>754</v>
      </c>
    </row>
    <row r="20" spans="1: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37432</v>
      </c>
      <c r="E20" s="273">
        <v>37432</v>
      </c>
      <c r="F20" s="273">
        <v>0</v>
      </c>
      <c r="G20" s="273">
        <v>393</v>
      </c>
      <c r="H20" s="273">
        <f>SUM(ごみ搬入量内訳!E20,+ごみ搬入量内訳!AH20)</f>
        <v>8771</v>
      </c>
      <c r="I20" s="273">
        <f>ごみ搬入量内訳!BK20</f>
        <v>3312</v>
      </c>
      <c r="J20" s="273">
        <f>資源化量内訳!CA20</f>
        <v>0</v>
      </c>
      <c r="K20" s="273">
        <f t="shared" si="1"/>
        <v>12083</v>
      </c>
      <c r="L20" s="276">
        <f t="shared" si="2"/>
        <v>884.3799313165498</v>
      </c>
      <c r="M20" s="273">
        <f>IF(D20&lt;&gt;0,(ごみ搬入量内訳!CB20+ごみ処理概要!J20)/ごみ処理概要!D20/365*1000000,"-")</f>
        <v>577.6319140900614</v>
      </c>
      <c r="N20" s="273">
        <f>IF(D20&lt;&gt;0,(ごみ搬入量内訳!E20+ごみ搬入量内訳!BL20-ごみ搬入量内訳!R20-ごみ搬入量内訳!BP20)/D20/365*1000000,"-")</f>
        <v>491.92398563093042</v>
      </c>
      <c r="O20" s="273">
        <f>IF(D20&lt;&gt;0,ごみ搬入量内訳!CZ20/ごみ処理概要!D20/365*1000000,"-")</f>
        <v>306.74801722648851</v>
      </c>
      <c r="P20" s="273">
        <f>ごみ搬入量内訳!DX20</f>
        <v>0</v>
      </c>
      <c r="Q20" s="273">
        <f>ごみ処理量内訳!E20</f>
        <v>9534</v>
      </c>
      <c r="R20" s="273">
        <f>ごみ処理量内訳!N20</f>
        <v>164</v>
      </c>
      <c r="S20" s="273">
        <f t="shared" si="3"/>
        <v>2385</v>
      </c>
      <c r="T20" s="273">
        <f>ごみ処理量内訳!G20</f>
        <v>0</v>
      </c>
      <c r="U20" s="273">
        <f>ごみ処理量内訳!L20</f>
        <v>2385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0</v>
      </c>
      <c r="AB20" s="273">
        <f t="shared" si="4"/>
        <v>12083</v>
      </c>
      <c r="AC20" s="278">
        <f t="shared" si="5"/>
        <v>98.642721178515274</v>
      </c>
      <c r="AD20" s="273">
        <f>施設資源化量内訳!AC20</f>
        <v>0</v>
      </c>
      <c r="AE20" s="273">
        <f>施設資源化量内訳!BB20</f>
        <v>0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1266</v>
      </c>
      <c r="AK20" s="273">
        <f t="shared" si="6"/>
        <v>1266</v>
      </c>
      <c r="AL20" s="278">
        <f t="shared" si="7"/>
        <v>10.477530414632128</v>
      </c>
      <c r="AM20" s="278">
        <f>IF((AB20+J20)&lt;&gt;0,(資源化量内訳!D20-資源化量内訳!T20-資源化量内訳!V20-資源化量内訳!X20-資源化量内訳!W20)/(AB20+J20)*100,"-")</f>
        <v>10.477530414632128</v>
      </c>
      <c r="AN20" s="273">
        <f>ごみ処理量内訳!AA20</f>
        <v>164</v>
      </c>
      <c r="AO20" s="273">
        <f>ごみ処理量内訳!AB20</f>
        <v>1043</v>
      </c>
      <c r="AP20" s="273">
        <f>ごみ処理量内訳!AC20</f>
        <v>176</v>
      </c>
      <c r="AQ20" s="273">
        <f t="shared" si="8"/>
        <v>1383</v>
      </c>
      <c r="AR20" s="315" t="s">
        <v>754</v>
      </c>
    </row>
    <row r="21" spans="1: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25739</v>
      </c>
      <c r="E21" s="273">
        <v>25739</v>
      </c>
      <c r="F21" s="273">
        <v>0</v>
      </c>
      <c r="G21" s="273">
        <v>390</v>
      </c>
      <c r="H21" s="273">
        <f>SUM(ごみ搬入量内訳!E21,+ごみ搬入量内訳!AH21)</f>
        <v>6613</v>
      </c>
      <c r="I21" s="273">
        <f>ごみ搬入量内訳!BK21</f>
        <v>2128</v>
      </c>
      <c r="J21" s="273">
        <f>資源化量内訳!CA21</f>
        <v>0</v>
      </c>
      <c r="K21" s="273">
        <f t="shared" si="1"/>
        <v>8741</v>
      </c>
      <c r="L21" s="276">
        <f t="shared" si="2"/>
        <v>930.41474826059482</v>
      </c>
      <c r="M21" s="273">
        <f>IF(D21&lt;&gt;0,(ごみ搬入量内訳!CB21+ごみ処理概要!J21)/ごみ処理概要!D21/365*1000000,"-")</f>
        <v>580.64437155491885</v>
      </c>
      <c r="N21" s="273">
        <f>IF(D21&lt;&gt;0,(ごみ搬入量内訳!E21+ごみ搬入量内訳!BL21-ごみ搬入量内訳!R21-ごみ搬入量内訳!BP21)/D21/365*1000000,"-")</f>
        <v>498.5771285725462</v>
      </c>
      <c r="O21" s="273">
        <f>IF(D21&lt;&gt;0,ごみ搬入量内訳!CZ21/ごみ処理概要!D21/365*1000000,"-")</f>
        <v>349.77037670567609</v>
      </c>
      <c r="P21" s="273">
        <f>ごみ搬入量内訳!DX21</f>
        <v>0</v>
      </c>
      <c r="Q21" s="273">
        <f>ごみ処理量内訳!E21</f>
        <v>7356</v>
      </c>
      <c r="R21" s="273">
        <f>ごみ処理量内訳!N21</f>
        <v>0</v>
      </c>
      <c r="S21" s="273">
        <f t="shared" si="3"/>
        <v>1385</v>
      </c>
      <c r="T21" s="273">
        <f>ごみ処理量内訳!G21</f>
        <v>0</v>
      </c>
      <c r="U21" s="273">
        <f>ごみ処理量内訳!L21</f>
        <v>1385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0</v>
      </c>
      <c r="AB21" s="273">
        <f t="shared" si="4"/>
        <v>8741</v>
      </c>
      <c r="AC21" s="278">
        <f t="shared" si="5"/>
        <v>100</v>
      </c>
      <c r="AD21" s="273">
        <f>施設資源化量内訳!AC21</f>
        <v>0</v>
      </c>
      <c r="AE21" s="273">
        <f>施設資源化量内訳!BB21</f>
        <v>0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856</v>
      </c>
      <c r="AK21" s="273">
        <f t="shared" si="6"/>
        <v>856</v>
      </c>
      <c r="AL21" s="278">
        <f t="shared" si="7"/>
        <v>9.7929298707241728</v>
      </c>
      <c r="AM21" s="278">
        <f>IF((AB21+J21)&lt;&gt;0,(資源化量内訳!D21-資源化量内訳!T21-資源化量内訳!V21-資源化量内訳!X21-資源化量内訳!W21)/(AB21+J21)*100,"-")</f>
        <v>9.7929298707241728</v>
      </c>
      <c r="AN21" s="273">
        <f>ごみ処理量内訳!AA21</f>
        <v>0</v>
      </c>
      <c r="AO21" s="273">
        <f>ごみ処理量内訳!AB21</f>
        <v>807</v>
      </c>
      <c r="AP21" s="273">
        <f>ごみ処理量内訳!AC21</f>
        <v>90</v>
      </c>
      <c r="AQ21" s="273">
        <f t="shared" si="8"/>
        <v>897</v>
      </c>
      <c r="AR21" s="315" t="s">
        <v>754</v>
      </c>
    </row>
    <row r="22" spans="1: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17471</v>
      </c>
      <c r="E22" s="273">
        <v>17471</v>
      </c>
      <c r="F22" s="273">
        <v>0</v>
      </c>
      <c r="G22" s="273">
        <v>205</v>
      </c>
      <c r="H22" s="273">
        <f>SUM(ごみ搬入量内訳!E22,+ごみ搬入量内訳!AH22)</f>
        <v>5187</v>
      </c>
      <c r="I22" s="273">
        <f>ごみ搬入量内訳!BK22</f>
        <v>815</v>
      </c>
      <c r="J22" s="273">
        <f>資源化量内訳!CA22</f>
        <v>0</v>
      </c>
      <c r="K22" s="273">
        <f t="shared" si="1"/>
        <v>6002</v>
      </c>
      <c r="L22" s="276">
        <f t="shared" si="2"/>
        <v>941.20746473804343</v>
      </c>
      <c r="M22" s="273">
        <f>IF(D22&lt;&gt;0,(ごみ搬入量内訳!CB22+ごみ処理概要!J22)/ごみ処理概要!D22/365*1000000,"-")</f>
        <v>731.54495551532364</v>
      </c>
      <c r="N22" s="273">
        <f>IF(D22&lt;&gt;0,(ごみ搬入量内訳!E22+ごみ搬入量内訳!BL22-ごみ搬入量内訳!R22-ごみ搬入量内訳!BP22)/D22/365*1000000,"-")</f>
        <v>587.74501463481954</v>
      </c>
      <c r="O22" s="273">
        <f>IF(D22&lt;&gt;0,ごみ搬入量内訳!CZ22/ごみ処理概要!D22/365*1000000,"-")</f>
        <v>209.66250922271976</v>
      </c>
      <c r="P22" s="273">
        <f>ごみ搬入量内訳!DX22</f>
        <v>0</v>
      </c>
      <c r="Q22" s="273">
        <f>ごみ処理量内訳!E22</f>
        <v>0</v>
      </c>
      <c r="R22" s="273">
        <f>ごみ処理量内訳!N22</f>
        <v>245</v>
      </c>
      <c r="S22" s="273">
        <f t="shared" si="3"/>
        <v>5268</v>
      </c>
      <c r="T22" s="273">
        <f>ごみ処理量内訳!G22</f>
        <v>675</v>
      </c>
      <c r="U22" s="273">
        <f>ごみ処理量内訳!L22</f>
        <v>429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4164</v>
      </c>
      <c r="Z22" s="273">
        <f>ごみ処理量内訳!M22</f>
        <v>0</v>
      </c>
      <c r="AA22" s="273">
        <f>資源化量内訳!AC22</f>
        <v>422</v>
      </c>
      <c r="AB22" s="273">
        <f t="shared" si="4"/>
        <v>5935</v>
      </c>
      <c r="AC22" s="278">
        <f t="shared" si="5"/>
        <v>95.871946082561081</v>
      </c>
      <c r="AD22" s="273">
        <f>施設資源化量内訳!AC22</f>
        <v>0</v>
      </c>
      <c r="AE22" s="273">
        <f>施設資源化量内訳!BB22</f>
        <v>138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156</v>
      </c>
      <c r="AJ22" s="273">
        <f>施設資源化量内訳!FW22</f>
        <v>364</v>
      </c>
      <c r="AK22" s="273">
        <f t="shared" si="6"/>
        <v>658</v>
      </c>
      <c r="AL22" s="278">
        <f t="shared" si="7"/>
        <v>18.197135636057286</v>
      </c>
      <c r="AM22" s="278">
        <f>IF((AB22+J22)&lt;&gt;0,(資源化量内訳!D22-資源化量内訳!T22-資源化量内訳!V22-資源化量内訳!X22-資源化量内訳!W22)/(AB22+J22)*100,"-")</f>
        <v>18.197135636057286</v>
      </c>
      <c r="AN22" s="273">
        <f>ごみ処理量内訳!AA22</f>
        <v>245</v>
      </c>
      <c r="AO22" s="273">
        <f>ごみ処理量内訳!AB22</f>
        <v>0</v>
      </c>
      <c r="AP22" s="273">
        <f>ごみ処理量内訳!AC22</f>
        <v>187</v>
      </c>
      <c r="AQ22" s="273">
        <f t="shared" si="8"/>
        <v>432</v>
      </c>
      <c r="AR22" s="315" t="s">
        <v>754</v>
      </c>
    </row>
    <row r="23" spans="1: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11851</v>
      </c>
      <c r="E23" s="273">
        <v>11850</v>
      </c>
      <c r="F23" s="273">
        <v>1</v>
      </c>
      <c r="G23" s="273">
        <v>227</v>
      </c>
      <c r="H23" s="273">
        <f>SUM(ごみ搬入量内訳!E23,+ごみ搬入量内訳!AH23)</f>
        <v>3172</v>
      </c>
      <c r="I23" s="273">
        <f>ごみ搬入量内訳!BK23</f>
        <v>380</v>
      </c>
      <c r="J23" s="273">
        <f>資源化量内訳!CA23</f>
        <v>0</v>
      </c>
      <c r="K23" s="273">
        <f t="shared" si="1"/>
        <v>3552</v>
      </c>
      <c r="L23" s="276">
        <f t="shared" si="2"/>
        <v>821.15491092018135</v>
      </c>
      <c r="M23" s="273">
        <f>IF(D23&lt;&gt;0,(ごみ搬入量内訳!CB23+ごみ処理概要!J23)/ごみ処理概要!D23/365*1000000,"-")</f>
        <v>595.98461721628018</v>
      </c>
      <c r="N23" s="273">
        <f>IF(D23&lt;&gt;0,(ごみ搬入量内訳!E23+ごみ搬入量内訳!BL23-ごみ搬入量内訳!R23-ごみ搬入量内訳!BP23)/D23/365*1000000,"-")</f>
        <v>516.68953432055332</v>
      </c>
      <c r="O23" s="273">
        <f>IF(D23&lt;&gt;0,ごみ搬入量内訳!CZ23/ごみ処理概要!D23/365*1000000,"-")</f>
        <v>225.17029370390108</v>
      </c>
      <c r="P23" s="273">
        <f>ごみ搬入量内訳!DX23</f>
        <v>1</v>
      </c>
      <c r="Q23" s="273">
        <f>ごみ処理量内訳!E23</f>
        <v>0</v>
      </c>
      <c r="R23" s="273">
        <f>ごみ処理量内訳!N23</f>
        <v>71</v>
      </c>
      <c r="S23" s="273">
        <f t="shared" si="3"/>
        <v>3322</v>
      </c>
      <c r="T23" s="273">
        <f>ごみ処理量内訳!G23</f>
        <v>524</v>
      </c>
      <c r="U23" s="273">
        <f>ごみ処理量内訳!L23</f>
        <v>186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2612</v>
      </c>
      <c r="Z23" s="273">
        <f>ごみ処理量内訳!M23</f>
        <v>0</v>
      </c>
      <c r="AA23" s="273">
        <f>資源化量内訳!AC23</f>
        <v>159</v>
      </c>
      <c r="AB23" s="273">
        <f t="shared" si="4"/>
        <v>3552</v>
      </c>
      <c r="AC23" s="278">
        <f t="shared" si="5"/>
        <v>98.001126126126124</v>
      </c>
      <c r="AD23" s="273">
        <f>施設資源化量内訳!AC23</f>
        <v>0</v>
      </c>
      <c r="AE23" s="273">
        <f>施設資源化量内訳!BB23</f>
        <v>107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98</v>
      </c>
      <c r="AJ23" s="273">
        <f>施設資源化量内訳!FW23</f>
        <v>170</v>
      </c>
      <c r="AK23" s="273">
        <f t="shared" si="6"/>
        <v>375</v>
      </c>
      <c r="AL23" s="278">
        <f t="shared" si="7"/>
        <v>15.033783783783782</v>
      </c>
      <c r="AM23" s="278">
        <f>IF((AB23+J23)&lt;&gt;0,(資源化量内訳!D23-資源化量内訳!T23-資源化量内訳!V23-資源化量内訳!X23-資源化量内訳!W23)/(AB23+J23)*100,"-")</f>
        <v>15.033783783783782</v>
      </c>
      <c r="AN23" s="273">
        <f>ごみ処理量内訳!AA23</f>
        <v>71</v>
      </c>
      <c r="AO23" s="273">
        <f>ごみ処理量内訳!AB23</f>
        <v>0</v>
      </c>
      <c r="AP23" s="273">
        <f>ごみ処理量内訳!AC23</f>
        <v>146</v>
      </c>
      <c r="AQ23" s="273">
        <f t="shared" si="8"/>
        <v>217</v>
      </c>
      <c r="AR23" s="315" t="s">
        <v>754</v>
      </c>
    </row>
    <row r="24" spans="1:4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16615</v>
      </c>
      <c r="E24" s="273">
        <v>16615</v>
      </c>
      <c r="F24" s="273">
        <v>0</v>
      </c>
      <c r="G24" s="273">
        <v>182</v>
      </c>
      <c r="H24" s="273">
        <f>SUM(ごみ搬入量内訳!E24,+ごみ搬入量内訳!AH24)</f>
        <v>3804</v>
      </c>
      <c r="I24" s="273">
        <f>ごみ搬入量内訳!BK24</f>
        <v>955</v>
      </c>
      <c r="J24" s="273">
        <f>資源化量内訳!CA24</f>
        <v>0</v>
      </c>
      <c r="K24" s="273">
        <f t="shared" si="1"/>
        <v>4759</v>
      </c>
      <c r="L24" s="276">
        <f t="shared" si="2"/>
        <v>784.73404540376544</v>
      </c>
      <c r="M24" s="273">
        <f>IF(D24&lt;&gt;0,(ごみ搬入量内訳!CB24+ごみ処理概要!J24)/ごみ処理概要!D24/365*1000000,"-")</f>
        <v>600.21683657695019</v>
      </c>
      <c r="N24" s="273">
        <f>IF(D24&lt;&gt;0,(ごみ搬入量内訳!E24+ごみ搬入量内訳!BL24-ごみ搬入量内訳!R24-ごみ搬入量内訳!BP24)/D24/365*1000000,"-")</f>
        <v>531.29083721179495</v>
      </c>
      <c r="O24" s="273">
        <f>IF(D24&lt;&gt;0,ごみ搬入量内訳!CZ24/ごみ処理概要!D24/365*1000000,"-")</f>
        <v>184.51720882681519</v>
      </c>
      <c r="P24" s="273">
        <f>ごみ搬入量内訳!DX24</f>
        <v>0</v>
      </c>
      <c r="Q24" s="273">
        <f>ごみ処理量内訳!E24</f>
        <v>3897</v>
      </c>
      <c r="R24" s="273">
        <f>ごみ処理量内訳!N24</f>
        <v>232</v>
      </c>
      <c r="S24" s="273">
        <f t="shared" si="3"/>
        <v>212</v>
      </c>
      <c r="T24" s="273">
        <f>ごみ処理量内訳!G24</f>
        <v>0</v>
      </c>
      <c r="U24" s="273">
        <f>ごみ処理量内訳!L24</f>
        <v>0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212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418</v>
      </c>
      <c r="AB24" s="273">
        <f t="shared" si="4"/>
        <v>4759</v>
      </c>
      <c r="AC24" s="278">
        <f t="shared" si="5"/>
        <v>95.125026266022275</v>
      </c>
      <c r="AD24" s="273">
        <f>施設資源化量内訳!AC24</f>
        <v>0</v>
      </c>
      <c r="AE24" s="273">
        <f>施設資源化量内訳!BB24</f>
        <v>0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1</v>
      </c>
      <c r="AI24" s="273">
        <f>施設資源化量内訳!EX24</f>
        <v>0</v>
      </c>
      <c r="AJ24" s="273">
        <f>施設資源化量内訳!FW24</f>
        <v>0</v>
      </c>
      <c r="AK24" s="273">
        <f t="shared" si="6"/>
        <v>1</v>
      </c>
      <c r="AL24" s="278">
        <f t="shared" si="7"/>
        <v>8.8043706661063244</v>
      </c>
      <c r="AM24" s="278">
        <f>IF((AB24+J24)&lt;&gt;0,(資源化量内訳!D24-資源化量内訳!T24-資源化量内訳!V24-資源化量内訳!X24-資源化量内訳!W24)/(AB24+J24)*100,"-")</f>
        <v>8.8043706661063244</v>
      </c>
      <c r="AN24" s="273">
        <f>ごみ処理量内訳!AA24</f>
        <v>232</v>
      </c>
      <c r="AO24" s="273">
        <f>ごみ処理量内訳!AB24</f>
        <v>433</v>
      </c>
      <c r="AP24" s="273">
        <f>ごみ処理量内訳!AC24</f>
        <v>0</v>
      </c>
      <c r="AQ24" s="273">
        <f t="shared" si="8"/>
        <v>665</v>
      </c>
      <c r="AR24" s="315" t="s">
        <v>754</v>
      </c>
    </row>
    <row r="25" spans="1:4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6949</v>
      </c>
      <c r="E25" s="273">
        <v>6949</v>
      </c>
      <c r="F25" s="273">
        <v>0</v>
      </c>
      <c r="G25" s="273">
        <v>138</v>
      </c>
      <c r="H25" s="273">
        <f>SUM(ごみ搬入量内訳!E25,+ごみ搬入量内訳!AH25)</f>
        <v>2220</v>
      </c>
      <c r="I25" s="273">
        <f>ごみ搬入量内訳!BK25</f>
        <v>125</v>
      </c>
      <c r="J25" s="273">
        <f>資源化量内訳!CA25</f>
        <v>2</v>
      </c>
      <c r="K25" s="273">
        <f t="shared" si="1"/>
        <v>2347</v>
      </c>
      <c r="L25" s="276">
        <f t="shared" si="2"/>
        <v>925.33270777109942</v>
      </c>
      <c r="M25" s="273">
        <f>IF(D25&lt;&gt;0,(ごみ搬入量内訳!CB25+ごみ処理概要!J25)/ごみ処理概要!D25/365*1000000,"-")</f>
        <v>877.23275449113601</v>
      </c>
      <c r="N25" s="273">
        <f>IF(D25&lt;&gt;0,(ごみ搬入量内訳!E25+ごみ搬入量内訳!BL25-ごみ搬入量内訳!R25-ごみ搬入量内訳!BP25)/D25/365*1000000,"-")</f>
        <v>723.47060876010539</v>
      </c>
      <c r="O25" s="273">
        <f>IF(D25&lt;&gt;0,ごみ搬入量内訳!CZ25/ごみ処理概要!D25/365*1000000,"-")</f>
        <v>48.099953279963415</v>
      </c>
      <c r="P25" s="273">
        <f>ごみ搬入量内訳!DX25</f>
        <v>0</v>
      </c>
      <c r="Q25" s="273">
        <f>ごみ処理量内訳!E25</f>
        <v>1932</v>
      </c>
      <c r="R25" s="273">
        <f>ごみ処理量内訳!N25</f>
        <v>9</v>
      </c>
      <c r="S25" s="273">
        <f t="shared" si="3"/>
        <v>16</v>
      </c>
      <c r="T25" s="273">
        <f>ごみ処理量内訳!G25</f>
        <v>0</v>
      </c>
      <c r="U25" s="273">
        <f>ごみ処理量内訳!L25</f>
        <v>16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388</v>
      </c>
      <c r="AB25" s="273">
        <f t="shared" si="4"/>
        <v>2345</v>
      </c>
      <c r="AC25" s="278">
        <f t="shared" si="5"/>
        <v>99.616204690831552</v>
      </c>
      <c r="AD25" s="273">
        <f>施設資源化量内訳!AC25</f>
        <v>0</v>
      </c>
      <c r="AE25" s="273">
        <f>施設資源化量内訳!BB25</f>
        <v>0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16</v>
      </c>
      <c r="AK25" s="273">
        <f t="shared" si="6"/>
        <v>16</v>
      </c>
      <c r="AL25" s="278">
        <f t="shared" si="7"/>
        <v>17.29867916489135</v>
      </c>
      <c r="AM25" s="278">
        <f>IF((AB25+J25)&lt;&gt;0,(資源化量内訳!D25-資源化量内訳!T25-資源化量内訳!V25-資源化量内訳!X25-資源化量内訳!W25)/(AB25+J25)*100,"-")</f>
        <v>17.29867916489135</v>
      </c>
      <c r="AN25" s="273">
        <f>ごみ処理量内訳!AA25</f>
        <v>9</v>
      </c>
      <c r="AO25" s="273">
        <f>ごみ処理量内訳!AB25</f>
        <v>131</v>
      </c>
      <c r="AP25" s="273">
        <f>ごみ処理量内訳!AC25</f>
        <v>0</v>
      </c>
      <c r="AQ25" s="273">
        <f t="shared" si="8"/>
        <v>140</v>
      </c>
      <c r="AR25" s="315" t="s">
        <v>754</v>
      </c>
    </row>
    <row r="26" spans="1:4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14502</v>
      </c>
      <c r="E26" s="273">
        <v>14502</v>
      </c>
      <c r="F26" s="273">
        <v>0</v>
      </c>
      <c r="G26" s="273">
        <v>132</v>
      </c>
      <c r="H26" s="273">
        <f>SUM(ごみ搬入量内訳!E26,+ごみ搬入量内訳!AH26)</f>
        <v>4561</v>
      </c>
      <c r="I26" s="273">
        <f>ごみ搬入量内訳!BK26</f>
        <v>4917</v>
      </c>
      <c r="J26" s="273">
        <f>資源化量内訳!CA26</f>
        <v>0</v>
      </c>
      <c r="K26" s="273">
        <f t="shared" si="1"/>
        <v>9478</v>
      </c>
      <c r="L26" s="276">
        <f t="shared" si="2"/>
        <v>1790.5891109964991</v>
      </c>
      <c r="M26" s="273">
        <f>IF(D26&lt;&gt;0,(ごみ搬入量内訳!CB26+ごみ処理概要!J26)/ごみ処理概要!D26/365*1000000,"-")</f>
        <v>1397.6343366904518</v>
      </c>
      <c r="N26" s="273">
        <f>IF(D26&lt;&gt;0,(ごみ搬入量内訳!E26+ごみ搬入量内訳!BL26-ごみ搬入量内訳!R26-ごみ搬入量内訳!BP26)/D26/365*1000000,"-")</f>
        <v>1166.7734067856488</v>
      </c>
      <c r="O26" s="273">
        <f>IF(D26&lt;&gt;0,ごみ搬入量内訳!CZ26/ごみ処理概要!D26/365*1000000,"-")</f>
        <v>392.95477430604751</v>
      </c>
      <c r="P26" s="273">
        <f>ごみ搬入量内訳!DX26</f>
        <v>0</v>
      </c>
      <c r="Q26" s="273">
        <f>ごみ処理量内訳!E26</f>
        <v>3794</v>
      </c>
      <c r="R26" s="273">
        <f>ごみ処理量内訳!N26</f>
        <v>4022</v>
      </c>
      <c r="S26" s="273">
        <f t="shared" si="3"/>
        <v>1662</v>
      </c>
      <c r="T26" s="273">
        <f>ごみ処理量内訳!G26</f>
        <v>94</v>
      </c>
      <c r="U26" s="273">
        <f>ごみ処理量内訳!L26</f>
        <v>1568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0</v>
      </c>
      <c r="AB26" s="273">
        <f t="shared" si="4"/>
        <v>9478</v>
      </c>
      <c r="AC26" s="278">
        <f t="shared" si="5"/>
        <v>57.5648871069846</v>
      </c>
      <c r="AD26" s="273">
        <f>施設資源化量内訳!AC26</f>
        <v>0</v>
      </c>
      <c r="AE26" s="273">
        <f>施設資源化量内訳!BB26</f>
        <v>30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1568</v>
      </c>
      <c r="AK26" s="273">
        <f t="shared" si="6"/>
        <v>1598</v>
      </c>
      <c r="AL26" s="278">
        <f t="shared" si="7"/>
        <v>16.86009706689175</v>
      </c>
      <c r="AM26" s="278">
        <f>IF((AB26+J26)&lt;&gt;0,(資源化量内訳!D26-資源化量内訳!T26-資源化量内訳!V26-資源化量内訳!X26-資源化量内訳!W26)/(AB26+J26)*100,"-")</f>
        <v>16.86009706689175</v>
      </c>
      <c r="AN26" s="273">
        <f>ごみ処理量内訳!AA26</f>
        <v>4022</v>
      </c>
      <c r="AO26" s="273">
        <f>ごみ処理量内訳!AB26</f>
        <v>294</v>
      </c>
      <c r="AP26" s="273">
        <f>ごみ処理量内訳!AC26</f>
        <v>21</v>
      </c>
      <c r="AQ26" s="273">
        <f t="shared" si="8"/>
        <v>4337</v>
      </c>
      <c r="AR26" s="315" t="s">
        <v>754</v>
      </c>
    </row>
    <row r="27" spans="1:4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6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8"/>
      <c r="AD27" s="273"/>
      <c r="AE27" s="273"/>
      <c r="AF27" s="273"/>
      <c r="AG27" s="273"/>
      <c r="AH27" s="273"/>
      <c r="AI27" s="273"/>
      <c r="AJ27" s="273"/>
      <c r="AK27" s="273"/>
      <c r="AL27" s="278"/>
      <c r="AM27" s="278"/>
      <c r="AN27" s="273"/>
      <c r="AO27" s="273"/>
      <c r="AP27" s="273"/>
      <c r="AQ27" s="273"/>
    </row>
    <row r="28" spans="1:4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6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8"/>
      <c r="AD28" s="273"/>
      <c r="AE28" s="273"/>
      <c r="AF28" s="273"/>
      <c r="AG28" s="273"/>
      <c r="AH28" s="273"/>
      <c r="AI28" s="273"/>
      <c r="AJ28" s="273"/>
      <c r="AK28" s="273"/>
      <c r="AL28" s="278"/>
      <c r="AM28" s="278"/>
      <c r="AN28" s="273"/>
      <c r="AO28" s="273"/>
      <c r="AP28" s="273"/>
      <c r="AQ28" s="273"/>
    </row>
    <row r="29" spans="1: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6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8"/>
      <c r="AD29" s="273"/>
      <c r="AE29" s="273"/>
      <c r="AF29" s="273"/>
      <c r="AG29" s="273"/>
      <c r="AH29" s="273"/>
      <c r="AI29" s="273"/>
      <c r="AJ29" s="273"/>
      <c r="AK29" s="273"/>
      <c r="AL29" s="278"/>
      <c r="AM29" s="278"/>
      <c r="AN29" s="273"/>
      <c r="AO29" s="273"/>
      <c r="AP29" s="273"/>
      <c r="AQ29" s="273"/>
    </row>
    <row r="30" spans="1: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6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8"/>
      <c r="AD30" s="273"/>
      <c r="AE30" s="273"/>
      <c r="AF30" s="273"/>
      <c r="AG30" s="273"/>
      <c r="AH30" s="273"/>
      <c r="AI30" s="273"/>
      <c r="AJ30" s="273"/>
      <c r="AK30" s="273"/>
      <c r="AL30" s="278"/>
      <c r="AM30" s="278"/>
      <c r="AN30" s="273"/>
      <c r="AO30" s="273"/>
      <c r="AP30" s="273"/>
      <c r="AQ30" s="273"/>
    </row>
    <row r="31" spans="1: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6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8"/>
      <c r="AD31" s="273"/>
      <c r="AE31" s="273"/>
      <c r="AF31" s="273"/>
      <c r="AG31" s="273"/>
      <c r="AH31" s="273"/>
      <c r="AI31" s="273"/>
      <c r="AJ31" s="273"/>
      <c r="AK31" s="273"/>
      <c r="AL31" s="278"/>
      <c r="AM31" s="278"/>
      <c r="AN31" s="273"/>
      <c r="AO31" s="273"/>
      <c r="AP31" s="273"/>
      <c r="AQ31" s="273"/>
    </row>
    <row r="32" spans="1: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6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8"/>
      <c r="AD32" s="273"/>
      <c r="AE32" s="273"/>
      <c r="AF32" s="273"/>
      <c r="AG32" s="273"/>
      <c r="AH32" s="273"/>
      <c r="AI32" s="273"/>
      <c r="AJ32" s="273"/>
      <c r="AK32" s="273"/>
      <c r="AL32" s="278"/>
      <c r="AM32" s="278"/>
      <c r="AN32" s="273"/>
      <c r="AO32" s="273"/>
      <c r="AP32" s="273"/>
      <c r="AQ32" s="273"/>
    </row>
    <row r="33" spans="1:4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6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8"/>
      <c r="AD33" s="273"/>
      <c r="AE33" s="273"/>
      <c r="AF33" s="273"/>
      <c r="AG33" s="273"/>
      <c r="AH33" s="273"/>
      <c r="AI33" s="273"/>
      <c r="AJ33" s="273"/>
      <c r="AK33" s="273"/>
      <c r="AL33" s="278"/>
      <c r="AM33" s="278"/>
      <c r="AN33" s="273"/>
      <c r="AO33" s="273"/>
      <c r="AP33" s="273"/>
      <c r="AQ33" s="273"/>
    </row>
    <row r="34" spans="1:4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6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8"/>
      <c r="AD34" s="273"/>
      <c r="AE34" s="273"/>
      <c r="AF34" s="273"/>
      <c r="AG34" s="273"/>
      <c r="AH34" s="273"/>
      <c r="AI34" s="273"/>
      <c r="AJ34" s="273"/>
      <c r="AK34" s="273"/>
      <c r="AL34" s="278"/>
      <c r="AM34" s="278"/>
      <c r="AN34" s="273"/>
      <c r="AO34" s="273"/>
      <c r="AP34" s="273"/>
      <c r="AQ34" s="273"/>
    </row>
    <row r="35" spans="1:4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6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8"/>
      <c r="AD35" s="273"/>
      <c r="AE35" s="273"/>
      <c r="AF35" s="273"/>
      <c r="AG35" s="273"/>
      <c r="AH35" s="273"/>
      <c r="AI35" s="273"/>
      <c r="AJ35" s="273"/>
      <c r="AK35" s="273"/>
      <c r="AL35" s="278"/>
      <c r="AM35" s="278"/>
      <c r="AN35" s="273"/>
      <c r="AO35" s="273"/>
      <c r="AP35" s="273"/>
      <c r="AQ35" s="273"/>
    </row>
    <row r="36" spans="1:4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6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8"/>
      <c r="AD36" s="273"/>
      <c r="AE36" s="273"/>
      <c r="AF36" s="273"/>
      <c r="AG36" s="273"/>
      <c r="AH36" s="273"/>
      <c r="AI36" s="273"/>
      <c r="AJ36" s="273"/>
      <c r="AK36" s="273"/>
      <c r="AL36" s="278"/>
      <c r="AM36" s="278"/>
      <c r="AN36" s="273"/>
      <c r="AO36" s="273"/>
      <c r="AP36" s="273"/>
      <c r="AQ36" s="273"/>
    </row>
    <row r="37" spans="1:4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6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8"/>
      <c r="AD37" s="273"/>
      <c r="AE37" s="273"/>
      <c r="AF37" s="273"/>
      <c r="AG37" s="273"/>
      <c r="AH37" s="273"/>
      <c r="AI37" s="273"/>
      <c r="AJ37" s="273"/>
      <c r="AK37" s="273"/>
      <c r="AL37" s="278"/>
      <c r="AM37" s="278"/>
      <c r="AN37" s="273"/>
      <c r="AO37" s="273"/>
      <c r="AP37" s="273"/>
      <c r="AQ37" s="273"/>
    </row>
    <row r="38" spans="1:4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26">
    <sortCondition ref="A8:A26"/>
    <sortCondition ref="B8:B26"/>
    <sortCondition ref="C8:C26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25" man="1"/>
    <brk id="29" min="1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石川県</v>
      </c>
      <c r="B7" s="283" t="str">
        <f>ごみ処理概要!B7</f>
        <v>17000</v>
      </c>
      <c r="C7" s="284" t="s">
        <v>3</v>
      </c>
      <c r="D7" s="288">
        <f t="shared" ref="D7:D26" si="0">SUM(E7,AH7,BK7)</f>
        <v>356635</v>
      </c>
      <c r="E7" s="288">
        <f t="shared" ref="E7:E26" si="1">SUM(F7,J7,N7,R7,Z7,AD7)</f>
        <v>197907</v>
      </c>
      <c r="F7" s="288">
        <f t="shared" ref="F7:F26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26" si="3">SUM(K7:M7)</f>
        <v>165738</v>
      </c>
      <c r="K7" s="288">
        <f>SUM(K$8:K$207)</f>
        <v>3891</v>
      </c>
      <c r="L7" s="288">
        <f>SUM(L$8:L$207)</f>
        <v>161218</v>
      </c>
      <c r="M7" s="288">
        <f>SUM(M$8:M$207)</f>
        <v>629</v>
      </c>
      <c r="N7" s="288">
        <f t="shared" ref="N7:N26" si="4">SUM(O7:Q7)</f>
        <v>5315</v>
      </c>
      <c r="O7" s="288">
        <f>SUM(O$8:O$207)</f>
        <v>197</v>
      </c>
      <c r="P7" s="288">
        <f>SUM(P$8:P$207)</f>
        <v>5106</v>
      </c>
      <c r="Q7" s="288">
        <f>SUM(Q$8:Q$207)</f>
        <v>12</v>
      </c>
      <c r="R7" s="288">
        <f t="shared" ref="R7:R26" si="5">SUM(S7:U7)</f>
        <v>22026</v>
      </c>
      <c r="S7" s="288">
        <f>SUM(S$8:S$207)</f>
        <v>687</v>
      </c>
      <c r="T7" s="288">
        <f>SUM(T$8:T$207)</f>
        <v>21244</v>
      </c>
      <c r="U7" s="288">
        <f>SUM(U$8:U$207)</f>
        <v>95</v>
      </c>
      <c r="V7" s="288">
        <f t="shared" ref="V7:V26" si="6">SUM(W7:Y7)</f>
        <v>26</v>
      </c>
      <c r="W7" s="288">
        <f>SUM(W$8:W$207)</f>
        <v>0</v>
      </c>
      <c r="X7" s="288">
        <f>SUM(X$8:X$207)</f>
        <v>26</v>
      </c>
      <c r="Y7" s="288">
        <f>SUM(Y$8:Y$207)</f>
        <v>0</v>
      </c>
      <c r="Z7" s="288">
        <f t="shared" ref="Z7:Z26" si="7">SUM(AA7:AC7)</f>
        <v>72</v>
      </c>
      <c r="AA7" s="288">
        <f>SUM(AA$8:AA$207)</f>
        <v>0</v>
      </c>
      <c r="AB7" s="288">
        <f>SUM(AB$8:AB$207)</f>
        <v>72</v>
      </c>
      <c r="AC7" s="288">
        <f>SUM(AC$8:AC$207)</f>
        <v>0</v>
      </c>
      <c r="AD7" s="288">
        <f t="shared" ref="AD7:AD26" si="8">SUM(AE7:AG7)</f>
        <v>4756</v>
      </c>
      <c r="AE7" s="288">
        <f>SUM(AE$8:AE$207)</f>
        <v>1729</v>
      </c>
      <c r="AF7" s="288">
        <f>SUM(AF$8:AF$207)</f>
        <v>2689</v>
      </c>
      <c r="AG7" s="288">
        <f>SUM(AG$8:AG$207)</f>
        <v>338</v>
      </c>
      <c r="AH7" s="288">
        <f t="shared" ref="AH7:AH26" si="9">SUM(AI7,AM7,AQ7,AU7,BC7,BG7)</f>
        <v>105026</v>
      </c>
      <c r="AI7" s="288">
        <f t="shared" ref="AI7:AI26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26" si="11">SUM(AN7:AP7)</f>
        <v>94299</v>
      </c>
      <c r="AN7" s="288">
        <f>SUM(AN$8:AN$207)</f>
        <v>0</v>
      </c>
      <c r="AO7" s="288">
        <f>SUM(AO$8:AO$207)</f>
        <v>2262</v>
      </c>
      <c r="AP7" s="288">
        <f>SUM(AP$8:AP$207)</f>
        <v>92037</v>
      </c>
      <c r="AQ7" s="288">
        <f t="shared" ref="AQ7:AQ26" si="12">SUM(AR7:AT7)</f>
        <v>4523</v>
      </c>
      <c r="AR7" s="288">
        <f>SUM(AR$8:AR$207)</f>
        <v>0</v>
      </c>
      <c r="AS7" s="288">
        <f>SUM(AS$8:AS$207)</f>
        <v>47</v>
      </c>
      <c r="AT7" s="288">
        <f>SUM(AT$8:AT$207)</f>
        <v>4476</v>
      </c>
      <c r="AU7" s="288">
        <f t="shared" ref="AU7:AU26" si="13">SUM(AV7:AX7)</f>
        <v>5010</v>
      </c>
      <c r="AV7" s="288">
        <f>SUM(AV$8:AV$207)</f>
        <v>0</v>
      </c>
      <c r="AW7" s="288">
        <f>SUM(AW$8:AW$207)</f>
        <v>468</v>
      </c>
      <c r="AX7" s="288">
        <f>SUM(AX$8:AX$207)</f>
        <v>4542</v>
      </c>
      <c r="AY7" s="288">
        <f t="shared" ref="AY7:AY26" si="14">SUM(AZ7:BB7)</f>
        <v>5</v>
      </c>
      <c r="AZ7" s="288">
        <f>SUM(AZ$8:AZ$207)</f>
        <v>0</v>
      </c>
      <c r="BA7" s="288">
        <f>SUM(BA$8:BA$207)</f>
        <v>0</v>
      </c>
      <c r="BB7" s="288">
        <f>SUM(BB$8:BB$207)</f>
        <v>5</v>
      </c>
      <c r="BC7" s="288">
        <f t="shared" ref="BC7:BC26" si="15">SUM(BD7:BF7)</f>
        <v>26</v>
      </c>
      <c r="BD7" s="288">
        <f>SUM(BD$8:BD$207)</f>
        <v>0</v>
      </c>
      <c r="BE7" s="288">
        <f>SUM(BE$8:BE$207)</f>
        <v>26</v>
      </c>
      <c r="BF7" s="288">
        <f>SUM(BF$8:BF$207)</f>
        <v>0</v>
      </c>
      <c r="BG7" s="288">
        <f t="shared" ref="BG7:BG26" si="16">SUM(BH7:BJ7)</f>
        <v>1168</v>
      </c>
      <c r="BH7" s="288">
        <f>SUM(BH$8:BH$207)</f>
        <v>0</v>
      </c>
      <c r="BI7" s="288">
        <f>SUM(BI$8:BI$207)</f>
        <v>0</v>
      </c>
      <c r="BJ7" s="288">
        <f>SUM(BJ$8:BJ$207)</f>
        <v>1168</v>
      </c>
      <c r="BK7" s="288">
        <f t="shared" ref="BK7:BK26" si="17">SUM(BL7,BT7)</f>
        <v>53702</v>
      </c>
      <c r="BL7" s="288">
        <f t="shared" ref="BL7:BL26" si="18">SUM(BM7:BP7,BR7,BS7)</f>
        <v>23220</v>
      </c>
      <c r="BM7" s="288">
        <f t="shared" ref="BM7:BS7" si="19">SUM(BM$8:BM$207)</f>
        <v>2229</v>
      </c>
      <c r="BN7" s="288">
        <f t="shared" si="19"/>
        <v>3239</v>
      </c>
      <c r="BO7" s="288">
        <f t="shared" si="19"/>
        <v>4909</v>
      </c>
      <c r="BP7" s="288">
        <f t="shared" si="19"/>
        <v>5060</v>
      </c>
      <c r="BQ7" s="288">
        <f t="shared" si="19"/>
        <v>4</v>
      </c>
      <c r="BR7" s="288">
        <f>SUM(BR$8:BR$207)</f>
        <v>2410</v>
      </c>
      <c r="BS7" s="288">
        <f t="shared" si="19"/>
        <v>5373</v>
      </c>
      <c r="BT7" s="288">
        <f t="shared" ref="BT7:BT26" si="20">SUM(BU7:BX7,BZ7,CA7)</f>
        <v>30482</v>
      </c>
      <c r="BU7" s="288">
        <f>SUM(BU$8:BU$207)</f>
        <v>0</v>
      </c>
      <c r="BV7" s="288">
        <f t="shared" ref="BV7:CA7" si="21">SUM(BV$8:BV$207)</f>
        <v>11324</v>
      </c>
      <c r="BW7" s="288">
        <f t="shared" si="21"/>
        <v>10466</v>
      </c>
      <c r="BX7" s="288">
        <f t="shared" si="21"/>
        <v>2744</v>
      </c>
      <c r="BY7" s="288">
        <f t="shared" si="21"/>
        <v>0</v>
      </c>
      <c r="BZ7" s="288">
        <f t="shared" si="21"/>
        <v>652</v>
      </c>
      <c r="CA7" s="288">
        <f t="shared" si="21"/>
        <v>5296</v>
      </c>
      <c r="CB7" s="288">
        <f t="shared" ref="CB7:CB26" si="22">SUM(CJ7,CR7)</f>
        <v>221127</v>
      </c>
      <c r="CC7" s="288">
        <f t="shared" ref="CC7:CF7" si="23">SUM(CK7,CS7)</f>
        <v>2229</v>
      </c>
      <c r="CD7" s="288">
        <f t="shared" si="23"/>
        <v>168977</v>
      </c>
      <c r="CE7" s="288">
        <f t="shared" si="23"/>
        <v>10224</v>
      </c>
      <c r="CF7" s="288">
        <f t="shared" si="23"/>
        <v>27086</v>
      </c>
      <c r="CG7" s="288">
        <f t="shared" ref="CG7:CG26" si="24">SUM(CO7,CW7)</f>
        <v>30</v>
      </c>
      <c r="CH7" s="288">
        <f t="shared" ref="CH7:CH26" si="25">SUM(CP7,CX7)</f>
        <v>2482</v>
      </c>
      <c r="CI7" s="288">
        <f t="shared" ref="CI7:CI26" si="26">SUM(CQ7,CY7)</f>
        <v>10129</v>
      </c>
      <c r="CJ7" s="288">
        <f t="shared" ref="CJ7:CJ26" si="27">SUM(CK7:CN7,CP7,CQ7)</f>
        <v>197907</v>
      </c>
      <c r="CK7" s="288">
        <f t="shared" ref="CK7:CK26" si="28">F7</f>
        <v>0</v>
      </c>
      <c r="CL7" s="288">
        <f t="shared" ref="CL7:CL26" si="29">J7</f>
        <v>165738</v>
      </c>
      <c r="CM7" s="288">
        <f t="shared" ref="CM7:CM26" si="30">N7</f>
        <v>5315</v>
      </c>
      <c r="CN7" s="288">
        <f t="shared" ref="CN7:CN26" si="31">R7</f>
        <v>22026</v>
      </c>
      <c r="CO7" s="288">
        <f t="shared" ref="CO7:CO26" si="32">V7</f>
        <v>26</v>
      </c>
      <c r="CP7" s="288">
        <f t="shared" ref="CP7:CP26" si="33">Z7</f>
        <v>72</v>
      </c>
      <c r="CQ7" s="288">
        <f t="shared" ref="CQ7:CQ26" si="34">AD7</f>
        <v>4756</v>
      </c>
      <c r="CR7" s="288">
        <f t="shared" ref="CR7:CR26" si="35">SUM(CS7:CV7,CX7,CY7)</f>
        <v>23220</v>
      </c>
      <c r="CS7" s="288">
        <f t="shared" ref="CS7:CS26" si="36">BM7</f>
        <v>2229</v>
      </c>
      <c r="CT7" s="288">
        <f t="shared" ref="CT7:CT26" si="37">BN7</f>
        <v>3239</v>
      </c>
      <c r="CU7" s="288">
        <f t="shared" ref="CU7:CU26" si="38">BO7</f>
        <v>4909</v>
      </c>
      <c r="CV7" s="288">
        <f t="shared" ref="CV7:CV26" si="39">BP7</f>
        <v>5060</v>
      </c>
      <c r="CW7" s="288">
        <f t="shared" ref="CW7:CY7" si="40">BQ7</f>
        <v>4</v>
      </c>
      <c r="CX7" s="288">
        <f t="shared" si="40"/>
        <v>2410</v>
      </c>
      <c r="CY7" s="288">
        <f t="shared" si="40"/>
        <v>5373</v>
      </c>
      <c r="CZ7" s="288">
        <f t="shared" ref="CZ7:CZ26" si="41">SUM(DH7,DP7)</f>
        <v>135508</v>
      </c>
      <c r="DA7" s="288">
        <f t="shared" ref="DA7:DA26" si="42">SUM(DI7,DQ7)</f>
        <v>0</v>
      </c>
      <c r="DB7" s="288">
        <f t="shared" ref="DB7:DG7" si="43">SUM(DJ7,DR7)</f>
        <v>105623</v>
      </c>
      <c r="DC7" s="288">
        <f t="shared" si="43"/>
        <v>14989</v>
      </c>
      <c r="DD7" s="288">
        <f t="shared" si="43"/>
        <v>7754</v>
      </c>
      <c r="DE7" s="288">
        <f t="shared" ref="DE7:DE26" si="44">SUM(DM7,DU7)</f>
        <v>5</v>
      </c>
      <c r="DF7" s="288">
        <f t="shared" si="43"/>
        <v>678</v>
      </c>
      <c r="DG7" s="288">
        <f t="shared" si="43"/>
        <v>6464</v>
      </c>
      <c r="DH7" s="288">
        <f t="shared" ref="DH7:DH26" si="45">SUM(DI7:DL7,DN7,DO7)</f>
        <v>105026</v>
      </c>
      <c r="DI7" s="288">
        <f t="shared" ref="DI7:DI26" si="46">AI7</f>
        <v>0</v>
      </c>
      <c r="DJ7" s="288">
        <f t="shared" ref="DJ7:DJ26" si="47">AM7</f>
        <v>94299</v>
      </c>
      <c r="DK7" s="288">
        <f t="shared" ref="DK7:DK26" si="48">AQ7</f>
        <v>4523</v>
      </c>
      <c r="DL7" s="288">
        <f t="shared" ref="DL7:DL26" si="49">AU7</f>
        <v>5010</v>
      </c>
      <c r="DM7" s="288">
        <f t="shared" ref="DM7:DM26" si="50">AY7</f>
        <v>5</v>
      </c>
      <c r="DN7" s="288">
        <f t="shared" ref="DN7:DN26" si="51">BC7</f>
        <v>26</v>
      </c>
      <c r="DO7" s="288">
        <f t="shared" ref="DO7:DO26" si="52">BG7</f>
        <v>1168</v>
      </c>
      <c r="DP7" s="288">
        <f t="shared" ref="DP7:DP26" si="53">SUM(DQ7:DT7,DV7,DW7)</f>
        <v>30482</v>
      </c>
      <c r="DQ7" s="288">
        <f t="shared" ref="DQ7:DQ26" si="54">BU7</f>
        <v>0</v>
      </c>
      <c r="DR7" s="288">
        <f t="shared" ref="DR7:DR26" si="55">BV7</f>
        <v>11324</v>
      </c>
      <c r="DS7" s="288">
        <f t="shared" ref="DS7:DS26" si="56">BW7</f>
        <v>10466</v>
      </c>
      <c r="DT7" s="288">
        <f t="shared" ref="DT7:DT26" si="57">BX7</f>
        <v>2744</v>
      </c>
      <c r="DU7" s="288">
        <f t="shared" ref="DU7:DU26" si="58">BY7</f>
        <v>0</v>
      </c>
      <c r="DV7" s="288">
        <f t="shared" ref="DV7:DW7" si="59">BZ7</f>
        <v>652</v>
      </c>
      <c r="DW7" s="288">
        <f t="shared" si="59"/>
        <v>5296</v>
      </c>
      <c r="DX7" s="288">
        <f>SUM(DX$8:DX$207)</f>
        <v>1</v>
      </c>
      <c r="DY7" s="288">
        <f t="shared" ref="DY7:DY26" si="60">SUM(DZ7:EC7)</f>
        <v>2</v>
      </c>
      <c r="DZ7" s="288">
        <f>SUM(DZ$8:DZ$207)</f>
        <v>0</v>
      </c>
      <c r="EA7" s="288">
        <f>SUM(EA$8:EA$207)</f>
        <v>2</v>
      </c>
      <c r="EB7" s="288">
        <f>SUM(EB$8:EB$207)</f>
        <v>0</v>
      </c>
      <c r="EC7" s="288">
        <f>SUM(EC$8:EC$207)</f>
        <v>0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139869</v>
      </c>
      <c r="E8" s="273">
        <f t="shared" si="1"/>
        <v>75026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64578</v>
      </c>
      <c r="K8" s="273">
        <v>3891</v>
      </c>
      <c r="L8" s="273">
        <v>60687</v>
      </c>
      <c r="M8" s="273">
        <v>0</v>
      </c>
      <c r="N8" s="273">
        <f t="shared" si="4"/>
        <v>1323</v>
      </c>
      <c r="O8" s="273">
        <v>197</v>
      </c>
      <c r="P8" s="273">
        <v>1126</v>
      </c>
      <c r="Q8" s="273">
        <v>0</v>
      </c>
      <c r="R8" s="273">
        <f t="shared" si="5"/>
        <v>7396</v>
      </c>
      <c r="S8" s="273">
        <v>687</v>
      </c>
      <c r="T8" s="273">
        <v>6709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0</v>
      </c>
      <c r="AA8" s="273">
        <v>0</v>
      </c>
      <c r="AB8" s="273">
        <v>0</v>
      </c>
      <c r="AC8" s="273">
        <v>0</v>
      </c>
      <c r="AD8" s="273">
        <f t="shared" si="8"/>
        <v>1729</v>
      </c>
      <c r="AE8" s="273">
        <v>1729</v>
      </c>
      <c r="AF8" s="273">
        <v>0</v>
      </c>
      <c r="AG8" s="273">
        <v>0</v>
      </c>
      <c r="AH8" s="273">
        <f t="shared" si="9"/>
        <v>51058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43477</v>
      </c>
      <c r="AN8" s="273">
        <v>0</v>
      </c>
      <c r="AO8" s="273">
        <v>0</v>
      </c>
      <c r="AP8" s="273">
        <v>43477</v>
      </c>
      <c r="AQ8" s="273">
        <f t="shared" si="12"/>
        <v>4010</v>
      </c>
      <c r="AR8" s="273">
        <v>0</v>
      </c>
      <c r="AS8" s="273">
        <v>0</v>
      </c>
      <c r="AT8" s="273">
        <v>4010</v>
      </c>
      <c r="AU8" s="273">
        <f t="shared" si="13"/>
        <v>3571</v>
      </c>
      <c r="AV8" s="273">
        <v>0</v>
      </c>
      <c r="AW8" s="273">
        <v>0</v>
      </c>
      <c r="AX8" s="273">
        <v>3571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13785</v>
      </c>
      <c r="BL8" s="273">
        <f t="shared" si="18"/>
        <v>3806</v>
      </c>
      <c r="BM8" s="273">
        <v>0</v>
      </c>
      <c r="BN8" s="273">
        <v>237</v>
      </c>
      <c r="BO8" s="273">
        <v>0</v>
      </c>
      <c r="BP8" s="273">
        <v>3569</v>
      </c>
      <c r="BQ8" s="273">
        <v>0</v>
      </c>
      <c r="BR8" s="273">
        <v>0</v>
      </c>
      <c r="BS8" s="273">
        <v>0</v>
      </c>
      <c r="BT8" s="273">
        <f t="shared" si="20"/>
        <v>9979</v>
      </c>
      <c r="BU8" s="273">
        <v>0</v>
      </c>
      <c r="BV8" s="273">
        <v>621</v>
      </c>
      <c r="BW8" s="273">
        <v>9358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2"/>
        <v>78832</v>
      </c>
      <c r="CC8" s="273">
        <f t="shared" ref="CC8:CC26" si="61">SUM(CK8,CS8)</f>
        <v>0</v>
      </c>
      <c r="CD8" s="273">
        <f t="shared" ref="CD8:CD26" si="62">SUM(CL8,CT8)</f>
        <v>64815</v>
      </c>
      <c r="CE8" s="273">
        <f t="shared" ref="CE8:CE26" si="63">SUM(CM8,CU8)</f>
        <v>1323</v>
      </c>
      <c r="CF8" s="273">
        <f t="shared" ref="CF8:CF26" si="64">SUM(CN8,CV8)</f>
        <v>10965</v>
      </c>
      <c r="CG8" s="273">
        <f t="shared" si="24"/>
        <v>0</v>
      </c>
      <c r="CH8" s="273">
        <f t="shared" si="25"/>
        <v>0</v>
      </c>
      <c r="CI8" s="273">
        <f t="shared" si="26"/>
        <v>1729</v>
      </c>
      <c r="CJ8" s="273">
        <f t="shared" si="27"/>
        <v>75026</v>
      </c>
      <c r="CK8" s="273">
        <f t="shared" si="28"/>
        <v>0</v>
      </c>
      <c r="CL8" s="273">
        <f t="shared" si="29"/>
        <v>64578</v>
      </c>
      <c r="CM8" s="273">
        <f t="shared" si="30"/>
        <v>1323</v>
      </c>
      <c r="CN8" s="273">
        <f t="shared" si="31"/>
        <v>7396</v>
      </c>
      <c r="CO8" s="273">
        <f t="shared" si="32"/>
        <v>0</v>
      </c>
      <c r="CP8" s="273">
        <f t="shared" si="33"/>
        <v>0</v>
      </c>
      <c r="CQ8" s="273">
        <f t="shared" si="34"/>
        <v>1729</v>
      </c>
      <c r="CR8" s="273">
        <f t="shared" si="35"/>
        <v>3806</v>
      </c>
      <c r="CS8" s="273">
        <f t="shared" si="36"/>
        <v>0</v>
      </c>
      <c r="CT8" s="273">
        <f t="shared" si="37"/>
        <v>237</v>
      </c>
      <c r="CU8" s="273">
        <f t="shared" si="38"/>
        <v>0</v>
      </c>
      <c r="CV8" s="273">
        <f t="shared" si="39"/>
        <v>3569</v>
      </c>
      <c r="CW8" s="273">
        <f t="shared" ref="CW8:CW26" si="65">BQ8</f>
        <v>0</v>
      </c>
      <c r="CX8" s="273">
        <f t="shared" ref="CX8:CX26" si="66">BR8</f>
        <v>0</v>
      </c>
      <c r="CY8" s="273">
        <f t="shared" ref="CY8:CY26" si="67">BS8</f>
        <v>0</v>
      </c>
      <c r="CZ8" s="273">
        <f t="shared" si="41"/>
        <v>61037</v>
      </c>
      <c r="DA8" s="273">
        <f t="shared" si="42"/>
        <v>0</v>
      </c>
      <c r="DB8" s="273">
        <f t="shared" ref="DB8:DB26" si="68">SUM(DJ8,DR8)</f>
        <v>44098</v>
      </c>
      <c r="DC8" s="273">
        <f t="shared" ref="DC8:DC26" si="69">SUM(DK8,DS8)</f>
        <v>13368</v>
      </c>
      <c r="DD8" s="273">
        <f t="shared" ref="DD8:DD26" si="70">SUM(DL8,DT8)</f>
        <v>3571</v>
      </c>
      <c r="DE8" s="273">
        <f t="shared" si="44"/>
        <v>0</v>
      </c>
      <c r="DF8" s="273">
        <f t="shared" ref="DF8:DF26" si="71">SUM(DN8,DV8)</f>
        <v>0</v>
      </c>
      <c r="DG8" s="273">
        <f t="shared" ref="DG8:DG26" si="72">SUM(DO8,DW8)</f>
        <v>0</v>
      </c>
      <c r="DH8" s="273">
        <f t="shared" si="45"/>
        <v>51058</v>
      </c>
      <c r="DI8" s="273">
        <f t="shared" si="46"/>
        <v>0</v>
      </c>
      <c r="DJ8" s="273">
        <f t="shared" si="47"/>
        <v>43477</v>
      </c>
      <c r="DK8" s="273">
        <f t="shared" si="48"/>
        <v>4010</v>
      </c>
      <c r="DL8" s="273">
        <f t="shared" si="49"/>
        <v>3571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9979</v>
      </c>
      <c r="DQ8" s="273">
        <f t="shared" si="54"/>
        <v>0</v>
      </c>
      <c r="DR8" s="273">
        <f t="shared" si="55"/>
        <v>621</v>
      </c>
      <c r="DS8" s="273">
        <f t="shared" si="56"/>
        <v>9358</v>
      </c>
      <c r="DT8" s="273">
        <f t="shared" si="57"/>
        <v>0</v>
      </c>
      <c r="DU8" s="273">
        <f t="shared" si="58"/>
        <v>0</v>
      </c>
      <c r="DV8" s="273">
        <f t="shared" ref="DV8:DV26" si="73">BZ8</f>
        <v>0</v>
      </c>
      <c r="DW8" s="273">
        <f t="shared" ref="DW8:DW26" si="74">CA8</f>
        <v>0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19092</v>
      </c>
      <c r="E9" s="273">
        <f t="shared" si="1"/>
        <v>9897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8314</v>
      </c>
      <c r="K9" s="273">
        <v>0</v>
      </c>
      <c r="L9" s="273">
        <v>8314</v>
      </c>
      <c r="M9" s="273">
        <v>0</v>
      </c>
      <c r="N9" s="273">
        <f t="shared" si="4"/>
        <v>216</v>
      </c>
      <c r="O9" s="273">
        <v>0</v>
      </c>
      <c r="P9" s="273">
        <v>216</v>
      </c>
      <c r="Q9" s="273">
        <v>0</v>
      </c>
      <c r="R9" s="273">
        <f t="shared" si="5"/>
        <v>1367</v>
      </c>
      <c r="S9" s="273">
        <v>0</v>
      </c>
      <c r="T9" s="273">
        <v>1367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0</v>
      </c>
      <c r="AE9" s="273">
        <v>0</v>
      </c>
      <c r="AF9" s="273">
        <v>0</v>
      </c>
      <c r="AG9" s="273">
        <v>0</v>
      </c>
      <c r="AH9" s="273">
        <f t="shared" si="9"/>
        <v>4080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3609</v>
      </c>
      <c r="AN9" s="273">
        <v>0</v>
      </c>
      <c r="AO9" s="273">
        <v>0</v>
      </c>
      <c r="AP9" s="273">
        <v>3609</v>
      </c>
      <c r="AQ9" s="273">
        <f t="shared" si="12"/>
        <v>46</v>
      </c>
      <c r="AR9" s="273">
        <v>0</v>
      </c>
      <c r="AS9" s="273">
        <v>0</v>
      </c>
      <c r="AT9" s="273">
        <v>46</v>
      </c>
      <c r="AU9" s="273">
        <f t="shared" si="13"/>
        <v>425</v>
      </c>
      <c r="AV9" s="273">
        <v>0</v>
      </c>
      <c r="AW9" s="273">
        <v>0</v>
      </c>
      <c r="AX9" s="273">
        <v>425</v>
      </c>
      <c r="AY9" s="273">
        <f t="shared" si="14"/>
        <v>5</v>
      </c>
      <c r="AZ9" s="273">
        <v>0</v>
      </c>
      <c r="BA9" s="273">
        <v>0</v>
      </c>
      <c r="BB9" s="273">
        <v>5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5115</v>
      </c>
      <c r="BL9" s="273">
        <f t="shared" si="18"/>
        <v>2080</v>
      </c>
      <c r="BM9" s="273">
        <v>0</v>
      </c>
      <c r="BN9" s="273">
        <v>1448</v>
      </c>
      <c r="BO9" s="273">
        <v>631</v>
      </c>
      <c r="BP9" s="273">
        <v>1</v>
      </c>
      <c r="BQ9" s="273">
        <v>0</v>
      </c>
      <c r="BR9" s="273">
        <v>0</v>
      </c>
      <c r="BS9" s="273">
        <v>0</v>
      </c>
      <c r="BT9" s="273">
        <f t="shared" si="20"/>
        <v>3035</v>
      </c>
      <c r="BU9" s="273">
        <v>0</v>
      </c>
      <c r="BV9" s="273">
        <v>1346</v>
      </c>
      <c r="BW9" s="273">
        <v>145</v>
      </c>
      <c r="BX9" s="273">
        <v>1544</v>
      </c>
      <c r="BY9" s="273">
        <v>0</v>
      </c>
      <c r="BZ9" s="273">
        <v>0</v>
      </c>
      <c r="CA9" s="273">
        <v>0</v>
      </c>
      <c r="CB9" s="273">
        <f t="shared" si="22"/>
        <v>11977</v>
      </c>
      <c r="CC9" s="273">
        <f t="shared" si="61"/>
        <v>0</v>
      </c>
      <c r="CD9" s="273">
        <f t="shared" si="62"/>
        <v>9762</v>
      </c>
      <c r="CE9" s="273">
        <f t="shared" si="63"/>
        <v>847</v>
      </c>
      <c r="CF9" s="273">
        <f t="shared" si="64"/>
        <v>1368</v>
      </c>
      <c r="CG9" s="273">
        <f t="shared" si="24"/>
        <v>0</v>
      </c>
      <c r="CH9" s="273">
        <f t="shared" si="25"/>
        <v>0</v>
      </c>
      <c r="CI9" s="273">
        <f t="shared" si="26"/>
        <v>0</v>
      </c>
      <c r="CJ9" s="273">
        <f t="shared" si="27"/>
        <v>9897</v>
      </c>
      <c r="CK9" s="273">
        <f t="shared" si="28"/>
        <v>0</v>
      </c>
      <c r="CL9" s="273">
        <f t="shared" si="29"/>
        <v>8314</v>
      </c>
      <c r="CM9" s="273">
        <f t="shared" si="30"/>
        <v>216</v>
      </c>
      <c r="CN9" s="273">
        <f t="shared" si="31"/>
        <v>1367</v>
      </c>
      <c r="CO9" s="273">
        <f t="shared" si="32"/>
        <v>0</v>
      </c>
      <c r="CP9" s="273">
        <f t="shared" si="33"/>
        <v>0</v>
      </c>
      <c r="CQ9" s="273">
        <f t="shared" si="34"/>
        <v>0</v>
      </c>
      <c r="CR9" s="273">
        <f t="shared" si="35"/>
        <v>2080</v>
      </c>
      <c r="CS9" s="273">
        <f t="shared" si="36"/>
        <v>0</v>
      </c>
      <c r="CT9" s="273">
        <f t="shared" si="37"/>
        <v>1448</v>
      </c>
      <c r="CU9" s="273">
        <f t="shared" si="38"/>
        <v>631</v>
      </c>
      <c r="CV9" s="273">
        <f t="shared" si="39"/>
        <v>1</v>
      </c>
      <c r="CW9" s="273">
        <f t="shared" si="65"/>
        <v>0</v>
      </c>
      <c r="CX9" s="273">
        <f t="shared" si="66"/>
        <v>0</v>
      </c>
      <c r="CY9" s="273">
        <f t="shared" si="67"/>
        <v>0</v>
      </c>
      <c r="CZ9" s="273">
        <f t="shared" si="41"/>
        <v>7115</v>
      </c>
      <c r="DA9" s="273">
        <f t="shared" si="42"/>
        <v>0</v>
      </c>
      <c r="DB9" s="273">
        <f t="shared" si="68"/>
        <v>4955</v>
      </c>
      <c r="DC9" s="273">
        <f t="shared" si="69"/>
        <v>191</v>
      </c>
      <c r="DD9" s="273">
        <f t="shared" si="70"/>
        <v>1969</v>
      </c>
      <c r="DE9" s="273">
        <f t="shared" si="44"/>
        <v>5</v>
      </c>
      <c r="DF9" s="273">
        <f t="shared" si="71"/>
        <v>0</v>
      </c>
      <c r="DG9" s="273">
        <f t="shared" si="72"/>
        <v>0</v>
      </c>
      <c r="DH9" s="273">
        <f t="shared" si="45"/>
        <v>4080</v>
      </c>
      <c r="DI9" s="273">
        <f t="shared" si="46"/>
        <v>0</v>
      </c>
      <c r="DJ9" s="273">
        <f t="shared" si="47"/>
        <v>3609</v>
      </c>
      <c r="DK9" s="273">
        <f t="shared" si="48"/>
        <v>46</v>
      </c>
      <c r="DL9" s="273">
        <f t="shared" si="49"/>
        <v>425</v>
      </c>
      <c r="DM9" s="273">
        <f t="shared" si="50"/>
        <v>5</v>
      </c>
      <c r="DN9" s="273">
        <f t="shared" si="51"/>
        <v>0</v>
      </c>
      <c r="DO9" s="273">
        <f t="shared" si="52"/>
        <v>0</v>
      </c>
      <c r="DP9" s="273">
        <f t="shared" si="53"/>
        <v>3035</v>
      </c>
      <c r="DQ9" s="273">
        <f t="shared" si="54"/>
        <v>0</v>
      </c>
      <c r="DR9" s="273">
        <f t="shared" si="55"/>
        <v>1346</v>
      </c>
      <c r="DS9" s="273">
        <f t="shared" si="56"/>
        <v>145</v>
      </c>
      <c r="DT9" s="273">
        <f t="shared" si="57"/>
        <v>1544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29171</v>
      </c>
      <c r="E10" s="273">
        <f t="shared" si="1"/>
        <v>16488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14305</v>
      </c>
      <c r="K10" s="273">
        <v>0</v>
      </c>
      <c r="L10" s="273">
        <v>14305</v>
      </c>
      <c r="M10" s="273">
        <v>0</v>
      </c>
      <c r="N10" s="273">
        <f t="shared" si="4"/>
        <v>382</v>
      </c>
      <c r="O10" s="273">
        <v>0</v>
      </c>
      <c r="P10" s="273">
        <v>382</v>
      </c>
      <c r="Q10" s="273">
        <v>0</v>
      </c>
      <c r="R10" s="273">
        <f t="shared" si="5"/>
        <v>1660</v>
      </c>
      <c r="S10" s="273">
        <v>0</v>
      </c>
      <c r="T10" s="273">
        <v>1660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29</v>
      </c>
      <c r="AA10" s="273">
        <v>0</v>
      </c>
      <c r="AB10" s="273">
        <v>29</v>
      </c>
      <c r="AC10" s="273">
        <v>0</v>
      </c>
      <c r="AD10" s="273">
        <f t="shared" si="8"/>
        <v>112</v>
      </c>
      <c r="AE10" s="273">
        <v>0</v>
      </c>
      <c r="AF10" s="273">
        <v>112</v>
      </c>
      <c r="AG10" s="273">
        <v>0</v>
      </c>
      <c r="AH10" s="273">
        <f t="shared" si="9"/>
        <v>9251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9251</v>
      </c>
      <c r="AN10" s="273">
        <v>0</v>
      </c>
      <c r="AO10" s="273">
        <v>0</v>
      </c>
      <c r="AP10" s="273">
        <v>9251</v>
      </c>
      <c r="AQ10" s="273">
        <f t="shared" si="12"/>
        <v>0</v>
      </c>
      <c r="AR10" s="273">
        <v>0</v>
      </c>
      <c r="AS10" s="273">
        <v>0</v>
      </c>
      <c r="AT10" s="273">
        <v>0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3432</v>
      </c>
      <c r="BL10" s="273">
        <f t="shared" si="18"/>
        <v>1556</v>
      </c>
      <c r="BM10" s="273">
        <v>0</v>
      </c>
      <c r="BN10" s="273">
        <v>106</v>
      </c>
      <c r="BO10" s="273">
        <v>637</v>
      </c>
      <c r="BP10" s="273">
        <v>696</v>
      </c>
      <c r="BQ10" s="273">
        <v>4</v>
      </c>
      <c r="BR10" s="273">
        <v>9</v>
      </c>
      <c r="BS10" s="273">
        <v>108</v>
      </c>
      <c r="BT10" s="273">
        <f t="shared" si="20"/>
        <v>1876</v>
      </c>
      <c r="BU10" s="273">
        <v>0</v>
      </c>
      <c r="BV10" s="273">
        <v>1023</v>
      </c>
      <c r="BW10" s="273">
        <v>0</v>
      </c>
      <c r="BX10" s="273">
        <v>853</v>
      </c>
      <c r="BY10" s="273">
        <v>0</v>
      </c>
      <c r="BZ10" s="273">
        <v>0</v>
      </c>
      <c r="CA10" s="273">
        <v>0</v>
      </c>
      <c r="CB10" s="273">
        <f t="shared" si="22"/>
        <v>18044</v>
      </c>
      <c r="CC10" s="273">
        <f t="shared" si="61"/>
        <v>0</v>
      </c>
      <c r="CD10" s="273">
        <f t="shared" si="62"/>
        <v>14411</v>
      </c>
      <c r="CE10" s="273">
        <f t="shared" si="63"/>
        <v>1019</v>
      </c>
      <c r="CF10" s="273">
        <f t="shared" si="64"/>
        <v>2356</v>
      </c>
      <c r="CG10" s="273">
        <f t="shared" si="24"/>
        <v>4</v>
      </c>
      <c r="CH10" s="273">
        <f t="shared" si="25"/>
        <v>38</v>
      </c>
      <c r="CI10" s="273">
        <f t="shared" si="26"/>
        <v>220</v>
      </c>
      <c r="CJ10" s="273">
        <f t="shared" si="27"/>
        <v>16488</v>
      </c>
      <c r="CK10" s="273">
        <f t="shared" si="28"/>
        <v>0</v>
      </c>
      <c r="CL10" s="273">
        <f t="shared" si="29"/>
        <v>14305</v>
      </c>
      <c r="CM10" s="273">
        <f t="shared" si="30"/>
        <v>382</v>
      </c>
      <c r="CN10" s="273">
        <f t="shared" si="31"/>
        <v>1660</v>
      </c>
      <c r="CO10" s="273">
        <f t="shared" si="32"/>
        <v>0</v>
      </c>
      <c r="CP10" s="273">
        <f t="shared" si="33"/>
        <v>29</v>
      </c>
      <c r="CQ10" s="273">
        <f t="shared" si="34"/>
        <v>112</v>
      </c>
      <c r="CR10" s="273">
        <f t="shared" si="35"/>
        <v>1556</v>
      </c>
      <c r="CS10" s="273">
        <f t="shared" si="36"/>
        <v>0</v>
      </c>
      <c r="CT10" s="273">
        <f t="shared" si="37"/>
        <v>106</v>
      </c>
      <c r="CU10" s="273">
        <f t="shared" si="38"/>
        <v>637</v>
      </c>
      <c r="CV10" s="273">
        <f t="shared" si="39"/>
        <v>696</v>
      </c>
      <c r="CW10" s="273">
        <f t="shared" si="65"/>
        <v>4</v>
      </c>
      <c r="CX10" s="273">
        <f t="shared" si="66"/>
        <v>9</v>
      </c>
      <c r="CY10" s="273">
        <f t="shared" si="67"/>
        <v>108</v>
      </c>
      <c r="CZ10" s="273">
        <f t="shared" si="41"/>
        <v>11127</v>
      </c>
      <c r="DA10" s="273">
        <f t="shared" si="42"/>
        <v>0</v>
      </c>
      <c r="DB10" s="273">
        <f t="shared" si="68"/>
        <v>10274</v>
      </c>
      <c r="DC10" s="273">
        <f t="shared" si="69"/>
        <v>0</v>
      </c>
      <c r="DD10" s="273">
        <f t="shared" si="70"/>
        <v>853</v>
      </c>
      <c r="DE10" s="273">
        <f t="shared" si="44"/>
        <v>0</v>
      </c>
      <c r="DF10" s="273">
        <f t="shared" si="71"/>
        <v>0</v>
      </c>
      <c r="DG10" s="273">
        <f t="shared" si="72"/>
        <v>0</v>
      </c>
      <c r="DH10" s="273">
        <f t="shared" si="45"/>
        <v>9251</v>
      </c>
      <c r="DI10" s="273">
        <f t="shared" si="46"/>
        <v>0</v>
      </c>
      <c r="DJ10" s="273">
        <f t="shared" si="47"/>
        <v>9251</v>
      </c>
      <c r="DK10" s="273">
        <f t="shared" si="48"/>
        <v>0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1876</v>
      </c>
      <c r="DQ10" s="273">
        <f t="shared" si="54"/>
        <v>0</v>
      </c>
      <c r="DR10" s="273">
        <f t="shared" si="55"/>
        <v>1023</v>
      </c>
      <c r="DS10" s="273">
        <f t="shared" si="56"/>
        <v>0</v>
      </c>
      <c r="DT10" s="273">
        <f t="shared" si="57"/>
        <v>853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6900</v>
      </c>
      <c r="E11" s="273">
        <f t="shared" si="1"/>
        <v>5207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4126</v>
      </c>
      <c r="K11" s="273">
        <v>0</v>
      </c>
      <c r="L11" s="273">
        <v>4126</v>
      </c>
      <c r="M11" s="273">
        <v>0</v>
      </c>
      <c r="N11" s="273">
        <f t="shared" si="4"/>
        <v>37</v>
      </c>
      <c r="O11" s="273">
        <v>0</v>
      </c>
      <c r="P11" s="273">
        <v>37</v>
      </c>
      <c r="Q11" s="273">
        <v>0</v>
      </c>
      <c r="R11" s="273">
        <f t="shared" si="5"/>
        <v>1016</v>
      </c>
      <c r="S11" s="273">
        <v>0</v>
      </c>
      <c r="T11" s="273">
        <v>1016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28</v>
      </c>
      <c r="AA11" s="273">
        <v>0</v>
      </c>
      <c r="AB11" s="273">
        <v>28</v>
      </c>
      <c r="AC11" s="273">
        <v>0</v>
      </c>
      <c r="AD11" s="273">
        <f t="shared" si="8"/>
        <v>0</v>
      </c>
      <c r="AE11" s="273">
        <v>0</v>
      </c>
      <c r="AF11" s="273">
        <v>0</v>
      </c>
      <c r="AG11" s="273">
        <v>0</v>
      </c>
      <c r="AH11" s="273">
        <f t="shared" si="9"/>
        <v>950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850</v>
      </c>
      <c r="AN11" s="273">
        <v>0</v>
      </c>
      <c r="AO11" s="273">
        <v>384</v>
      </c>
      <c r="AP11" s="273">
        <v>466</v>
      </c>
      <c r="AQ11" s="273">
        <f t="shared" si="12"/>
        <v>3</v>
      </c>
      <c r="AR11" s="273">
        <v>0</v>
      </c>
      <c r="AS11" s="273">
        <v>3</v>
      </c>
      <c r="AT11" s="273">
        <v>0</v>
      </c>
      <c r="AU11" s="273">
        <f t="shared" si="13"/>
        <v>97</v>
      </c>
      <c r="AV11" s="273">
        <v>0</v>
      </c>
      <c r="AW11" s="273">
        <v>97</v>
      </c>
      <c r="AX11" s="273">
        <v>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743</v>
      </c>
      <c r="BL11" s="273">
        <f t="shared" si="18"/>
        <v>9</v>
      </c>
      <c r="BM11" s="273">
        <v>0</v>
      </c>
      <c r="BN11" s="273">
        <v>9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f t="shared" si="20"/>
        <v>734</v>
      </c>
      <c r="BU11" s="273">
        <v>0</v>
      </c>
      <c r="BV11" s="273">
        <v>621</v>
      </c>
      <c r="BW11" s="273">
        <v>113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5216</v>
      </c>
      <c r="CC11" s="273">
        <f t="shared" si="61"/>
        <v>0</v>
      </c>
      <c r="CD11" s="273">
        <f t="shared" si="62"/>
        <v>4135</v>
      </c>
      <c r="CE11" s="273">
        <f t="shared" si="63"/>
        <v>37</v>
      </c>
      <c r="CF11" s="273">
        <f t="shared" si="64"/>
        <v>1016</v>
      </c>
      <c r="CG11" s="273">
        <f t="shared" si="24"/>
        <v>0</v>
      </c>
      <c r="CH11" s="273">
        <f t="shared" si="25"/>
        <v>28</v>
      </c>
      <c r="CI11" s="273">
        <f t="shared" si="26"/>
        <v>0</v>
      </c>
      <c r="CJ11" s="273">
        <f t="shared" si="27"/>
        <v>5207</v>
      </c>
      <c r="CK11" s="273">
        <f t="shared" si="28"/>
        <v>0</v>
      </c>
      <c r="CL11" s="273">
        <f t="shared" si="29"/>
        <v>4126</v>
      </c>
      <c r="CM11" s="273">
        <f t="shared" si="30"/>
        <v>37</v>
      </c>
      <c r="CN11" s="273">
        <f t="shared" si="31"/>
        <v>1016</v>
      </c>
      <c r="CO11" s="273">
        <f t="shared" si="32"/>
        <v>0</v>
      </c>
      <c r="CP11" s="273">
        <f t="shared" si="33"/>
        <v>28</v>
      </c>
      <c r="CQ11" s="273">
        <f t="shared" si="34"/>
        <v>0</v>
      </c>
      <c r="CR11" s="273">
        <f t="shared" si="35"/>
        <v>9</v>
      </c>
      <c r="CS11" s="273">
        <f t="shared" si="36"/>
        <v>0</v>
      </c>
      <c r="CT11" s="273">
        <f t="shared" si="37"/>
        <v>9</v>
      </c>
      <c r="CU11" s="273">
        <f t="shared" si="38"/>
        <v>0</v>
      </c>
      <c r="CV11" s="273">
        <f t="shared" si="39"/>
        <v>0</v>
      </c>
      <c r="CW11" s="273">
        <f t="shared" si="65"/>
        <v>0</v>
      </c>
      <c r="CX11" s="273">
        <f t="shared" si="66"/>
        <v>0</v>
      </c>
      <c r="CY11" s="273">
        <f t="shared" si="67"/>
        <v>0</v>
      </c>
      <c r="CZ11" s="273">
        <f t="shared" si="41"/>
        <v>1684</v>
      </c>
      <c r="DA11" s="273">
        <f t="shared" si="42"/>
        <v>0</v>
      </c>
      <c r="DB11" s="273">
        <f t="shared" si="68"/>
        <v>1471</v>
      </c>
      <c r="DC11" s="273">
        <f t="shared" si="69"/>
        <v>116</v>
      </c>
      <c r="DD11" s="273">
        <f t="shared" si="70"/>
        <v>97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950</v>
      </c>
      <c r="DI11" s="273">
        <f t="shared" si="46"/>
        <v>0</v>
      </c>
      <c r="DJ11" s="273">
        <f t="shared" si="47"/>
        <v>850</v>
      </c>
      <c r="DK11" s="273">
        <f t="shared" si="48"/>
        <v>3</v>
      </c>
      <c r="DL11" s="273">
        <f t="shared" si="49"/>
        <v>97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734</v>
      </c>
      <c r="DQ11" s="273">
        <f t="shared" si="54"/>
        <v>0</v>
      </c>
      <c r="DR11" s="273">
        <f t="shared" si="55"/>
        <v>621</v>
      </c>
      <c r="DS11" s="273">
        <f t="shared" si="56"/>
        <v>113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3996</v>
      </c>
      <c r="E12" s="273">
        <f t="shared" si="1"/>
        <v>1986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1651</v>
      </c>
      <c r="K12" s="273">
        <v>0</v>
      </c>
      <c r="L12" s="273">
        <v>1651</v>
      </c>
      <c r="M12" s="273">
        <v>0</v>
      </c>
      <c r="N12" s="273">
        <f t="shared" si="4"/>
        <v>20</v>
      </c>
      <c r="O12" s="273">
        <v>0</v>
      </c>
      <c r="P12" s="273">
        <v>20</v>
      </c>
      <c r="Q12" s="273">
        <v>0</v>
      </c>
      <c r="R12" s="273">
        <f t="shared" si="5"/>
        <v>307</v>
      </c>
      <c r="S12" s="273">
        <v>0</v>
      </c>
      <c r="T12" s="273">
        <v>307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8</v>
      </c>
      <c r="AA12" s="273">
        <v>0</v>
      </c>
      <c r="AB12" s="273">
        <v>8</v>
      </c>
      <c r="AC12" s="273">
        <v>0</v>
      </c>
      <c r="AD12" s="273">
        <f t="shared" si="8"/>
        <v>0</v>
      </c>
      <c r="AE12" s="273">
        <v>0</v>
      </c>
      <c r="AF12" s="273">
        <v>0</v>
      </c>
      <c r="AG12" s="273">
        <v>0</v>
      </c>
      <c r="AH12" s="273">
        <f t="shared" si="9"/>
        <v>1304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1084</v>
      </c>
      <c r="AN12" s="273">
        <v>0</v>
      </c>
      <c r="AO12" s="273">
        <v>1084</v>
      </c>
      <c r="AP12" s="273">
        <v>0</v>
      </c>
      <c r="AQ12" s="273">
        <f t="shared" si="12"/>
        <v>13</v>
      </c>
      <c r="AR12" s="273">
        <v>0</v>
      </c>
      <c r="AS12" s="273">
        <v>13</v>
      </c>
      <c r="AT12" s="273">
        <v>0</v>
      </c>
      <c r="AU12" s="273">
        <f t="shared" si="13"/>
        <v>202</v>
      </c>
      <c r="AV12" s="273">
        <v>0</v>
      </c>
      <c r="AW12" s="273">
        <v>202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5</v>
      </c>
      <c r="BD12" s="273">
        <v>0</v>
      </c>
      <c r="BE12" s="273">
        <v>5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706</v>
      </c>
      <c r="BL12" s="273">
        <f t="shared" si="18"/>
        <v>2</v>
      </c>
      <c r="BM12" s="273">
        <v>0</v>
      </c>
      <c r="BN12" s="273">
        <v>2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f t="shared" si="20"/>
        <v>704</v>
      </c>
      <c r="BU12" s="273">
        <v>0</v>
      </c>
      <c r="BV12" s="273">
        <v>700</v>
      </c>
      <c r="BW12" s="273">
        <v>4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1988</v>
      </c>
      <c r="CC12" s="273">
        <f t="shared" si="61"/>
        <v>0</v>
      </c>
      <c r="CD12" s="273">
        <f t="shared" si="62"/>
        <v>1653</v>
      </c>
      <c r="CE12" s="273">
        <f t="shared" si="63"/>
        <v>20</v>
      </c>
      <c r="CF12" s="273">
        <f t="shared" si="64"/>
        <v>307</v>
      </c>
      <c r="CG12" s="273">
        <f t="shared" si="24"/>
        <v>0</v>
      </c>
      <c r="CH12" s="273">
        <f t="shared" si="25"/>
        <v>8</v>
      </c>
      <c r="CI12" s="273">
        <f t="shared" si="26"/>
        <v>0</v>
      </c>
      <c r="CJ12" s="273">
        <f t="shared" si="27"/>
        <v>1986</v>
      </c>
      <c r="CK12" s="273">
        <f t="shared" si="28"/>
        <v>0</v>
      </c>
      <c r="CL12" s="273">
        <f t="shared" si="29"/>
        <v>1651</v>
      </c>
      <c r="CM12" s="273">
        <f t="shared" si="30"/>
        <v>20</v>
      </c>
      <c r="CN12" s="273">
        <f t="shared" si="31"/>
        <v>307</v>
      </c>
      <c r="CO12" s="273">
        <f t="shared" si="32"/>
        <v>0</v>
      </c>
      <c r="CP12" s="273">
        <f t="shared" si="33"/>
        <v>8</v>
      </c>
      <c r="CQ12" s="273">
        <f t="shared" si="34"/>
        <v>0</v>
      </c>
      <c r="CR12" s="273">
        <f t="shared" si="35"/>
        <v>2</v>
      </c>
      <c r="CS12" s="273">
        <f t="shared" si="36"/>
        <v>0</v>
      </c>
      <c r="CT12" s="273">
        <f t="shared" si="37"/>
        <v>2</v>
      </c>
      <c r="CU12" s="273">
        <f t="shared" si="38"/>
        <v>0</v>
      </c>
      <c r="CV12" s="273">
        <f t="shared" si="39"/>
        <v>0</v>
      </c>
      <c r="CW12" s="273">
        <f t="shared" si="65"/>
        <v>0</v>
      </c>
      <c r="CX12" s="273">
        <f t="shared" si="66"/>
        <v>0</v>
      </c>
      <c r="CY12" s="273">
        <f t="shared" si="67"/>
        <v>0</v>
      </c>
      <c r="CZ12" s="273">
        <f t="shared" si="41"/>
        <v>2008</v>
      </c>
      <c r="DA12" s="273">
        <f t="shared" si="42"/>
        <v>0</v>
      </c>
      <c r="DB12" s="273">
        <f t="shared" si="68"/>
        <v>1784</v>
      </c>
      <c r="DC12" s="273">
        <f t="shared" si="69"/>
        <v>17</v>
      </c>
      <c r="DD12" s="273">
        <f t="shared" si="70"/>
        <v>202</v>
      </c>
      <c r="DE12" s="273">
        <f t="shared" si="44"/>
        <v>0</v>
      </c>
      <c r="DF12" s="273">
        <f t="shared" si="71"/>
        <v>5</v>
      </c>
      <c r="DG12" s="273">
        <f t="shared" si="72"/>
        <v>0</v>
      </c>
      <c r="DH12" s="273">
        <f t="shared" si="45"/>
        <v>1304</v>
      </c>
      <c r="DI12" s="273">
        <f t="shared" si="46"/>
        <v>0</v>
      </c>
      <c r="DJ12" s="273">
        <f t="shared" si="47"/>
        <v>1084</v>
      </c>
      <c r="DK12" s="273">
        <f t="shared" si="48"/>
        <v>13</v>
      </c>
      <c r="DL12" s="273">
        <f t="shared" si="49"/>
        <v>202</v>
      </c>
      <c r="DM12" s="273">
        <f t="shared" si="50"/>
        <v>0</v>
      </c>
      <c r="DN12" s="273">
        <f t="shared" si="51"/>
        <v>5</v>
      </c>
      <c r="DO12" s="273">
        <f t="shared" si="52"/>
        <v>0</v>
      </c>
      <c r="DP12" s="273">
        <f t="shared" si="53"/>
        <v>704</v>
      </c>
      <c r="DQ12" s="273">
        <f t="shared" si="54"/>
        <v>0</v>
      </c>
      <c r="DR12" s="273">
        <f t="shared" si="55"/>
        <v>700</v>
      </c>
      <c r="DS12" s="273">
        <f t="shared" si="56"/>
        <v>4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22496</v>
      </c>
      <c r="E13" s="273">
        <f t="shared" si="1"/>
        <v>10245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8200</v>
      </c>
      <c r="K13" s="273">
        <v>0</v>
      </c>
      <c r="L13" s="273">
        <v>8200</v>
      </c>
      <c r="M13" s="273">
        <v>0</v>
      </c>
      <c r="N13" s="273">
        <f t="shared" si="4"/>
        <v>284</v>
      </c>
      <c r="O13" s="273">
        <v>0</v>
      </c>
      <c r="P13" s="273">
        <v>284</v>
      </c>
      <c r="Q13" s="273">
        <v>0</v>
      </c>
      <c r="R13" s="273">
        <f t="shared" si="5"/>
        <v>1610</v>
      </c>
      <c r="S13" s="273">
        <v>0</v>
      </c>
      <c r="T13" s="273">
        <v>1610</v>
      </c>
      <c r="U13" s="273">
        <v>0</v>
      </c>
      <c r="V13" s="273">
        <f t="shared" si="6"/>
        <v>12</v>
      </c>
      <c r="W13" s="273">
        <v>0</v>
      </c>
      <c r="X13" s="273">
        <v>12</v>
      </c>
      <c r="Y13" s="273">
        <v>0</v>
      </c>
      <c r="Z13" s="273">
        <f t="shared" si="7"/>
        <v>1</v>
      </c>
      <c r="AA13" s="273">
        <v>0</v>
      </c>
      <c r="AB13" s="273">
        <v>1</v>
      </c>
      <c r="AC13" s="273">
        <v>0</v>
      </c>
      <c r="AD13" s="273">
        <f t="shared" si="8"/>
        <v>150</v>
      </c>
      <c r="AE13" s="273">
        <v>0</v>
      </c>
      <c r="AF13" s="273">
        <v>0</v>
      </c>
      <c r="AG13" s="273">
        <v>150</v>
      </c>
      <c r="AH13" s="273">
        <f t="shared" si="9"/>
        <v>7590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7302</v>
      </c>
      <c r="AN13" s="273">
        <v>0</v>
      </c>
      <c r="AO13" s="273">
        <v>0</v>
      </c>
      <c r="AP13" s="273">
        <v>7302</v>
      </c>
      <c r="AQ13" s="273">
        <f t="shared" si="12"/>
        <v>153</v>
      </c>
      <c r="AR13" s="273">
        <v>0</v>
      </c>
      <c r="AS13" s="273">
        <v>0</v>
      </c>
      <c r="AT13" s="273">
        <v>153</v>
      </c>
      <c r="AU13" s="273">
        <f t="shared" si="13"/>
        <v>135</v>
      </c>
      <c r="AV13" s="273">
        <v>0</v>
      </c>
      <c r="AW13" s="273">
        <v>49</v>
      </c>
      <c r="AX13" s="273">
        <v>86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4661</v>
      </c>
      <c r="BL13" s="273">
        <f t="shared" si="18"/>
        <v>4588</v>
      </c>
      <c r="BM13" s="273">
        <v>0</v>
      </c>
      <c r="BN13" s="273">
        <v>685</v>
      </c>
      <c r="BO13" s="273">
        <v>99</v>
      </c>
      <c r="BP13" s="273">
        <v>0</v>
      </c>
      <c r="BQ13" s="273">
        <v>0</v>
      </c>
      <c r="BR13" s="273">
        <v>2401</v>
      </c>
      <c r="BS13" s="273">
        <v>1403</v>
      </c>
      <c r="BT13" s="273">
        <f t="shared" si="20"/>
        <v>73</v>
      </c>
      <c r="BU13" s="273">
        <v>0</v>
      </c>
      <c r="BV13" s="273">
        <v>0</v>
      </c>
      <c r="BW13" s="273">
        <v>0</v>
      </c>
      <c r="BX13" s="273">
        <v>73</v>
      </c>
      <c r="BY13" s="273">
        <v>0</v>
      </c>
      <c r="BZ13" s="273">
        <v>0</v>
      </c>
      <c r="CA13" s="273">
        <v>0</v>
      </c>
      <c r="CB13" s="273">
        <f t="shared" si="22"/>
        <v>14833</v>
      </c>
      <c r="CC13" s="273">
        <f t="shared" si="61"/>
        <v>0</v>
      </c>
      <c r="CD13" s="273">
        <f t="shared" si="62"/>
        <v>8885</v>
      </c>
      <c r="CE13" s="273">
        <f t="shared" si="63"/>
        <v>383</v>
      </c>
      <c r="CF13" s="273">
        <f t="shared" si="64"/>
        <v>1610</v>
      </c>
      <c r="CG13" s="273">
        <f t="shared" si="24"/>
        <v>12</v>
      </c>
      <c r="CH13" s="273">
        <f t="shared" si="25"/>
        <v>2402</v>
      </c>
      <c r="CI13" s="273">
        <f t="shared" si="26"/>
        <v>1553</v>
      </c>
      <c r="CJ13" s="273">
        <f t="shared" si="27"/>
        <v>10245</v>
      </c>
      <c r="CK13" s="273">
        <f t="shared" si="28"/>
        <v>0</v>
      </c>
      <c r="CL13" s="273">
        <f t="shared" si="29"/>
        <v>8200</v>
      </c>
      <c r="CM13" s="273">
        <f t="shared" si="30"/>
        <v>284</v>
      </c>
      <c r="CN13" s="273">
        <f t="shared" si="31"/>
        <v>1610</v>
      </c>
      <c r="CO13" s="273">
        <f t="shared" si="32"/>
        <v>12</v>
      </c>
      <c r="CP13" s="273">
        <f t="shared" si="33"/>
        <v>1</v>
      </c>
      <c r="CQ13" s="273">
        <f t="shared" si="34"/>
        <v>150</v>
      </c>
      <c r="CR13" s="273">
        <f t="shared" si="35"/>
        <v>4588</v>
      </c>
      <c r="CS13" s="273">
        <f t="shared" si="36"/>
        <v>0</v>
      </c>
      <c r="CT13" s="273">
        <f t="shared" si="37"/>
        <v>685</v>
      </c>
      <c r="CU13" s="273">
        <f t="shared" si="38"/>
        <v>99</v>
      </c>
      <c r="CV13" s="273">
        <f t="shared" si="39"/>
        <v>0</v>
      </c>
      <c r="CW13" s="273">
        <f t="shared" si="65"/>
        <v>0</v>
      </c>
      <c r="CX13" s="273">
        <f t="shared" si="66"/>
        <v>2401</v>
      </c>
      <c r="CY13" s="273">
        <f t="shared" si="67"/>
        <v>1403</v>
      </c>
      <c r="CZ13" s="273">
        <f t="shared" si="41"/>
        <v>7663</v>
      </c>
      <c r="DA13" s="273">
        <f t="shared" si="42"/>
        <v>0</v>
      </c>
      <c r="DB13" s="273">
        <f t="shared" si="68"/>
        <v>7302</v>
      </c>
      <c r="DC13" s="273">
        <f t="shared" si="69"/>
        <v>153</v>
      </c>
      <c r="DD13" s="273">
        <f t="shared" si="70"/>
        <v>208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7590</v>
      </c>
      <c r="DI13" s="273">
        <f t="shared" si="46"/>
        <v>0</v>
      </c>
      <c r="DJ13" s="273">
        <f t="shared" si="47"/>
        <v>7302</v>
      </c>
      <c r="DK13" s="273">
        <f t="shared" si="48"/>
        <v>153</v>
      </c>
      <c r="DL13" s="273">
        <f t="shared" si="49"/>
        <v>135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73</v>
      </c>
      <c r="DQ13" s="273">
        <f t="shared" si="54"/>
        <v>0</v>
      </c>
      <c r="DR13" s="273">
        <f t="shared" si="55"/>
        <v>0</v>
      </c>
      <c r="DS13" s="273">
        <f t="shared" si="56"/>
        <v>0</v>
      </c>
      <c r="DT13" s="273">
        <f t="shared" si="57"/>
        <v>73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5983</v>
      </c>
      <c r="E14" s="273">
        <f t="shared" si="1"/>
        <v>4058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3019</v>
      </c>
      <c r="K14" s="273">
        <v>0</v>
      </c>
      <c r="L14" s="273">
        <v>2991</v>
      </c>
      <c r="M14" s="273">
        <v>28</v>
      </c>
      <c r="N14" s="273">
        <f t="shared" si="4"/>
        <v>173</v>
      </c>
      <c r="O14" s="273">
        <v>0</v>
      </c>
      <c r="P14" s="273">
        <v>166</v>
      </c>
      <c r="Q14" s="273">
        <v>7</v>
      </c>
      <c r="R14" s="273">
        <f t="shared" si="5"/>
        <v>503</v>
      </c>
      <c r="S14" s="273">
        <v>0</v>
      </c>
      <c r="T14" s="273">
        <v>502</v>
      </c>
      <c r="U14" s="273">
        <v>1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363</v>
      </c>
      <c r="AE14" s="273">
        <v>0</v>
      </c>
      <c r="AF14" s="273">
        <v>272</v>
      </c>
      <c r="AG14" s="273">
        <v>91</v>
      </c>
      <c r="AH14" s="273">
        <f t="shared" si="9"/>
        <v>1172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1091</v>
      </c>
      <c r="AN14" s="273">
        <v>0</v>
      </c>
      <c r="AO14" s="273">
        <v>0</v>
      </c>
      <c r="AP14" s="273">
        <v>1091</v>
      </c>
      <c r="AQ14" s="273">
        <f t="shared" si="12"/>
        <v>3</v>
      </c>
      <c r="AR14" s="273">
        <v>0</v>
      </c>
      <c r="AS14" s="273">
        <v>0</v>
      </c>
      <c r="AT14" s="273">
        <v>3</v>
      </c>
      <c r="AU14" s="273">
        <f t="shared" si="13"/>
        <v>17</v>
      </c>
      <c r="AV14" s="273">
        <v>0</v>
      </c>
      <c r="AW14" s="273">
        <v>0</v>
      </c>
      <c r="AX14" s="273">
        <v>17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61</v>
      </c>
      <c r="BH14" s="273">
        <v>0</v>
      </c>
      <c r="BI14" s="273">
        <v>0</v>
      </c>
      <c r="BJ14" s="273">
        <v>61</v>
      </c>
      <c r="BK14" s="273">
        <f t="shared" si="17"/>
        <v>753</v>
      </c>
      <c r="BL14" s="273">
        <f t="shared" si="18"/>
        <v>421</v>
      </c>
      <c r="BM14" s="273">
        <v>0</v>
      </c>
      <c r="BN14" s="273">
        <v>54</v>
      </c>
      <c r="BO14" s="273">
        <v>15</v>
      </c>
      <c r="BP14" s="273">
        <v>21</v>
      </c>
      <c r="BQ14" s="273">
        <v>0</v>
      </c>
      <c r="BR14" s="273">
        <v>0</v>
      </c>
      <c r="BS14" s="273">
        <v>331</v>
      </c>
      <c r="BT14" s="273">
        <f t="shared" si="20"/>
        <v>332</v>
      </c>
      <c r="BU14" s="273">
        <v>0</v>
      </c>
      <c r="BV14" s="273">
        <v>101</v>
      </c>
      <c r="BW14" s="273">
        <v>0</v>
      </c>
      <c r="BX14" s="273">
        <v>7</v>
      </c>
      <c r="BY14" s="273">
        <v>0</v>
      </c>
      <c r="BZ14" s="273">
        <v>143</v>
      </c>
      <c r="CA14" s="273">
        <v>81</v>
      </c>
      <c r="CB14" s="273">
        <f t="shared" si="22"/>
        <v>4479</v>
      </c>
      <c r="CC14" s="273">
        <f t="shared" si="61"/>
        <v>0</v>
      </c>
      <c r="CD14" s="273">
        <f t="shared" si="62"/>
        <v>3073</v>
      </c>
      <c r="CE14" s="273">
        <f t="shared" si="63"/>
        <v>188</v>
      </c>
      <c r="CF14" s="273">
        <f t="shared" si="64"/>
        <v>524</v>
      </c>
      <c r="CG14" s="273">
        <f t="shared" si="24"/>
        <v>0</v>
      </c>
      <c r="CH14" s="273">
        <f t="shared" si="25"/>
        <v>0</v>
      </c>
      <c r="CI14" s="273">
        <f t="shared" si="26"/>
        <v>694</v>
      </c>
      <c r="CJ14" s="273">
        <f t="shared" si="27"/>
        <v>4058</v>
      </c>
      <c r="CK14" s="273">
        <f t="shared" si="28"/>
        <v>0</v>
      </c>
      <c r="CL14" s="273">
        <f t="shared" si="29"/>
        <v>3019</v>
      </c>
      <c r="CM14" s="273">
        <f t="shared" si="30"/>
        <v>173</v>
      </c>
      <c r="CN14" s="273">
        <f t="shared" si="31"/>
        <v>503</v>
      </c>
      <c r="CO14" s="273">
        <f t="shared" si="32"/>
        <v>0</v>
      </c>
      <c r="CP14" s="273">
        <f t="shared" si="33"/>
        <v>0</v>
      </c>
      <c r="CQ14" s="273">
        <f t="shared" si="34"/>
        <v>363</v>
      </c>
      <c r="CR14" s="273">
        <f t="shared" si="35"/>
        <v>421</v>
      </c>
      <c r="CS14" s="273">
        <f t="shared" si="36"/>
        <v>0</v>
      </c>
      <c r="CT14" s="273">
        <f t="shared" si="37"/>
        <v>54</v>
      </c>
      <c r="CU14" s="273">
        <f t="shared" si="38"/>
        <v>15</v>
      </c>
      <c r="CV14" s="273">
        <f t="shared" si="39"/>
        <v>21</v>
      </c>
      <c r="CW14" s="273">
        <f t="shared" si="65"/>
        <v>0</v>
      </c>
      <c r="CX14" s="273">
        <f t="shared" si="66"/>
        <v>0</v>
      </c>
      <c r="CY14" s="273">
        <f t="shared" si="67"/>
        <v>331</v>
      </c>
      <c r="CZ14" s="273">
        <f t="shared" si="41"/>
        <v>1504</v>
      </c>
      <c r="DA14" s="273">
        <f t="shared" si="42"/>
        <v>0</v>
      </c>
      <c r="DB14" s="273">
        <f t="shared" si="68"/>
        <v>1192</v>
      </c>
      <c r="DC14" s="273">
        <f t="shared" si="69"/>
        <v>3</v>
      </c>
      <c r="DD14" s="273">
        <f t="shared" si="70"/>
        <v>24</v>
      </c>
      <c r="DE14" s="273">
        <f t="shared" si="44"/>
        <v>0</v>
      </c>
      <c r="DF14" s="273">
        <f t="shared" si="71"/>
        <v>143</v>
      </c>
      <c r="DG14" s="273">
        <f t="shared" si="72"/>
        <v>142</v>
      </c>
      <c r="DH14" s="273">
        <f t="shared" si="45"/>
        <v>1172</v>
      </c>
      <c r="DI14" s="273">
        <f t="shared" si="46"/>
        <v>0</v>
      </c>
      <c r="DJ14" s="273">
        <f t="shared" si="47"/>
        <v>1091</v>
      </c>
      <c r="DK14" s="273">
        <f t="shared" si="48"/>
        <v>3</v>
      </c>
      <c r="DL14" s="273">
        <f t="shared" si="49"/>
        <v>17</v>
      </c>
      <c r="DM14" s="273">
        <f t="shared" si="50"/>
        <v>0</v>
      </c>
      <c r="DN14" s="273">
        <f t="shared" si="51"/>
        <v>0</v>
      </c>
      <c r="DO14" s="273">
        <f t="shared" si="52"/>
        <v>61</v>
      </c>
      <c r="DP14" s="273">
        <f t="shared" si="53"/>
        <v>332</v>
      </c>
      <c r="DQ14" s="273">
        <f t="shared" si="54"/>
        <v>0</v>
      </c>
      <c r="DR14" s="273">
        <f t="shared" si="55"/>
        <v>101</v>
      </c>
      <c r="DS14" s="273">
        <f t="shared" si="56"/>
        <v>0</v>
      </c>
      <c r="DT14" s="273">
        <f t="shared" si="57"/>
        <v>7</v>
      </c>
      <c r="DU14" s="273">
        <f t="shared" si="58"/>
        <v>0</v>
      </c>
      <c r="DV14" s="273">
        <f t="shared" si="73"/>
        <v>143</v>
      </c>
      <c r="DW14" s="273">
        <f t="shared" si="74"/>
        <v>81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12711</v>
      </c>
      <c r="E15" s="273">
        <f t="shared" si="1"/>
        <v>5854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5415</v>
      </c>
      <c r="K15" s="273">
        <v>0</v>
      </c>
      <c r="L15" s="273">
        <v>5415</v>
      </c>
      <c r="M15" s="273">
        <v>0</v>
      </c>
      <c r="N15" s="273">
        <f t="shared" si="4"/>
        <v>218</v>
      </c>
      <c r="O15" s="273">
        <v>0</v>
      </c>
      <c r="P15" s="273">
        <v>218</v>
      </c>
      <c r="Q15" s="273">
        <v>0</v>
      </c>
      <c r="R15" s="273">
        <f t="shared" si="5"/>
        <v>199</v>
      </c>
      <c r="S15" s="273">
        <v>0</v>
      </c>
      <c r="T15" s="273">
        <v>199</v>
      </c>
      <c r="U15" s="273">
        <v>0</v>
      </c>
      <c r="V15" s="273">
        <f t="shared" si="6"/>
        <v>4</v>
      </c>
      <c r="W15" s="273">
        <v>0</v>
      </c>
      <c r="X15" s="273">
        <v>4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22</v>
      </c>
      <c r="AE15" s="273">
        <v>0</v>
      </c>
      <c r="AF15" s="273">
        <v>22</v>
      </c>
      <c r="AG15" s="273">
        <v>0</v>
      </c>
      <c r="AH15" s="273">
        <f t="shared" si="9"/>
        <v>3123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3036</v>
      </c>
      <c r="AN15" s="273">
        <v>0</v>
      </c>
      <c r="AO15" s="273">
        <v>0</v>
      </c>
      <c r="AP15" s="273">
        <v>3036</v>
      </c>
      <c r="AQ15" s="273">
        <f t="shared" si="12"/>
        <v>33</v>
      </c>
      <c r="AR15" s="273">
        <v>0</v>
      </c>
      <c r="AS15" s="273">
        <v>0</v>
      </c>
      <c r="AT15" s="273">
        <v>33</v>
      </c>
      <c r="AU15" s="273">
        <f t="shared" si="13"/>
        <v>1</v>
      </c>
      <c r="AV15" s="273">
        <v>0</v>
      </c>
      <c r="AW15" s="273">
        <v>0</v>
      </c>
      <c r="AX15" s="273">
        <v>1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53</v>
      </c>
      <c r="BH15" s="273">
        <v>0</v>
      </c>
      <c r="BI15" s="273">
        <v>0</v>
      </c>
      <c r="BJ15" s="273">
        <v>53</v>
      </c>
      <c r="BK15" s="273">
        <f t="shared" si="17"/>
        <v>3734</v>
      </c>
      <c r="BL15" s="273">
        <f t="shared" si="18"/>
        <v>1216</v>
      </c>
      <c r="BM15" s="273">
        <v>971</v>
      </c>
      <c r="BN15" s="273">
        <v>0</v>
      </c>
      <c r="BO15" s="273">
        <v>53</v>
      </c>
      <c r="BP15" s="273">
        <v>26</v>
      </c>
      <c r="BQ15" s="273">
        <v>0</v>
      </c>
      <c r="BR15" s="273">
        <v>0</v>
      </c>
      <c r="BS15" s="273">
        <v>166</v>
      </c>
      <c r="BT15" s="273">
        <f t="shared" si="20"/>
        <v>2518</v>
      </c>
      <c r="BU15" s="273">
        <v>0</v>
      </c>
      <c r="BV15" s="273">
        <v>2518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2"/>
        <v>7070</v>
      </c>
      <c r="CC15" s="273">
        <f t="shared" si="61"/>
        <v>971</v>
      </c>
      <c r="CD15" s="273">
        <f t="shared" si="62"/>
        <v>5415</v>
      </c>
      <c r="CE15" s="273">
        <f t="shared" si="63"/>
        <v>271</v>
      </c>
      <c r="CF15" s="273">
        <f t="shared" si="64"/>
        <v>225</v>
      </c>
      <c r="CG15" s="273">
        <f t="shared" si="24"/>
        <v>4</v>
      </c>
      <c r="CH15" s="273">
        <f t="shared" si="25"/>
        <v>0</v>
      </c>
      <c r="CI15" s="273">
        <f t="shared" si="26"/>
        <v>188</v>
      </c>
      <c r="CJ15" s="273">
        <f t="shared" si="27"/>
        <v>5854</v>
      </c>
      <c r="CK15" s="273">
        <f t="shared" si="28"/>
        <v>0</v>
      </c>
      <c r="CL15" s="273">
        <f t="shared" si="29"/>
        <v>5415</v>
      </c>
      <c r="CM15" s="273">
        <f t="shared" si="30"/>
        <v>218</v>
      </c>
      <c r="CN15" s="273">
        <f t="shared" si="31"/>
        <v>199</v>
      </c>
      <c r="CO15" s="273">
        <f t="shared" si="32"/>
        <v>4</v>
      </c>
      <c r="CP15" s="273">
        <f t="shared" si="33"/>
        <v>0</v>
      </c>
      <c r="CQ15" s="273">
        <f t="shared" si="34"/>
        <v>22</v>
      </c>
      <c r="CR15" s="273">
        <f t="shared" si="35"/>
        <v>1216</v>
      </c>
      <c r="CS15" s="273">
        <f t="shared" si="36"/>
        <v>971</v>
      </c>
      <c r="CT15" s="273">
        <f t="shared" si="37"/>
        <v>0</v>
      </c>
      <c r="CU15" s="273">
        <f t="shared" si="38"/>
        <v>53</v>
      </c>
      <c r="CV15" s="273">
        <f t="shared" si="39"/>
        <v>26</v>
      </c>
      <c r="CW15" s="273">
        <f t="shared" si="65"/>
        <v>0</v>
      </c>
      <c r="CX15" s="273">
        <f t="shared" si="66"/>
        <v>0</v>
      </c>
      <c r="CY15" s="273">
        <f t="shared" si="67"/>
        <v>166</v>
      </c>
      <c r="CZ15" s="273">
        <f t="shared" si="41"/>
        <v>5641</v>
      </c>
      <c r="DA15" s="273">
        <f t="shared" si="42"/>
        <v>0</v>
      </c>
      <c r="DB15" s="273">
        <f t="shared" si="68"/>
        <v>5554</v>
      </c>
      <c r="DC15" s="273">
        <f t="shared" si="69"/>
        <v>33</v>
      </c>
      <c r="DD15" s="273">
        <f t="shared" si="70"/>
        <v>1</v>
      </c>
      <c r="DE15" s="273">
        <f t="shared" si="44"/>
        <v>0</v>
      </c>
      <c r="DF15" s="273">
        <f t="shared" si="71"/>
        <v>0</v>
      </c>
      <c r="DG15" s="273">
        <f t="shared" si="72"/>
        <v>53</v>
      </c>
      <c r="DH15" s="273">
        <f t="shared" si="45"/>
        <v>3123</v>
      </c>
      <c r="DI15" s="273">
        <f t="shared" si="46"/>
        <v>0</v>
      </c>
      <c r="DJ15" s="273">
        <f t="shared" si="47"/>
        <v>3036</v>
      </c>
      <c r="DK15" s="273">
        <f t="shared" si="48"/>
        <v>33</v>
      </c>
      <c r="DL15" s="273">
        <f t="shared" si="49"/>
        <v>1</v>
      </c>
      <c r="DM15" s="273">
        <f t="shared" si="50"/>
        <v>0</v>
      </c>
      <c r="DN15" s="273">
        <f t="shared" si="51"/>
        <v>0</v>
      </c>
      <c r="DO15" s="273">
        <f t="shared" si="52"/>
        <v>53</v>
      </c>
      <c r="DP15" s="273">
        <f t="shared" si="53"/>
        <v>2518</v>
      </c>
      <c r="DQ15" s="273">
        <f t="shared" si="54"/>
        <v>0</v>
      </c>
      <c r="DR15" s="273">
        <f t="shared" si="55"/>
        <v>2518</v>
      </c>
      <c r="DS15" s="273">
        <f t="shared" si="56"/>
        <v>0</v>
      </c>
      <c r="DT15" s="273">
        <f t="shared" si="57"/>
        <v>0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35251</v>
      </c>
      <c r="E16" s="273">
        <f t="shared" si="1"/>
        <v>22156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17748</v>
      </c>
      <c r="K16" s="273">
        <v>0</v>
      </c>
      <c r="L16" s="273">
        <v>17748</v>
      </c>
      <c r="M16" s="273">
        <v>0</v>
      </c>
      <c r="N16" s="273">
        <f t="shared" si="4"/>
        <v>1145</v>
      </c>
      <c r="O16" s="273">
        <v>0</v>
      </c>
      <c r="P16" s="273">
        <v>1145</v>
      </c>
      <c r="Q16" s="273">
        <v>0</v>
      </c>
      <c r="R16" s="273">
        <f t="shared" si="5"/>
        <v>1752</v>
      </c>
      <c r="S16" s="273">
        <v>0</v>
      </c>
      <c r="T16" s="273">
        <v>1752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1511</v>
      </c>
      <c r="AE16" s="273">
        <v>0</v>
      </c>
      <c r="AF16" s="273">
        <v>1511</v>
      </c>
      <c r="AG16" s="273">
        <v>0</v>
      </c>
      <c r="AH16" s="273">
        <f t="shared" si="9"/>
        <v>10568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9422</v>
      </c>
      <c r="AN16" s="273">
        <v>0</v>
      </c>
      <c r="AO16" s="273">
        <v>0</v>
      </c>
      <c r="AP16" s="273">
        <v>9422</v>
      </c>
      <c r="AQ16" s="273">
        <f t="shared" si="12"/>
        <v>118</v>
      </c>
      <c r="AR16" s="273">
        <v>0</v>
      </c>
      <c r="AS16" s="273">
        <v>0</v>
      </c>
      <c r="AT16" s="273">
        <v>118</v>
      </c>
      <c r="AU16" s="273">
        <f t="shared" si="13"/>
        <v>348</v>
      </c>
      <c r="AV16" s="273">
        <v>0</v>
      </c>
      <c r="AW16" s="273">
        <v>0</v>
      </c>
      <c r="AX16" s="273">
        <v>348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680</v>
      </c>
      <c r="BH16" s="273">
        <v>0</v>
      </c>
      <c r="BI16" s="273">
        <v>0</v>
      </c>
      <c r="BJ16" s="273">
        <v>680</v>
      </c>
      <c r="BK16" s="273">
        <f t="shared" si="17"/>
        <v>2527</v>
      </c>
      <c r="BL16" s="273">
        <f t="shared" si="18"/>
        <v>414</v>
      </c>
      <c r="BM16" s="273">
        <v>0</v>
      </c>
      <c r="BN16" s="273">
        <v>62</v>
      </c>
      <c r="BO16" s="273">
        <v>59</v>
      </c>
      <c r="BP16" s="273">
        <v>0</v>
      </c>
      <c r="BQ16" s="273">
        <v>0</v>
      </c>
      <c r="BR16" s="273">
        <v>0</v>
      </c>
      <c r="BS16" s="273">
        <v>293</v>
      </c>
      <c r="BT16" s="273">
        <f t="shared" si="20"/>
        <v>2113</v>
      </c>
      <c r="BU16" s="273">
        <v>0</v>
      </c>
      <c r="BV16" s="273">
        <v>0</v>
      </c>
      <c r="BW16" s="273">
        <v>0</v>
      </c>
      <c r="BX16" s="273">
        <v>71</v>
      </c>
      <c r="BY16" s="273">
        <v>0</v>
      </c>
      <c r="BZ16" s="273">
        <v>0</v>
      </c>
      <c r="CA16" s="273">
        <v>2042</v>
      </c>
      <c r="CB16" s="273">
        <f t="shared" si="22"/>
        <v>22570</v>
      </c>
      <c r="CC16" s="273">
        <f t="shared" si="61"/>
        <v>0</v>
      </c>
      <c r="CD16" s="273">
        <f t="shared" si="62"/>
        <v>17810</v>
      </c>
      <c r="CE16" s="273">
        <f t="shared" si="63"/>
        <v>1204</v>
      </c>
      <c r="CF16" s="273">
        <f t="shared" si="64"/>
        <v>1752</v>
      </c>
      <c r="CG16" s="273">
        <f t="shared" si="24"/>
        <v>0</v>
      </c>
      <c r="CH16" s="273">
        <f t="shared" si="25"/>
        <v>0</v>
      </c>
      <c r="CI16" s="273">
        <f t="shared" si="26"/>
        <v>1804</v>
      </c>
      <c r="CJ16" s="273">
        <f t="shared" si="27"/>
        <v>22156</v>
      </c>
      <c r="CK16" s="273">
        <f t="shared" si="28"/>
        <v>0</v>
      </c>
      <c r="CL16" s="273">
        <f t="shared" si="29"/>
        <v>17748</v>
      </c>
      <c r="CM16" s="273">
        <f t="shared" si="30"/>
        <v>1145</v>
      </c>
      <c r="CN16" s="273">
        <f t="shared" si="31"/>
        <v>1752</v>
      </c>
      <c r="CO16" s="273">
        <f t="shared" si="32"/>
        <v>0</v>
      </c>
      <c r="CP16" s="273">
        <f t="shared" si="33"/>
        <v>0</v>
      </c>
      <c r="CQ16" s="273">
        <f t="shared" si="34"/>
        <v>1511</v>
      </c>
      <c r="CR16" s="273">
        <f t="shared" si="35"/>
        <v>414</v>
      </c>
      <c r="CS16" s="273">
        <f t="shared" si="36"/>
        <v>0</v>
      </c>
      <c r="CT16" s="273">
        <f t="shared" si="37"/>
        <v>62</v>
      </c>
      <c r="CU16" s="273">
        <f t="shared" si="38"/>
        <v>59</v>
      </c>
      <c r="CV16" s="273">
        <f t="shared" si="39"/>
        <v>0</v>
      </c>
      <c r="CW16" s="273">
        <f t="shared" si="65"/>
        <v>0</v>
      </c>
      <c r="CX16" s="273">
        <f t="shared" si="66"/>
        <v>0</v>
      </c>
      <c r="CY16" s="273">
        <f t="shared" si="67"/>
        <v>293</v>
      </c>
      <c r="CZ16" s="273">
        <f t="shared" si="41"/>
        <v>12681</v>
      </c>
      <c r="DA16" s="273">
        <f t="shared" si="42"/>
        <v>0</v>
      </c>
      <c r="DB16" s="273">
        <f t="shared" si="68"/>
        <v>9422</v>
      </c>
      <c r="DC16" s="273">
        <f t="shared" si="69"/>
        <v>118</v>
      </c>
      <c r="DD16" s="273">
        <f t="shared" si="70"/>
        <v>419</v>
      </c>
      <c r="DE16" s="273">
        <f t="shared" si="44"/>
        <v>0</v>
      </c>
      <c r="DF16" s="273">
        <f t="shared" si="71"/>
        <v>0</v>
      </c>
      <c r="DG16" s="273">
        <f t="shared" si="72"/>
        <v>2722</v>
      </c>
      <c r="DH16" s="273">
        <f t="shared" si="45"/>
        <v>10568</v>
      </c>
      <c r="DI16" s="273">
        <f t="shared" si="46"/>
        <v>0</v>
      </c>
      <c r="DJ16" s="273">
        <f t="shared" si="47"/>
        <v>9422</v>
      </c>
      <c r="DK16" s="273">
        <f t="shared" si="48"/>
        <v>118</v>
      </c>
      <c r="DL16" s="273">
        <f t="shared" si="49"/>
        <v>348</v>
      </c>
      <c r="DM16" s="273">
        <f t="shared" si="50"/>
        <v>0</v>
      </c>
      <c r="DN16" s="273">
        <f t="shared" si="51"/>
        <v>0</v>
      </c>
      <c r="DO16" s="273">
        <f t="shared" si="52"/>
        <v>680</v>
      </c>
      <c r="DP16" s="273">
        <f t="shared" si="53"/>
        <v>2113</v>
      </c>
      <c r="DQ16" s="273">
        <f t="shared" si="54"/>
        <v>0</v>
      </c>
      <c r="DR16" s="273">
        <f t="shared" si="55"/>
        <v>0</v>
      </c>
      <c r="DS16" s="273">
        <f t="shared" si="56"/>
        <v>0</v>
      </c>
      <c r="DT16" s="273">
        <f t="shared" si="57"/>
        <v>71</v>
      </c>
      <c r="DU16" s="273">
        <f t="shared" si="58"/>
        <v>0</v>
      </c>
      <c r="DV16" s="273">
        <f t="shared" si="73"/>
        <v>0</v>
      </c>
      <c r="DW16" s="273">
        <f t="shared" si="74"/>
        <v>2042</v>
      </c>
      <c r="DX16" s="273">
        <v>0</v>
      </c>
      <c r="DY16" s="273">
        <f t="shared" si="60"/>
        <v>1</v>
      </c>
      <c r="DZ16" s="273">
        <v>0</v>
      </c>
      <c r="EA16" s="273">
        <v>1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15767</v>
      </c>
      <c r="E17" s="273">
        <f t="shared" si="1"/>
        <v>8582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7649</v>
      </c>
      <c r="K17" s="273">
        <v>0</v>
      </c>
      <c r="L17" s="273">
        <v>7649</v>
      </c>
      <c r="M17" s="273">
        <v>0</v>
      </c>
      <c r="N17" s="273">
        <f t="shared" si="4"/>
        <v>233</v>
      </c>
      <c r="O17" s="273">
        <v>0</v>
      </c>
      <c r="P17" s="273">
        <v>233</v>
      </c>
      <c r="Q17" s="273">
        <v>0</v>
      </c>
      <c r="R17" s="273">
        <f t="shared" si="5"/>
        <v>679</v>
      </c>
      <c r="S17" s="273">
        <v>0</v>
      </c>
      <c r="T17" s="273">
        <v>679</v>
      </c>
      <c r="U17" s="273">
        <v>0</v>
      </c>
      <c r="V17" s="273">
        <f t="shared" si="6"/>
        <v>10</v>
      </c>
      <c r="W17" s="273">
        <v>0</v>
      </c>
      <c r="X17" s="273">
        <v>10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21</v>
      </c>
      <c r="AE17" s="273">
        <v>0</v>
      </c>
      <c r="AF17" s="273">
        <v>21</v>
      </c>
      <c r="AG17" s="273">
        <v>0</v>
      </c>
      <c r="AH17" s="273">
        <f t="shared" si="9"/>
        <v>2337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2337</v>
      </c>
      <c r="AN17" s="273">
        <v>0</v>
      </c>
      <c r="AO17" s="273">
        <v>0</v>
      </c>
      <c r="AP17" s="273">
        <v>2337</v>
      </c>
      <c r="AQ17" s="273">
        <f t="shared" si="12"/>
        <v>0</v>
      </c>
      <c r="AR17" s="273">
        <v>0</v>
      </c>
      <c r="AS17" s="273">
        <v>0</v>
      </c>
      <c r="AT17" s="273">
        <v>0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4848</v>
      </c>
      <c r="BL17" s="273">
        <f t="shared" si="18"/>
        <v>2388</v>
      </c>
      <c r="BM17" s="273">
        <v>0</v>
      </c>
      <c r="BN17" s="273"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2388</v>
      </c>
      <c r="BT17" s="273">
        <f t="shared" si="20"/>
        <v>2460</v>
      </c>
      <c r="BU17" s="273"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2460</v>
      </c>
      <c r="CB17" s="273">
        <f t="shared" si="22"/>
        <v>10970</v>
      </c>
      <c r="CC17" s="273">
        <f t="shared" si="61"/>
        <v>0</v>
      </c>
      <c r="CD17" s="273">
        <f t="shared" si="62"/>
        <v>7649</v>
      </c>
      <c r="CE17" s="273">
        <f t="shared" si="63"/>
        <v>233</v>
      </c>
      <c r="CF17" s="273">
        <f t="shared" si="64"/>
        <v>679</v>
      </c>
      <c r="CG17" s="273">
        <f t="shared" si="24"/>
        <v>10</v>
      </c>
      <c r="CH17" s="273">
        <f t="shared" si="25"/>
        <v>0</v>
      </c>
      <c r="CI17" s="273">
        <f t="shared" si="26"/>
        <v>2409</v>
      </c>
      <c r="CJ17" s="273">
        <f t="shared" si="27"/>
        <v>8582</v>
      </c>
      <c r="CK17" s="273">
        <f t="shared" si="28"/>
        <v>0</v>
      </c>
      <c r="CL17" s="273">
        <f t="shared" si="29"/>
        <v>7649</v>
      </c>
      <c r="CM17" s="273">
        <f t="shared" si="30"/>
        <v>233</v>
      </c>
      <c r="CN17" s="273">
        <f t="shared" si="31"/>
        <v>679</v>
      </c>
      <c r="CO17" s="273">
        <f t="shared" si="32"/>
        <v>10</v>
      </c>
      <c r="CP17" s="273">
        <f t="shared" si="33"/>
        <v>0</v>
      </c>
      <c r="CQ17" s="273">
        <f t="shared" si="34"/>
        <v>21</v>
      </c>
      <c r="CR17" s="273">
        <f t="shared" si="35"/>
        <v>2388</v>
      </c>
      <c r="CS17" s="273">
        <f t="shared" si="36"/>
        <v>0</v>
      </c>
      <c r="CT17" s="273">
        <f t="shared" si="37"/>
        <v>0</v>
      </c>
      <c r="CU17" s="273">
        <f t="shared" si="38"/>
        <v>0</v>
      </c>
      <c r="CV17" s="273">
        <f t="shared" si="39"/>
        <v>0</v>
      </c>
      <c r="CW17" s="273">
        <f t="shared" si="65"/>
        <v>0</v>
      </c>
      <c r="CX17" s="273">
        <f t="shared" si="66"/>
        <v>0</v>
      </c>
      <c r="CY17" s="273">
        <f t="shared" si="67"/>
        <v>2388</v>
      </c>
      <c r="CZ17" s="273">
        <f t="shared" si="41"/>
        <v>4797</v>
      </c>
      <c r="DA17" s="273">
        <f t="shared" si="42"/>
        <v>0</v>
      </c>
      <c r="DB17" s="273">
        <f t="shared" si="68"/>
        <v>2337</v>
      </c>
      <c r="DC17" s="273">
        <f t="shared" si="69"/>
        <v>0</v>
      </c>
      <c r="DD17" s="273">
        <f t="shared" si="70"/>
        <v>0</v>
      </c>
      <c r="DE17" s="273">
        <f t="shared" si="44"/>
        <v>0</v>
      </c>
      <c r="DF17" s="273">
        <f t="shared" si="71"/>
        <v>0</v>
      </c>
      <c r="DG17" s="273">
        <f t="shared" si="72"/>
        <v>2460</v>
      </c>
      <c r="DH17" s="273">
        <f t="shared" si="45"/>
        <v>2337</v>
      </c>
      <c r="DI17" s="273">
        <f t="shared" si="46"/>
        <v>0</v>
      </c>
      <c r="DJ17" s="273">
        <f t="shared" si="47"/>
        <v>2337</v>
      </c>
      <c r="DK17" s="273">
        <f t="shared" si="48"/>
        <v>0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2460</v>
      </c>
      <c r="DQ17" s="273">
        <f t="shared" si="54"/>
        <v>0</v>
      </c>
      <c r="DR17" s="273">
        <f t="shared" si="55"/>
        <v>0</v>
      </c>
      <c r="DS17" s="273">
        <f t="shared" si="56"/>
        <v>0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2460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16749</v>
      </c>
      <c r="E18" s="273">
        <f t="shared" si="1"/>
        <v>9946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8261</v>
      </c>
      <c r="K18" s="273">
        <v>0</v>
      </c>
      <c r="L18" s="273">
        <v>8261</v>
      </c>
      <c r="M18" s="273">
        <v>0</v>
      </c>
      <c r="N18" s="273">
        <f t="shared" si="4"/>
        <v>366</v>
      </c>
      <c r="O18" s="273">
        <v>0</v>
      </c>
      <c r="P18" s="273">
        <v>366</v>
      </c>
      <c r="Q18" s="273">
        <v>0</v>
      </c>
      <c r="R18" s="273">
        <f t="shared" si="5"/>
        <v>983</v>
      </c>
      <c r="S18" s="273">
        <v>0</v>
      </c>
      <c r="T18" s="273">
        <v>983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336</v>
      </c>
      <c r="AE18" s="273">
        <v>0</v>
      </c>
      <c r="AF18" s="273">
        <v>336</v>
      </c>
      <c r="AG18" s="273">
        <v>0</v>
      </c>
      <c r="AH18" s="273">
        <f t="shared" si="9"/>
        <v>6125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5729</v>
      </c>
      <c r="AN18" s="273">
        <v>0</v>
      </c>
      <c r="AO18" s="273">
        <v>0</v>
      </c>
      <c r="AP18" s="273">
        <v>5729</v>
      </c>
      <c r="AQ18" s="273">
        <f t="shared" si="12"/>
        <v>40</v>
      </c>
      <c r="AR18" s="273">
        <v>0</v>
      </c>
      <c r="AS18" s="273">
        <v>0</v>
      </c>
      <c r="AT18" s="273">
        <v>40</v>
      </c>
      <c r="AU18" s="273">
        <f t="shared" si="13"/>
        <v>67</v>
      </c>
      <c r="AV18" s="273">
        <v>0</v>
      </c>
      <c r="AW18" s="273">
        <v>0</v>
      </c>
      <c r="AX18" s="273">
        <v>67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289</v>
      </c>
      <c r="BH18" s="273">
        <v>0</v>
      </c>
      <c r="BI18" s="273">
        <v>0</v>
      </c>
      <c r="BJ18" s="273">
        <v>289</v>
      </c>
      <c r="BK18" s="273">
        <f t="shared" si="17"/>
        <v>678</v>
      </c>
      <c r="BL18" s="273">
        <f t="shared" si="18"/>
        <v>191</v>
      </c>
      <c r="BM18" s="273">
        <v>0</v>
      </c>
      <c r="BN18" s="273">
        <v>25</v>
      </c>
      <c r="BO18" s="273">
        <v>34</v>
      </c>
      <c r="BP18" s="273">
        <v>0</v>
      </c>
      <c r="BQ18" s="273">
        <v>0</v>
      </c>
      <c r="BR18" s="273">
        <v>0</v>
      </c>
      <c r="BS18" s="273">
        <v>132</v>
      </c>
      <c r="BT18" s="273">
        <f t="shared" si="20"/>
        <v>487</v>
      </c>
      <c r="BU18" s="273"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487</v>
      </c>
      <c r="CB18" s="273">
        <f t="shared" si="22"/>
        <v>10137</v>
      </c>
      <c r="CC18" s="273">
        <f t="shared" si="61"/>
        <v>0</v>
      </c>
      <c r="CD18" s="273">
        <f t="shared" si="62"/>
        <v>8286</v>
      </c>
      <c r="CE18" s="273">
        <f t="shared" si="63"/>
        <v>400</v>
      </c>
      <c r="CF18" s="273">
        <f t="shared" si="64"/>
        <v>983</v>
      </c>
      <c r="CG18" s="273">
        <f t="shared" si="24"/>
        <v>0</v>
      </c>
      <c r="CH18" s="273">
        <f t="shared" si="25"/>
        <v>0</v>
      </c>
      <c r="CI18" s="273">
        <f t="shared" si="26"/>
        <v>468</v>
      </c>
      <c r="CJ18" s="273">
        <f t="shared" si="27"/>
        <v>9946</v>
      </c>
      <c r="CK18" s="273">
        <f t="shared" si="28"/>
        <v>0</v>
      </c>
      <c r="CL18" s="273">
        <f t="shared" si="29"/>
        <v>8261</v>
      </c>
      <c r="CM18" s="273">
        <f t="shared" si="30"/>
        <v>366</v>
      </c>
      <c r="CN18" s="273">
        <f t="shared" si="31"/>
        <v>983</v>
      </c>
      <c r="CO18" s="273">
        <f t="shared" si="32"/>
        <v>0</v>
      </c>
      <c r="CP18" s="273">
        <f t="shared" si="33"/>
        <v>0</v>
      </c>
      <c r="CQ18" s="273">
        <f t="shared" si="34"/>
        <v>336</v>
      </c>
      <c r="CR18" s="273">
        <f t="shared" si="35"/>
        <v>191</v>
      </c>
      <c r="CS18" s="273">
        <f t="shared" si="36"/>
        <v>0</v>
      </c>
      <c r="CT18" s="273">
        <f t="shared" si="37"/>
        <v>25</v>
      </c>
      <c r="CU18" s="273">
        <f t="shared" si="38"/>
        <v>34</v>
      </c>
      <c r="CV18" s="273">
        <f t="shared" si="39"/>
        <v>0</v>
      </c>
      <c r="CW18" s="273">
        <f t="shared" si="65"/>
        <v>0</v>
      </c>
      <c r="CX18" s="273">
        <f t="shared" si="66"/>
        <v>0</v>
      </c>
      <c r="CY18" s="273">
        <f t="shared" si="67"/>
        <v>132</v>
      </c>
      <c r="CZ18" s="273">
        <f t="shared" si="41"/>
        <v>6612</v>
      </c>
      <c r="DA18" s="273">
        <f t="shared" si="42"/>
        <v>0</v>
      </c>
      <c r="DB18" s="273">
        <f t="shared" si="68"/>
        <v>5729</v>
      </c>
      <c r="DC18" s="273">
        <f t="shared" si="69"/>
        <v>40</v>
      </c>
      <c r="DD18" s="273">
        <f t="shared" si="70"/>
        <v>67</v>
      </c>
      <c r="DE18" s="273">
        <f t="shared" si="44"/>
        <v>0</v>
      </c>
      <c r="DF18" s="273">
        <f t="shared" si="71"/>
        <v>0</v>
      </c>
      <c r="DG18" s="273">
        <f t="shared" si="72"/>
        <v>776</v>
      </c>
      <c r="DH18" s="273">
        <f t="shared" si="45"/>
        <v>6125</v>
      </c>
      <c r="DI18" s="273">
        <f t="shared" si="46"/>
        <v>0</v>
      </c>
      <c r="DJ18" s="273">
        <f t="shared" si="47"/>
        <v>5729</v>
      </c>
      <c r="DK18" s="273">
        <f t="shared" si="48"/>
        <v>40</v>
      </c>
      <c r="DL18" s="273">
        <f t="shared" si="49"/>
        <v>67</v>
      </c>
      <c r="DM18" s="273">
        <f t="shared" si="50"/>
        <v>0</v>
      </c>
      <c r="DN18" s="273">
        <f t="shared" si="51"/>
        <v>0</v>
      </c>
      <c r="DO18" s="273">
        <f t="shared" si="52"/>
        <v>289</v>
      </c>
      <c r="DP18" s="273">
        <f t="shared" si="53"/>
        <v>487</v>
      </c>
      <c r="DQ18" s="273">
        <f t="shared" si="54"/>
        <v>0</v>
      </c>
      <c r="DR18" s="273">
        <f t="shared" si="55"/>
        <v>0</v>
      </c>
      <c r="DS18" s="273">
        <f t="shared" si="56"/>
        <v>0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487</v>
      </c>
      <c r="DX18" s="273">
        <v>0</v>
      </c>
      <c r="DY18" s="273">
        <f t="shared" si="60"/>
        <v>1</v>
      </c>
      <c r="DZ18" s="273">
        <v>0</v>
      </c>
      <c r="EA18" s="273">
        <v>1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1690</v>
      </c>
      <c r="E19" s="273">
        <f t="shared" si="1"/>
        <v>1137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860</v>
      </c>
      <c r="K19" s="273">
        <v>0</v>
      </c>
      <c r="L19" s="273">
        <v>860</v>
      </c>
      <c r="M19" s="273">
        <v>0</v>
      </c>
      <c r="N19" s="273">
        <f t="shared" si="4"/>
        <v>64</v>
      </c>
      <c r="O19" s="273">
        <v>0</v>
      </c>
      <c r="P19" s="273">
        <v>64</v>
      </c>
      <c r="Q19" s="273">
        <v>0</v>
      </c>
      <c r="R19" s="273">
        <f t="shared" si="5"/>
        <v>61</v>
      </c>
      <c r="S19" s="273">
        <v>0</v>
      </c>
      <c r="T19" s="273">
        <v>61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152</v>
      </c>
      <c r="AE19" s="273">
        <v>0</v>
      </c>
      <c r="AF19" s="273">
        <v>152</v>
      </c>
      <c r="AG19" s="273">
        <v>0</v>
      </c>
      <c r="AH19" s="273">
        <f t="shared" si="9"/>
        <v>465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431</v>
      </c>
      <c r="AN19" s="273">
        <v>0</v>
      </c>
      <c r="AO19" s="273">
        <v>0</v>
      </c>
      <c r="AP19" s="273">
        <v>431</v>
      </c>
      <c r="AQ19" s="273">
        <f t="shared" si="12"/>
        <v>3</v>
      </c>
      <c r="AR19" s="273">
        <v>0</v>
      </c>
      <c r="AS19" s="273">
        <v>0</v>
      </c>
      <c r="AT19" s="273">
        <v>3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31</v>
      </c>
      <c r="BH19" s="273">
        <v>0</v>
      </c>
      <c r="BI19" s="273">
        <v>0</v>
      </c>
      <c r="BJ19" s="273">
        <v>31</v>
      </c>
      <c r="BK19" s="273">
        <f t="shared" si="17"/>
        <v>88</v>
      </c>
      <c r="BL19" s="273">
        <f t="shared" si="18"/>
        <v>23</v>
      </c>
      <c r="BM19" s="273">
        <v>0</v>
      </c>
      <c r="BN19" s="273">
        <v>8</v>
      </c>
      <c r="BO19" s="273">
        <v>1</v>
      </c>
      <c r="BP19" s="273">
        <v>10</v>
      </c>
      <c r="BQ19" s="273">
        <v>0</v>
      </c>
      <c r="BR19" s="273">
        <v>0</v>
      </c>
      <c r="BS19" s="273">
        <v>4</v>
      </c>
      <c r="BT19" s="273">
        <f t="shared" si="20"/>
        <v>65</v>
      </c>
      <c r="BU19" s="273"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65</v>
      </c>
      <c r="CB19" s="273">
        <f t="shared" si="22"/>
        <v>1160</v>
      </c>
      <c r="CC19" s="273">
        <f t="shared" si="61"/>
        <v>0</v>
      </c>
      <c r="CD19" s="273">
        <f t="shared" si="62"/>
        <v>868</v>
      </c>
      <c r="CE19" s="273">
        <f t="shared" si="63"/>
        <v>65</v>
      </c>
      <c r="CF19" s="273">
        <f t="shared" si="64"/>
        <v>71</v>
      </c>
      <c r="CG19" s="273">
        <f t="shared" si="24"/>
        <v>0</v>
      </c>
      <c r="CH19" s="273">
        <f t="shared" si="25"/>
        <v>0</v>
      </c>
      <c r="CI19" s="273">
        <f t="shared" si="26"/>
        <v>156</v>
      </c>
      <c r="CJ19" s="273">
        <f t="shared" si="27"/>
        <v>1137</v>
      </c>
      <c r="CK19" s="273">
        <f t="shared" si="28"/>
        <v>0</v>
      </c>
      <c r="CL19" s="273">
        <f t="shared" si="29"/>
        <v>860</v>
      </c>
      <c r="CM19" s="273">
        <f t="shared" si="30"/>
        <v>64</v>
      </c>
      <c r="CN19" s="273">
        <f t="shared" si="31"/>
        <v>61</v>
      </c>
      <c r="CO19" s="273">
        <f t="shared" si="32"/>
        <v>0</v>
      </c>
      <c r="CP19" s="273">
        <f t="shared" si="33"/>
        <v>0</v>
      </c>
      <c r="CQ19" s="273">
        <f t="shared" si="34"/>
        <v>152</v>
      </c>
      <c r="CR19" s="273">
        <f t="shared" si="35"/>
        <v>23</v>
      </c>
      <c r="CS19" s="273">
        <f t="shared" si="36"/>
        <v>0</v>
      </c>
      <c r="CT19" s="273">
        <f t="shared" si="37"/>
        <v>8</v>
      </c>
      <c r="CU19" s="273">
        <f t="shared" si="38"/>
        <v>1</v>
      </c>
      <c r="CV19" s="273">
        <f t="shared" si="39"/>
        <v>10</v>
      </c>
      <c r="CW19" s="273">
        <f t="shared" si="65"/>
        <v>0</v>
      </c>
      <c r="CX19" s="273">
        <f t="shared" si="66"/>
        <v>0</v>
      </c>
      <c r="CY19" s="273">
        <f t="shared" si="67"/>
        <v>4</v>
      </c>
      <c r="CZ19" s="273">
        <f t="shared" si="41"/>
        <v>530</v>
      </c>
      <c r="DA19" s="273">
        <f t="shared" si="42"/>
        <v>0</v>
      </c>
      <c r="DB19" s="273">
        <f t="shared" si="68"/>
        <v>431</v>
      </c>
      <c r="DC19" s="273">
        <f t="shared" si="69"/>
        <v>3</v>
      </c>
      <c r="DD19" s="273">
        <f t="shared" si="70"/>
        <v>0</v>
      </c>
      <c r="DE19" s="273">
        <f t="shared" si="44"/>
        <v>0</v>
      </c>
      <c r="DF19" s="273">
        <f t="shared" si="71"/>
        <v>0</v>
      </c>
      <c r="DG19" s="273">
        <f t="shared" si="72"/>
        <v>96</v>
      </c>
      <c r="DH19" s="273">
        <f t="shared" si="45"/>
        <v>465</v>
      </c>
      <c r="DI19" s="273">
        <f t="shared" si="46"/>
        <v>0</v>
      </c>
      <c r="DJ19" s="273">
        <f t="shared" si="47"/>
        <v>431</v>
      </c>
      <c r="DK19" s="273">
        <f t="shared" si="48"/>
        <v>3</v>
      </c>
      <c r="DL19" s="273">
        <f t="shared" si="49"/>
        <v>0</v>
      </c>
      <c r="DM19" s="273">
        <f t="shared" si="50"/>
        <v>0</v>
      </c>
      <c r="DN19" s="273">
        <f t="shared" si="51"/>
        <v>0</v>
      </c>
      <c r="DO19" s="273">
        <f t="shared" si="52"/>
        <v>31</v>
      </c>
      <c r="DP19" s="273">
        <f t="shared" si="53"/>
        <v>65</v>
      </c>
      <c r="DQ19" s="273">
        <f t="shared" si="54"/>
        <v>0</v>
      </c>
      <c r="DR19" s="273">
        <f t="shared" si="55"/>
        <v>0</v>
      </c>
      <c r="DS19" s="273">
        <f t="shared" si="56"/>
        <v>0</v>
      </c>
      <c r="DT19" s="273">
        <f t="shared" si="57"/>
        <v>0</v>
      </c>
      <c r="DU19" s="273">
        <f t="shared" si="58"/>
        <v>0</v>
      </c>
      <c r="DV19" s="273">
        <f t="shared" si="73"/>
        <v>0</v>
      </c>
      <c r="DW19" s="273">
        <f t="shared" si="74"/>
        <v>65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12083</v>
      </c>
      <c r="E20" s="273">
        <f t="shared" si="1"/>
        <v>6740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5384</v>
      </c>
      <c r="K20" s="273">
        <v>0</v>
      </c>
      <c r="L20" s="273">
        <v>5384</v>
      </c>
      <c r="M20" s="273">
        <v>0</v>
      </c>
      <c r="N20" s="273">
        <f t="shared" si="4"/>
        <v>172</v>
      </c>
      <c r="O20" s="273">
        <v>0</v>
      </c>
      <c r="P20" s="273">
        <v>172</v>
      </c>
      <c r="Q20" s="273">
        <v>0</v>
      </c>
      <c r="R20" s="273">
        <f t="shared" si="5"/>
        <v>1163</v>
      </c>
      <c r="S20" s="273">
        <v>0</v>
      </c>
      <c r="T20" s="273">
        <v>1163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21</v>
      </c>
      <c r="AE20" s="273">
        <v>0</v>
      </c>
      <c r="AF20" s="273">
        <v>21</v>
      </c>
      <c r="AG20" s="273">
        <v>0</v>
      </c>
      <c r="AH20" s="273">
        <f t="shared" si="9"/>
        <v>2031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1990</v>
      </c>
      <c r="AN20" s="273">
        <v>0</v>
      </c>
      <c r="AO20" s="273">
        <v>0</v>
      </c>
      <c r="AP20" s="273">
        <v>1990</v>
      </c>
      <c r="AQ20" s="273">
        <f t="shared" si="12"/>
        <v>20</v>
      </c>
      <c r="AR20" s="273">
        <v>0</v>
      </c>
      <c r="AS20" s="273">
        <v>0</v>
      </c>
      <c r="AT20" s="273">
        <v>20</v>
      </c>
      <c r="AU20" s="273">
        <f t="shared" si="13"/>
        <v>1</v>
      </c>
      <c r="AV20" s="273">
        <v>0</v>
      </c>
      <c r="AW20" s="273">
        <v>0</v>
      </c>
      <c r="AX20" s="273">
        <v>1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20</v>
      </c>
      <c r="BH20" s="273">
        <v>0</v>
      </c>
      <c r="BI20" s="273">
        <v>0</v>
      </c>
      <c r="BJ20" s="273">
        <v>20</v>
      </c>
      <c r="BK20" s="273">
        <f t="shared" si="17"/>
        <v>3312</v>
      </c>
      <c r="BL20" s="273">
        <f t="shared" si="18"/>
        <v>1152</v>
      </c>
      <c r="BM20" s="273">
        <v>860</v>
      </c>
      <c r="BN20" s="273">
        <v>0</v>
      </c>
      <c r="BO20" s="273">
        <v>120</v>
      </c>
      <c r="BP20" s="273">
        <v>8</v>
      </c>
      <c r="BQ20" s="273">
        <v>0</v>
      </c>
      <c r="BR20" s="273">
        <v>0</v>
      </c>
      <c r="BS20" s="273">
        <v>164</v>
      </c>
      <c r="BT20" s="273">
        <f t="shared" si="20"/>
        <v>2160</v>
      </c>
      <c r="BU20" s="273">
        <v>0</v>
      </c>
      <c r="BV20" s="273">
        <v>2160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2"/>
        <v>7892</v>
      </c>
      <c r="CC20" s="273">
        <f t="shared" si="61"/>
        <v>860</v>
      </c>
      <c r="CD20" s="273">
        <f t="shared" si="62"/>
        <v>5384</v>
      </c>
      <c r="CE20" s="273">
        <f t="shared" si="63"/>
        <v>292</v>
      </c>
      <c r="CF20" s="273">
        <f t="shared" si="64"/>
        <v>1171</v>
      </c>
      <c r="CG20" s="273">
        <f t="shared" si="24"/>
        <v>0</v>
      </c>
      <c r="CH20" s="273">
        <f t="shared" si="25"/>
        <v>0</v>
      </c>
      <c r="CI20" s="273">
        <f t="shared" si="26"/>
        <v>185</v>
      </c>
      <c r="CJ20" s="273">
        <f t="shared" si="27"/>
        <v>6740</v>
      </c>
      <c r="CK20" s="273">
        <f t="shared" si="28"/>
        <v>0</v>
      </c>
      <c r="CL20" s="273">
        <f t="shared" si="29"/>
        <v>5384</v>
      </c>
      <c r="CM20" s="273">
        <f t="shared" si="30"/>
        <v>172</v>
      </c>
      <c r="CN20" s="273">
        <f t="shared" si="31"/>
        <v>1163</v>
      </c>
      <c r="CO20" s="273">
        <f t="shared" si="32"/>
        <v>0</v>
      </c>
      <c r="CP20" s="273">
        <f t="shared" si="33"/>
        <v>0</v>
      </c>
      <c r="CQ20" s="273">
        <f t="shared" si="34"/>
        <v>21</v>
      </c>
      <c r="CR20" s="273">
        <f t="shared" si="35"/>
        <v>1152</v>
      </c>
      <c r="CS20" s="273">
        <f t="shared" si="36"/>
        <v>860</v>
      </c>
      <c r="CT20" s="273">
        <f t="shared" si="37"/>
        <v>0</v>
      </c>
      <c r="CU20" s="273">
        <f t="shared" si="38"/>
        <v>120</v>
      </c>
      <c r="CV20" s="273">
        <f t="shared" si="39"/>
        <v>8</v>
      </c>
      <c r="CW20" s="273">
        <f t="shared" si="65"/>
        <v>0</v>
      </c>
      <c r="CX20" s="273">
        <f t="shared" si="66"/>
        <v>0</v>
      </c>
      <c r="CY20" s="273">
        <f t="shared" si="67"/>
        <v>164</v>
      </c>
      <c r="CZ20" s="273">
        <f t="shared" si="41"/>
        <v>4191</v>
      </c>
      <c r="DA20" s="273">
        <f t="shared" si="42"/>
        <v>0</v>
      </c>
      <c r="DB20" s="273">
        <f t="shared" si="68"/>
        <v>4150</v>
      </c>
      <c r="DC20" s="273">
        <f t="shared" si="69"/>
        <v>20</v>
      </c>
      <c r="DD20" s="273">
        <f t="shared" si="70"/>
        <v>1</v>
      </c>
      <c r="DE20" s="273">
        <f t="shared" si="44"/>
        <v>0</v>
      </c>
      <c r="DF20" s="273">
        <f t="shared" si="71"/>
        <v>0</v>
      </c>
      <c r="DG20" s="273">
        <f t="shared" si="72"/>
        <v>20</v>
      </c>
      <c r="DH20" s="273">
        <f t="shared" si="45"/>
        <v>2031</v>
      </c>
      <c r="DI20" s="273">
        <f t="shared" si="46"/>
        <v>0</v>
      </c>
      <c r="DJ20" s="273">
        <f t="shared" si="47"/>
        <v>1990</v>
      </c>
      <c r="DK20" s="273">
        <f t="shared" si="48"/>
        <v>20</v>
      </c>
      <c r="DL20" s="273">
        <f t="shared" si="49"/>
        <v>1</v>
      </c>
      <c r="DM20" s="273">
        <f t="shared" si="50"/>
        <v>0</v>
      </c>
      <c r="DN20" s="273">
        <f t="shared" si="51"/>
        <v>0</v>
      </c>
      <c r="DO20" s="273">
        <f t="shared" si="52"/>
        <v>20</v>
      </c>
      <c r="DP20" s="273">
        <f t="shared" si="53"/>
        <v>2160</v>
      </c>
      <c r="DQ20" s="273">
        <f t="shared" si="54"/>
        <v>0</v>
      </c>
      <c r="DR20" s="273">
        <f t="shared" si="55"/>
        <v>2160</v>
      </c>
      <c r="DS20" s="273">
        <f t="shared" si="56"/>
        <v>0</v>
      </c>
      <c r="DT20" s="273">
        <f t="shared" si="57"/>
        <v>0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8741</v>
      </c>
      <c r="E21" s="273">
        <f t="shared" si="1"/>
        <v>5047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4096</v>
      </c>
      <c r="K21" s="273">
        <v>0</v>
      </c>
      <c r="L21" s="273">
        <v>4096</v>
      </c>
      <c r="M21" s="273">
        <v>0</v>
      </c>
      <c r="N21" s="273">
        <f t="shared" si="4"/>
        <v>162</v>
      </c>
      <c r="O21" s="273">
        <v>0</v>
      </c>
      <c r="P21" s="273">
        <v>162</v>
      </c>
      <c r="Q21" s="273">
        <v>0</v>
      </c>
      <c r="R21" s="273">
        <f t="shared" si="5"/>
        <v>767</v>
      </c>
      <c r="S21" s="273">
        <v>0</v>
      </c>
      <c r="T21" s="273">
        <v>767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22</v>
      </c>
      <c r="AE21" s="273">
        <v>0</v>
      </c>
      <c r="AF21" s="273">
        <v>22</v>
      </c>
      <c r="AG21" s="273">
        <v>0</v>
      </c>
      <c r="AH21" s="273">
        <f t="shared" si="9"/>
        <v>1566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1540</v>
      </c>
      <c r="AN21" s="273">
        <v>0</v>
      </c>
      <c r="AO21" s="273">
        <v>0</v>
      </c>
      <c r="AP21" s="273">
        <v>1540</v>
      </c>
      <c r="AQ21" s="273">
        <f t="shared" si="12"/>
        <v>9</v>
      </c>
      <c r="AR21" s="273">
        <v>0</v>
      </c>
      <c r="AS21" s="273">
        <v>0</v>
      </c>
      <c r="AT21" s="273">
        <v>9</v>
      </c>
      <c r="AU21" s="273">
        <f t="shared" si="13"/>
        <v>1</v>
      </c>
      <c r="AV21" s="273">
        <v>0</v>
      </c>
      <c r="AW21" s="273">
        <v>0</v>
      </c>
      <c r="AX21" s="273">
        <v>1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16</v>
      </c>
      <c r="BH21" s="273">
        <v>0</v>
      </c>
      <c r="BI21" s="273">
        <v>0</v>
      </c>
      <c r="BJ21" s="273">
        <v>16</v>
      </c>
      <c r="BK21" s="273">
        <f t="shared" si="17"/>
        <v>2128</v>
      </c>
      <c r="BL21" s="273">
        <f t="shared" si="18"/>
        <v>408</v>
      </c>
      <c r="BM21" s="273">
        <v>398</v>
      </c>
      <c r="BN21" s="273">
        <v>0</v>
      </c>
      <c r="BO21" s="273">
        <v>6</v>
      </c>
      <c r="BP21" s="273">
        <v>4</v>
      </c>
      <c r="BQ21" s="273">
        <v>0</v>
      </c>
      <c r="BR21" s="273">
        <v>0</v>
      </c>
      <c r="BS21" s="273">
        <v>0</v>
      </c>
      <c r="BT21" s="273">
        <f t="shared" si="20"/>
        <v>1720</v>
      </c>
      <c r="BU21" s="273">
        <v>0</v>
      </c>
      <c r="BV21" s="273">
        <v>1720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2"/>
        <v>5455</v>
      </c>
      <c r="CC21" s="273">
        <f t="shared" si="61"/>
        <v>398</v>
      </c>
      <c r="CD21" s="273">
        <f t="shared" si="62"/>
        <v>4096</v>
      </c>
      <c r="CE21" s="273">
        <f t="shared" si="63"/>
        <v>168</v>
      </c>
      <c r="CF21" s="273">
        <f t="shared" si="64"/>
        <v>771</v>
      </c>
      <c r="CG21" s="273">
        <f t="shared" si="24"/>
        <v>0</v>
      </c>
      <c r="CH21" s="273">
        <f t="shared" si="25"/>
        <v>0</v>
      </c>
      <c r="CI21" s="273">
        <f t="shared" si="26"/>
        <v>22</v>
      </c>
      <c r="CJ21" s="273">
        <f t="shared" si="27"/>
        <v>5047</v>
      </c>
      <c r="CK21" s="273">
        <f t="shared" si="28"/>
        <v>0</v>
      </c>
      <c r="CL21" s="273">
        <f t="shared" si="29"/>
        <v>4096</v>
      </c>
      <c r="CM21" s="273">
        <f t="shared" si="30"/>
        <v>162</v>
      </c>
      <c r="CN21" s="273">
        <f t="shared" si="31"/>
        <v>767</v>
      </c>
      <c r="CO21" s="273">
        <f t="shared" si="32"/>
        <v>0</v>
      </c>
      <c r="CP21" s="273">
        <f t="shared" si="33"/>
        <v>0</v>
      </c>
      <c r="CQ21" s="273">
        <f t="shared" si="34"/>
        <v>22</v>
      </c>
      <c r="CR21" s="273">
        <f t="shared" si="35"/>
        <v>408</v>
      </c>
      <c r="CS21" s="273">
        <f t="shared" si="36"/>
        <v>398</v>
      </c>
      <c r="CT21" s="273">
        <f t="shared" si="37"/>
        <v>0</v>
      </c>
      <c r="CU21" s="273">
        <f t="shared" si="38"/>
        <v>6</v>
      </c>
      <c r="CV21" s="273">
        <f t="shared" si="39"/>
        <v>4</v>
      </c>
      <c r="CW21" s="273">
        <f t="shared" si="65"/>
        <v>0</v>
      </c>
      <c r="CX21" s="273">
        <f t="shared" si="66"/>
        <v>0</v>
      </c>
      <c r="CY21" s="273">
        <f t="shared" si="67"/>
        <v>0</v>
      </c>
      <c r="CZ21" s="273">
        <f t="shared" si="41"/>
        <v>3286</v>
      </c>
      <c r="DA21" s="273">
        <f t="shared" si="42"/>
        <v>0</v>
      </c>
      <c r="DB21" s="273">
        <f t="shared" si="68"/>
        <v>3260</v>
      </c>
      <c r="DC21" s="273">
        <f t="shared" si="69"/>
        <v>9</v>
      </c>
      <c r="DD21" s="273">
        <f t="shared" si="70"/>
        <v>1</v>
      </c>
      <c r="DE21" s="273">
        <f t="shared" si="44"/>
        <v>0</v>
      </c>
      <c r="DF21" s="273">
        <f t="shared" si="71"/>
        <v>0</v>
      </c>
      <c r="DG21" s="273">
        <f t="shared" si="72"/>
        <v>16</v>
      </c>
      <c r="DH21" s="273">
        <f t="shared" si="45"/>
        <v>1566</v>
      </c>
      <c r="DI21" s="273">
        <f t="shared" si="46"/>
        <v>0</v>
      </c>
      <c r="DJ21" s="273">
        <f t="shared" si="47"/>
        <v>1540</v>
      </c>
      <c r="DK21" s="273">
        <f t="shared" si="48"/>
        <v>9</v>
      </c>
      <c r="DL21" s="273">
        <f t="shared" si="49"/>
        <v>1</v>
      </c>
      <c r="DM21" s="273">
        <f t="shared" si="50"/>
        <v>0</v>
      </c>
      <c r="DN21" s="273">
        <f t="shared" si="51"/>
        <v>0</v>
      </c>
      <c r="DO21" s="273">
        <f t="shared" si="52"/>
        <v>16</v>
      </c>
      <c r="DP21" s="273">
        <f t="shared" si="53"/>
        <v>1720</v>
      </c>
      <c r="DQ21" s="273">
        <f t="shared" si="54"/>
        <v>0</v>
      </c>
      <c r="DR21" s="273">
        <f t="shared" si="55"/>
        <v>1720</v>
      </c>
      <c r="DS21" s="273">
        <f t="shared" si="56"/>
        <v>0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6002</v>
      </c>
      <c r="E22" s="273">
        <f t="shared" si="1"/>
        <v>4310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3131</v>
      </c>
      <c r="K22" s="273">
        <v>0</v>
      </c>
      <c r="L22" s="273">
        <v>3115</v>
      </c>
      <c r="M22" s="273">
        <v>16</v>
      </c>
      <c r="N22" s="273">
        <f t="shared" si="4"/>
        <v>224</v>
      </c>
      <c r="O22" s="273">
        <v>0</v>
      </c>
      <c r="P22" s="273">
        <v>223</v>
      </c>
      <c r="Q22" s="273">
        <v>1</v>
      </c>
      <c r="R22" s="273">
        <f t="shared" si="5"/>
        <v>885</v>
      </c>
      <c r="S22" s="273">
        <v>0</v>
      </c>
      <c r="T22" s="273">
        <v>883</v>
      </c>
      <c r="U22" s="273">
        <v>2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70</v>
      </c>
      <c r="AE22" s="273">
        <v>0</v>
      </c>
      <c r="AF22" s="273">
        <v>21</v>
      </c>
      <c r="AG22" s="273">
        <v>49</v>
      </c>
      <c r="AH22" s="273">
        <f t="shared" si="9"/>
        <v>877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873</v>
      </c>
      <c r="AN22" s="273">
        <v>0</v>
      </c>
      <c r="AO22" s="273">
        <v>0</v>
      </c>
      <c r="AP22" s="273">
        <v>873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4</v>
      </c>
      <c r="BH22" s="273">
        <v>0</v>
      </c>
      <c r="BI22" s="273">
        <v>0</v>
      </c>
      <c r="BJ22" s="273">
        <v>4</v>
      </c>
      <c r="BK22" s="273">
        <f t="shared" si="17"/>
        <v>815</v>
      </c>
      <c r="BL22" s="273">
        <f t="shared" si="18"/>
        <v>355</v>
      </c>
      <c r="BM22" s="273">
        <v>0</v>
      </c>
      <c r="BN22" s="273">
        <v>64</v>
      </c>
      <c r="BO22" s="273">
        <v>14</v>
      </c>
      <c r="BP22" s="273">
        <v>32</v>
      </c>
      <c r="BQ22" s="273">
        <v>0</v>
      </c>
      <c r="BR22" s="273">
        <v>0</v>
      </c>
      <c r="BS22" s="273">
        <v>245</v>
      </c>
      <c r="BT22" s="273">
        <f t="shared" si="20"/>
        <v>460</v>
      </c>
      <c r="BU22" s="273">
        <v>0</v>
      </c>
      <c r="BV22" s="273">
        <v>96</v>
      </c>
      <c r="BW22" s="273">
        <v>2</v>
      </c>
      <c r="BX22" s="273">
        <v>1</v>
      </c>
      <c r="BY22" s="273">
        <v>0</v>
      </c>
      <c r="BZ22" s="273">
        <v>245</v>
      </c>
      <c r="CA22" s="273">
        <v>116</v>
      </c>
      <c r="CB22" s="273">
        <f t="shared" si="22"/>
        <v>4665</v>
      </c>
      <c r="CC22" s="273">
        <f t="shared" si="61"/>
        <v>0</v>
      </c>
      <c r="CD22" s="273">
        <f t="shared" si="62"/>
        <v>3195</v>
      </c>
      <c r="CE22" s="273">
        <f t="shared" si="63"/>
        <v>238</v>
      </c>
      <c r="CF22" s="273">
        <f t="shared" si="64"/>
        <v>917</v>
      </c>
      <c r="CG22" s="273">
        <f t="shared" si="24"/>
        <v>0</v>
      </c>
      <c r="CH22" s="273">
        <f t="shared" si="25"/>
        <v>0</v>
      </c>
      <c r="CI22" s="273">
        <f t="shared" si="26"/>
        <v>315</v>
      </c>
      <c r="CJ22" s="273">
        <f t="shared" si="27"/>
        <v>4310</v>
      </c>
      <c r="CK22" s="273">
        <f t="shared" si="28"/>
        <v>0</v>
      </c>
      <c r="CL22" s="273">
        <f t="shared" si="29"/>
        <v>3131</v>
      </c>
      <c r="CM22" s="273">
        <f t="shared" si="30"/>
        <v>224</v>
      </c>
      <c r="CN22" s="273">
        <f t="shared" si="31"/>
        <v>885</v>
      </c>
      <c r="CO22" s="273">
        <f t="shared" si="32"/>
        <v>0</v>
      </c>
      <c r="CP22" s="273">
        <f t="shared" si="33"/>
        <v>0</v>
      </c>
      <c r="CQ22" s="273">
        <f t="shared" si="34"/>
        <v>70</v>
      </c>
      <c r="CR22" s="273">
        <f t="shared" si="35"/>
        <v>355</v>
      </c>
      <c r="CS22" s="273">
        <f t="shared" si="36"/>
        <v>0</v>
      </c>
      <c r="CT22" s="273">
        <f t="shared" si="37"/>
        <v>64</v>
      </c>
      <c r="CU22" s="273">
        <f t="shared" si="38"/>
        <v>14</v>
      </c>
      <c r="CV22" s="273">
        <f t="shared" si="39"/>
        <v>32</v>
      </c>
      <c r="CW22" s="273">
        <f t="shared" si="65"/>
        <v>0</v>
      </c>
      <c r="CX22" s="273">
        <f t="shared" si="66"/>
        <v>0</v>
      </c>
      <c r="CY22" s="273">
        <f t="shared" si="67"/>
        <v>245</v>
      </c>
      <c r="CZ22" s="273">
        <f t="shared" si="41"/>
        <v>1337</v>
      </c>
      <c r="DA22" s="273">
        <f t="shared" si="42"/>
        <v>0</v>
      </c>
      <c r="DB22" s="273">
        <f t="shared" si="68"/>
        <v>969</v>
      </c>
      <c r="DC22" s="273">
        <f t="shared" si="69"/>
        <v>2</v>
      </c>
      <c r="DD22" s="273">
        <f t="shared" si="70"/>
        <v>1</v>
      </c>
      <c r="DE22" s="273">
        <f t="shared" si="44"/>
        <v>0</v>
      </c>
      <c r="DF22" s="273">
        <f t="shared" si="71"/>
        <v>245</v>
      </c>
      <c r="DG22" s="273">
        <f t="shared" si="72"/>
        <v>120</v>
      </c>
      <c r="DH22" s="273">
        <f t="shared" si="45"/>
        <v>877</v>
      </c>
      <c r="DI22" s="273">
        <f t="shared" si="46"/>
        <v>0</v>
      </c>
      <c r="DJ22" s="273">
        <f t="shared" si="47"/>
        <v>873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4</v>
      </c>
      <c r="DP22" s="273">
        <f t="shared" si="53"/>
        <v>460</v>
      </c>
      <c r="DQ22" s="273">
        <f t="shared" si="54"/>
        <v>0</v>
      </c>
      <c r="DR22" s="273">
        <f t="shared" si="55"/>
        <v>96</v>
      </c>
      <c r="DS22" s="273">
        <f t="shared" si="56"/>
        <v>2</v>
      </c>
      <c r="DT22" s="273">
        <f t="shared" si="57"/>
        <v>1</v>
      </c>
      <c r="DU22" s="273">
        <f t="shared" si="58"/>
        <v>0</v>
      </c>
      <c r="DV22" s="273">
        <f t="shared" si="73"/>
        <v>245</v>
      </c>
      <c r="DW22" s="273">
        <f t="shared" si="74"/>
        <v>116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3552</v>
      </c>
      <c r="E23" s="273">
        <f t="shared" si="1"/>
        <v>2414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1736</v>
      </c>
      <c r="K23" s="273">
        <v>0</v>
      </c>
      <c r="L23" s="273">
        <v>1727</v>
      </c>
      <c r="M23" s="273">
        <v>9</v>
      </c>
      <c r="N23" s="273">
        <f t="shared" si="4"/>
        <v>94</v>
      </c>
      <c r="O23" s="273">
        <v>0</v>
      </c>
      <c r="P23" s="273">
        <v>90</v>
      </c>
      <c r="Q23" s="273">
        <v>4</v>
      </c>
      <c r="R23" s="273">
        <f t="shared" si="5"/>
        <v>337</v>
      </c>
      <c r="S23" s="273">
        <v>0</v>
      </c>
      <c r="T23" s="273">
        <v>337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247</v>
      </c>
      <c r="AE23" s="273">
        <v>0</v>
      </c>
      <c r="AF23" s="273">
        <v>199</v>
      </c>
      <c r="AG23" s="273">
        <v>48</v>
      </c>
      <c r="AH23" s="273">
        <f t="shared" si="9"/>
        <v>758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744</v>
      </c>
      <c r="AN23" s="273">
        <v>0</v>
      </c>
      <c r="AO23" s="273">
        <v>0</v>
      </c>
      <c r="AP23" s="273">
        <v>744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14</v>
      </c>
      <c r="BH23" s="273">
        <v>0</v>
      </c>
      <c r="BI23" s="273">
        <v>0</v>
      </c>
      <c r="BJ23" s="273">
        <v>14</v>
      </c>
      <c r="BK23" s="273">
        <f t="shared" si="17"/>
        <v>380</v>
      </c>
      <c r="BL23" s="273">
        <f t="shared" si="18"/>
        <v>164</v>
      </c>
      <c r="BM23" s="273">
        <v>0</v>
      </c>
      <c r="BN23" s="273">
        <v>20</v>
      </c>
      <c r="BO23" s="273">
        <v>5</v>
      </c>
      <c r="BP23" s="273">
        <v>6</v>
      </c>
      <c r="BQ23" s="273">
        <v>0</v>
      </c>
      <c r="BR23" s="273">
        <v>0</v>
      </c>
      <c r="BS23" s="273">
        <v>133</v>
      </c>
      <c r="BT23" s="273">
        <f t="shared" si="20"/>
        <v>216</v>
      </c>
      <c r="BU23" s="273">
        <v>0</v>
      </c>
      <c r="BV23" s="273">
        <v>112</v>
      </c>
      <c r="BW23" s="273">
        <v>2</v>
      </c>
      <c r="BX23" s="273">
        <v>2</v>
      </c>
      <c r="BY23" s="273">
        <v>0</v>
      </c>
      <c r="BZ23" s="273">
        <v>71</v>
      </c>
      <c r="CA23" s="273">
        <v>29</v>
      </c>
      <c r="CB23" s="273">
        <f t="shared" si="22"/>
        <v>2578</v>
      </c>
      <c r="CC23" s="273">
        <f t="shared" si="61"/>
        <v>0</v>
      </c>
      <c r="CD23" s="273">
        <f t="shared" si="62"/>
        <v>1756</v>
      </c>
      <c r="CE23" s="273">
        <f t="shared" si="63"/>
        <v>99</v>
      </c>
      <c r="CF23" s="273">
        <f t="shared" si="64"/>
        <v>343</v>
      </c>
      <c r="CG23" s="273">
        <f t="shared" si="24"/>
        <v>0</v>
      </c>
      <c r="CH23" s="273">
        <f t="shared" si="25"/>
        <v>0</v>
      </c>
      <c r="CI23" s="273">
        <f t="shared" si="26"/>
        <v>380</v>
      </c>
      <c r="CJ23" s="273">
        <f t="shared" si="27"/>
        <v>2414</v>
      </c>
      <c r="CK23" s="273">
        <f t="shared" si="28"/>
        <v>0</v>
      </c>
      <c r="CL23" s="273">
        <f t="shared" si="29"/>
        <v>1736</v>
      </c>
      <c r="CM23" s="273">
        <f t="shared" si="30"/>
        <v>94</v>
      </c>
      <c r="CN23" s="273">
        <f t="shared" si="31"/>
        <v>337</v>
      </c>
      <c r="CO23" s="273">
        <f t="shared" si="32"/>
        <v>0</v>
      </c>
      <c r="CP23" s="273">
        <f t="shared" si="33"/>
        <v>0</v>
      </c>
      <c r="CQ23" s="273">
        <f t="shared" si="34"/>
        <v>247</v>
      </c>
      <c r="CR23" s="273">
        <f t="shared" si="35"/>
        <v>164</v>
      </c>
      <c r="CS23" s="273">
        <f t="shared" si="36"/>
        <v>0</v>
      </c>
      <c r="CT23" s="273">
        <f t="shared" si="37"/>
        <v>20</v>
      </c>
      <c r="CU23" s="273">
        <f t="shared" si="38"/>
        <v>5</v>
      </c>
      <c r="CV23" s="273">
        <f t="shared" si="39"/>
        <v>6</v>
      </c>
      <c r="CW23" s="273">
        <f t="shared" si="65"/>
        <v>0</v>
      </c>
      <c r="CX23" s="273">
        <f t="shared" si="66"/>
        <v>0</v>
      </c>
      <c r="CY23" s="273">
        <f t="shared" si="67"/>
        <v>133</v>
      </c>
      <c r="CZ23" s="273">
        <f t="shared" si="41"/>
        <v>974</v>
      </c>
      <c r="DA23" s="273">
        <f t="shared" si="42"/>
        <v>0</v>
      </c>
      <c r="DB23" s="273">
        <f t="shared" si="68"/>
        <v>856</v>
      </c>
      <c r="DC23" s="273">
        <f t="shared" si="69"/>
        <v>2</v>
      </c>
      <c r="DD23" s="273">
        <f t="shared" si="70"/>
        <v>2</v>
      </c>
      <c r="DE23" s="273">
        <f t="shared" si="44"/>
        <v>0</v>
      </c>
      <c r="DF23" s="273">
        <f t="shared" si="71"/>
        <v>71</v>
      </c>
      <c r="DG23" s="273">
        <f t="shared" si="72"/>
        <v>43</v>
      </c>
      <c r="DH23" s="273">
        <f t="shared" si="45"/>
        <v>758</v>
      </c>
      <c r="DI23" s="273">
        <f t="shared" si="46"/>
        <v>0</v>
      </c>
      <c r="DJ23" s="273">
        <f t="shared" si="47"/>
        <v>744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14</v>
      </c>
      <c r="DP23" s="273">
        <f t="shared" si="53"/>
        <v>216</v>
      </c>
      <c r="DQ23" s="273">
        <f t="shared" si="54"/>
        <v>0</v>
      </c>
      <c r="DR23" s="273">
        <f t="shared" si="55"/>
        <v>112</v>
      </c>
      <c r="DS23" s="273">
        <f t="shared" si="56"/>
        <v>2</v>
      </c>
      <c r="DT23" s="273">
        <f t="shared" si="57"/>
        <v>2</v>
      </c>
      <c r="DU23" s="273">
        <f t="shared" si="58"/>
        <v>0</v>
      </c>
      <c r="DV23" s="273">
        <f t="shared" si="73"/>
        <v>71</v>
      </c>
      <c r="DW23" s="273">
        <f t="shared" si="74"/>
        <v>29</v>
      </c>
      <c r="DX23" s="273">
        <v>1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4759</v>
      </c>
      <c r="E24" s="273">
        <f t="shared" si="1"/>
        <v>3012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2520</v>
      </c>
      <c r="K24" s="273">
        <v>0</v>
      </c>
      <c r="L24" s="273">
        <v>2520</v>
      </c>
      <c r="M24" s="273">
        <v>0</v>
      </c>
      <c r="N24" s="273">
        <f t="shared" si="4"/>
        <v>74</v>
      </c>
      <c r="O24" s="273">
        <v>0</v>
      </c>
      <c r="P24" s="273">
        <v>74</v>
      </c>
      <c r="Q24" s="273">
        <v>0</v>
      </c>
      <c r="R24" s="273">
        <f t="shared" si="5"/>
        <v>418</v>
      </c>
      <c r="S24" s="273">
        <v>0</v>
      </c>
      <c r="T24" s="273">
        <v>418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0</v>
      </c>
      <c r="AE24" s="273">
        <v>0</v>
      </c>
      <c r="AF24" s="273">
        <v>0</v>
      </c>
      <c r="AG24" s="273">
        <v>0</v>
      </c>
      <c r="AH24" s="273">
        <f t="shared" si="9"/>
        <v>792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739</v>
      </c>
      <c r="AN24" s="273">
        <v>0</v>
      </c>
      <c r="AO24" s="273">
        <v>0</v>
      </c>
      <c r="AP24" s="273">
        <v>739</v>
      </c>
      <c r="AQ24" s="273">
        <f t="shared" si="12"/>
        <v>34</v>
      </c>
      <c r="AR24" s="273">
        <v>0</v>
      </c>
      <c r="AS24" s="273">
        <v>0</v>
      </c>
      <c r="AT24" s="273">
        <v>34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19</v>
      </c>
      <c r="BD24" s="273">
        <v>0</v>
      </c>
      <c r="BE24" s="273">
        <v>19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955</v>
      </c>
      <c r="BL24" s="273">
        <f t="shared" si="18"/>
        <v>628</v>
      </c>
      <c r="BM24" s="273">
        <v>0</v>
      </c>
      <c r="BN24" s="273">
        <v>504</v>
      </c>
      <c r="BO24" s="273">
        <v>124</v>
      </c>
      <c r="BP24" s="273">
        <v>0</v>
      </c>
      <c r="BQ24" s="273">
        <v>0</v>
      </c>
      <c r="BR24" s="273">
        <v>0</v>
      </c>
      <c r="BS24" s="273">
        <v>0</v>
      </c>
      <c r="BT24" s="273">
        <f t="shared" si="20"/>
        <v>327</v>
      </c>
      <c r="BU24" s="273">
        <v>0</v>
      </c>
      <c r="BV24" s="273">
        <v>134</v>
      </c>
      <c r="BW24" s="273">
        <v>0</v>
      </c>
      <c r="BX24" s="273">
        <v>0</v>
      </c>
      <c r="BY24" s="273">
        <v>0</v>
      </c>
      <c r="BZ24" s="273">
        <v>193</v>
      </c>
      <c r="CA24" s="273">
        <v>0</v>
      </c>
      <c r="CB24" s="273">
        <f t="shared" si="22"/>
        <v>3640</v>
      </c>
      <c r="CC24" s="273">
        <f t="shared" si="61"/>
        <v>0</v>
      </c>
      <c r="CD24" s="273">
        <f t="shared" si="62"/>
        <v>3024</v>
      </c>
      <c r="CE24" s="273">
        <f t="shared" si="63"/>
        <v>198</v>
      </c>
      <c r="CF24" s="273">
        <f t="shared" si="64"/>
        <v>418</v>
      </c>
      <c r="CG24" s="273">
        <f t="shared" si="24"/>
        <v>0</v>
      </c>
      <c r="CH24" s="273">
        <f t="shared" si="25"/>
        <v>0</v>
      </c>
      <c r="CI24" s="273">
        <f t="shared" si="26"/>
        <v>0</v>
      </c>
      <c r="CJ24" s="273">
        <f t="shared" si="27"/>
        <v>3012</v>
      </c>
      <c r="CK24" s="273">
        <f t="shared" si="28"/>
        <v>0</v>
      </c>
      <c r="CL24" s="273">
        <f t="shared" si="29"/>
        <v>2520</v>
      </c>
      <c r="CM24" s="273">
        <f t="shared" si="30"/>
        <v>74</v>
      </c>
      <c r="CN24" s="273">
        <f t="shared" si="31"/>
        <v>418</v>
      </c>
      <c r="CO24" s="273">
        <f t="shared" si="32"/>
        <v>0</v>
      </c>
      <c r="CP24" s="273">
        <f t="shared" si="33"/>
        <v>0</v>
      </c>
      <c r="CQ24" s="273">
        <f t="shared" si="34"/>
        <v>0</v>
      </c>
      <c r="CR24" s="273">
        <f t="shared" si="35"/>
        <v>628</v>
      </c>
      <c r="CS24" s="273">
        <f t="shared" si="36"/>
        <v>0</v>
      </c>
      <c r="CT24" s="273">
        <f t="shared" si="37"/>
        <v>504</v>
      </c>
      <c r="CU24" s="273">
        <f t="shared" si="38"/>
        <v>124</v>
      </c>
      <c r="CV24" s="273">
        <f t="shared" si="39"/>
        <v>0</v>
      </c>
      <c r="CW24" s="273">
        <f t="shared" si="65"/>
        <v>0</v>
      </c>
      <c r="CX24" s="273">
        <f t="shared" si="66"/>
        <v>0</v>
      </c>
      <c r="CY24" s="273">
        <f t="shared" si="67"/>
        <v>0</v>
      </c>
      <c r="CZ24" s="273">
        <f t="shared" si="41"/>
        <v>1119</v>
      </c>
      <c r="DA24" s="273">
        <f t="shared" si="42"/>
        <v>0</v>
      </c>
      <c r="DB24" s="273">
        <f t="shared" si="68"/>
        <v>873</v>
      </c>
      <c r="DC24" s="273">
        <f t="shared" si="69"/>
        <v>34</v>
      </c>
      <c r="DD24" s="273">
        <f t="shared" si="70"/>
        <v>0</v>
      </c>
      <c r="DE24" s="273">
        <f t="shared" si="44"/>
        <v>0</v>
      </c>
      <c r="DF24" s="273">
        <f t="shared" si="71"/>
        <v>212</v>
      </c>
      <c r="DG24" s="273">
        <f t="shared" si="72"/>
        <v>0</v>
      </c>
      <c r="DH24" s="273">
        <f t="shared" si="45"/>
        <v>792</v>
      </c>
      <c r="DI24" s="273">
        <f t="shared" si="46"/>
        <v>0</v>
      </c>
      <c r="DJ24" s="273">
        <f t="shared" si="47"/>
        <v>739</v>
      </c>
      <c r="DK24" s="273">
        <f t="shared" si="48"/>
        <v>34</v>
      </c>
      <c r="DL24" s="273">
        <f t="shared" si="49"/>
        <v>0</v>
      </c>
      <c r="DM24" s="273">
        <f t="shared" si="50"/>
        <v>0</v>
      </c>
      <c r="DN24" s="273">
        <f t="shared" si="51"/>
        <v>19</v>
      </c>
      <c r="DO24" s="273">
        <f t="shared" si="52"/>
        <v>0</v>
      </c>
      <c r="DP24" s="273">
        <f t="shared" si="53"/>
        <v>327</v>
      </c>
      <c r="DQ24" s="273">
        <f t="shared" si="54"/>
        <v>0</v>
      </c>
      <c r="DR24" s="273">
        <f t="shared" si="55"/>
        <v>134</v>
      </c>
      <c r="DS24" s="273">
        <f t="shared" si="56"/>
        <v>0</v>
      </c>
      <c r="DT24" s="273">
        <f t="shared" si="57"/>
        <v>0</v>
      </c>
      <c r="DU24" s="273">
        <f t="shared" si="58"/>
        <v>0</v>
      </c>
      <c r="DV24" s="273">
        <f t="shared" si="73"/>
        <v>193</v>
      </c>
      <c r="DW24" s="273">
        <f t="shared" si="74"/>
        <v>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2345</v>
      </c>
      <c r="E25" s="273">
        <f t="shared" si="1"/>
        <v>2213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1811</v>
      </c>
      <c r="K25" s="273">
        <v>0</v>
      </c>
      <c r="L25" s="273">
        <v>1235</v>
      </c>
      <c r="M25" s="273">
        <v>576</v>
      </c>
      <c r="N25" s="273">
        <f t="shared" si="4"/>
        <v>14</v>
      </c>
      <c r="O25" s="273">
        <v>0</v>
      </c>
      <c r="P25" s="273">
        <v>14</v>
      </c>
      <c r="Q25" s="273">
        <v>0</v>
      </c>
      <c r="R25" s="273">
        <f t="shared" si="5"/>
        <v>388</v>
      </c>
      <c r="S25" s="273">
        <v>0</v>
      </c>
      <c r="T25" s="273">
        <v>388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0</v>
      </c>
      <c r="AE25" s="273">
        <v>0</v>
      </c>
      <c r="AF25" s="273">
        <v>0</v>
      </c>
      <c r="AG25" s="273">
        <v>0</v>
      </c>
      <c r="AH25" s="273">
        <f t="shared" si="9"/>
        <v>7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0</v>
      </c>
      <c r="AN25" s="273">
        <v>0</v>
      </c>
      <c r="AO25" s="273">
        <v>0</v>
      </c>
      <c r="AP25" s="273">
        <v>0</v>
      </c>
      <c r="AQ25" s="273">
        <f t="shared" si="12"/>
        <v>7</v>
      </c>
      <c r="AR25" s="273">
        <v>0</v>
      </c>
      <c r="AS25" s="273">
        <v>0</v>
      </c>
      <c r="AT25" s="273">
        <v>7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125</v>
      </c>
      <c r="BL25" s="273">
        <f t="shared" si="18"/>
        <v>10</v>
      </c>
      <c r="BM25" s="273">
        <v>0</v>
      </c>
      <c r="BN25" s="273">
        <v>7</v>
      </c>
      <c r="BO25" s="273">
        <v>3</v>
      </c>
      <c r="BP25" s="273">
        <v>0</v>
      </c>
      <c r="BQ25" s="273">
        <v>0</v>
      </c>
      <c r="BR25" s="273">
        <v>0</v>
      </c>
      <c r="BS25" s="273">
        <v>0</v>
      </c>
      <c r="BT25" s="273">
        <f t="shared" si="20"/>
        <v>115</v>
      </c>
      <c r="BU25" s="273">
        <v>0</v>
      </c>
      <c r="BV25" s="273">
        <v>114</v>
      </c>
      <c r="BW25" s="273">
        <v>1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2"/>
        <v>2223</v>
      </c>
      <c r="CC25" s="273">
        <f t="shared" si="61"/>
        <v>0</v>
      </c>
      <c r="CD25" s="273">
        <f t="shared" si="62"/>
        <v>1818</v>
      </c>
      <c r="CE25" s="273">
        <f t="shared" si="63"/>
        <v>17</v>
      </c>
      <c r="CF25" s="273">
        <f t="shared" si="64"/>
        <v>388</v>
      </c>
      <c r="CG25" s="273">
        <f t="shared" si="24"/>
        <v>0</v>
      </c>
      <c r="CH25" s="273">
        <f t="shared" si="25"/>
        <v>0</v>
      </c>
      <c r="CI25" s="273">
        <f t="shared" si="26"/>
        <v>0</v>
      </c>
      <c r="CJ25" s="273">
        <f t="shared" si="27"/>
        <v>2213</v>
      </c>
      <c r="CK25" s="273">
        <f t="shared" si="28"/>
        <v>0</v>
      </c>
      <c r="CL25" s="273">
        <f t="shared" si="29"/>
        <v>1811</v>
      </c>
      <c r="CM25" s="273">
        <f t="shared" si="30"/>
        <v>14</v>
      </c>
      <c r="CN25" s="273">
        <f t="shared" si="31"/>
        <v>388</v>
      </c>
      <c r="CO25" s="273">
        <f t="shared" si="32"/>
        <v>0</v>
      </c>
      <c r="CP25" s="273">
        <f t="shared" si="33"/>
        <v>0</v>
      </c>
      <c r="CQ25" s="273">
        <f t="shared" si="34"/>
        <v>0</v>
      </c>
      <c r="CR25" s="273">
        <f t="shared" si="35"/>
        <v>10</v>
      </c>
      <c r="CS25" s="273">
        <f t="shared" si="36"/>
        <v>0</v>
      </c>
      <c r="CT25" s="273">
        <f t="shared" si="37"/>
        <v>7</v>
      </c>
      <c r="CU25" s="273">
        <f t="shared" si="38"/>
        <v>3</v>
      </c>
      <c r="CV25" s="273">
        <f t="shared" si="39"/>
        <v>0</v>
      </c>
      <c r="CW25" s="273">
        <f t="shared" si="65"/>
        <v>0</v>
      </c>
      <c r="CX25" s="273">
        <f t="shared" si="66"/>
        <v>0</v>
      </c>
      <c r="CY25" s="273">
        <f t="shared" si="67"/>
        <v>0</v>
      </c>
      <c r="CZ25" s="273">
        <f t="shared" si="41"/>
        <v>122</v>
      </c>
      <c r="DA25" s="273">
        <f t="shared" si="42"/>
        <v>0</v>
      </c>
      <c r="DB25" s="273">
        <f t="shared" si="68"/>
        <v>114</v>
      </c>
      <c r="DC25" s="273">
        <f t="shared" si="69"/>
        <v>8</v>
      </c>
      <c r="DD25" s="273">
        <f t="shared" si="70"/>
        <v>0</v>
      </c>
      <c r="DE25" s="273">
        <f t="shared" si="44"/>
        <v>0</v>
      </c>
      <c r="DF25" s="273">
        <f t="shared" si="71"/>
        <v>0</v>
      </c>
      <c r="DG25" s="273">
        <f t="shared" si="72"/>
        <v>0</v>
      </c>
      <c r="DH25" s="273">
        <f t="shared" si="45"/>
        <v>7</v>
      </c>
      <c r="DI25" s="273">
        <f t="shared" si="46"/>
        <v>0</v>
      </c>
      <c r="DJ25" s="273">
        <f t="shared" si="47"/>
        <v>0</v>
      </c>
      <c r="DK25" s="273">
        <f t="shared" si="48"/>
        <v>7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115</v>
      </c>
      <c r="DQ25" s="273">
        <f t="shared" si="54"/>
        <v>0</v>
      </c>
      <c r="DR25" s="273">
        <f t="shared" si="55"/>
        <v>114</v>
      </c>
      <c r="DS25" s="273">
        <f t="shared" si="56"/>
        <v>1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9478</v>
      </c>
      <c r="E26" s="273">
        <f t="shared" si="1"/>
        <v>3589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2934</v>
      </c>
      <c r="K26" s="273">
        <v>0</v>
      </c>
      <c r="L26" s="273">
        <v>2934</v>
      </c>
      <c r="M26" s="273">
        <v>0</v>
      </c>
      <c r="N26" s="273">
        <f t="shared" si="4"/>
        <v>114</v>
      </c>
      <c r="O26" s="273">
        <v>0</v>
      </c>
      <c r="P26" s="273">
        <v>114</v>
      </c>
      <c r="Q26" s="273">
        <v>0</v>
      </c>
      <c r="R26" s="273">
        <f t="shared" si="5"/>
        <v>535</v>
      </c>
      <c r="S26" s="273">
        <v>0</v>
      </c>
      <c r="T26" s="273">
        <v>443</v>
      </c>
      <c r="U26" s="273">
        <v>92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6</v>
      </c>
      <c r="AA26" s="273">
        <v>0</v>
      </c>
      <c r="AB26" s="273">
        <v>6</v>
      </c>
      <c r="AC26" s="273">
        <v>0</v>
      </c>
      <c r="AD26" s="273">
        <f t="shared" si="8"/>
        <v>0</v>
      </c>
      <c r="AE26" s="273">
        <v>0</v>
      </c>
      <c r="AF26" s="273">
        <v>0</v>
      </c>
      <c r="AG26" s="273">
        <v>0</v>
      </c>
      <c r="AH26" s="273">
        <f t="shared" si="9"/>
        <v>972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794</v>
      </c>
      <c r="AN26" s="273">
        <v>0</v>
      </c>
      <c r="AO26" s="273">
        <v>794</v>
      </c>
      <c r="AP26" s="273">
        <v>0</v>
      </c>
      <c r="AQ26" s="273">
        <f t="shared" si="12"/>
        <v>31</v>
      </c>
      <c r="AR26" s="273">
        <v>0</v>
      </c>
      <c r="AS26" s="273">
        <v>31</v>
      </c>
      <c r="AT26" s="273">
        <v>0</v>
      </c>
      <c r="AU26" s="273">
        <f t="shared" si="13"/>
        <v>145</v>
      </c>
      <c r="AV26" s="273">
        <v>0</v>
      </c>
      <c r="AW26" s="273">
        <v>120</v>
      </c>
      <c r="AX26" s="273">
        <v>25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2</v>
      </c>
      <c r="BD26" s="273">
        <v>0</v>
      </c>
      <c r="BE26" s="273">
        <v>2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4917</v>
      </c>
      <c r="BL26" s="273">
        <f t="shared" si="18"/>
        <v>3809</v>
      </c>
      <c r="BM26" s="273">
        <v>0</v>
      </c>
      <c r="BN26" s="273">
        <v>8</v>
      </c>
      <c r="BO26" s="273">
        <v>3108</v>
      </c>
      <c r="BP26" s="273">
        <v>687</v>
      </c>
      <c r="BQ26" s="273">
        <v>0</v>
      </c>
      <c r="BR26" s="273">
        <v>0</v>
      </c>
      <c r="BS26" s="273">
        <v>6</v>
      </c>
      <c r="BT26" s="273">
        <f t="shared" si="20"/>
        <v>1108</v>
      </c>
      <c r="BU26" s="273">
        <v>0</v>
      </c>
      <c r="BV26" s="273">
        <v>58</v>
      </c>
      <c r="BW26" s="273">
        <v>841</v>
      </c>
      <c r="BX26" s="273">
        <v>193</v>
      </c>
      <c r="BY26" s="273">
        <v>0</v>
      </c>
      <c r="BZ26" s="273">
        <v>0</v>
      </c>
      <c r="CA26" s="273">
        <v>16</v>
      </c>
      <c r="CB26" s="273">
        <f t="shared" si="22"/>
        <v>7398</v>
      </c>
      <c r="CC26" s="273">
        <f t="shared" si="61"/>
        <v>0</v>
      </c>
      <c r="CD26" s="273">
        <f t="shared" si="62"/>
        <v>2942</v>
      </c>
      <c r="CE26" s="273">
        <f t="shared" si="63"/>
        <v>3222</v>
      </c>
      <c r="CF26" s="273">
        <f t="shared" si="64"/>
        <v>1222</v>
      </c>
      <c r="CG26" s="273">
        <f t="shared" si="24"/>
        <v>0</v>
      </c>
      <c r="CH26" s="273">
        <f t="shared" si="25"/>
        <v>6</v>
      </c>
      <c r="CI26" s="273">
        <f t="shared" si="26"/>
        <v>6</v>
      </c>
      <c r="CJ26" s="273">
        <f t="shared" si="27"/>
        <v>3589</v>
      </c>
      <c r="CK26" s="273">
        <f t="shared" si="28"/>
        <v>0</v>
      </c>
      <c r="CL26" s="273">
        <f t="shared" si="29"/>
        <v>2934</v>
      </c>
      <c r="CM26" s="273">
        <f t="shared" si="30"/>
        <v>114</v>
      </c>
      <c r="CN26" s="273">
        <f t="shared" si="31"/>
        <v>535</v>
      </c>
      <c r="CO26" s="273">
        <f t="shared" si="32"/>
        <v>0</v>
      </c>
      <c r="CP26" s="273">
        <f t="shared" si="33"/>
        <v>6</v>
      </c>
      <c r="CQ26" s="273">
        <f t="shared" si="34"/>
        <v>0</v>
      </c>
      <c r="CR26" s="273">
        <f t="shared" si="35"/>
        <v>3809</v>
      </c>
      <c r="CS26" s="273">
        <f t="shared" si="36"/>
        <v>0</v>
      </c>
      <c r="CT26" s="273">
        <f t="shared" si="37"/>
        <v>8</v>
      </c>
      <c r="CU26" s="273">
        <f t="shared" si="38"/>
        <v>3108</v>
      </c>
      <c r="CV26" s="273">
        <f t="shared" si="39"/>
        <v>687</v>
      </c>
      <c r="CW26" s="273">
        <f t="shared" si="65"/>
        <v>0</v>
      </c>
      <c r="CX26" s="273">
        <f t="shared" si="66"/>
        <v>0</v>
      </c>
      <c r="CY26" s="273">
        <f t="shared" si="67"/>
        <v>6</v>
      </c>
      <c r="CZ26" s="273">
        <f t="shared" si="41"/>
        <v>2080</v>
      </c>
      <c r="DA26" s="273">
        <f t="shared" si="42"/>
        <v>0</v>
      </c>
      <c r="DB26" s="273">
        <f t="shared" si="68"/>
        <v>852</v>
      </c>
      <c r="DC26" s="273">
        <f t="shared" si="69"/>
        <v>872</v>
      </c>
      <c r="DD26" s="273">
        <f t="shared" si="70"/>
        <v>338</v>
      </c>
      <c r="DE26" s="273">
        <f t="shared" si="44"/>
        <v>0</v>
      </c>
      <c r="DF26" s="273">
        <f t="shared" si="71"/>
        <v>2</v>
      </c>
      <c r="DG26" s="273">
        <f t="shared" si="72"/>
        <v>16</v>
      </c>
      <c r="DH26" s="273">
        <f t="shared" si="45"/>
        <v>972</v>
      </c>
      <c r="DI26" s="273">
        <f t="shared" si="46"/>
        <v>0</v>
      </c>
      <c r="DJ26" s="273">
        <f t="shared" si="47"/>
        <v>794</v>
      </c>
      <c r="DK26" s="273">
        <f t="shared" si="48"/>
        <v>31</v>
      </c>
      <c r="DL26" s="273">
        <f t="shared" si="49"/>
        <v>145</v>
      </c>
      <c r="DM26" s="273">
        <f t="shared" si="50"/>
        <v>0</v>
      </c>
      <c r="DN26" s="273">
        <f t="shared" si="51"/>
        <v>2</v>
      </c>
      <c r="DO26" s="273">
        <f t="shared" si="52"/>
        <v>0</v>
      </c>
      <c r="DP26" s="273">
        <f t="shared" si="53"/>
        <v>1108</v>
      </c>
      <c r="DQ26" s="273">
        <f t="shared" si="54"/>
        <v>0</v>
      </c>
      <c r="DR26" s="273">
        <f t="shared" si="55"/>
        <v>58</v>
      </c>
      <c r="DS26" s="273">
        <f t="shared" si="56"/>
        <v>841</v>
      </c>
      <c r="DT26" s="273">
        <f t="shared" si="57"/>
        <v>193</v>
      </c>
      <c r="DU26" s="273">
        <f t="shared" si="58"/>
        <v>0</v>
      </c>
      <c r="DV26" s="273">
        <f t="shared" si="73"/>
        <v>0</v>
      </c>
      <c r="DW26" s="273">
        <f t="shared" si="74"/>
        <v>16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</row>
    <row r="28" spans="1:133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</row>
    <row r="29" spans="1:13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</row>
    <row r="30" spans="1:13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</row>
    <row r="31" spans="1:13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</row>
    <row r="32" spans="1:13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</row>
    <row r="33" spans="1:13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</row>
    <row r="34" spans="1:13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</row>
    <row r="35" spans="1:13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</row>
    <row r="36" spans="1:13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</row>
    <row r="37" spans="1:13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26">
    <sortCondition ref="A8:A26"/>
    <sortCondition ref="B8:B26"/>
    <sortCondition ref="C8:C26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25" man="1"/>
    <brk id="29" min="1" max="25" man="1"/>
    <brk id="42" min="1" max="25" man="1"/>
    <brk id="58" min="1" max="25" man="1"/>
    <brk id="71" min="1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石川県</v>
      </c>
      <c r="B7" s="283" t="str">
        <f>ごみ処理概要!B7</f>
        <v>17000</v>
      </c>
      <c r="C7" s="284" t="s">
        <v>3</v>
      </c>
      <c r="D7" s="285">
        <f t="shared" ref="D7:D26" si="0">SUM(E7,T7,AI7,AX7,BM7,CB7,CQ7,DF7,DU7,DZ7)</f>
        <v>356636</v>
      </c>
      <c r="E7" s="285">
        <f t="shared" ref="E7:E26" si="1">SUM(F7,M7)</f>
        <v>263697</v>
      </c>
      <c r="F7" s="285">
        <f t="shared" ref="F7:F26" si="2">SUM(G7:L7)</f>
        <v>249506</v>
      </c>
      <c r="G7" s="285">
        <f t="shared" ref="G7:L7" si="3">SUM(G$8:G$207)</f>
        <v>0</v>
      </c>
      <c r="H7" s="285">
        <f t="shared" si="3"/>
        <v>249443</v>
      </c>
      <c r="I7" s="285">
        <f t="shared" si="3"/>
        <v>0</v>
      </c>
      <c r="J7" s="285">
        <f t="shared" si="3"/>
        <v>0</v>
      </c>
      <c r="K7" s="285">
        <f t="shared" si="3"/>
        <v>0</v>
      </c>
      <c r="L7" s="285">
        <f t="shared" si="3"/>
        <v>63</v>
      </c>
      <c r="M7" s="285">
        <f t="shared" ref="M7:M26" si="4">SUM(N7:S7)</f>
        <v>14191</v>
      </c>
      <c r="N7" s="285">
        <f t="shared" ref="N7:S7" si="5">SUM(N$8:N$207)</f>
        <v>0</v>
      </c>
      <c r="O7" s="285">
        <f t="shared" si="5"/>
        <v>14116</v>
      </c>
      <c r="P7" s="285">
        <f t="shared" si="5"/>
        <v>0</v>
      </c>
      <c r="Q7" s="285">
        <f t="shared" si="5"/>
        <v>0</v>
      </c>
      <c r="R7" s="285">
        <f t="shared" si="5"/>
        <v>0</v>
      </c>
      <c r="S7" s="285">
        <f t="shared" si="5"/>
        <v>75</v>
      </c>
      <c r="T7" s="285">
        <f t="shared" ref="T7:T26" si="6">SUM(U7,AB7)</f>
        <v>4614</v>
      </c>
      <c r="U7" s="285">
        <f t="shared" ref="U7:U26" si="7">SUM(V7:AA7)</f>
        <v>2543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794</v>
      </c>
      <c r="Y7" s="285">
        <f t="shared" si="8"/>
        <v>956</v>
      </c>
      <c r="Z7" s="285">
        <f t="shared" si="8"/>
        <v>0</v>
      </c>
      <c r="AA7" s="285">
        <f t="shared" si="8"/>
        <v>793</v>
      </c>
      <c r="AB7" s="285">
        <f t="shared" ref="AB7:AB26" si="9">SUM(AC7:AH7)</f>
        <v>2071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199</v>
      </c>
      <c r="AF7" s="285">
        <f t="shared" si="10"/>
        <v>885</v>
      </c>
      <c r="AG7" s="285">
        <f t="shared" si="10"/>
        <v>0</v>
      </c>
      <c r="AH7" s="285">
        <f t="shared" si="10"/>
        <v>987</v>
      </c>
      <c r="AI7" s="285">
        <f t="shared" ref="AI7:AI26" si="11">SUM(AJ7,AQ7)</f>
        <v>420</v>
      </c>
      <c r="AJ7" s="285">
        <f t="shared" ref="AJ7:AJ26" si="12">SUM(AK7:AP7)</f>
        <v>420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420</v>
      </c>
      <c r="AO7" s="285">
        <f t="shared" si="13"/>
        <v>0</v>
      </c>
      <c r="AP7" s="285">
        <f t="shared" si="13"/>
        <v>0</v>
      </c>
      <c r="AQ7" s="285">
        <f t="shared" ref="AQ7:AQ26" si="14">SUM(AR7:AW7)</f>
        <v>0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0</v>
      </c>
      <c r="AV7" s="285">
        <f t="shared" si="15"/>
        <v>0</v>
      </c>
      <c r="AW7" s="285">
        <f t="shared" si="15"/>
        <v>0</v>
      </c>
      <c r="AX7" s="285">
        <f t="shared" ref="AX7:AX26" si="16">SUM(AY7,BF7)</f>
        <v>0</v>
      </c>
      <c r="AY7" s="285">
        <f t="shared" ref="AY7:AY26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26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26" si="21">SUM(BN7,BU7)</f>
        <v>212</v>
      </c>
      <c r="BN7" s="285">
        <f t="shared" ref="BN7:BN26" si="22">SUM(BO7:BT7)</f>
        <v>19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19</v>
      </c>
      <c r="BT7" s="285">
        <f t="shared" si="23"/>
        <v>0</v>
      </c>
      <c r="BU7" s="285">
        <f t="shared" ref="BU7:BU26" si="24">SUM(BV7:CA7)</f>
        <v>193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193</v>
      </c>
      <c r="CA7" s="285">
        <f t="shared" si="25"/>
        <v>0</v>
      </c>
      <c r="CB7" s="285">
        <f t="shared" ref="CB7:CB26" si="26">SUM(CC7,CJ7)</f>
        <v>12129</v>
      </c>
      <c r="CC7" s="285">
        <f t="shared" ref="CC7:CC26" si="27">SUM(CD7:CI7)</f>
        <v>11611</v>
      </c>
      <c r="CD7" s="285">
        <f t="shared" ref="CD7:CI7" si="28">SUM(CD$8:CD$207)</f>
        <v>0</v>
      </c>
      <c r="CE7" s="285">
        <f t="shared" si="28"/>
        <v>10594</v>
      </c>
      <c r="CF7" s="285">
        <f t="shared" si="28"/>
        <v>0</v>
      </c>
      <c r="CG7" s="285">
        <f t="shared" si="28"/>
        <v>1017</v>
      </c>
      <c r="CH7" s="285">
        <f t="shared" si="28"/>
        <v>0</v>
      </c>
      <c r="CI7" s="285">
        <f t="shared" si="28"/>
        <v>0</v>
      </c>
      <c r="CJ7" s="285">
        <f t="shared" ref="CJ7:CJ26" si="29">SUM(CK7:CP7)</f>
        <v>518</v>
      </c>
      <c r="CK7" s="285">
        <f t="shared" ref="CK7:CP7" si="30">SUM(CK$8:CK$207)</f>
        <v>0</v>
      </c>
      <c r="CL7" s="285">
        <f t="shared" si="30"/>
        <v>447</v>
      </c>
      <c r="CM7" s="285">
        <f t="shared" si="30"/>
        <v>0</v>
      </c>
      <c r="CN7" s="285">
        <f t="shared" si="30"/>
        <v>71</v>
      </c>
      <c r="CO7" s="285">
        <f t="shared" si="30"/>
        <v>0</v>
      </c>
      <c r="CP7" s="285">
        <f t="shared" si="30"/>
        <v>0</v>
      </c>
      <c r="CQ7" s="285">
        <f t="shared" ref="CQ7:CQ26" si="31">SUM(CR7,CY7)</f>
        <v>43663</v>
      </c>
      <c r="CR7" s="285">
        <f t="shared" ref="CR7:CR26" si="32">SUM(CS7:CX7)</f>
        <v>21144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4304</v>
      </c>
      <c r="CV7" s="285">
        <f t="shared" si="33"/>
        <v>11756</v>
      </c>
      <c r="CW7" s="285">
        <f t="shared" si="33"/>
        <v>48</v>
      </c>
      <c r="CX7" s="285">
        <f t="shared" si="33"/>
        <v>5036</v>
      </c>
      <c r="CY7" s="285">
        <f t="shared" ref="CY7:CY26" si="34">SUM(CZ7:DE7)</f>
        <v>22519</v>
      </c>
      <c r="CZ7" s="285">
        <f t="shared" ref="CZ7:DE7" si="35">SUM(CZ$8:CZ$207)</f>
        <v>2229</v>
      </c>
      <c r="DA7" s="285">
        <f t="shared" si="35"/>
        <v>0</v>
      </c>
      <c r="DB7" s="285">
        <f t="shared" si="35"/>
        <v>9699</v>
      </c>
      <c r="DC7" s="285">
        <f t="shared" si="35"/>
        <v>4312</v>
      </c>
      <c r="DD7" s="285">
        <f t="shared" si="35"/>
        <v>6</v>
      </c>
      <c r="DE7" s="285">
        <f t="shared" si="35"/>
        <v>6273</v>
      </c>
      <c r="DF7" s="285">
        <f t="shared" ref="DF7:DF26" si="36">SUM(DG7,DN7)</f>
        <v>4818</v>
      </c>
      <c r="DG7" s="285">
        <f t="shared" ref="DG7:DG26" si="37">SUM(DH7:DM7)</f>
        <v>19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0</v>
      </c>
      <c r="DK7" s="285">
        <f t="shared" si="38"/>
        <v>0</v>
      </c>
      <c r="DL7" s="285">
        <f t="shared" si="38"/>
        <v>1</v>
      </c>
      <c r="DM7" s="285">
        <f t="shared" si="38"/>
        <v>18</v>
      </c>
      <c r="DN7" s="285">
        <f t="shared" ref="DN7:DN26" si="39">SUM(DO7:DT7)</f>
        <v>4799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0</v>
      </c>
      <c r="DR7" s="285">
        <f t="shared" si="40"/>
        <v>0</v>
      </c>
      <c r="DS7" s="285">
        <f t="shared" si="40"/>
        <v>1795</v>
      </c>
      <c r="DT7" s="285">
        <f t="shared" si="40"/>
        <v>3004</v>
      </c>
      <c r="DU7" s="285">
        <f t="shared" ref="DU7:DU26" si="41">SUM(DV7:DY7)</f>
        <v>15452</v>
      </c>
      <c r="DV7" s="285">
        <f>SUM(DV$8:DV$207)</f>
        <v>12888</v>
      </c>
      <c r="DW7" s="285">
        <f>SUM(DW$8:DW$207)</f>
        <v>28</v>
      </c>
      <c r="DX7" s="285">
        <f>SUM(DX$8:DX$207)</f>
        <v>2536</v>
      </c>
      <c r="DY7" s="285">
        <f>SUM(DY$8:DY$207)</f>
        <v>0</v>
      </c>
      <c r="DZ7" s="285">
        <f t="shared" ref="DZ7:DZ26" si="42">SUM(EA7,EH7)</f>
        <v>11631</v>
      </c>
      <c r="EA7" s="285">
        <f t="shared" ref="EA7:EA26" si="43">SUM(EB7:EG7)</f>
        <v>4756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4740</v>
      </c>
      <c r="EE7" s="285">
        <f t="shared" si="44"/>
        <v>0</v>
      </c>
      <c r="EF7" s="285">
        <f t="shared" si="44"/>
        <v>2</v>
      </c>
      <c r="EG7" s="285">
        <f t="shared" si="44"/>
        <v>14</v>
      </c>
      <c r="EH7" s="285">
        <f t="shared" ref="EH7:EH26" si="45">SUM(EI7:EN7)</f>
        <v>6875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5477</v>
      </c>
      <c r="EL7" s="285">
        <f t="shared" si="46"/>
        <v>0</v>
      </c>
      <c r="EM7" s="285">
        <f t="shared" si="46"/>
        <v>1068</v>
      </c>
      <c r="EN7" s="285">
        <f t="shared" si="46"/>
        <v>330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139869</v>
      </c>
      <c r="E8" s="273">
        <f t="shared" si="1"/>
        <v>108913</v>
      </c>
      <c r="F8" s="273">
        <f t="shared" si="2"/>
        <v>108055</v>
      </c>
      <c r="G8" s="273">
        <v>0</v>
      </c>
      <c r="H8" s="273">
        <v>108055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858</v>
      </c>
      <c r="N8" s="273">
        <v>0</v>
      </c>
      <c r="O8" s="273">
        <v>858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0</v>
      </c>
      <c r="U8" s="273">
        <f t="shared" si="7"/>
        <v>0</v>
      </c>
      <c r="V8" s="273">
        <v>0</v>
      </c>
      <c r="W8" s="273">
        <v>0</v>
      </c>
      <c r="X8" s="273">
        <v>0</v>
      </c>
      <c r="Y8" s="273">
        <v>0</v>
      </c>
      <c r="Z8" s="273">
        <v>0</v>
      </c>
      <c r="AA8" s="273">
        <v>0</v>
      </c>
      <c r="AB8" s="273">
        <f t="shared" si="9"/>
        <v>0</v>
      </c>
      <c r="AC8" s="273"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f t="shared" si="11"/>
        <v>24</v>
      </c>
      <c r="AJ8" s="273">
        <f t="shared" si="12"/>
        <v>24</v>
      </c>
      <c r="AK8" s="273">
        <v>0</v>
      </c>
      <c r="AL8" s="273">
        <v>0</v>
      </c>
      <c r="AM8" s="273">
        <v>0</v>
      </c>
      <c r="AN8" s="273">
        <v>24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19343</v>
      </c>
      <c r="CR8" s="273">
        <f t="shared" si="32"/>
        <v>8311</v>
      </c>
      <c r="CS8" s="273">
        <v>0</v>
      </c>
      <c r="CT8" s="273">
        <v>0</v>
      </c>
      <c r="CU8" s="273">
        <v>1323</v>
      </c>
      <c r="CV8" s="273">
        <v>5259</v>
      </c>
      <c r="CW8" s="273">
        <v>0</v>
      </c>
      <c r="CX8" s="273">
        <v>1729</v>
      </c>
      <c r="CY8" s="273">
        <f t="shared" si="34"/>
        <v>11032</v>
      </c>
      <c r="CZ8" s="273">
        <v>0</v>
      </c>
      <c r="DA8" s="273">
        <v>0</v>
      </c>
      <c r="DB8" s="273">
        <v>9324</v>
      </c>
      <c r="DC8" s="273">
        <v>1708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7545</v>
      </c>
      <c r="DV8" s="273">
        <v>5684</v>
      </c>
      <c r="DW8" s="273">
        <v>0</v>
      </c>
      <c r="DX8" s="273">
        <v>1861</v>
      </c>
      <c r="DY8" s="273">
        <v>0</v>
      </c>
      <c r="DZ8" s="273">
        <f t="shared" si="42"/>
        <v>4044</v>
      </c>
      <c r="EA8" s="273">
        <f t="shared" si="43"/>
        <v>4010</v>
      </c>
      <c r="EB8" s="273">
        <v>0</v>
      </c>
      <c r="EC8" s="273">
        <v>0</v>
      </c>
      <c r="ED8" s="273">
        <v>4010</v>
      </c>
      <c r="EE8" s="273">
        <v>0</v>
      </c>
      <c r="EF8" s="273">
        <v>0</v>
      </c>
      <c r="EG8" s="273">
        <v>0</v>
      </c>
      <c r="EH8" s="273">
        <f t="shared" si="45"/>
        <v>34</v>
      </c>
      <c r="EI8" s="273">
        <v>0</v>
      </c>
      <c r="EJ8" s="273">
        <v>0</v>
      </c>
      <c r="EK8" s="273">
        <v>34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19092</v>
      </c>
      <c r="E9" s="273">
        <f t="shared" si="1"/>
        <v>14717</v>
      </c>
      <c r="F9" s="273">
        <f t="shared" si="2"/>
        <v>11923</v>
      </c>
      <c r="G9" s="273">
        <v>0</v>
      </c>
      <c r="H9" s="273">
        <v>11923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2794</v>
      </c>
      <c r="N9" s="273">
        <v>0</v>
      </c>
      <c r="O9" s="273">
        <v>2794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0</v>
      </c>
      <c r="U9" s="273">
        <f t="shared" si="7"/>
        <v>0</v>
      </c>
      <c r="V9" s="273">
        <v>0</v>
      </c>
      <c r="W9" s="273">
        <v>0</v>
      </c>
      <c r="X9" s="273">
        <v>0</v>
      </c>
      <c r="Y9" s="273">
        <v>0</v>
      </c>
      <c r="Z9" s="273">
        <v>0</v>
      </c>
      <c r="AA9" s="273">
        <v>0</v>
      </c>
      <c r="AB9" s="273">
        <f t="shared" si="9"/>
        <v>0</v>
      </c>
      <c r="AC9" s="273"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5</v>
      </c>
      <c r="CC9" s="273">
        <f t="shared" si="27"/>
        <v>5</v>
      </c>
      <c r="CD9" s="273">
        <v>0</v>
      </c>
      <c r="CE9" s="273">
        <v>0</v>
      </c>
      <c r="CF9" s="273">
        <v>0</v>
      </c>
      <c r="CG9" s="273">
        <v>5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1964</v>
      </c>
      <c r="CR9" s="273">
        <f t="shared" si="32"/>
        <v>420</v>
      </c>
      <c r="CS9" s="273">
        <v>0</v>
      </c>
      <c r="CT9" s="273">
        <v>0</v>
      </c>
      <c r="CU9" s="273">
        <v>0</v>
      </c>
      <c r="CV9" s="273">
        <v>420</v>
      </c>
      <c r="CW9" s="273">
        <v>0</v>
      </c>
      <c r="CX9" s="273">
        <v>0</v>
      </c>
      <c r="CY9" s="273">
        <f t="shared" si="34"/>
        <v>1544</v>
      </c>
      <c r="CZ9" s="273">
        <v>0</v>
      </c>
      <c r="DA9" s="273">
        <v>0</v>
      </c>
      <c r="DB9" s="273">
        <v>0</v>
      </c>
      <c r="DC9" s="273">
        <v>1544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1368</v>
      </c>
      <c r="DV9" s="273">
        <v>1367</v>
      </c>
      <c r="DW9" s="273">
        <v>0</v>
      </c>
      <c r="DX9" s="273">
        <v>1</v>
      </c>
      <c r="DY9" s="273">
        <v>0</v>
      </c>
      <c r="DZ9" s="273">
        <f t="shared" si="42"/>
        <v>1038</v>
      </c>
      <c r="EA9" s="273">
        <f t="shared" si="43"/>
        <v>262</v>
      </c>
      <c r="EB9" s="273">
        <v>0</v>
      </c>
      <c r="EC9" s="273">
        <v>0</v>
      </c>
      <c r="ED9" s="273">
        <v>262</v>
      </c>
      <c r="EE9" s="273">
        <v>0</v>
      </c>
      <c r="EF9" s="273">
        <v>0</v>
      </c>
      <c r="EG9" s="273">
        <v>0</v>
      </c>
      <c r="EH9" s="273">
        <f t="shared" si="45"/>
        <v>776</v>
      </c>
      <c r="EI9" s="273">
        <v>0</v>
      </c>
      <c r="EJ9" s="273">
        <v>0</v>
      </c>
      <c r="EK9" s="273">
        <v>776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29171</v>
      </c>
      <c r="E10" s="273">
        <f t="shared" si="1"/>
        <v>24823</v>
      </c>
      <c r="F10" s="273">
        <f t="shared" si="2"/>
        <v>23619</v>
      </c>
      <c r="G10" s="273">
        <v>0</v>
      </c>
      <c r="H10" s="273">
        <v>23556</v>
      </c>
      <c r="I10" s="273">
        <v>0</v>
      </c>
      <c r="J10" s="273">
        <v>0</v>
      </c>
      <c r="K10" s="273">
        <v>0</v>
      </c>
      <c r="L10" s="273">
        <v>63</v>
      </c>
      <c r="M10" s="273">
        <f t="shared" si="4"/>
        <v>1204</v>
      </c>
      <c r="N10" s="273">
        <v>0</v>
      </c>
      <c r="O10" s="273">
        <v>1129</v>
      </c>
      <c r="P10" s="273">
        <v>0</v>
      </c>
      <c r="Q10" s="273">
        <v>0</v>
      </c>
      <c r="R10" s="273">
        <v>0</v>
      </c>
      <c r="S10" s="273">
        <v>75</v>
      </c>
      <c r="T10" s="273">
        <f t="shared" si="6"/>
        <v>2257</v>
      </c>
      <c r="U10" s="273">
        <f t="shared" si="7"/>
        <v>1185</v>
      </c>
      <c r="V10" s="273">
        <v>0</v>
      </c>
      <c r="W10" s="273">
        <v>0</v>
      </c>
      <c r="X10" s="273">
        <v>195</v>
      </c>
      <c r="Y10" s="273">
        <v>956</v>
      </c>
      <c r="Z10" s="273">
        <v>0</v>
      </c>
      <c r="AA10" s="273">
        <v>34</v>
      </c>
      <c r="AB10" s="273">
        <f t="shared" si="9"/>
        <v>1072</v>
      </c>
      <c r="AC10" s="273">
        <v>0</v>
      </c>
      <c r="AD10" s="273">
        <v>0</v>
      </c>
      <c r="AE10" s="273">
        <v>157</v>
      </c>
      <c r="AF10" s="273">
        <v>885</v>
      </c>
      <c r="AG10" s="273">
        <v>0</v>
      </c>
      <c r="AH10" s="273">
        <v>30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33</v>
      </c>
      <c r="CR10" s="273">
        <f t="shared" si="32"/>
        <v>27</v>
      </c>
      <c r="CS10" s="273">
        <v>0</v>
      </c>
      <c r="CT10" s="273">
        <v>0</v>
      </c>
      <c r="CU10" s="273">
        <v>0</v>
      </c>
      <c r="CV10" s="273">
        <v>0</v>
      </c>
      <c r="CW10" s="273">
        <v>27</v>
      </c>
      <c r="CX10" s="273">
        <v>0</v>
      </c>
      <c r="CY10" s="273">
        <f t="shared" si="34"/>
        <v>6</v>
      </c>
      <c r="CZ10" s="273">
        <v>0</v>
      </c>
      <c r="DA10" s="273">
        <v>0</v>
      </c>
      <c r="DB10" s="273">
        <v>0</v>
      </c>
      <c r="DC10" s="273">
        <v>0</v>
      </c>
      <c r="DD10" s="273">
        <v>6</v>
      </c>
      <c r="DE10" s="273">
        <v>0</v>
      </c>
      <c r="DF10" s="273">
        <f t="shared" si="36"/>
        <v>4</v>
      </c>
      <c r="DG10" s="273">
        <f t="shared" si="37"/>
        <v>1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1</v>
      </c>
      <c r="DN10" s="273">
        <f t="shared" si="39"/>
        <v>3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3</v>
      </c>
      <c r="DU10" s="273">
        <f t="shared" si="41"/>
        <v>1368</v>
      </c>
      <c r="DV10" s="273">
        <v>704</v>
      </c>
      <c r="DW10" s="273">
        <v>0</v>
      </c>
      <c r="DX10" s="273">
        <v>664</v>
      </c>
      <c r="DY10" s="273">
        <v>0</v>
      </c>
      <c r="DZ10" s="273">
        <f t="shared" si="42"/>
        <v>686</v>
      </c>
      <c r="EA10" s="273">
        <f t="shared" si="43"/>
        <v>203</v>
      </c>
      <c r="EB10" s="273">
        <v>0</v>
      </c>
      <c r="EC10" s="273">
        <v>0</v>
      </c>
      <c r="ED10" s="273">
        <v>187</v>
      </c>
      <c r="EE10" s="273">
        <v>0</v>
      </c>
      <c r="EF10" s="273">
        <v>2</v>
      </c>
      <c r="EG10" s="273">
        <v>14</v>
      </c>
      <c r="EH10" s="273">
        <f t="shared" si="45"/>
        <v>483</v>
      </c>
      <c r="EI10" s="273">
        <v>0</v>
      </c>
      <c r="EJ10" s="273">
        <v>0</v>
      </c>
      <c r="EK10" s="273">
        <v>480</v>
      </c>
      <c r="EL10" s="273">
        <v>0</v>
      </c>
      <c r="EM10" s="273">
        <v>3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6900</v>
      </c>
      <c r="E11" s="273">
        <f t="shared" si="1"/>
        <v>5606</v>
      </c>
      <c r="F11" s="273">
        <f t="shared" si="2"/>
        <v>4976</v>
      </c>
      <c r="G11" s="273">
        <v>0</v>
      </c>
      <c r="H11" s="273">
        <v>4976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630</v>
      </c>
      <c r="N11" s="273">
        <v>0</v>
      </c>
      <c r="O11" s="273">
        <v>630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0</v>
      </c>
      <c r="U11" s="273">
        <f t="shared" si="7"/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v>0</v>
      </c>
      <c r="AA11" s="273">
        <v>0</v>
      </c>
      <c r="AB11" s="273">
        <f t="shared" si="9"/>
        <v>0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252</v>
      </c>
      <c r="CR11" s="273">
        <f t="shared" si="32"/>
        <v>252</v>
      </c>
      <c r="CS11" s="273">
        <v>0</v>
      </c>
      <c r="CT11" s="273">
        <v>0</v>
      </c>
      <c r="CU11" s="273">
        <v>0</v>
      </c>
      <c r="CV11" s="273">
        <v>252</v>
      </c>
      <c r="CW11" s="273">
        <v>0</v>
      </c>
      <c r="CX11" s="273">
        <v>0</v>
      </c>
      <c r="CY11" s="273">
        <f t="shared" si="34"/>
        <v>0</v>
      </c>
      <c r="CZ11" s="273">
        <v>0</v>
      </c>
      <c r="DA11" s="273">
        <v>0</v>
      </c>
      <c r="DB11" s="273">
        <v>0</v>
      </c>
      <c r="DC11" s="273">
        <v>0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889</v>
      </c>
      <c r="DV11" s="273">
        <v>861</v>
      </c>
      <c r="DW11" s="273">
        <v>28</v>
      </c>
      <c r="DX11" s="273">
        <v>0</v>
      </c>
      <c r="DY11" s="273">
        <v>0</v>
      </c>
      <c r="DZ11" s="273">
        <f t="shared" si="42"/>
        <v>153</v>
      </c>
      <c r="EA11" s="273">
        <f t="shared" si="43"/>
        <v>40</v>
      </c>
      <c r="EB11" s="273">
        <v>0</v>
      </c>
      <c r="EC11" s="273">
        <v>0</v>
      </c>
      <c r="ED11" s="273">
        <v>40</v>
      </c>
      <c r="EE11" s="273">
        <v>0</v>
      </c>
      <c r="EF11" s="273">
        <v>0</v>
      </c>
      <c r="EG11" s="273">
        <v>0</v>
      </c>
      <c r="EH11" s="273">
        <f t="shared" si="45"/>
        <v>113</v>
      </c>
      <c r="EI11" s="273">
        <v>0</v>
      </c>
      <c r="EJ11" s="273">
        <v>0</v>
      </c>
      <c r="EK11" s="273">
        <v>113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3996</v>
      </c>
      <c r="E12" s="273">
        <f t="shared" si="1"/>
        <v>3437</v>
      </c>
      <c r="F12" s="273">
        <f t="shared" si="2"/>
        <v>2735</v>
      </c>
      <c r="G12" s="273">
        <v>0</v>
      </c>
      <c r="H12" s="273">
        <v>2735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702</v>
      </c>
      <c r="N12" s="273">
        <v>0</v>
      </c>
      <c r="O12" s="273">
        <v>702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37</v>
      </c>
      <c r="U12" s="273">
        <f t="shared" si="7"/>
        <v>33</v>
      </c>
      <c r="V12" s="273">
        <v>0</v>
      </c>
      <c r="W12" s="273">
        <v>0</v>
      </c>
      <c r="X12" s="273">
        <v>33</v>
      </c>
      <c r="Y12" s="273">
        <v>0</v>
      </c>
      <c r="Z12" s="273">
        <v>0</v>
      </c>
      <c r="AA12" s="273">
        <v>0</v>
      </c>
      <c r="AB12" s="273">
        <f t="shared" si="9"/>
        <v>4</v>
      </c>
      <c r="AC12" s="273">
        <v>0</v>
      </c>
      <c r="AD12" s="273">
        <v>0</v>
      </c>
      <c r="AE12" s="273">
        <v>4</v>
      </c>
      <c r="AF12" s="273">
        <v>0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522</v>
      </c>
      <c r="CR12" s="273">
        <f t="shared" si="32"/>
        <v>522</v>
      </c>
      <c r="CS12" s="273">
        <v>0</v>
      </c>
      <c r="CT12" s="273">
        <v>0</v>
      </c>
      <c r="CU12" s="273">
        <v>0</v>
      </c>
      <c r="CV12" s="273">
        <v>509</v>
      </c>
      <c r="CW12" s="273">
        <v>13</v>
      </c>
      <c r="CX12" s="273">
        <v>0</v>
      </c>
      <c r="CY12" s="273">
        <f t="shared" si="34"/>
        <v>0</v>
      </c>
      <c r="CZ12" s="273">
        <v>0</v>
      </c>
      <c r="DA12" s="273">
        <v>0</v>
      </c>
      <c r="DB12" s="273">
        <v>0</v>
      </c>
      <c r="DC12" s="273">
        <v>0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0</v>
      </c>
      <c r="DV12" s="273">
        <v>0</v>
      </c>
      <c r="DW12" s="273">
        <v>0</v>
      </c>
      <c r="DX12" s="273">
        <v>0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22496</v>
      </c>
      <c r="E13" s="273">
        <f t="shared" si="1"/>
        <v>16187</v>
      </c>
      <c r="F13" s="273">
        <f t="shared" si="2"/>
        <v>15502</v>
      </c>
      <c r="G13" s="273">
        <v>0</v>
      </c>
      <c r="H13" s="273">
        <v>15502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685</v>
      </c>
      <c r="N13" s="273">
        <v>0</v>
      </c>
      <c r="O13" s="273">
        <v>685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0</v>
      </c>
      <c r="U13" s="273">
        <f t="shared" si="7"/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v>0</v>
      </c>
      <c r="AA13" s="273">
        <v>0</v>
      </c>
      <c r="AB13" s="273">
        <f t="shared" si="9"/>
        <v>0</v>
      </c>
      <c r="AC13" s="273"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f t="shared" si="11"/>
        <v>164</v>
      </c>
      <c r="AJ13" s="273">
        <f t="shared" si="12"/>
        <v>164</v>
      </c>
      <c r="AK13" s="273">
        <v>0</v>
      </c>
      <c r="AL13" s="273">
        <v>0</v>
      </c>
      <c r="AM13" s="273">
        <v>0</v>
      </c>
      <c r="AN13" s="273">
        <v>164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3743</v>
      </c>
      <c r="CR13" s="273">
        <f t="shared" si="32"/>
        <v>2168</v>
      </c>
      <c r="CS13" s="273">
        <v>0</v>
      </c>
      <c r="CT13" s="273">
        <v>0</v>
      </c>
      <c r="CU13" s="273">
        <v>437</v>
      </c>
      <c r="CV13" s="273">
        <v>1581</v>
      </c>
      <c r="CW13" s="273">
        <v>0</v>
      </c>
      <c r="CX13" s="273">
        <v>150</v>
      </c>
      <c r="CY13" s="273">
        <f t="shared" si="34"/>
        <v>1575</v>
      </c>
      <c r="CZ13" s="273">
        <v>0</v>
      </c>
      <c r="DA13" s="273">
        <v>0</v>
      </c>
      <c r="DB13" s="273">
        <v>99</v>
      </c>
      <c r="DC13" s="273">
        <v>73</v>
      </c>
      <c r="DD13" s="273">
        <v>0</v>
      </c>
      <c r="DE13" s="273">
        <v>1403</v>
      </c>
      <c r="DF13" s="273">
        <f t="shared" si="36"/>
        <v>1796</v>
      </c>
      <c r="DG13" s="273">
        <f t="shared" si="37"/>
        <v>1</v>
      </c>
      <c r="DH13" s="273">
        <v>0</v>
      </c>
      <c r="DI13" s="273">
        <v>0</v>
      </c>
      <c r="DJ13" s="273">
        <v>0</v>
      </c>
      <c r="DK13" s="273">
        <v>0</v>
      </c>
      <c r="DL13" s="273">
        <v>1</v>
      </c>
      <c r="DM13" s="273">
        <v>0</v>
      </c>
      <c r="DN13" s="273">
        <f t="shared" si="39"/>
        <v>1795</v>
      </c>
      <c r="DO13" s="273">
        <v>0</v>
      </c>
      <c r="DP13" s="273">
        <v>0</v>
      </c>
      <c r="DQ13" s="273">
        <v>0</v>
      </c>
      <c r="DR13" s="273">
        <v>0</v>
      </c>
      <c r="DS13" s="273">
        <v>1795</v>
      </c>
      <c r="DT13" s="273">
        <v>0</v>
      </c>
      <c r="DU13" s="273">
        <f t="shared" si="41"/>
        <v>0</v>
      </c>
      <c r="DV13" s="273">
        <v>0</v>
      </c>
      <c r="DW13" s="273">
        <v>0</v>
      </c>
      <c r="DX13" s="273">
        <v>0</v>
      </c>
      <c r="DY13" s="273">
        <v>0</v>
      </c>
      <c r="DZ13" s="273">
        <f t="shared" si="42"/>
        <v>606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606</v>
      </c>
      <c r="EI13" s="273">
        <v>0</v>
      </c>
      <c r="EJ13" s="273">
        <v>0</v>
      </c>
      <c r="EK13" s="273">
        <v>0</v>
      </c>
      <c r="EL13" s="273">
        <v>0</v>
      </c>
      <c r="EM13" s="273">
        <v>606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5983</v>
      </c>
      <c r="E14" s="273">
        <f t="shared" si="1"/>
        <v>0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0</v>
      </c>
      <c r="N14" s="273">
        <v>0</v>
      </c>
      <c r="O14" s="273">
        <v>0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1027</v>
      </c>
      <c r="U14" s="273">
        <f t="shared" si="7"/>
        <v>600</v>
      </c>
      <c r="V14" s="273">
        <v>0</v>
      </c>
      <c r="W14" s="273">
        <v>0</v>
      </c>
      <c r="X14" s="273">
        <v>176</v>
      </c>
      <c r="Y14" s="273">
        <v>0</v>
      </c>
      <c r="Z14" s="273">
        <v>0</v>
      </c>
      <c r="AA14" s="273">
        <v>424</v>
      </c>
      <c r="AB14" s="273">
        <f t="shared" si="9"/>
        <v>427</v>
      </c>
      <c r="AC14" s="273">
        <v>0</v>
      </c>
      <c r="AD14" s="273">
        <v>0</v>
      </c>
      <c r="AE14" s="273">
        <v>15</v>
      </c>
      <c r="AF14" s="273">
        <v>0</v>
      </c>
      <c r="AG14" s="273">
        <v>0</v>
      </c>
      <c r="AH14" s="273">
        <v>412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4265</v>
      </c>
      <c r="CC14" s="273">
        <f t="shared" si="27"/>
        <v>4110</v>
      </c>
      <c r="CD14" s="273">
        <v>0</v>
      </c>
      <c r="CE14" s="273">
        <v>4110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155</v>
      </c>
      <c r="CK14" s="273">
        <v>0</v>
      </c>
      <c r="CL14" s="273">
        <v>155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366</v>
      </c>
      <c r="CR14" s="273">
        <f t="shared" si="32"/>
        <v>338</v>
      </c>
      <c r="CS14" s="273">
        <v>0</v>
      </c>
      <c r="CT14" s="273">
        <v>0</v>
      </c>
      <c r="CU14" s="273">
        <v>0</v>
      </c>
      <c r="CV14" s="273">
        <v>338</v>
      </c>
      <c r="CW14" s="273">
        <v>0</v>
      </c>
      <c r="CX14" s="273">
        <v>0</v>
      </c>
      <c r="CY14" s="273">
        <f t="shared" si="34"/>
        <v>28</v>
      </c>
      <c r="CZ14" s="273">
        <v>0</v>
      </c>
      <c r="DA14" s="273">
        <v>0</v>
      </c>
      <c r="DB14" s="273">
        <v>0</v>
      </c>
      <c r="DC14" s="273">
        <v>28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182</v>
      </c>
      <c r="DV14" s="273">
        <v>182</v>
      </c>
      <c r="DW14" s="273">
        <v>0</v>
      </c>
      <c r="DX14" s="273">
        <v>0</v>
      </c>
      <c r="DY14" s="273">
        <v>0</v>
      </c>
      <c r="DZ14" s="273">
        <f t="shared" si="42"/>
        <v>143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143</v>
      </c>
      <c r="EI14" s="273">
        <v>0</v>
      </c>
      <c r="EJ14" s="273">
        <v>0</v>
      </c>
      <c r="EK14" s="273">
        <v>0</v>
      </c>
      <c r="EL14" s="273">
        <v>0</v>
      </c>
      <c r="EM14" s="273">
        <v>143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12711</v>
      </c>
      <c r="E15" s="273">
        <f t="shared" si="1"/>
        <v>10969</v>
      </c>
      <c r="F15" s="273">
        <f t="shared" si="2"/>
        <v>8451</v>
      </c>
      <c r="G15" s="273">
        <v>0</v>
      </c>
      <c r="H15" s="273">
        <v>8451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2518</v>
      </c>
      <c r="N15" s="273">
        <v>0</v>
      </c>
      <c r="O15" s="273">
        <v>2518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0</v>
      </c>
      <c r="U15" s="273">
        <f t="shared" si="7"/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0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1576</v>
      </c>
      <c r="CR15" s="273">
        <f t="shared" si="32"/>
        <v>526</v>
      </c>
      <c r="CS15" s="273">
        <v>0</v>
      </c>
      <c r="CT15" s="273">
        <v>0</v>
      </c>
      <c r="CU15" s="273">
        <v>251</v>
      </c>
      <c r="CV15" s="273">
        <v>200</v>
      </c>
      <c r="CW15" s="273">
        <v>0</v>
      </c>
      <c r="CX15" s="273">
        <v>75</v>
      </c>
      <c r="CY15" s="273">
        <f t="shared" si="34"/>
        <v>1050</v>
      </c>
      <c r="CZ15" s="273">
        <v>971</v>
      </c>
      <c r="DA15" s="273">
        <v>0</v>
      </c>
      <c r="DB15" s="273">
        <v>53</v>
      </c>
      <c r="DC15" s="273">
        <v>26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0</v>
      </c>
      <c r="DV15" s="273">
        <v>0</v>
      </c>
      <c r="DW15" s="273">
        <v>0</v>
      </c>
      <c r="DX15" s="273">
        <v>0</v>
      </c>
      <c r="DY15" s="273">
        <v>0</v>
      </c>
      <c r="DZ15" s="273">
        <f t="shared" si="42"/>
        <v>166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166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166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35251</v>
      </c>
      <c r="E16" s="273">
        <f t="shared" si="1"/>
        <v>27232</v>
      </c>
      <c r="F16" s="273">
        <f t="shared" si="2"/>
        <v>27170</v>
      </c>
      <c r="G16" s="273">
        <v>0</v>
      </c>
      <c r="H16" s="273">
        <v>27170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62</v>
      </c>
      <c r="N16" s="273">
        <v>0</v>
      </c>
      <c r="O16" s="273">
        <v>62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0</v>
      </c>
      <c r="U16" s="273">
        <f t="shared" si="7"/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v>0</v>
      </c>
      <c r="AA16" s="273">
        <v>0</v>
      </c>
      <c r="AB16" s="273">
        <f t="shared" si="9"/>
        <v>0</v>
      </c>
      <c r="AC16" s="273"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f t="shared" si="11"/>
        <v>173</v>
      </c>
      <c r="AJ16" s="273">
        <f t="shared" si="12"/>
        <v>173</v>
      </c>
      <c r="AK16" s="273">
        <v>0</v>
      </c>
      <c r="AL16" s="273">
        <v>0</v>
      </c>
      <c r="AM16" s="273">
        <v>0</v>
      </c>
      <c r="AN16" s="273">
        <v>173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861</v>
      </c>
      <c r="CC16" s="273">
        <f t="shared" si="27"/>
        <v>790</v>
      </c>
      <c r="CD16" s="273">
        <v>0</v>
      </c>
      <c r="CE16" s="273">
        <v>0</v>
      </c>
      <c r="CF16" s="273">
        <v>0</v>
      </c>
      <c r="CG16" s="273">
        <v>790</v>
      </c>
      <c r="CH16" s="273">
        <v>0</v>
      </c>
      <c r="CI16" s="273">
        <v>0</v>
      </c>
      <c r="CJ16" s="273">
        <f t="shared" si="29"/>
        <v>71</v>
      </c>
      <c r="CK16" s="273">
        <v>0</v>
      </c>
      <c r="CL16" s="273">
        <v>0</v>
      </c>
      <c r="CM16" s="273">
        <v>0</v>
      </c>
      <c r="CN16" s="273">
        <v>71</v>
      </c>
      <c r="CO16" s="273">
        <v>0</v>
      </c>
      <c r="CP16" s="273">
        <v>0</v>
      </c>
      <c r="CQ16" s="273">
        <f t="shared" si="31"/>
        <v>5848</v>
      </c>
      <c r="CR16" s="273">
        <f t="shared" si="32"/>
        <v>3454</v>
      </c>
      <c r="CS16" s="273">
        <v>0</v>
      </c>
      <c r="CT16" s="273">
        <v>0</v>
      </c>
      <c r="CU16" s="273">
        <v>1263</v>
      </c>
      <c r="CV16" s="273">
        <v>0</v>
      </c>
      <c r="CW16" s="273">
        <v>0</v>
      </c>
      <c r="CX16" s="273">
        <v>2191</v>
      </c>
      <c r="CY16" s="273">
        <f t="shared" si="34"/>
        <v>2394</v>
      </c>
      <c r="CZ16" s="273">
        <v>0</v>
      </c>
      <c r="DA16" s="273">
        <v>0</v>
      </c>
      <c r="DB16" s="273">
        <v>59</v>
      </c>
      <c r="DC16" s="273">
        <v>0</v>
      </c>
      <c r="DD16" s="273">
        <v>0</v>
      </c>
      <c r="DE16" s="273">
        <v>2335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1137</v>
      </c>
      <c r="DV16" s="273">
        <v>1137</v>
      </c>
      <c r="DW16" s="273">
        <v>0</v>
      </c>
      <c r="DX16" s="273">
        <v>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15767</v>
      </c>
      <c r="E17" s="273">
        <f t="shared" si="1"/>
        <v>9986</v>
      </c>
      <c r="F17" s="273">
        <f t="shared" si="2"/>
        <v>9986</v>
      </c>
      <c r="G17" s="273">
        <v>0</v>
      </c>
      <c r="H17" s="273">
        <v>9986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0</v>
      </c>
      <c r="N17" s="273">
        <v>0</v>
      </c>
      <c r="O17" s="273">
        <v>0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0</v>
      </c>
      <c r="U17" s="273">
        <f t="shared" si="7"/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0</v>
      </c>
      <c r="AB17" s="273">
        <f t="shared" si="9"/>
        <v>0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f t="shared" si="11"/>
        <v>21</v>
      </c>
      <c r="AJ17" s="273">
        <f t="shared" si="12"/>
        <v>21</v>
      </c>
      <c r="AK17" s="273">
        <v>0</v>
      </c>
      <c r="AL17" s="273">
        <v>0</v>
      </c>
      <c r="AM17" s="273">
        <v>0</v>
      </c>
      <c r="AN17" s="273">
        <v>21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2043</v>
      </c>
      <c r="CR17" s="273">
        <f t="shared" si="32"/>
        <v>196</v>
      </c>
      <c r="CS17" s="273">
        <v>0</v>
      </c>
      <c r="CT17" s="273">
        <v>0</v>
      </c>
      <c r="CU17" s="273">
        <v>181</v>
      </c>
      <c r="CV17" s="273">
        <v>11</v>
      </c>
      <c r="CW17" s="273">
        <v>0</v>
      </c>
      <c r="CX17" s="273">
        <v>4</v>
      </c>
      <c r="CY17" s="273">
        <f t="shared" si="34"/>
        <v>1847</v>
      </c>
      <c r="CZ17" s="273">
        <v>0</v>
      </c>
      <c r="DA17" s="273">
        <v>0</v>
      </c>
      <c r="DB17" s="273">
        <v>0</v>
      </c>
      <c r="DC17" s="273">
        <v>0</v>
      </c>
      <c r="DD17" s="273">
        <v>0</v>
      </c>
      <c r="DE17" s="273">
        <v>1847</v>
      </c>
      <c r="DF17" s="273">
        <f t="shared" si="36"/>
        <v>3018</v>
      </c>
      <c r="DG17" s="273">
        <f t="shared" si="37"/>
        <v>17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17</v>
      </c>
      <c r="DN17" s="273">
        <f t="shared" si="39"/>
        <v>3001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3001</v>
      </c>
      <c r="DU17" s="273">
        <f t="shared" si="41"/>
        <v>647</v>
      </c>
      <c r="DV17" s="273">
        <v>647</v>
      </c>
      <c r="DW17" s="273">
        <v>0</v>
      </c>
      <c r="DX17" s="273">
        <v>0</v>
      </c>
      <c r="DY17" s="273">
        <v>0</v>
      </c>
      <c r="DZ17" s="273">
        <f t="shared" si="42"/>
        <v>52</v>
      </c>
      <c r="EA17" s="273">
        <f t="shared" si="43"/>
        <v>52</v>
      </c>
      <c r="EB17" s="273">
        <v>0</v>
      </c>
      <c r="EC17" s="273">
        <v>0</v>
      </c>
      <c r="ED17" s="273">
        <v>52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16749</v>
      </c>
      <c r="E18" s="273">
        <f t="shared" si="1"/>
        <v>14015</v>
      </c>
      <c r="F18" s="273">
        <f t="shared" si="2"/>
        <v>13990</v>
      </c>
      <c r="G18" s="273">
        <v>0</v>
      </c>
      <c r="H18" s="273">
        <v>13990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25</v>
      </c>
      <c r="N18" s="273">
        <v>0</v>
      </c>
      <c r="O18" s="273">
        <v>25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0</v>
      </c>
      <c r="U18" s="273">
        <f t="shared" si="7"/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0</v>
      </c>
      <c r="AB18" s="273">
        <f t="shared" si="9"/>
        <v>0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f t="shared" si="11"/>
        <v>38</v>
      </c>
      <c r="AJ18" s="273">
        <f t="shared" si="12"/>
        <v>38</v>
      </c>
      <c r="AK18" s="273">
        <v>0</v>
      </c>
      <c r="AL18" s="273">
        <v>0</v>
      </c>
      <c r="AM18" s="273">
        <v>0</v>
      </c>
      <c r="AN18" s="273">
        <v>38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222</v>
      </c>
      <c r="CC18" s="273">
        <f t="shared" si="27"/>
        <v>222</v>
      </c>
      <c r="CD18" s="273">
        <v>0</v>
      </c>
      <c r="CE18" s="273">
        <v>0</v>
      </c>
      <c r="CF18" s="273">
        <v>0</v>
      </c>
      <c r="CG18" s="273">
        <v>222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1684</v>
      </c>
      <c r="CR18" s="273">
        <f t="shared" si="32"/>
        <v>1031</v>
      </c>
      <c r="CS18" s="273">
        <v>0</v>
      </c>
      <c r="CT18" s="273">
        <v>0</v>
      </c>
      <c r="CU18" s="273">
        <v>406</v>
      </c>
      <c r="CV18" s="273">
        <v>0</v>
      </c>
      <c r="CW18" s="273">
        <v>0</v>
      </c>
      <c r="CX18" s="273">
        <v>625</v>
      </c>
      <c r="CY18" s="273">
        <f t="shared" si="34"/>
        <v>653</v>
      </c>
      <c r="CZ18" s="273">
        <v>0</v>
      </c>
      <c r="DA18" s="273">
        <v>0</v>
      </c>
      <c r="DB18" s="273">
        <v>34</v>
      </c>
      <c r="DC18" s="273">
        <v>0</v>
      </c>
      <c r="DD18" s="273">
        <v>0</v>
      </c>
      <c r="DE18" s="273">
        <v>619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790</v>
      </c>
      <c r="DV18" s="273">
        <v>790</v>
      </c>
      <c r="DW18" s="273">
        <v>0</v>
      </c>
      <c r="DX18" s="273">
        <v>0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1690</v>
      </c>
      <c r="E19" s="273">
        <f t="shared" si="1"/>
        <v>1299</v>
      </c>
      <c r="F19" s="273">
        <f t="shared" si="2"/>
        <v>1291</v>
      </c>
      <c r="G19" s="273">
        <v>0</v>
      </c>
      <c r="H19" s="273">
        <v>1291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8</v>
      </c>
      <c r="N19" s="273">
        <v>0</v>
      </c>
      <c r="O19" s="273">
        <v>8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0</v>
      </c>
      <c r="U19" s="273">
        <f t="shared" si="7"/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0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320</v>
      </c>
      <c r="CR19" s="273">
        <f t="shared" si="32"/>
        <v>250</v>
      </c>
      <c r="CS19" s="273">
        <v>0</v>
      </c>
      <c r="CT19" s="273">
        <v>0</v>
      </c>
      <c r="CU19" s="273">
        <v>67</v>
      </c>
      <c r="CV19" s="273">
        <v>0</v>
      </c>
      <c r="CW19" s="273">
        <v>0</v>
      </c>
      <c r="CX19" s="273">
        <v>183</v>
      </c>
      <c r="CY19" s="273">
        <f t="shared" si="34"/>
        <v>70</v>
      </c>
      <c r="CZ19" s="273">
        <v>0</v>
      </c>
      <c r="DA19" s="273">
        <v>0</v>
      </c>
      <c r="DB19" s="273">
        <v>1</v>
      </c>
      <c r="DC19" s="273">
        <v>0</v>
      </c>
      <c r="DD19" s="273">
        <v>0</v>
      </c>
      <c r="DE19" s="273">
        <v>69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71</v>
      </c>
      <c r="DV19" s="273">
        <v>61</v>
      </c>
      <c r="DW19" s="273">
        <v>0</v>
      </c>
      <c r="DX19" s="273">
        <v>10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12083</v>
      </c>
      <c r="E20" s="273">
        <f t="shared" si="1"/>
        <v>9534</v>
      </c>
      <c r="F20" s="273">
        <f t="shared" si="2"/>
        <v>7374</v>
      </c>
      <c r="G20" s="273">
        <v>0</v>
      </c>
      <c r="H20" s="273">
        <v>7374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2160</v>
      </c>
      <c r="N20" s="273">
        <v>0</v>
      </c>
      <c r="O20" s="273">
        <v>2160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0</v>
      </c>
      <c r="U20" s="273">
        <f t="shared" si="7"/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v>0</v>
      </c>
      <c r="AA20" s="273">
        <v>0</v>
      </c>
      <c r="AB20" s="273">
        <f t="shared" si="9"/>
        <v>0</v>
      </c>
      <c r="AC20" s="273"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2385</v>
      </c>
      <c r="CR20" s="273">
        <f t="shared" si="32"/>
        <v>1397</v>
      </c>
      <c r="CS20" s="273">
        <v>0</v>
      </c>
      <c r="CT20" s="273">
        <v>0</v>
      </c>
      <c r="CU20" s="273">
        <v>192</v>
      </c>
      <c r="CV20" s="273">
        <v>1164</v>
      </c>
      <c r="CW20" s="273">
        <v>0</v>
      </c>
      <c r="CX20" s="273">
        <v>41</v>
      </c>
      <c r="CY20" s="273">
        <f t="shared" si="34"/>
        <v>988</v>
      </c>
      <c r="CZ20" s="273">
        <v>860</v>
      </c>
      <c r="DA20" s="273">
        <v>0</v>
      </c>
      <c r="DB20" s="273">
        <v>120</v>
      </c>
      <c r="DC20" s="273">
        <v>8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0</v>
      </c>
      <c r="DV20" s="273">
        <v>0</v>
      </c>
      <c r="DW20" s="273">
        <v>0</v>
      </c>
      <c r="DX20" s="273">
        <v>0</v>
      </c>
      <c r="DY20" s="273">
        <v>0</v>
      </c>
      <c r="DZ20" s="273">
        <f t="shared" si="42"/>
        <v>164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164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164</v>
      </c>
    </row>
    <row r="21" spans="1:1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8741</v>
      </c>
      <c r="E21" s="273">
        <f t="shared" si="1"/>
        <v>7356</v>
      </c>
      <c r="F21" s="273">
        <f t="shared" si="2"/>
        <v>5636</v>
      </c>
      <c r="G21" s="273">
        <v>0</v>
      </c>
      <c r="H21" s="273">
        <v>5636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1720</v>
      </c>
      <c r="N21" s="273">
        <v>0</v>
      </c>
      <c r="O21" s="273">
        <v>1720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0</v>
      </c>
      <c r="U21" s="273">
        <f t="shared" si="7"/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0</v>
      </c>
      <c r="AB21" s="273">
        <f t="shared" si="9"/>
        <v>0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1385</v>
      </c>
      <c r="CR21" s="273">
        <f t="shared" si="32"/>
        <v>977</v>
      </c>
      <c r="CS21" s="273">
        <v>0</v>
      </c>
      <c r="CT21" s="273">
        <v>0</v>
      </c>
      <c r="CU21" s="273">
        <v>171</v>
      </c>
      <c r="CV21" s="273">
        <v>768</v>
      </c>
      <c r="CW21" s="273">
        <v>0</v>
      </c>
      <c r="CX21" s="273">
        <v>38</v>
      </c>
      <c r="CY21" s="273">
        <f t="shared" si="34"/>
        <v>408</v>
      </c>
      <c r="CZ21" s="273">
        <v>398</v>
      </c>
      <c r="DA21" s="273">
        <v>0</v>
      </c>
      <c r="DB21" s="273">
        <v>6</v>
      </c>
      <c r="DC21" s="273">
        <v>4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0</v>
      </c>
      <c r="DV21" s="273">
        <v>0</v>
      </c>
      <c r="DW21" s="273">
        <v>0</v>
      </c>
      <c r="DX21" s="273">
        <v>0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6003</v>
      </c>
      <c r="E22" s="273">
        <f t="shared" si="1"/>
        <v>0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0</v>
      </c>
      <c r="N22" s="273">
        <v>0</v>
      </c>
      <c r="O22" s="273">
        <v>0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675</v>
      </c>
      <c r="U22" s="273">
        <f t="shared" si="7"/>
        <v>298</v>
      </c>
      <c r="V22" s="273">
        <v>0</v>
      </c>
      <c r="W22" s="273">
        <v>0</v>
      </c>
      <c r="X22" s="273">
        <v>224</v>
      </c>
      <c r="Y22" s="273">
        <v>0</v>
      </c>
      <c r="Z22" s="273">
        <v>0</v>
      </c>
      <c r="AA22" s="273">
        <v>74</v>
      </c>
      <c r="AB22" s="273">
        <f t="shared" si="9"/>
        <v>377</v>
      </c>
      <c r="AC22" s="273">
        <v>0</v>
      </c>
      <c r="AD22" s="273">
        <v>0</v>
      </c>
      <c r="AE22" s="273">
        <v>16</v>
      </c>
      <c r="AF22" s="273">
        <v>0</v>
      </c>
      <c r="AG22" s="273">
        <v>0</v>
      </c>
      <c r="AH22" s="273">
        <v>361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4164</v>
      </c>
      <c r="CC22" s="273">
        <f t="shared" si="27"/>
        <v>4004</v>
      </c>
      <c r="CD22" s="273">
        <v>0</v>
      </c>
      <c r="CE22" s="273">
        <v>4004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160</v>
      </c>
      <c r="CK22" s="273">
        <v>0</v>
      </c>
      <c r="CL22" s="273">
        <v>160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429</v>
      </c>
      <c r="CR22" s="273">
        <f t="shared" si="32"/>
        <v>396</v>
      </c>
      <c r="CS22" s="273">
        <v>0</v>
      </c>
      <c r="CT22" s="273">
        <v>0</v>
      </c>
      <c r="CU22" s="273">
        <v>0</v>
      </c>
      <c r="CV22" s="273">
        <v>396</v>
      </c>
      <c r="CW22" s="273">
        <v>0</v>
      </c>
      <c r="CX22" s="273">
        <v>0</v>
      </c>
      <c r="CY22" s="273">
        <f t="shared" si="34"/>
        <v>33</v>
      </c>
      <c r="CZ22" s="273">
        <v>0</v>
      </c>
      <c r="DA22" s="273">
        <v>0</v>
      </c>
      <c r="DB22" s="273">
        <v>0</v>
      </c>
      <c r="DC22" s="273">
        <v>33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490</v>
      </c>
      <c r="DV22" s="273">
        <v>490</v>
      </c>
      <c r="DW22" s="273">
        <v>0</v>
      </c>
      <c r="DX22" s="273">
        <v>0</v>
      </c>
      <c r="DY22" s="273">
        <v>0</v>
      </c>
      <c r="DZ22" s="273">
        <f t="shared" si="42"/>
        <v>245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245</v>
      </c>
      <c r="EI22" s="273">
        <v>0</v>
      </c>
      <c r="EJ22" s="273">
        <v>0</v>
      </c>
      <c r="EK22" s="273">
        <v>0</v>
      </c>
      <c r="EL22" s="273">
        <v>0</v>
      </c>
      <c r="EM22" s="273">
        <v>245</v>
      </c>
      <c r="EN22" s="273">
        <v>0</v>
      </c>
    </row>
    <row r="23" spans="1:1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3552</v>
      </c>
      <c r="E23" s="273">
        <f t="shared" si="1"/>
        <v>0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0</v>
      </c>
      <c r="N23" s="273">
        <v>0</v>
      </c>
      <c r="O23" s="273">
        <v>0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524</v>
      </c>
      <c r="U23" s="273">
        <f t="shared" si="7"/>
        <v>355</v>
      </c>
      <c r="V23" s="273">
        <v>0</v>
      </c>
      <c r="W23" s="273">
        <v>0</v>
      </c>
      <c r="X23" s="273">
        <v>94</v>
      </c>
      <c r="Y23" s="273">
        <v>0</v>
      </c>
      <c r="Z23" s="273">
        <v>0</v>
      </c>
      <c r="AA23" s="273">
        <v>261</v>
      </c>
      <c r="AB23" s="273">
        <f t="shared" si="9"/>
        <v>169</v>
      </c>
      <c r="AC23" s="273">
        <v>0</v>
      </c>
      <c r="AD23" s="273">
        <v>0</v>
      </c>
      <c r="AE23" s="273">
        <v>7</v>
      </c>
      <c r="AF23" s="273">
        <v>0</v>
      </c>
      <c r="AG23" s="273">
        <v>0</v>
      </c>
      <c r="AH23" s="273">
        <v>162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2612</v>
      </c>
      <c r="CC23" s="273">
        <f t="shared" si="27"/>
        <v>2480</v>
      </c>
      <c r="CD23" s="273">
        <v>0</v>
      </c>
      <c r="CE23" s="273">
        <v>2480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132</v>
      </c>
      <c r="CK23" s="273">
        <v>0</v>
      </c>
      <c r="CL23" s="273">
        <v>132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186</v>
      </c>
      <c r="CR23" s="273">
        <f t="shared" si="32"/>
        <v>178</v>
      </c>
      <c r="CS23" s="273">
        <v>0</v>
      </c>
      <c r="CT23" s="273">
        <v>0</v>
      </c>
      <c r="CU23" s="273">
        <v>0</v>
      </c>
      <c r="CV23" s="273">
        <v>178</v>
      </c>
      <c r="CW23" s="273">
        <v>0</v>
      </c>
      <c r="CX23" s="273">
        <v>0</v>
      </c>
      <c r="CY23" s="273">
        <f t="shared" si="34"/>
        <v>8</v>
      </c>
      <c r="CZ23" s="273">
        <v>0</v>
      </c>
      <c r="DA23" s="273">
        <v>0</v>
      </c>
      <c r="DB23" s="273">
        <v>0</v>
      </c>
      <c r="DC23" s="273">
        <v>8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159</v>
      </c>
      <c r="DV23" s="273">
        <v>159</v>
      </c>
      <c r="DW23" s="273">
        <v>0</v>
      </c>
      <c r="DX23" s="273">
        <v>0</v>
      </c>
      <c r="DY23" s="273">
        <v>0</v>
      </c>
      <c r="DZ23" s="273">
        <f t="shared" si="42"/>
        <v>71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71</v>
      </c>
      <c r="EI23" s="273">
        <v>0</v>
      </c>
      <c r="EJ23" s="273">
        <v>0</v>
      </c>
      <c r="EK23" s="273">
        <v>0</v>
      </c>
      <c r="EL23" s="273">
        <v>0</v>
      </c>
      <c r="EM23" s="273">
        <v>71</v>
      </c>
      <c r="EN23" s="273">
        <v>0</v>
      </c>
    </row>
    <row r="24" spans="1:14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4759</v>
      </c>
      <c r="E24" s="273">
        <f t="shared" si="1"/>
        <v>3897</v>
      </c>
      <c r="F24" s="273">
        <f t="shared" si="2"/>
        <v>3259</v>
      </c>
      <c r="G24" s="273">
        <v>0</v>
      </c>
      <c r="H24" s="273">
        <v>3259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638</v>
      </c>
      <c r="N24" s="273">
        <v>0</v>
      </c>
      <c r="O24" s="273">
        <v>638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0</v>
      </c>
      <c r="U24" s="273">
        <f t="shared" si="7"/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0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212</v>
      </c>
      <c r="BN24" s="273">
        <f t="shared" si="22"/>
        <v>19</v>
      </c>
      <c r="BO24" s="273">
        <v>0</v>
      </c>
      <c r="BP24" s="273">
        <v>0</v>
      </c>
      <c r="BQ24" s="273">
        <v>0</v>
      </c>
      <c r="BR24" s="273">
        <v>0</v>
      </c>
      <c r="BS24" s="273">
        <v>19</v>
      </c>
      <c r="BT24" s="273">
        <v>0</v>
      </c>
      <c r="BU24" s="273">
        <f t="shared" si="24"/>
        <v>193</v>
      </c>
      <c r="BV24" s="273">
        <v>0</v>
      </c>
      <c r="BW24" s="273">
        <v>0</v>
      </c>
      <c r="BX24" s="273">
        <v>0</v>
      </c>
      <c r="BY24" s="273">
        <v>0</v>
      </c>
      <c r="BZ24" s="273">
        <v>193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0</v>
      </c>
      <c r="CR24" s="273">
        <f t="shared" si="32"/>
        <v>0</v>
      </c>
      <c r="CS24" s="273">
        <v>0</v>
      </c>
      <c r="CT24" s="273">
        <v>0</v>
      </c>
      <c r="CU24" s="273">
        <v>0</v>
      </c>
      <c r="CV24" s="273">
        <v>0</v>
      </c>
      <c r="CW24" s="273">
        <v>0</v>
      </c>
      <c r="CX24" s="273">
        <v>0</v>
      </c>
      <c r="CY24" s="273">
        <f t="shared" si="34"/>
        <v>0</v>
      </c>
      <c r="CZ24" s="273">
        <v>0</v>
      </c>
      <c r="DA24" s="273">
        <v>0</v>
      </c>
      <c r="DB24" s="273">
        <v>0</v>
      </c>
      <c r="DC24" s="273">
        <v>0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418</v>
      </c>
      <c r="DV24" s="273">
        <v>418</v>
      </c>
      <c r="DW24" s="273">
        <v>0</v>
      </c>
      <c r="DX24" s="273">
        <v>0</v>
      </c>
      <c r="DY24" s="273">
        <v>0</v>
      </c>
      <c r="DZ24" s="273">
        <f t="shared" si="42"/>
        <v>232</v>
      </c>
      <c r="EA24" s="273">
        <f t="shared" si="43"/>
        <v>108</v>
      </c>
      <c r="EB24" s="273">
        <v>0</v>
      </c>
      <c r="EC24" s="273">
        <v>0</v>
      </c>
      <c r="ED24" s="273">
        <v>108</v>
      </c>
      <c r="EE24" s="273">
        <v>0</v>
      </c>
      <c r="EF24" s="273">
        <v>0</v>
      </c>
      <c r="EG24" s="273">
        <v>0</v>
      </c>
      <c r="EH24" s="273">
        <f t="shared" si="45"/>
        <v>124</v>
      </c>
      <c r="EI24" s="273">
        <v>0</v>
      </c>
      <c r="EJ24" s="273">
        <v>0</v>
      </c>
      <c r="EK24" s="273">
        <v>124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2345</v>
      </c>
      <c r="E25" s="273">
        <f t="shared" si="1"/>
        <v>1932</v>
      </c>
      <c r="F25" s="273">
        <f t="shared" si="2"/>
        <v>1811</v>
      </c>
      <c r="G25" s="273">
        <v>0</v>
      </c>
      <c r="H25" s="273">
        <v>1811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121</v>
      </c>
      <c r="N25" s="273">
        <v>0</v>
      </c>
      <c r="O25" s="273">
        <v>121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0</v>
      </c>
      <c r="U25" s="273">
        <f t="shared" si="7"/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0</v>
      </c>
      <c r="AB25" s="273">
        <f t="shared" si="9"/>
        <v>0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16</v>
      </c>
      <c r="CR25" s="273">
        <f t="shared" si="32"/>
        <v>13</v>
      </c>
      <c r="CS25" s="273">
        <v>0</v>
      </c>
      <c r="CT25" s="273">
        <v>0</v>
      </c>
      <c r="CU25" s="273">
        <v>13</v>
      </c>
      <c r="CV25" s="273">
        <v>0</v>
      </c>
      <c r="CW25" s="273">
        <v>0</v>
      </c>
      <c r="CX25" s="273">
        <v>0</v>
      </c>
      <c r="CY25" s="273">
        <f t="shared" si="34"/>
        <v>3</v>
      </c>
      <c r="CZ25" s="273">
        <v>0</v>
      </c>
      <c r="DA25" s="273">
        <v>0</v>
      </c>
      <c r="DB25" s="273">
        <v>3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388</v>
      </c>
      <c r="DV25" s="273">
        <v>388</v>
      </c>
      <c r="DW25" s="273">
        <v>0</v>
      </c>
      <c r="DX25" s="273">
        <v>0</v>
      </c>
      <c r="DY25" s="273">
        <v>0</v>
      </c>
      <c r="DZ25" s="273">
        <f t="shared" si="42"/>
        <v>9</v>
      </c>
      <c r="EA25" s="273">
        <f t="shared" si="43"/>
        <v>8</v>
      </c>
      <c r="EB25" s="273">
        <v>0</v>
      </c>
      <c r="EC25" s="273">
        <v>0</v>
      </c>
      <c r="ED25" s="273">
        <v>8</v>
      </c>
      <c r="EE25" s="273">
        <v>0</v>
      </c>
      <c r="EF25" s="273">
        <v>0</v>
      </c>
      <c r="EG25" s="273">
        <v>0</v>
      </c>
      <c r="EH25" s="273">
        <f t="shared" si="45"/>
        <v>1</v>
      </c>
      <c r="EI25" s="273">
        <v>0</v>
      </c>
      <c r="EJ25" s="273">
        <v>0</v>
      </c>
      <c r="EK25" s="273">
        <v>1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9478</v>
      </c>
      <c r="E26" s="273">
        <f t="shared" si="1"/>
        <v>3794</v>
      </c>
      <c r="F26" s="273">
        <f t="shared" si="2"/>
        <v>3728</v>
      </c>
      <c r="G26" s="273">
        <v>0</v>
      </c>
      <c r="H26" s="273">
        <v>3728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66</v>
      </c>
      <c r="N26" s="273">
        <v>0</v>
      </c>
      <c r="O26" s="273">
        <v>66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94</v>
      </c>
      <c r="U26" s="273">
        <f t="shared" si="7"/>
        <v>72</v>
      </c>
      <c r="V26" s="273">
        <v>0</v>
      </c>
      <c r="W26" s="273">
        <v>0</v>
      </c>
      <c r="X26" s="273">
        <v>72</v>
      </c>
      <c r="Y26" s="273">
        <v>0</v>
      </c>
      <c r="Z26" s="273">
        <v>0</v>
      </c>
      <c r="AA26" s="273">
        <v>0</v>
      </c>
      <c r="AB26" s="273">
        <f t="shared" si="9"/>
        <v>22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22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1568</v>
      </c>
      <c r="CR26" s="273">
        <f t="shared" si="32"/>
        <v>688</v>
      </c>
      <c r="CS26" s="273">
        <v>0</v>
      </c>
      <c r="CT26" s="273">
        <v>0</v>
      </c>
      <c r="CU26" s="273">
        <v>0</v>
      </c>
      <c r="CV26" s="273">
        <v>680</v>
      </c>
      <c r="CW26" s="273">
        <v>8</v>
      </c>
      <c r="CX26" s="273">
        <v>0</v>
      </c>
      <c r="CY26" s="273">
        <f t="shared" si="34"/>
        <v>880</v>
      </c>
      <c r="CZ26" s="273">
        <v>0</v>
      </c>
      <c r="DA26" s="273">
        <v>0</v>
      </c>
      <c r="DB26" s="273">
        <v>0</v>
      </c>
      <c r="DC26" s="273">
        <v>880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0</v>
      </c>
      <c r="DV26" s="273">
        <v>0</v>
      </c>
      <c r="DW26" s="273">
        <v>0</v>
      </c>
      <c r="DX26" s="273">
        <v>0</v>
      </c>
      <c r="DY26" s="273">
        <v>0</v>
      </c>
      <c r="DZ26" s="273">
        <f t="shared" si="42"/>
        <v>4022</v>
      </c>
      <c r="EA26" s="273">
        <f t="shared" si="43"/>
        <v>73</v>
      </c>
      <c r="EB26" s="273">
        <v>0</v>
      </c>
      <c r="EC26" s="273">
        <v>0</v>
      </c>
      <c r="ED26" s="273">
        <v>73</v>
      </c>
      <c r="EE26" s="273">
        <v>0</v>
      </c>
      <c r="EF26" s="273">
        <v>0</v>
      </c>
      <c r="EG26" s="273">
        <v>0</v>
      </c>
      <c r="EH26" s="273">
        <f t="shared" si="45"/>
        <v>3949</v>
      </c>
      <c r="EI26" s="273">
        <v>0</v>
      </c>
      <c r="EJ26" s="273">
        <v>0</v>
      </c>
      <c r="EK26" s="273">
        <v>3949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  <c r="ED27" s="273"/>
      <c r="EE27" s="273"/>
      <c r="EF27" s="273"/>
      <c r="EG27" s="273"/>
      <c r="EH27" s="273"/>
      <c r="EI27" s="273"/>
      <c r="EJ27" s="273"/>
      <c r="EK27" s="273"/>
      <c r="EL27" s="273"/>
      <c r="EM27" s="273"/>
      <c r="EN27" s="273"/>
    </row>
    <row r="28" spans="1:14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  <c r="ED28" s="273"/>
      <c r="EE28" s="273"/>
      <c r="EF28" s="273"/>
      <c r="EG28" s="273"/>
      <c r="EH28" s="273"/>
      <c r="EI28" s="273"/>
      <c r="EJ28" s="273"/>
      <c r="EK28" s="273"/>
      <c r="EL28" s="273"/>
      <c r="EM28" s="273"/>
      <c r="EN28" s="273"/>
    </row>
    <row r="29" spans="1:1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  <c r="ED29" s="273"/>
      <c r="EE29" s="273"/>
      <c r="EF29" s="273"/>
      <c r="EG29" s="273"/>
      <c r="EH29" s="273"/>
      <c r="EI29" s="273"/>
      <c r="EJ29" s="273"/>
      <c r="EK29" s="273"/>
      <c r="EL29" s="273"/>
      <c r="EM29" s="273"/>
      <c r="EN29" s="273"/>
    </row>
    <row r="30" spans="1:1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  <c r="ED30" s="273"/>
      <c r="EE30" s="273"/>
      <c r="EF30" s="273"/>
      <c r="EG30" s="273"/>
      <c r="EH30" s="273"/>
      <c r="EI30" s="273"/>
      <c r="EJ30" s="273"/>
      <c r="EK30" s="273"/>
      <c r="EL30" s="273"/>
      <c r="EM30" s="273"/>
      <c r="EN30" s="273"/>
    </row>
    <row r="31" spans="1:1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  <c r="ED31" s="273"/>
      <c r="EE31" s="273"/>
      <c r="EF31" s="273"/>
      <c r="EG31" s="273"/>
      <c r="EH31" s="273"/>
      <c r="EI31" s="273"/>
      <c r="EJ31" s="273"/>
      <c r="EK31" s="273"/>
      <c r="EL31" s="273"/>
      <c r="EM31" s="273"/>
      <c r="EN31" s="273"/>
    </row>
    <row r="32" spans="1:1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  <c r="ED32" s="273"/>
      <c r="EE32" s="273"/>
      <c r="EF32" s="273"/>
      <c r="EG32" s="273"/>
      <c r="EH32" s="273"/>
      <c r="EI32" s="273"/>
      <c r="EJ32" s="273"/>
      <c r="EK32" s="273"/>
      <c r="EL32" s="273"/>
      <c r="EM32" s="273"/>
      <c r="EN32" s="273"/>
    </row>
    <row r="33" spans="1:14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  <c r="ED33" s="273"/>
      <c r="EE33" s="273"/>
      <c r="EF33" s="273"/>
      <c r="EG33" s="273"/>
      <c r="EH33" s="273"/>
      <c r="EI33" s="273"/>
      <c r="EJ33" s="273"/>
      <c r="EK33" s="273"/>
      <c r="EL33" s="273"/>
      <c r="EM33" s="273"/>
      <c r="EN33" s="273"/>
    </row>
    <row r="34" spans="1:14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3"/>
      <c r="EE34" s="273"/>
      <c r="EF34" s="273"/>
      <c r="EG34" s="273"/>
      <c r="EH34" s="273"/>
      <c r="EI34" s="273"/>
      <c r="EJ34" s="273"/>
      <c r="EK34" s="273"/>
      <c r="EL34" s="273"/>
      <c r="EM34" s="273"/>
      <c r="EN34" s="273"/>
    </row>
    <row r="35" spans="1:1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  <c r="ED35" s="273"/>
      <c r="EE35" s="273"/>
      <c r="EF35" s="273"/>
      <c r="EG35" s="273"/>
      <c r="EH35" s="273"/>
      <c r="EI35" s="273"/>
      <c r="EJ35" s="273"/>
      <c r="EK35" s="273"/>
      <c r="EL35" s="273"/>
      <c r="EM35" s="273"/>
      <c r="EN35" s="273"/>
    </row>
    <row r="36" spans="1:1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  <c r="ED36" s="273"/>
      <c r="EE36" s="273"/>
      <c r="EF36" s="273"/>
      <c r="EG36" s="273"/>
      <c r="EH36" s="273"/>
      <c r="EI36" s="273"/>
      <c r="EJ36" s="273"/>
      <c r="EK36" s="273"/>
      <c r="EL36" s="273"/>
      <c r="EM36" s="273"/>
      <c r="EN36" s="273"/>
    </row>
    <row r="37" spans="1:1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3"/>
      <c r="EE37" s="273"/>
      <c r="EF37" s="273"/>
      <c r="EG37" s="273"/>
      <c r="EH37" s="273"/>
      <c r="EI37" s="273"/>
      <c r="EJ37" s="273"/>
      <c r="EK37" s="273"/>
      <c r="EL37" s="273"/>
      <c r="EM37" s="273"/>
      <c r="EN37" s="273"/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26">
    <sortCondition ref="A8:A26"/>
    <sortCondition ref="B8:B26"/>
    <sortCondition ref="C8:C26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25" man="1"/>
    <brk id="34" min="1" max="25" man="1"/>
    <brk id="49" min="1" max="25" man="1"/>
    <brk id="64" min="1" max="25" man="1"/>
    <brk id="79" min="1" max="25" man="1"/>
    <brk id="94" min="1" max="25" man="1"/>
    <brk id="109" min="1" max="25" man="1"/>
    <brk id="124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石川県</v>
      </c>
      <c r="B7" s="283" t="str">
        <f>ごみ処理概要!B7</f>
        <v>17000</v>
      </c>
      <c r="C7" s="284" t="s">
        <v>3</v>
      </c>
      <c r="D7" s="285">
        <f t="shared" ref="D7:D26" si="0">SUM(E7,F7,N7,O7)</f>
        <v>356537</v>
      </c>
      <c r="E7" s="285">
        <f t="shared" ref="E7:E26" si="1">+Q7</f>
        <v>263495</v>
      </c>
      <c r="F7" s="285">
        <f t="shared" ref="F7:F26" si="2">SUM(G7:M7)</f>
        <v>66030</v>
      </c>
      <c r="G7" s="285">
        <f t="shared" ref="G7:M7" si="3">SUM(G$8:G$207)</f>
        <v>4612</v>
      </c>
      <c r="H7" s="285">
        <f t="shared" si="3"/>
        <v>420</v>
      </c>
      <c r="I7" s="285">
        <f t="shared" si="3"/>
        <v>0</v>
      </c>
      <c r="J7" s="285">
        <f t="shared" si="3"/>
        <v>212</v>
      </c>
      <c r="K7" s="285">
        <f t="shared" si="3"/>
        <v>12129</v>
      </c>
      <c r="L7" s="285">
        <f t="shared" si="3"/>
        <v>43843</v>
      </c>
      <c r="M7" s="285">
        <f t="shared" si="3"/>
        <v>4814</v>
      </c>
      <c r="N7" s="285">
        <f t="shared" ref="N7:N26" si="4">+AA7</f>
        <v>11630</v>
      </c>
      <c r="O7" s="285">
        <f>+資源化量内訳!AC7</f>
        <v>15382</v>
      </c>
      <c r="P7" s="285">
        <f t="shared" ref="P7:P26" si="5">+SUM(Q7,R7)</f>
        <v>288454</v>
      </c>
      <c r="Q7" s="285">
        <f>SUM(Q$8:Q$207)</f>
        <v>263495</v>
      </c>
      <c r="R7" s="285">
        <f t="shared" ref="R7:R26" si="6">+SUM(S7,T7,U7,V7,W7,X7,Y7)</f>
        <v>24959</v>
      </c>
      <c r="S7" s="285">
        <f t="shared" ref="S7:Y7" si="7">SUM(S$8:S$207)</f>
        <v>438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19708</v>
      </c>
      <c r="Y7" s="285">
        <f t="shared" si="7"/>
        <v>4813</v>
      </c>
      <c r="Z7" s="285">
        <f t="shared" ref="Z7:Z26" si="8">SUM(AA7:AC7)</f>
        <v>51410</v>
      </c>
      <c r="AA7" s="285">
        <f>SUM(AA$8:AA$207)</f>
        <v>11630</v>
      </c>
      <c r="AB7" s="285">
        <f>SUM(AB$8:AB$207)</f>
        <v>32699</v>
      </c>
      <c r="AC7" s="285">
        <f t="shared" ref="AC7:AC26" si="9">SUM(AD7:AJ7)</f>
        <v>7081</v>
      </c>
      <c r="AD7" s="285">
        <f t="shared" ref="AD7:AJ7" si="10">SUM(AD$8:AD$207)</f>
        <v>654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6426</v>
      </c>
      <c r="AJ7" s="285">
        <f t="shared" si="10"/>
        <v>1</v>
      </c>
      <c r="AK7" s="285">
        <f t="shared" ref="AK7:AK26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140051</v>
      </c>
      <c r="E8" s="273">
        <f t="shared" si="1"/>
        <v>108913</v>
      </c>
      <c r="F8" s="273">
        <f t="shared" si="2"/>
        <v>19549</v>
      </c>
      <c r="G8" s="273">
        <v>0</v>
      </c>
      <c r="H8" s="273">
        <v>24</v>
      </c>
      <c r="I8" s="273">
        <v>0</v>
      </c>
      <c r="J8" s="273">
        <v>0</v>
      </c>
      <c r="K8" s="273">
        <v>0</v>
      </c>
      <c r="L8" s="273">
        <v>19525</v>
      </c>
      <c r="M8" s="273">
        <v>0</v>
      </c>
      <c r="N8" s="273">
        <f t="shared" si="4"/>
        <v>4044</v>
      </c>
      <c r="O8" s="273">
        <f>+資源化量内訳!AC8</f>
        <v>7545</v>
      </c>
      <c r="P8" s="273">
        <f t="shared" si="5"/>
        <v>118302</v>
      </c>
      <c r="Q8" s="273">
        <v>108913</v>
      </c>
      <c r="R8" s="273">
        <f t="shared" si="6"/>
        <v>9389</v>
      </c>
      <c r="S8" s="273">
        <v>0</v>
      </c>
      <c r="T8" s="273">
        <v>0</v>
      </c>
      <c r="U8" s="273">
        <v>0</v>
      </c>
      <c r="V8" s="273">
        <v>0</v>
      </c>
      <c r="W8" s="273">
        <v>0</v>
      </c>
      <c r="X8" s="273">
        <v>9389</v>
      </c>
      <c r="Y8" s="273">
        <v>0</v>
      </c>
      <c r="Z8" s="273">
        <f t="shared" si="8"/>
        <v>22270</v>
      </c>
      <c r="AA8" s="273">
        <v>4044</v>
      </c>
      <c r="AB8" s="273">
        <v>14785</v>
      </c>
      <c r="AC8" s="273">
        <f t="shared" si="9"/>
        <v>3441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3441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19092</v>
      </c>
      <c r="E9" s="273">
        <f t="shared" si="1"/>
        <v>14717</v>
      </c>
      <c r="F9" s="273">
        <f t="shared" si="2"/>
        <v>1969</v>
      </c>
      <c r="G9" s="273">
        <v>0</v>
      </c>
      <c r="H9" s="273">
        <v>0</v>
      </c>
      <c r="I9" s="273">
        <v>0</v>
      </c>
      <c r="J9" s="273">
        <v>0</v>
      </c>
      <c r="K9" s="273">
        <v>5</v>
      </c>
      <c r="L9" s="273">
        <v>1964</v>
      </c>
      <c r="M9" s="273">
        <v>0</v>
      </c>
      <c r="N9" s="273">
        <f t="shared" si="4"/>
        <v>1038</v>
      </c>
      <c r="O9" s="273">
        <f>+資源化量内訳!AC9</f>
        <v>1368</v>
      </c>
      <c r="P9" s="273">
        <f t="shared" si="5"/>
        <v>14717</v>
      </c>
      <c r="Q9" s="273">
        <v>14717</v>
      </c>
      <c r="R9" s="273">
        <f t="shared" si="6"/>
        <v>0</v>
      </c>
      <c r="S9" s="273">
        <v>0</v>
      </c>
      <c r="T9" s="273">
        <v>0</v>
      </c>
      <c r="U9" s="273">
        <v>0</v>
      </c>
      <c r="V9" s="273">
        <v>0</v>
      </c>
      <c r="W9" s="273">
        <v>0</v>
      </c>
      <c r="X9" s="273">
        <v>0</v>
      </c>
      <c r="Y9" s="273">
        <v>0</v>
      </c>
      <c r="Z9" s="273">
        <f t="shared" si="8"/>
        <v>3133</v>
      </c>
      <c r="AA9" s="273">
        <v>1038</v>
      </c>
      <c r="AB9" s="273">
        <v>2095</v>
      </c>
      <c r="AC9" s="273">
        <f t="shared" si="9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28956</v>
      </c>
      <c r="E10" s="273">
        <f t="shared" si="1"/>
        <v>24621</v>
      </c>
      <c r="F10" s="273">
        <f t="shared" si="2"/>
        <v>2284</v>
      </c>
      <c r="G10" s="273">
        <v>2255</v>
      </c>
      <c r="H10" s="273">
        <v>0</v>
      </c>
      <c r="I10" s="273">
        <v>0</v>
      </c>
      <c r="J10" s="273">
        <v>0</v>
      </c>
      <c r="K10" s="273">
        <v>0</v>
      </c>
      <c r="L10" s="273">
        <v>29</v>
      </c>
      <c r="M10" s="273">
        <v>0</v>
      </c>
      <c r="N10" s="273">
        <f t="shared" si="4"/>
        <v>685</v>
      </c>
      <c r="O10" s="273">
        <f>+資源化量内訳!AC10</f>
        <v>1366</v>
      </c>
      <c r="P10" s="273">
        <f t="shared" si="5"/>
        <v>25059</v>
      </c>
      <c r="Q10" s="273">
        <v>24621</v>
      </c>
      <c r="R10" s="273">
        <f t="shared" si="6"/>
        <v>438</v>
      </c>
      <c r="S10" s="273">
        <v>438</v>
      </c>
      <c r="T10" s="273">
        <v>0</v>
      </c>
      <c r="U10" s="273"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f t="shared" si="8"/>
        <v>3563</v>
      </c>
      <c r="AA10" s="273">
        <v>685</v>
      </c>
      <c r="AB10" s="273">
        <v>2863</v>
      </c>
      <c r="AC10" s="273">
        <f t="shared" si="9"/>
        <v>15</v>
      </c>
      <c r="AD10" s="273">
        <v>15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6900</v>
      </c>
      <c r="E11" s="273">
        <f t="shared" si="1"/>
        <v>5606</v>
      </c>
      <c r="F11" s="273">
        <f t="shared" si="2"/>
        <v>252</v>
      </c>
      <c r="G11" s="273">
        <v>0</v>
      </c>
      <c r="H11" s="273">
        <v>0</v>
      </c>
      <c r="I11" s="273">
        <v>0</v>
      </c>
      <c r="J11" s="273">
        <v>0</v>
      </c>
      <c r="K11" s="273">
        <v>0</v>
      </c>
      <c r="L11" s="273">
        <v>252</v>
      </c>
      <c r="M11" s="273">
        <v>0</v>
      </c>
      <c r="N11" s="273">
        <f t="shared" si="4"/>
        <v>153</v>
      </c>
      <c r="O11" s="273">
        <f>+資源化量内訳!AC11</f>
        <v>889</v>
      </c>
      <c r="P11" s="273">
        <f t="shared" si="5"/>
        <v>5606</v>
      </c>
      <c r="Q11" s="273">
        <v>5606</v>
      </c>
      <c r="R11" s="273">
        <f t="shared" si="6"/>
        <v>0</v>
      </c>
      <c r="S11" s="273">
        <v>0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f t="shared" si="8"/>
        <v>834</v>
      </c>
      <c r="AA11" s="273">
        <v>153</v>
      </c>
      <c r="AB11" s="273">
        <v>681</v>
      </c>
      <c r="AC11" s="273">
        <f t="shared" si="9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3998</v>
      </c>
      <c r="E12" s="273">
        <f t="shared" si="1"/>
        <v>3437</v>
      </c>
      <c r="F12" s="273">
        <f t="shared" si="2"/>
        <v>561</v>
      </c>
      <c r="G12" s="273">
        <v>37</v>
      </c>
      <c r="H12" s="273">
        <v>0</v>
      </c>
      <c r="I12" s="273">
        <v>0</v>
      </c>
      <c r="J12" s="273">
        <v>0</v>
      </c>
      <c r="K12" s="273">
        <v>0</v>
      </c>
      <c r="L12" s="273">
        <v>524</v>
      </c>
      <c r="M12" s="273">
        <v>0</v>
      </c>
      <c r="N12" s="273">
        <f t="shared" si="4"/>
        <v>0</v>
      </c>
      <c r="O12" s="273">
        <f>+資源化量内訳!AC12</f>
        <v>0</v>
      </c>
      <c r="P12" s="273">
        <f t="shared" si="5"/>
        <v>3437</v>
      </c>
      <c r="Q12" s="273">
        <v>3437</v>
      </c>
      <c r="R12" s="273">
        <f t="shared" si="6"/>
        <v>0</v>
      </c>
      <c r="S12" s="273">
        <v>0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27</v>
      </c>
      <c r="AA12" s="273">
        <v>0</v>
      </c>
      <c r="AB12" s="273">
        <v>27</v>
      </c>
      <c r="AC12" s="273">
        <f t="shared" si="9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22496</v>
      </c>
      <c r="E13" s="273">
        <f t="shared" si="1"/>
        <v>16187</v>
      </c>
      <c r="F13" s="273">
        <f t="shared" si="2"/>
        <v>5703</v>
      </c>
      <c r="G13" s="273">
        <v>0</v>
      </c>
      <c r="H13" s="273">
        <v>164</v>
      </c>
      <c r="I13" s="273">
        <v>0</v>
      </c>
      <c r="J13" s="273">
        <v>0</v>
      </c>
      <c r="K13" s="273">
        <v>0</v>
      </c>
      <c r="L13" s="273">
        <v>3743</v>
      </c>
      <c r="M13" s="273">
        <v>1796</v>
      </c>
      <c r="N13" s="273">
        <f t="shared" si="4"/>
        <v>606</v>
      </c>
      <c r="O13" s="273">
        <f>+資源化量内訳!AC13</f>
        <v>0</v>
      </c>
      <c r="P13" s="273">
        <f t="shared" si="5"/>
        <v>19455</v>
      </c>
      <c r="Q13" s="273">
        <v>16187</v>
      </c>
      <c r="R13" s="273">
        <f t="shared" si="6"/>
        <v>3268</v>
      </c>
      <c r="S13" s="273">
        <v>0</v>
      </c>
      <c r="T13" s="273">
        <v>0</v>
      </c>
      <c r="U13" s="273">
        <v>0</v>
      </c>
      <c r="V13" s="273">
        <v>0</v>
      </c>
      <c r="W13" s="273">
        <v>0</v>
      </c>
      <c r="X13" s="273">
        <v>1473</v>
      </c>
      <c r="Y13" s="273">
        <v>1795</v>
      </c>
      <c r="Z13" s="273">
        <f t="shared" si="8"/>
        <v>2939</v>
      </c>
      <c r="AA13" s="273">
        <v>606</v>
      </c>
      <c r="AB13" s="273">
        <v>2179</v>
      </c>
      <c r="AC13" s="273">
        <f t="shared" si="9"/>
        <v>154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153</v>
      </c>
      <c r="AJ13" s="273">
        <v>1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5983</v>
      </c>
      <c r="E14" s="273">
        <f t="shared" si="1"/>
        <v>0</v>
      </c>
      <c r="F14" s="273">
        <f t="shared" si="2"/>
        <v>5658</v>
      </c>
      <c r="G14" s="273">
        <v>1027</v>
      </c>
      <c r="H14" s="273">
        <v>0</v>
      </c>
      <c r="I14" s="273">
        <v>0</v>
      </c>
      <c r="J14" s="273">
        <v>0</v>
      </c>
      <c r="K14" s="273">
        <v>4265</v>
      </c>
      <c r="L14" s="273">
        <v>366</v>
      </c>
      <c r="M14" s="273">
        <v>0</v>
      </c>
      <c r="N14" s="273">
        <f t="shared" si="4"/>
        <v>143</v>
      </c>
      <c r="O14" s="273">
        <f>+資源化量内訳!AC14</f>
        <v>182</v>
      </c>
      <c r="P14" s="273">
        <f t="shared" si="5"/>
        <v>0</v>
      </c>
      <c r="Q14" s="273">
        <v>0</v>
      </c>
      <c r="R14" s="273">
        <f t="shared" si="6"/>
        <v>0</v>
      </c>
      <c r="S14" s="273">
        <v>0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428</v>
      </c>
      <c r="AA14" s="273">
        <v>143</v>
      </c>
      <c r="AB14" s="273">
        <v>0</v>
      </c>
      <c r="AC14" s="273">
        <f t="shared" si="9"/>
        <v>285</v>
      </c>
      <c r="AD14" s="273">
        <v>285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12711</v>
      </c>
      <c r="E15" s="273">
        <f t="shared" si="1"/>
        <v>10969</v>
      </c>
      <c r="F15" s="273">
        <f t="shared" si="2"/>
        <v>1576</v>
      </c>
      <c r="G15" s="273">
        <v>0</v>
      </c>
      <c r="H15" s="273">
        <v>0</v>
      </c>
      <c r="I15" s="273">
        <v>0</v>
      </c>
      <c r="J15" s="273">
        <v>0</v>
      </c>
      <c r="K15" s="273">
        <v>0</v>
      </c>
      <c r="L15" s="273">
        <v>1576</v>
      </c>
      <c r="M15" s="273">
        <v>0</v>
      </c>
      <c r="N15" s="273">
        <f t="shared" si="4"/>
        <v>166</v>
      </c>
      <c r="O15" s="273">
        <f>+資源化量内訳!AC15</f>
        <v>0</v>
      </c>
      <c r="P15" s="273">
        <f t="shared" si="5"/>
        <v>12064</v>
      </c>
      <c r="Q15" s="273">
        <v>10969</v>
      </c>
      <c r="R15" s="273">
        <f t="shared" si="6"/>
        <v>1095</v>
      </c>
      <c r="S15" s="273">
        <v>0</v>
      </c>
      <c r="T15" s="273">
        <v>0</v>
      </c>
      <c r="U15" s="273">
        <v>0</v>
      </c>
      <c r="V15" s="273">
        <v>0</v>
      </c>
      <c r="W15" s="273">
        <v>0</v>
      </c>
      <c r="X15" s="273">
        <v>1095</v>
      </c>
      <c r="Y15" s="273">
        <v>0</v>
      </c>
      <c r="Z15" s="273">
        <f t="shared" si="8"/>
        <v>1579</v>
      </c>
      <c r="AA15" s="273">
        <v>166</v>
      </c>
      <c r="AB15" s="273">
        <v>1217</v>
      </c>
      <c r="AC15" s="273">
        <f t="shared" si="9"/>
        <v>196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196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35251</v>
      </c>
      <c r="E16" s="273">
        <f t="shared" si="1"/>
        <v>27232</v>
      </c>
      <c r="F16" s="273">
        <f t="shared" si="2"/>
        <v>6882</v>
      </c>
      <c r="G16" s="273">
        <v>0</v>
      </c>
      <c r="H16" s="273">
        <v>173</v>
      </c>
      <c r="I16" s="273">
        <v>0</v>
      </c>
      <c r="J16" s="273">
        <v>0</v>
      </c>
      <c r="K16" s="273">
        <v>861</v>
      </c>
      <c r="L16" s="273">
        <v>5848</v>
      </c>
      <c r="M16" s="273">
        <v>0</v>
      </c>
      <c r="N16" s="273">
        <f t="shared" si="4"/>
        <v>0</v>
      </c>
      <c r="O16" s="273">
        <f>+資源化量内訳!AC16</f>
        <v>1137</v>
      </c>
      <c r="P16" s="273">
        <f t="shared" si="5"/>
        <v>31925</v>
      </c>
      <c r="Q16" s="273">
        <v>27232</v>
      </c>
      <c r="R16" s="273">
        <f t="shared" si="6"/>
        <v>4693</v>
      </c>
      <c r="S16" s="273">
        <v>0</v>
      </c>
      <c r="T16" s="273">
        <v>0</v>
      </c>
      <c r="U16" s="273">
        <v>0</v>
      </c>
      <c r="V16" s="273">
        <v>0</v>
      </c>
      <c r="W16" s="273">
        <v>0</v>
      </c>
      <c r="X16" s="273">
        <v>4693</v>
      </c>
      <c r="Y16" s="273">
        <v>0</v>
      </c>
      <c r="Z16" s="273">
        <f t="shared" si="8"/>
        <v>3236</v>
      </c>
      <c r="AA16" s="273">
        <v>0</v>
      </c>
      <c r="AB16" s="273">
        <v>2707</v>
      </c>
      <c r="AC16" s="273">
        <f t="shared" si="9"/>
        <v>529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529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15767</v>
      </c>
      <c r="E17" s="273">
        <f t="shared" si="1"/>
        <v>9986</v>
      </c>
      <c r="F17" s="273">
        <f t="shared" si="2"/>
        <v>5082</v>
      </c>
      <c r="G17" s="273">
        <v>0</v>
      </c>
      <c r="H17" s="273">
        <v>21</v>
      </c>
      <c r="I17" s="273">
        <v>0</v>
      </c>
      <c r="J17" s="273">
        <v>0</v>
      </c>
      <c r="K17" s="273">
        <v>0</v>
      </c>
      <c r="L17" s="273">
        <v>2043</v>
      </c>
      <c r="M17" s="273">
        <v>3018</v>
      </c>
      <c r="N17" s="273">
        <f t="shared" si="4"/>
        <v>52</v>
      </c>
      <c r="O17" s="273">
        <f>+資源化量内訳!AC17</f>
        <v>647</v>
      </c>
      <c r="P17" s="273">
        <f t="shared" si="5"/>
        <v>13022</v>
      </c>
      <c r="Q17" s="273">
        <v>9986</v>
      </c>
      <c r="R17" s="273">
        <f t="shared" si="6"/>
        <v>3036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18</v>
      </c>
      <c r="Y17" s="273">
        <v>3018</v>
      </c>
      <c r="Z17" s="273">
        <f t="shared" si="8"/>
        <v>3696</v>
      </c>
      <c r="AA17" s="273">
        <v>52</v>
      </c>
      <c r="AB17" s="273">
        <v>2006</v>
      </c>
      <c r="AC17" s="273">
        <f t="shared" si="9"/>
        <v>1638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1638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16749</v>
      </c>
      <c r="E18" s="273">
        <f t="shared" si="1"/>
        <v>14015</v>
      </c>
      <c r="F18" s="273">
        <f t="shared" si="2"/>
        <v>1944</v>
      </c>
      <c r="G18" s="273">
        <v>0</v>
      </c>
      <c r="H18" s="273">
        <v>38</v>
      </c>
      <c r="I18" s="273">
        <v>0</v>
      </c>
      <c r="J18" s="273">
        <v>0</v>
      </c>
      <c r="K18" s="273">
        <v>222</v>
      </c>
      <c r="L18" s="273">
        <v>1684</v>
      </c>
      <c r="M18" s="273">
        <v>0</v>
      </c>
      <c r="N18" s="273">
        <f t="shared" si="4"/>
        <v>0</v>
      </c>
      <c r="O18" s="273">
        <f>+資源化量内訳!AC18</f>
        <v>790</v>
      </c>
      <c r="P18" s="273">
        <f t="shared" si="5"/>
        <v>15315</v>
      </c>
      <c r="Q18" s="273">
        <v>14015</v>
      </c>
      <c r="R18" s="273">
        <f t="shared" si="6"/>
        <v>1300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1300</v>
      </c>
      <c r="Y18" s="273">
        <v>0</v>
      </c>
      <c r="Z18" s="273">
        <f t="shared" si="8"/>
        <v>1475</v>
      </c>
      <c r="AA18" s="273">
        <v>0</v>
      </c>
      <c r="AB18" s="273">
        <v>1299</v>
      </c>
      <c r="AC18" s="273">
        <f t="shared" si="9"/>
        <v>176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176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1690</v>
      </c>
      <c r="E19" s="273">
        <f t="shared" si="1"/>
        <v>1299</v>
      </c>
      <c r="F19" s="273">
        <f t="shared" si="2"/>
        <v>320</v>
      </c>
      <c r="G19" s="273">
        <v>0</v>
      </c>
      <c r="H19" s="273">
        <v>0</v>
      </c>
      <c r="I19" s="273">
        <v>0</v>
      </c>
      <c r="J19" s="273">
        <v>0</v>
      </c>
      <c r="K19" s="273">
        <v>0</v>
      </c>
      <c r="L19" s="273">
        <v>320</v>
      </c>
      <c r="M19" s="273">
        <v>0</v>
      </c>
      <c r="N19" s="273">
        <f t="shared" si="4"/>
        <v>0</v>
      </c>
      <c r="O19" s="273">
        <f>+資源化量内訳!AC19</f>
        <v>71</v>
      </c>
      <c r="P19" s="273">
        <f t="shared" si="5"/>
        <v>1559</v>
      </c>
      <c r="Q19" s="273">
        <v>1299</v>
      </c>
      <c r="R19" s="273">
        <f t="shared" si="6"/>
        <v>260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260</v>
      </c>
      <c r="Y19" s="273">
        <v>0</v>
      </c>
      <c r="Z19" s="273">
        <f t="shared" si="8"/>
        <v>159</v>
      </c>
      <c r="AA19" s="273">
        <v>0</v>
      </c>
      <c r="AB19" s="273">
        <v>132</v>
      </c>
      <c r="AC19" s="273">
        <f t="shared" si="9"/>
        <v>27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27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12083</v>
      </c>
      <c r="E20" s="273">
        <f t="shared" si="1"/>
        <v>9534</v>
      </c>
      <c r="F20" s="273">
        <f t="shared" si="2"/>
        <v>2385</v>
      </c>
      <c r="G20" s="273">
        <v>0</v>
      </c>
      <c r="H20" s="273">
        <v>0</v>
      </c>
      <c r="I20" s="273">
        <v>0</v>
      </c>
      <c r="J20" s="273">
        <v>0</v>
      </c>
      <c r="K20" s="273">
        <v>0</v>
      </c>
      <c r="L20" s="273">
        <v>2385</v>
      </c>
      <c r="M20" s="273">
        <v>0</v>
      </c>
      <c r="N20" s="273">
        <f t="shared" si="4"/>
        <v>164</v>
      </c>
      <c r="O20" s="273">
        <f>+資源化量内訳!AC20</f>
        <v>0</v>
      </c>
      <c r="P20" s="273">
        <f t="shared" si="5"/>
        <v>10517</v>
      </c>
      <c r="Q20" s="273">
        <v>9534</v>
      </c>
      <c r="R20" s="273">
        <f t="shared" si="6"/>
        <v>983</v>
      </c>
      <c r="S20" s="273">
        <v>0</v>
      </c>
      <c r="T20" s="273">
        <v>0</v>
      </c>
      <c r="U20" s="273">
        <v>0</v>
      </c>
      <c r="V20" s="273">
        <v>0</v>
      </c>
      <c r="W20" s="273">
        <v>0</v>
      </c>
      <c r="X20" s="273">
        <v>983</v>
      </c>
      <c r="Y20" s="273">
        <v>0</v>
      </c>
      <c r="Z20" s="273">
        <f t="shared" si="8"/>
        <v>1383</v>
      </c>
      <c r="AA20" s="273">
        <v>164</v>
      </c>
      <c r="AB20" s="273">
        <v>1043</v>
      </c>
      <c r="AC20" s="273">
        <f t="shared" si="9"/>
        <v>176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176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8741</v>
      </c>
      <c r="E21" s="273">
        <f t="shared" si="1"/>
        <v>7356</v>
      </c>
      <c r="F21" s="273">
        <f t="shared" si="2"/>
        <v>1385</v>
      </c>
      <c r="G21" s="273">
        <v>0</v>
      </c>
      <c r="H21" s="273">
        <v>0</v>
      </c>
      <c r="I21" s="273">
        <v>0</v>
      </c>
      <c r="J21" s="273">
        <v>0</v>
      </c>
      <c r="K21" s="273">
        <v>0</v>
      </c>
      <c r="L21" s="273">
        <v>1385</v>
      </c>
      <c r="M21" s="273">
        <v>0</v>
      </c>
      <c r="N21" s="273">
        <f t="shared" si="4"/>
        <v>0</v>
      </c>
      <c r="O21" s="273">
        <f>+資源化量内訳!AC21</f>
        <v>0</v>
      </c>
      <c r="P21" s="273">
        <f t="shared" si="5"/>
        <v>7853</v>
      </c>
      <c r="Q21" s="273">
        <v>7356</v>
      </c>
      <c r="R21" s="273">
        <f t="shared" si="6"/>
        <v>497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497</v>
      </c>
      <c r="Y21" s="273">
        <v>0</v>
      </c>
      <c r="Z21" s="273">
        <f t="shared" si="8"/>
        <v>897</v>
      </c>
      <c r="AA21" s="273">
        <v>0</v>
      </c>
      <c r="AB21" s="273">
        <v>807</v>
      </c>
      <c r="AC21" s="273">
        <f t="shared" si="9"/>
        <v>90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90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5935</v>
      </c>
      <c r="E22" s="273">
        <f t="shared" si="1"/>
        <v>0</v>
      </c>
      <c r="F22" s="273">
        <f t="shared" si="2"/>
        <v>5268</v>
      </c>
      <c r="G22" s="273">
        <v>675</v>
      </c>
      <c r="H22" s="273">
        <v>0</v>
      </c>
      <c r="I22" s="273">
        <v>0</v>
      </c>
      <c r="J22" s="273">
        <v>0</v>
      </c>
      <c r="K22" s="273">
        <v>4164</v>
      </c>
      <c r="L22" s="273">
        <v>429</v>
      </c>
      <c r="M22" s="273">
        <v>0</v>
      </c>
      <c r="N22" s="273">
        <f t="shared" si="4"/>
        <v>245</v>
      </c>
      <c r="O22" s="273">
        <f>+資源化量内訳!AC22</f>
        <v>422</v>
      </c>
      <c r="P22" s="273">
        <f t="shared" si="5"/>
        <v>0</v>
      </c>
      <c r="Q22" s="273">
        <v>0</v>
      </c>
      <c r="R22" s="273">
        <f t="shared" si="6"/>
        <v>0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432</v>
      </c>
      <c r="AA22" s="273">
        <v>245</v>
      </c>
      <c r="AB22" s="273">
        <v>0</v>
      </c>
      <c r="AC22" s="273">
        <f t="shared" si="9"/>
        <v>187</v>
      </c>
      <c r="AD22" s="273">
        <v>187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3552</v>
      </c>
      <c r="E23" s="273">
        <f t="shared" si="1"/>
        <v>0</v>
      </c>
      <c r="F23" s="273">
        <f t="shared" si="2"/>
        <v>3322</v>
      </c>
      <c r="G23" s="273">
        <v>524</v>
      </c>
      <c r="H23" s="273">
        <v>0</v>
      </c>
      <c r="I23" s="273">
        <v>0</v>
      </c>
      <c r="J23" s="273">
        <v>0</v>
      </c>
      <c r="K23" s="273">
        <v>2612</v>
      </c>
      <c r="L23" s="273">
        <v>186</v>
      </c>
      <c r="M23" s="273">
        <v>0</v>
      </c>
      <c r="N23" s="273">
        <f t="shared" si="4"/>
        <v>71</v>
      </c>
      <c r="O23" s="273">
        <f>+資源化量内訳!AC23</f>
        <v>159</v>
      </c>
      <c r="P23" s="273">
        <f t="shared" si="5"/>
        <v>0</v>
      </c>
      <c r="Q23" s="273">
        <v>0</v>
      </c>
      <c r="R23" s="273">
        <f t="shared" si="6"/>
        <v>0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217</v>
      </c>
      <c r="AA23" s="273">
        <v>71</v>
      </c>
      <c r="AB23" s="273">
        <v>0</v>
      </c>
      <c r="AC23" s="273">
        <f t="shared" si="9"/>
        <v>146</v>
      </c>
      <c r="AD23" s="273">
        <v>146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4759</v>
      </c>
      <c r="E24" s="273">
        <f t="shared" si="1"/>
        <v>3897</v>
      </c>
      <c r="F24" s="273">
        <f t="shared" si="2"/>
        <v>212</v>
      </c>
      <c r="G24" s="273">
        <v>0</v>
      </c>
      <c r="H24" s="273">
        <v>0</v>
      </c>
      <c r="I24" s="273">
        <v>0</v>
      </c>
      <c r="J24" s="273">
        <v>212</v>
      </c>
      <c r="K24" s="273">
        <v>0</v>
      </c>
      <c r="L24" s="273">
        <v>0</v>
      </c>
      <c r="M24" s="273">
        <v>0</v>
      </c>
      <c r="N24" s="273">
        <f t="shared" si="4"/>
        <v>232</v>
      </c>
      <c r="O24" s="273">
        <f>+資源化量内訳!AC24</f>
        <v>418</v>
      </c>
      <c r="P24" s="273">
        <f t="shared" si="5"/>
        <v>3897</v>
      </c>
      <c r="Q24" s="273">
        <v>3897</v>
      </c>
      <c r="R24" s="273">
        <f t="shared" si="6"/>
        <v>0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665</v>
      </c>
      <c r="AA24" s="273">
        <v>232</v>
      </c>
      <c r="AB24" s="273">
        <v>433</v>
      </c>
      <c r="AC24" s="273">
        <f t="shared" si="9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2345</v>
      </c>
      <c r="E25" s="273">
        <f t="shared" si="1"/>
        <v>1932</v>
      </c>
      <c r="F25" s="273">
        <f t="shared" si="2"/>
        <v>16</v>
      </c>
      <c r="G25" s="273">
        <v>0</v>
      </c>
      <c r="H25" s="273">
        <v>0</v>
      </c>
      <c r="I25" s="273">
        <v>0</v>
      </c>
      <c r="J25" s="273">
        <v>0</v>
      </c>
      <c r="K25" s="273">
        <v>0</v>
      </c>
      <c r="L25" s="273">
        <v>16</v>
      </c>
      <c r="M25" s="273">
        <v>0</v>
      </c>
      <c r="N25" s="273">
        <f t="shared" si="4"/>
        <v>9</v>
      </c>
      <c r="O25" s="273">
        <f>+資源化量内訳!AC25</f>
        <v>388</v>
      </c>
      <c r="P25" s="273">
        <f t="shared" si="5"/>
        <v>1932</v>
      </c>
      <c r="Q25" s="273">
        <v>1932</v>
      </c>
      <c r="R25" s="273">
        <f t="shared" si="6"/>
        <v>0</v>
      </c>
      <c r="S25" s="273">
        <v>0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140</v>
      </c>
      <c r="AA25" s="273">
        <v>9</v>
      </c>
      <c r="AB25" s="273">
        <v>131</v>
      </c>
      <c r="AC25" s="273">
        <f t="shared" si="9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9478</v>
      </c>
      <c r="E26" s="273">
        <f t="shared" si="1"/>
        <v>3794</v>
      </c>
      <c r="F26" s="273">
        <f t="shared" si="2"/>
        <v>1662</v>
      </c>
      <c r="G26" s="273">
        <v>94</v>
      </c>
      <c r="H26" s="273">
        <v>0</v>
      </c>
      <c r="I26" s="273">
        <v>0</v>
      </c>
      <c r="J26" s="273">
        <v>0</v>
      </c>
      <c r="K26" s="273">
        <v>0</v>
      </c>
      <c r="L26" s="273">
        <v>1568</v>
      </c>
      <c r="M26" s="273">
        <v>0</v>
      </c>
      <c r="N26" s="273">
        <f t="shared" si="4"/>
        <v>4022</v>
      </c>
      <c r="O26" s="273">
        <f>+資源化量内訳!AC26</f>
        <v>0</v>
      </c>
      <c r="P26" s="273">
        <f t="shared" si="5"/>
        <v>3794</v>
      </c>
      <c r="Q26" s="273">
        <v>3794</v>
      </c>
      <c r="R26" s="273">
        <f t="shared" si="6"/>
        <v>0</v>
      </c>
      <c r="S26" s="273">
        <v>0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4337</v>
      </c>
      <c r="AA26" s="273">
        <v>4022</v>
      </c>
      <c r="AB26" s="273">
        <v>294</v>
      </c>
      <c r="AC26" s="273">
        <f t="shared" si="9"/>
        <v>21</v>
      </c>
      <c r="AD26" s="273">
        <v>21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1"/>
      <c r="AL27" s="271"/>
      <c r="AM27" s="271"/>
      <c r="AN27" s="271"/>
      <c r="AO27" s="271"/>
      <c r="AP27" s="271"/>
      <c r="AQ27" s="271"/>
      <c r="AR27" s="271"/>
      <c r="AS27" s="271"/>
    </row>
    <row r="28" spans="1:45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1"/>
      <c r="AL28" s="271"/>
      <c r="AM28" s="271"/>
      <c r="AN28" s="271"/>
      <c r="AO28" s="271"/>
      <c r="AP28" s="271"/>
      <c r="AQ28" s="271"/>
      <c r="AR28" s="271"/>
      <c r="AS28" s="271"/>
    </row>
    <row r="29" spans="1:45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1"/>
      <c r="AL29" s="271"/>
      <c r="AM29" s="271"/>
      <c r="AN29" s="271"/>
      <c r="AO29" s="271"/>
      <c r="AP29" s="271"/>
      <c r="AQ29" s="271"/>
      <c r="AR29" s="271"/>
      <c r="AS29" s="271"/>
    </row>
    <row r="30" spans="1:45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1"/>
      <c r="AL30" s="271"/>
      <c r="AM30" s="271"/>
      <c r="AN30" s="271"/>
      <c r="AO30" s="271"/>
      <c r="AP30" s="271"/>
      <c r="AQ30" s="271"/>
      <c r="AR30" s="271"/>
      <c r="AS30" s="271"/>
    </row>
    <row r="31" spans="1:45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1"/>
      <c r="AL31" s="271"/>
      <c r="AM31" s="271"/>
      <c r="AN31" s="271"/>
      <c r="AO31" s="271"/>
      <c r="AP31" s="271"/>
      <c r="AQ31" s="271"/>
      <c r="AR31" s="271"/>
      <c r="AS31" s="271"/>
    </row>
    <row r="32" spans="1:45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1"/>
      <c r="AL32" s="271"/>
      <c r="AM32" s="271"/>
      <c r="AN32" s="271"/>
      <c r="AO32" s="271"/>
      <c r="AP32" s="271"/>
      <c r="AQ32" s="271"/>
      <c r="AR32" s="271"/>
      <c r="AS32" s="271"/>
    </row>
    <row r="33" spans="1:45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1"/>
      <c r="AL33" s="271"/>
      <c r="AM33" s="271"/>
      <c r="AN33" s="271"/>
      <c r="AO33" s="271"/>
      <c r="AP33" s="271"/>
      <c r="AQ33" s="271"/>
      <c r="AR33" s="271"/>
      <c r="AS33" s="271"/>
    </row>
    <row r="34" spans="1:45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1"/>
      <c r="AL34" s="271"/>
      <c r="AM34" s="271"/>
      <c r="AN34" s="271"/>
      <c r="AO34" s="271"/>
      <c r="AP34" s="271"/>
      <c r="AQ34" s="271"/>
      <c r="AR34" s="271"/>
      <c r="AS34" s="271"/>
    </row>
    <row r="35" spans="1:45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1"/>
      <c r="AL35" s="271"/>
      <c r="AM35" s="271"/>
      <c r="AN35" s="271"/>
      <c r="AO35" s="271"/>
      <c r="AP35" s="271"/>
      <c r="AQ35" s="271"/>
      <c r="AR35" s="271"/>
      <c r="AS35" s="271"/>
    </row>
    <row r="36" spans="1:45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1"/>
      <c r="AL36" s="271"/>
      <c r="AM36" s="271"/>
      <c r="AN36" s="271"/>
      <c r="AO36" s="271"/>
      <c r="AP36" s="271"/>
      <c r="AQ36" s="271"/>
      <c r="AR36" s="271"/>
      <c r="AS36" s="271"/>
    </row>
    <row r="37" spans="1:45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1"/>
      <c r="AL37" s="271"/>
      <c r="AM37" s="271"/>
      <c r="AN37" s="271"/>
      <c r="AO37" s="271"/>
      <c r="AP37" s="271"/>
      <c r="AQ37" s="271"/>
      <c r="AR37" s="271"/>
      <c r="AS37" s="271"/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26">
    <sortCondition ref="A8:A26"/>
    <sortCondition ref="B8:B26"/>
    <sortCondition ref="C8:C26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25" man="1"/>
    <brk id="25" min="1" max="25" man="1"/>
    <brk id="36" min="1" max="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石川県</v>
      </c>
      <c r="B7" s="283" t="str">
        <f>ごみ処理概要!B7</f>
        <v>17000</v>
      </c>
      <c r="C7" s="284" t="s">
        <v>3</v>
      </c>
      <c r="D7" s="286">
        <f t="shared" ref="D7:AB7" si="0">SUM(AC7,BB7,CA7)</f>
        <v>42984</v>
      </c>
      <c r="E7" s="286">
        <f t="shared" si="0"/>
        <v>13810</v>
      </c>
      <c r="F7" s="286">
        <f t="shared" si="0"/>
        <v>63</v>
      </c>
      <c r="G7" s="286">
        <f t="shared" si="0"/>
        <v>999</v>
      </c>
      <c r="H7" s="286">
        <f t="shared" si="0"/>
        <v>809</v>
      </c>
      <c r="I7" s="286">
        <f t="shared" si="0"/>
        <v>6714</v>
      </c>
      <c r="J7" s="286">
        <f t="shared" si="0"/>
        <v>4677</v>
      </c>
      <c r="K7" s="286">
        <f t="shared" si="0"/>
        <v>2096</v>
      </c>
      <c r="L7" s="286">
        <f t="shared" si="0"/>
        <v>0</v>
      </c>
      <c r="M7" s="286">
        <f t="shared" si="0"/>
        <v>5634</v>
      </c>
      <c r="N7" s="286">
        <f t="shared" si="0"/>
        <v>0</v>
      </c>
      <c r="O7" s="286">
        <f t="shared" si="0"/>
        <v>0</v>
      </c>
      <c r="P7" s="286">
        <f t="shared" si="0"/>
        <v>340</v>
      </c>
      <c r="Q7" s="286">
        <f t="shared" si="0"/>
        <v>247</v>
      </c>
      <c r="R7" s="286">
        <f t="shared" si="0"/>
        <v>0</v>
      </c>
      <c r="S7" s="286">
        <f t="shared" si="0"/>
        <v>0</v>
      </c>
      <c r="T7" s="286">
        <f t="shared" si="0"/>
        <v>0</v>
      </c>
      <c r="U7" s="286">
        <f t="shared" si="0"/>
        <v>1</v>
      </c>
      <c r="V7" s="286">
        <f t="shared" si="0"/>
        <v>2026</v>
      </c>
      <c r="W7" s="286">
        <f t="shared" si="0"/>
        <v>0</v>
      </c>
      <c r="X7" s="286">
        <f t="shared" si="0"/>
        <v>0</v>
      </c>
      <c r="Y7" s="286">
        <f t="shared" si="0"/>
        <v>26</v>
      </c>
      <c r="Z7" s="286">
        <f t="shared" si="0"/>
        <v>12</v>
      </c>
      <c r="AA7" s="286">
        <f t="shared" si="0"/>
        <v>0</v>
      </c>
      <c r="AB7" s="286">
        <f t="shared" si="0"/>
        <v>5530</v>
      </c>
      <c r="AC7" s="286">
        <f t="shared" ref="AC7:AC26" si="1">SUM(AD7:AY7,BA7)</f>
        <v>15382</v>
      </c>
      <c r="AD7" s="286">
        <f>SUM(AD$8:AD$207)</f>
        <v>7388</v>
      </c>
      <c r="AE7" s="286">
        <f t="shared" ref="AE7:AO7" si="2">SUM(AE$8:AE$207)</f>
        <v>19</v>
      </c>
      <c r="AF7" s="286">
        <f>SUM(AF$8:AF$207)</f>
        <v>451</v>
      </c>
      <c r="AG7" s="286">
        <f>SUM(AG$8:AG$207)</f>
        <v>721</v>
      </c>
      <c r="AH7" s="286">
        <f t="shared" si="2"/>
        <v>3153</v>
      </c>
      <c r="AI7" s="286">
        <f t="shared" si="2"/>
        <v>1502</v>
      </c>
      <c r="AJ7" s="286">
        <f t="shared" si="2"/>
        <v>408</v>
      </c>
      <c r="AK7" s="286">
        <f t="shared" si="2"/>
        <v>0</v>
      </c>
      <c r="AL7" s="286">
        <f t="shared" si="2"/>
        <v>272</v>
      </c>
      <c r="AM7" s="286">
        <f t="shared" si="2"/>
        <v>0</v>
      </c>
      <c r="AN7" s="286">
        <f>SUM(AN$8:AN$207)</f>
        <v>0</v>
      </c>
      <c r="AO7" s="286">
        <f t="shared" si="2"/>
        <v>340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10</v>
      </c>
      <c r="AY7" s="286">
        <f t="shared" ref="AY7:BA7" si="3">SUM(AY$8:AY$207)</f>
        <v>0</v>
      </c>
      <c r="AZ7" s="290" t="s">
        <v>649</v>
      </c>
      <c r="BA7" s="286">
        <f t="shared" si="3"/>
        <v>1118</v>
      </c>
      <c r="BB7" s="286">
        <f>施設資源化量内訳!D7</f>
        <v>23658</v>
      </c>
      <c r="BC7" s="286">
        <f>施設資源化量内訳!E7</f>
        <v>2622</v>
      </c>
      <c r="BD7" s="286">
        <f>施設資源化量内訳!F7</f>
        <v>39</v>
      </c>
      <c r="BE7" s="286">
        <f>施設資源化量内訳!G7</f>
        <v>506</v>
      </c>
      <c r="BF7" s="286">
        <f>施設資源化量内訳!H7</f>
        <v>6</v>
      </c>
      <c r="BG7" s="286">
        <f>施設資源化量内訳!I7</f>
        <v>3560</v>
      </c>
      <c r="BH7" s="286">
        <f>施設資源化量内訳!J7</f>
        <v>3174</v>
      </c>
      <c r="BI7" s="286">
        <f>施設資源化量内訳!K7</f>
        <v>1688</v>
      </c>
      <c r="BJ7" s="286">
        <f>施設資源化量内訳!L7</f>
        <v>0</v>
      </c>
      <c r="BK7" s="286">
        <f>施設資源化量内訳!M7</f>
        <v>5362</v>
      </c>
      <c r="BL7" s="286">
        <f>施設資源化量内訳!N7</f>
        <v>0</v>
      </c>
      <c r="BM7" s="286">
        <f>施設資源化量内訳!O7</f>
        <v>0</v>
      </c>
      <c r="BN7" s="286">
        <f>施設資源化量内訳!P7</f>
        <v>0</v>
      </c>
      <c r="BO7" s="286">
        <f>施設資源化量内訳!Q7</f>
        <v>247</v>
      </c>
      <c r="BP7" s="286">
        <f>施設資源化量内訳!R7</f>
        <v>0</v>
      </c>
      <c r="BQ7" s="286">
        <f>施設資源化量内訳!S7</f>
        <v>0</v>
      </c>
      <c r="BR7" s="286">
        <f>施設資源化量内訳!T7</f>
        <v>0</v>
      </c>
      <c r="BS7" s="286">
        <f>施設資源化量内訳!U7</f>
        <v>1</v>
      </c>
      <c r="BT7" s="286">
        <f>施設資源化量内訳!V7</f>
        <v>2026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16</v>
      </c>
      <c r="BX7" s="286">
        <f>施設資源化量内訳!Z7</f>
        <v>12</v>
      </c>
      <c r="BY7" s="286">
        <f>施設資源化量内訳!AA7</f>
        <v>0</v>
      </c>
      <c r="BZ7" s="286">
        <f>施設資源化量内訳!AB7</f>
        <v>4399</v>
      </c>
      <c r="CA7" s="286">
        <f t="shared" ref="CA7:CA26" si="4">SUM(CB7:CW7,CY7)</f>
        <v>3944</v>
      </c>
      <c r="CB7" s="286">
        <f t="shared" ref="CB7:CM7" si="5">SUM(CB$8:CB$207)</f>
        <v>3800</v>
      </c>
      <c r="CC7" s="286">
        <f t="shared" si="5"/>
        <v>5</v>
      </c>
      <c r="CD7" s="286">
        <f>SUM(CD$8:CD$207)</f>
        <v>42</v>
      </c>
      <c r="CE7" s="286">
        <f>SUM(CE$8:CE$207)</f>
        <v>82</v>
      </c>
      <c r="CF7" s="286">
        <f t="shared" si="5"/>
        <v>1</v>
      </c>
      <c r="CG7" s="286">
        <f t="shared" si="5"/>
        <v>1</v>
      </c>
      <c r="CH7" s="286">
        <f t="shared" si="5"/>
        <v>0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0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0</v>
      </c>
      <c r="CX7" s="290" t="s">
        <v>649</v>
      </c>
      <c r="CY7" s="286">
        <f t="shared" si="6"/>
        <v>13</v>
      </c>
      <c r="CZ7" s="287">
        <f>+COUNTIF(CZ$8:CZ$207,"有る")</f>
        <v>19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6" si="7">SUM(AC8,BB8,CA8)</f>
        <v>16759</v>
      </c>
      <c r="E8" s="273">
        <f t="shared" ref="E8:E26" si="8">SUM(AD8,BC8,CB8)</f>
        <v>6935</v>
      </c>
      <c r="F8" s="273">
        <f t="shared" ref="F8:F26" si="9">SUM(AE8,BD8,CC8)</f>
        <v>0</v>
      </c>
      <c r="G8" s="273">
        <f t="shared" ref="G8:G26" si="10">SUM(AF8,BE8,CD8)</f>
        <v>0</v>
      </c>
      <c r="H8" s="273">
        <f t="shared" ref="H8:H26" si="11">SUM(AG8,BF8,CE8)</f>
        <v>0</v>
      </c>
      <c r="I8" s="273">
        <f t="shared" ref="I8:I26" si="12">SUM(AH8,BG8,CF8)</f>
        <v>2896</v>
      </c>
      <c r="J8" s="273">
        <f t="shared" ref="J8:J26" si="13">SUM(AI8,BH8,CG8)</f>
        <v>1850</v>
      </c>
      <c r="K8" s="273">
        <f t="shared" ref="K8:K26" si="14">SUM(AJ8,BI8,CH8)</f>
        <v>958</v>
      </c>
      <c r="L8" s="273">
        <f t="shared" ref="L8:L26" si="15">SUM(AK8,BJ8,CI8)</f>
        <v>0</v>
      </c>
      <c r="M8" s="273">
        <f t="shared" ref="M8:M26" si="16">SUM(AL8,BK8,CJ8)</f>
        <v>3171</v>
      </c>
      <c r="N8" s="273">
        <f t="shared" ref="N8:N26" si="17">SUM(AM8,BL8,CK8)</f>
        <v>0</v>
      </c>
      <c r="O8" s="273">
        <f t="shared" ref="O8:O26" si="18">SUM(AN8,BM8,CL8)</f>
        <v>0</v>
      </c>
      <c r="P8" s="273">
        <f t="shared" ref="P8:P26" si="19">SUM(AO8,BN8,CM8)</f>
        <v>199</v>
      </c>
      <c r="Q8" s="273">
        <f t="shared" ref="Q8:Q26" si="20">SUM(AP8,BO8,CN8)</f>
        <v>24</v>
      </c>
      <c r="R8" s="273">
        <f t="shared" ref="R8:R26" si="21">SUM(AQ8,BP8,CO8)</f>
        <v>0</v>
      </c>
      <c r="S8" s="273">
        <f t="shared" ref="S8:S26" si="22">SUM(AR8,BQ8,CP8)</f>
        <v>0</v>
      </c>
      <c r="T8" s="273">
        <f t="shared" ref="T8:T26" si="23">SUM(AS8,BR8,CQ8)</f>
        <v>0</v>
      </c>
      <c r="U8" s="273">
        <f t="shared" ref="U8:U26" si="24">SUM(AT8,BS8,CR8)</f>
        <v>0</v>
      </c>
      <c r="V8" s="273">
        <f t="shared" ref="V8:V26" si="25">SUM(AU8,BT8,CS8)</f>
        <v>0</v>
      </c>
      <c r="W8" s="273">
        <f t="shared" ref="W8:W26" si="26">SUM(AV8,BU8,CT8)</f>
        <v>0</v>
      </c>
      <c r="X8" s="273">
        <f t="shared" ref="X8:X26" si="27">SUM(AW8,BV8,CU8)</f>
        <v>0</v>
      </c>
      <c r="Y8" s="273">
        <f t="shared" ref="Y8:Y26" si="28">SUM(AX8,BW8,CV8)</f>
        <v>0</v>
      </c>
      <c r="Z8" s="273">
        <f t="shared" ref="Z8:Z26" si="29">SUM(AY8,BX8,CW8)</f>
        <v>0</v>
      </c>
      <c r="AA8" s="273">
        <f t="shared" ref="AA8:AA26" si="30">SUM(AZ8,BY8,CX8)</f>
        <v>0</v>
      </c>
      <c r="AB8" s="273">
        <f t="shared" ref="AB8:AB26" si="31">SUM(BA8,BZ8,CY8)</f>
        <v>726</v>
      </c>
      <c r="AC8" s="273">
        <f t="shared" si="1"/>
        <v>7545</v>
      </c>
      <c r="AD8" s="273">
        <v>4440</v>
      </c>
      <c r="AE8" s="273">
        <v>0</v>
      </c>
      <c r="AF8" s="273">
        <v>0</v>
      </c>
      <c r="AG8" s="273">
        <v>0</v>
      </c>
      <c r="AH8" s="273">
        <v>2199</v>
      </c>
      <c r="AI8" s="273">
        <v>0</v>
      </c>
      <c r="AJ8" s="273">
        <v>91</v>
      </c>
      <c r="AK8" s="273">
        <v>0</v>
      </c>
      <c r="AL8" s="273">
        <v>0</v>
      </c>
      <c r="AM8" s="273">
        <v>0</v>
      </c>
      <c r="AN8" s="273">
        <v>0</v>
      </c>
      <c r="AO8" s="276">
        <v>199</v>
      </c>
      <c r="AP8" s="276" t="s">
        <v>792</v>
      </c>
      <c r="AQ8" s="276" t="s">
        <v>792</v>
      </c>
      <c r="AR8" s="276" t="s">
        <v>792</v>
      </c>
      <c r="AS8" s="276" t="s">
        <v>792</v>
      </c>
      <c r="AT8" s="276" t="s">
        <v>792</v>
      </c>
      <c r="AU8" s="276" t="s">
        <v>792</v>
      </c>
      <c r="AV8" s="276" t="s">
        <v>792</v>
      </c>
      <c r="AW8" s="276" t="s">
        <v>792</v>
      </c>
      <c r="AX8" s="273">
        <v>0</v>
      </c>
      <c r="AY8" s="273">
        <v>0</v>
      </c>
      <c r="AZ8" s="276" t="s">
        <v>792</v>
      </c>
      <c r="BA8" s="273">
        <v>616</v>
      </c>
      <c r="BB8" s="273">
        <f>施設資源化量内訳!D8</f>
        <v>6719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697</v>
      </c>
      <c r="BH8" s="273">
        <f>施設資源化量内訳!J8</f>
        <v>1850</v>
      </c>
      <c r="BI8" s="273">
        <f>施設資源化量内訳!K8</f>
        <v>867</v>
      </c>
      <c r="BJ8" s="273">
        <f>施設資源化量内訳!L8</f>
        <v>0</v>
      </c>
      <c r="BK8" s="273">
        <f>施設資源化量内訳!M8</f>
        <v>3171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24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110</v>
      </c>
      <c r="CA8" s="273">
        <f t="shared" si="4"/>
        <v>2495</v>
      </c>
      <c r="CB8" s="273">
        <v>2495</v>
      </c>
      <c r="CC8" s="273"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0</v>
      </c>
      <c r="CN8" s="276" t="s">
        <v>792</v>
      </c>
      <c r="CO8" s="276" t="s">
        <v>792</v>
      </c>
      <c r="CP8" s="276" t="s">
        <v>792</v>
      </c>
      <c r="CQ8" s="276" t="s">
        <v>792</v>
      </c>
      <c r="CR8" s="276" t="s">
        <v>792</v>
      </c>
      <c r="CS8" s="276" t="s">
        <v>792</v>
      </c>
      <c r="CT8" s="276" t="s">
        <v>792</v>
      </c>
      <c r="CU8" s="276" t="s">
        <v>792</v>
      </c>
      <c r="CV8" s="273">
        <v>0</v>
      </c>
      <c r="CW8" s="273">
        <v>0</v>
      </c>
      <c r="CX8" s="276" t="s">
        <v>792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3347</v>
      </c>
      <c r="E9" s="273">
        <f t="shared" si="8"/>
        <v>187</v>
      </c>
      <c r="F9" s="273">
        <f t="shared" si="9"/>
        <v>0</v>
      </c>
      <c r="G9" s="273">
        <f t="shared" si="10"/>
        <v>156</v>
      </c>
      <c r="H9" s="273">
        <f t="shared" si="11"/>
        <v>315</v>
      </c>
      <c r="I9" s="273">
        <f t="shared" si="12"/>
        <v>332</v>
      </c>
      <c r="J9" s="273">
        <f t="shared" si="13"/>
        <v>289</v>
      </c>
      <c r="K9" s="273">
        <f t="shared" si="14"/>
        <v>68</v>
      </c>
      <c r="L9" s="273">
        <f t="shared" si="15"/>
        <v>0</v>
      </c>
      <c r="M9" s="273">
        <f t="shared" si="16"/>
        <v>0</v>
      </c>
      <c r="N9" s="273">
        <f t="shared" si="17"/>
        <v>0</v>
      </c>
      <c r="O9" s="273">
        <f t="shared" si="18"/>
        <v>0</v>
      </c>
      <c r="P9" s="273">
        <f t="shared" si="19"/>
        <v>0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5</v>
      </c>
      <c r="Z9" s="273">
        <f t="shared" si="29"/>
        <v>0</v>
      </c>
      <c r="AA9" s="273">
        <f t="shared" si="30"/>
        <v>0</v>
      </c>
      <c r="AB9" s="273">
        <f t="shared" si="31"/>
        <v>1995</v>
      </c>
      <c r="AC9" s="273">
        <f t="shared" si="1"/>
        <v>1368</v>
      </c>
      <c r="AD9" s="273">
        <v>179</v>
      </c>
      <c r="AE9" s="273">
        <v>0</v>
      </c>
      <c r="AF9" s="273">
        <v>156</v>
      </c>
      <c r="AG9" s="273">
        <v>315</v>
      </c>
      <c r="AH9" s="273">
        <v>331</v>
      </c>
      <c r="AI9" s="273">
        <v>288</v>
      </c>
      <c r="AJ9" s="273">
        <v>68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792</v>
      </c>
      <c r="AQ9" s="276" t="s">
        <v>792</v>
      </c>
      <c r="AR9" s="276" t="s">
        <v>792</v>
      </c>
      <c r="AS9" s="276" t="s">
        <v>792</v>
      </c>
      <c r="AT9" s="276" t="s">
        <v>792</v>
      </c>
      <c r="AU9" s="276" t="s">
        <v>792</v>
      </c>
      <c r="AV9" s="276" t="s">
        <v>792</v>
      </c>
      <c r="AW9" s="276" t="s">
        <v>792</v>
      </c>
      <c r="AX9" s="273">
        <v>0</v>
      </c>
      <c r="AY9" s="273">
        <v>0</v>
      </c>
      <c r="AZ9" s="276" t="s">
        <v>792</v>
      </c>
      <c r="BA9" s="273">
        <v>31</v>
      </c>
      <c r="BB9" s="273">
        <f>施設資源化量内訳!D9</f>
        <v>1969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0</v>
      </c>
      <c r="BH9" s="273">
        <f>施設資源化量内訳!J9</f>
        <v>0</v>
      </c>
      <c r="BI9" s="273">
        <f>施設資源化量内訳!K9</f>
        <v>0</v>
      </c>
      <c r="BJ9" s="273">
        <f>施設資源化量内訳!L9</f>
        <v>0</v>
      </c>
      <c r="BK9" s="273">
        <f>施設資源化量内訳!M9</f>
        <v>0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5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1964</v>
      </c>
      <c r="CA9" s="273">
        <f t="shared" si="4"/>
        <v>10</v>
      </c>
      <c r="CB9" s="273">
        <v>8</v>
      </c>
      <c r="CC9" s="273">
        <v>0</v>
      </c>
      <c r="CD9" s="273">
        <v>0</v>
      </c>
      <c r="CE9" s="273">
        <v>0</v>
      </c>
      <c r="CF9" s="273">
        <v>1</v>
      </c>
      <c r="CG9" s="273">
        <v>1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792</v>
      </c>
      <c r="CO9" s="276" t="s">
        <v>792</v>
      </c>
      <c r="CP9" s="276" t="s">
        <v>792</v>
      </c>
      <c r="CQ9" s="276" t="s">
        <v>792</v>
      </c>
      <c r="CR9" s="276" t="s">
        <v>792</v>
      </c>
      <c r="CS9" s="276" t="s">
        <v>792</v>
      </c>
      <c r="CT9" s="276" t="s">
        <v>792</v>
      </c>
      <c r="CU9" s="276" t="s">
        <v>792</v>
      </c>
      <c r="CV9" s="273">
        <v>0</v>
      </c>
      <c r="CW9" s="273">
        <v>0</v>
      </c>
      <c r="CX9" s="276" t="s">
        <v>792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3711</v>
      </c>
      <c r="E10" s="273">
        <f t="shared" si="8"/>
        <v>967</v>
      </c>
      <c r="F10" s="273">
        <f t="shared" si="9"/>
        <v>4</v>
      </c>
      <c r="G10" s="273">
        <f t="shared" si="10"/>
        <v>0</v>
      </c>
      <c r="H10" s="273">
        <f t="shared" si="11"/>
        <v>0</v>
      </c>
      <c r="I10" s="273">
        <f t="shared" si="12"/>
        <v>287</v>
      </c>
      <c r="J10" s="273">
        <f t="shared" si="13"/>
        <v>346</v>
      </c>
      <c r="K10" s="273">
        <f t="shared" si="14"/>
        <v>104</v>
      </c>
      <c r="L10" s="273">
        <f t="shared" si="15"/>
        <v>0</v>
      </c>
      <c r="M10" s="273">
        <f t="shared" si="16"/>
        <v>652</v>
      </c>
      <c r="N10" s="273">
        <f t="shared" si="17"/>
        <v>0</v>
      </c>
      <c r="O10" s="273">
        <f t="shared" si="18"/>
        <v>0</v>
      </c>
      <c r="P10" s="273">
        <f t="shared" si="19"/>
        <v>68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1283</v>
      </c>
      <c r="AC10" s="273">
        <f t="shared" si="1"/>
        <v>1366</v>
      </c>
      <c r="AD10" s="273">
        <v>395</v>
      </c>
      <c r="AE10" s="273">
        <v>2</v>
      </c>
      <c r="AF10" s="273">
        <v>0</v>
      </c>
      <c r="AG10" s="273">
        <v>0</v>
      </c>
      <c r="AH10" s="273">
        <v>174</v>
      </c>
      <c r="AI10" s="273">
        <v>346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68</v>
      </c>
      <c r="AP10" s="276" t="s">
        <v>792</v>
      </c>
      <c r="AQ10" s="276" t="s">
        <v>792</v>
      </c>
      <c r="AR10" s="276" t="s">
        <v>792</v>
      </c>
      <c r="AS10" s="276" t="s">
        <v>792</v>
      </c>
      <c r="AT10" s="276" t="s">
        <v>792</v>
      </c>
      <c r="AU10" s="276" t="s">
        <v>792</v>
      </c>
      <c r="AV10" s="276" t="s">
        <v>792</v>
      </c>
      <c r="AW10" s="276" t="s">
        <v>792</v>
      </c>
      <c r="AX10" s="273">
        <v>0</v>
      </c>
      <c r="AY10" s="273">
        <v>0</v>
      </c>
      <c r="AZ10" s="276" t="s">
        <v>792</v>
      </c>
      <c r="BA10" s="273">
        <v>381</v>
      </c>
      <c r="BB10" s="273">
        <f>施設資源化量内訳!D10</f>
        <v>1771</v>
      </c>
      <c r="BC10" s="273">
        <f>施設資源化量内訳!E10</f>
        <v>0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113</v>
      </c>
      <c r="BH10" s="273">
        <f>施設資源化量内訳!J10</f>
        <v>0</v>
      </c>
      <c r="BI10" s="273">
        <f>施設資源化量内訳!K10</f>
        <v>104</v>
      </c>
      <c r="BJ10" s="273">
        <f>施設資源化量内訳!L10</f>
        <v>0</v>
      </c>
      <c r="BK10" s="273">
        <f>施設資源化量内訳!M10</f>
        <v>652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902</v>
      </c>
      <c r="CA10" s="273">
        <f t="shared" si="4"/>
        <v>574</v>
      </c>
      <c r="CB10" s="273">
        <v>572</v>
      </c>
      <c r="CC10" s="273">
        <v>2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0</v>
      </c>
      <c r="CN10" s="276" t="s">
        <v>792</v>
      </c>
      <c r="CO10" s="276" t="s">
        <v>792</v>
      </c>
      <c r="CP10" s="276" t="s">
        <v>792</v>
      </c>
      <c r="CQ10" s="276" t="s">
        <v>792</v>
      </c>
      <c r="CR10" s="276" t="s">
        <v>792</v>
      </c>
      <c r="CS10" s="276" t="s">
        <v>792</v>
      </c>
      <c r="CT10" s="276" t="s">
        <v>792</v>
      </c>
      <c r="CU10" s="276" t="s">
        <v>792</v>
      </c>
      <c r="CV10" s="273">
        <v>0</v>
      </c>
      <c r="CW10" s="273">
        <v>0</v>
      </c>
      <c r="CX10" s="276" t="s">
        <v>792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1144</v>
      </c>
      <c r="E11" s="273">
        <f t="shared" si="8"/>
        <v>797</v>
      </c>
      <c r="F11" s="273">
        <f t="shared" si="9"/>
        <v>0</v>
      </c>
      <c r="G11" s="273">
        <f t="shared" si="10"/>
        <v>0</v>
      </c>
      <c r="H11" s="273">
        <f t="shared" si="11"/>
        <v>0</v>
      </c>
      <c r="I11" s="273">
        <f t="shared" si="12"/>
        <v>128</v>
      </c>
      <c r="J11" s="273">
        <f t="shared" si="13"/>
        <v>104</v>
      </c>
      <c r="K11" s="273">
        <f t="shared" si="14"/>
        <v>86</v>
      </c>
      <c r="L11" s="273">
        <f t="shared" si="15"/>
        <v>0</v>
      </c>
      <c r="M11" s="273">
        <f t="shared" si="16"/>
        <v>1</v>
      </c>
      <c r="N11" s="273">
        <f t="shared" si="17"/>
        <v>0</v>
      </c>
      <c r="O11" s="273">
        <f t="shared" si="18"/>
        <v>0</v>
      </c>
      <c r="P11" s="273">
        <f t="shared" si="19"/>
        <v>0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28</v>
      </c>
      <c r="AC11" s="273">
        <f t="shared" si="1"/>
        <v>889</v>
      </c>
      <c r="AD11" s="273">
        <v>794</v>
      </c>
      <c r="AE11" s="273">
        <v>0</v>
      </c>
      <c r="AF11" s="273">
        <v>0</v>
      </c>
      <c r="AG11" s="273">
        <v>0</v>
      </c>
      <c r="AH11" s="273">
        <v>67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0</v>
      </c>
      <c r="AP11" s="276" t="s">
        <v>792</v>
      </c>
      <c r="AQ11" s="276" t="s">
        <v>792</v>
      </c>
      <c r="AR11" s="276" t="s">
        <v>792</v>
      </c>
      <c r="AS11" s="276" t="s">
        <v>792</v>
      </c>
      <c r="AT11" s="276" t="s">
        <v>792</v>
      </c>
      <c r="AU11" s="276" t="s">
        <v>792</v>
      </c>
      <c r="AV11" s="276" t="s">
        <v>792</v>
      </c>
      <c r="AW11" s="276" t="s">
        <v>792</v>
      </c>
      <c r="AX11" s="273">
        <v>0</v>
      </c>
      <c r="AY11" s="273">
        <v>0</v>
      </c>
      <c r="AZ11" s="276" t="s">
        <v>792</v>
      </c>
      <c r="BA11" s="273">
        <v>28</v>
      </c>
      <c r="BB11" s="273">
        <f>施設資源化量内訳!D11</f>
        <v>252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61</v>
      </c>
      <c r="BH11" s="273">
        <f>施設資源化量内訳!J11</f>
        <v>104</v>
      </c>
      <c r="BI11" s="273">
        <f>施設資源化量内訳!K11</f>
        <v>86</v>
      </c>
      <c r="BJ11" s="273">
        <f>施設資源化量内訳!L11</f>
        <v>0</v>
      </c>
      <c r="BK11" s="273">
        <f>施設資源化量内訳!M11</f>
        <v>1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0</v>
      </c>
      <c r="CA11" s="273">
        <f t="shared" si="4"/>
        <v>3</v>
      </c>
      <c r="CB11" s="273">
        <v>3</v>
      </c>
      <c r="CC11" s="273"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792</v>
      </c>
      <c r="CO11" s="276" t="s">
        <v>792</v>
      </c>
      <c r="CP11" s="276" t="s">
        <v>792</v>
      </c>
      <c r="CQ11" s="276" t="s">
        <v>792</v>
      </c>
      <c r="CR11" s="276" t="s">
        <v>792</v>
      </c>
      <c r="CS11" s="276" t="s">
        <v>792</v>
      </c>
      <c r="CT11" s="276" t="s">
        <v>792</v>
      </c>
      <c r="CU11" s="276" t="s">
        <v>792</v>
      </c>
      <c r="CV11" s="273">
        <v>0</v>
      </c>
      <c r="CW11" s="273">
        <v>0</v>
      </c>
      <c r="CX11" s="276" t="s">
        <v>792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523</v>
      </c>
      <c r="E12" s="273">
        <f t="shared" si="8"/>
        <v>312</v>
      </c>
      <c r="F12" s="273">
        <f t="shared" si="9"/>
        <v>1</v>
      </c>
      <c r="G12" s="273">
        <f t="shared" si="10"/>
        <v>0</v>
      </c>
      <c r="H12" s="273">
        <f t="shared" si="11"/>
        <v>0</v>
      </c>
      <c r="I12" s="273">
        <f t="shared" si="12"/>
        <v>51</v>
      </c>
      <c r="J12" s="273">
        <f t="shared" si="13"/>
        <v>78</v>
      </c>
      <c r="K12" s="273">
        <f t="shared" si="14"/>
        <v>68</v>
      </c>
      <c r="L12" s="273">
        <f t="shared" si="15"/>
        <v>0</v>
      </c>
      <c r="M12" s="273">
        <f t="shared" si="16"/>
        <v>0</v>
      </c>
      <c r="N12" s="273">
        <f t="shared" si="17"/>
        <v>0</v>
      </c>
      <c r="O12" s="273">
        <f t="shared" si="18"/>
        <v>0</v>
      </c>
      <c r="P12" s="273">
        <f t="shared" si="19"/>
        <v>0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13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0</v>
      </c>
      <c r="AP12" s="276" t="s">
        <v>792</v>
      </c>
      <c r="AQ12" s="276" t="s">
        <v>792</v>
      </c>
      <c r="AR12" s="276" t="s">
        <v>792</v>
      </c>
      <c r="AS12" s="276" t="s">
        <v>792</v>
      </c>
      <c r="AT12" s="276" t="s">
        <v>792</v>
      </c>
      <c r="AU12" s="276" t="s">
        <v>792</v>
      </c>
      <c r="AV12" s="276" t="s">
        <v>792</v>
      </c>
      <c r="AW12" s="276" t="s">
        <v>792</v>
      </c>
      <c r="AX12" s="273">
        <v>0</v>
      </c>
      <c r="AY12" s="273">
        <v>0</v>
      </c>
      <c r="AZ12" s="276" t="s">
        <v>792</v>
      </c>
      <c r="BA12" s="273">
        <v>0</v>
      </c>
      <c r="BB12" s="273">
        <f>施設資源化量内訳!D12</f>
        <v>510</v>
      </c>
      <c r="BC12" s="273">
        <f>施設資源化量内訳!E12</f>
        <v>312</v>
      </c>
      <c r="BD12" s="273">
        <f>施設資源化量内訳!F12</f>
        <v>1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51</v>
      </c>
      <c r="BH12" s="273">
        <f>施設資源化量内訳!J12</f>
        <v>78</v>
      </c>
      <c r="BI12" s="273">
        <f>施設資源化量内訳!K12</f>
        <v>68</v>
      </c>
      <c r="BJ12" s="273">
        <f>施設資源化量内訳!L12</f>
        <v>0</v>
      </c>
      <c r="BK12" s="273">
        <f>施設資源化量内訳!M12</f>
        <v>0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0</v>
      </c>
      <c r="CA12" s="273">
        <f t="shared" si="4"/>
        <v>13</v>
      </c>
      <c r="CB12" s="273">
        <v>0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792</v>
      </c>
      <c r="CO12" s="276" t="s">
        <v>792</v>
      </c>
      <c r="CP12" s="276" t="s">
        <v>792</v>
      </c>
      <c r="CQ12" s="276" t="s">
        <v>792</v>
      </c>
      <c r="CR12" s="276" t="s">
        <v>792</v>
      </c>
      <c r="CS12" s="276" t="s">
        <v>792</v>
      </c>
      <c r="CT12" s="276" t="s">
        <v>792</v>
      </c>
      <c r="CU12" s="276" t="s">
        <v>792</v>
      </c>
      <c r="CV12" s="273">
        <v>0</v>
      </c>
      <c r="CW12" s="273">
        <v>0</v>
      </c>
      <c r="CX12" s="276" t="s">
        <v>792</v>
      </c>
      <c r="CY12" s="273">
        <v>13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2107</v>
      </c>
      <c r="E13" s="273">
        <f t="shared" si="8"/>
        <v>696</v>
      </c>
      <c r="F13" s="273">
        <f t="shared" si="9"/>
        <v>12</v>
      </c>
      <c r="G13" s="273">
        <f t="shared" si="10"/>
        <v>125</v>
      </c>
      <c r="H13" s="273">
        <f t="shared" si="11"/>
        <v>0</v>
      </c>
      <c r="I13" s="273">
        <f t="shared" si="12"/>
        <v>407</v>
      </c>
      <c r="J13" s="273">
        <f t="shared" si="13"/>
        <v>321</v>
      </c>
      <c r="K13" s="273">
        <f t="shared" si="14"/>
        <v>106</v>
      </c>
      <c r="L13" s="273">
        <f t="shared" si="15"/>
        <v>0</v>
      </c>
      <c r="M13" s="273">
        <f t="shared" si="16"/>
        <v>264</v>
      </c>
      <c r="N13" s="273">
        <f t="shared" si="17"/>
        <v>0</v>
      </c>
      <c r="O13" s="273">
        <f t="shared" si="18"/>
        <v>0</v>
      </c>
      <c r="P13" s="273">
        <f t="shared" si="19"/>
        <v>0</v>
      </c>
      <c r="Q13" s="273">
        <f t="shared" si="20"/>
        <v>164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12</v>
      </c>
      <c r="AA13" s="273">
        <f t="shared" si="30"/>
        <v>0</v>
      </c>
      <c r="AB13" s="273">
        <f t="shared" si="31"/>
        <v>0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0</v>
      </c>
      <c r="AP13" s="276" t="s">
        <v>792</v>
      </c>
      <c r="AQ13" s="276" t="s">
        <v>792</v>
      </c>
      <c r="AR13" s="276" t="s">
        <v>792</v>
      </c>
      <c r="AS13" s="276" t="s">
        <v>792</v>
      </c>
      <c r="AT13" s="276" t="s">
        <v>792</v>
      </c>
      <c r="AU13" s="276" t="s">
        <v>792</v>
      </c>
      <c r="AV13" s="276" t="s">
        <v>792</v>
      </c>
      <c r="AW13" s="276" t="s">
        <v>792</v>
      </c>
      <c r="AX13" s="273">
        <v>0</v>
      </c>
      <c r="AY13" s="273">
        <v>0</v>
      </c>
      <c r="AZ13" s="276" t="s">
        <v>792</v>
      </c>
      <c r="BA13" s="273">
        <v>0</v>
      </c>
      <c r="BB13" s="273">
        <f>施設資源化量内訳!D13</f>
        <v>2048</v>
      </c>
      <c r="BC13" s="273">
        <f>施設資源化量内訳!E13</f>
        <v>637</v>
      </c>
      <c r="BD13" s="273">
        <f>施設資源化量内訳!F13</f>
        <v>12</v>
      </c>
      <c r="BE13" s="273">
        <f>施設資源化量内訳!G13</f>
        <v>125</v>
      </c>
      <c r="BF13" s="273">
        <f>施設資源化量内訳!H13</f>
        <v>0</v>
      </c>
      <c r="BG13" s="273">
        <f>施設資源化量内訳!I13</f>
        <v>407</v>
      </c>
      <c r="BH13" s="273">
        <f>施設資源化量内訳!J13</f>
        <v>321</v>
      </c>
      <c r="BI13" s="273">
        <f>施設資源化量内訳!K13</f>
        <v>106</v>
      </c>
      <c r="BJ13" s="273">
        <f>施設資源化量内訳!L13</f>
        <v>0</v>
      </c>
      <c r="BK13" s="273">
        <f>施設資源化量内訳!M13</f>
        <v>264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164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12</v>
      </c>
      <c r="BY13" s="273">
        <f>施設資源化量内訳!AA13</f>
        <v>0</v>
      </c>
      <c r="BZ13" s="273">
        <f>施設資源化量内訳!AB13</f>
        <v>0</v>
      </c>
      <c r="CA13" s="273">
        <f t="shared" si="4"/>
        <v>59</v>
      </c>
      <c r="CB13" s="273">
        <v>59</v>
      </c>
      <c r="CC13" s="273"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792</v>
      </c>
      <c r="CO13" s="276" t="s">
        <v>792</v>
      </c>
      <c r="CP13" s="276" t="s">
        <v>792</v>
      </c>
      <c r="CQ13" s="276" t="s">
        <v>792</v>
      </c>
      <c r="CR13" s="276" t="s">
        <v>792</v>
      </c>
      <c r="CS13" s="276" t="s">
        <v>792</v>
      </c>
      <c r="CT13" s="276" t="s">
        <v>792</v>
      </c>
      <c r="CU13" s="276" t="s">
        <v>792</v>
      </c>
      <c r="CV13" s="273">
        <v>0</v>
      </c>
      <c r="CW13" s="273">
        <v>0</v>
      </c>
      <c r="CX13" s="276" t="s">
        <v>792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1115</v>
      </c>
      <c r="E14" s="273">
        <f t="shared" si="8"/>
        <v>455</v>
      </c>
      <c r="F14" s="273">
        <f t="shared" si="9"/>
        <v>5</v>
      </c>
      <c r="G14" s="273">
        <f t="shared" si="10"/>
        <v>0</v>
      </c>
      <c r="H14" s="273">
        <f t="shared" si="11"/>
        <v>0</v>
      </c>
      <c r="I14" s="273">
        <f t="shared" si="12"/>
        <v>391</v>
      </c>
      <c r="J14" s="273">
        <f t="shared" si="13"/>
        <v>110</v>
      </c>
      <c r="K14" s="273">
        <f t="shared" si="14"/>
        <v>49</v>
      </c>
      <c r="L14" s="273">
        <f t="shared" si="15"/>
        <v>0</v>
      </c>
      <c r="M14" s="273">
        <f t="shared" si="16"/>
        <v>105</v>
      </c>
      <c r="N14" s="273">
        <f t="shared" si="17"/>
        <v>0</v>
      </c>
      <c r="O14" s="273">
        <f t="shared" si="18"/>
        <v>0</v>
      </c>
      <c r="P14" s="273">
        <f t="shared" si="19"/>
        <v>0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0</v>
      </c>
      <c r="AC14" s="273">
        <f t="shared" si="1"/>
        <v>182</v>
      </c>
      <c r="AD14" s="273">
        <v>177</v>
      </c>
      <c r="AE14" s="273">
        <v>5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792</v>
      </c>
      <c r="AQ14" s="276" t="s">
        <v>792</v>
      </c>
      <c r="AR14" s="276" t="s">
        <v>792</v>
      </c>
      <c r="AS14" s="276" t="s">
        <v>792</v>
      </c>
      <c r="AT14" s="276" t="s">
        <v>792</v>
      </c>
      <c r="AU14" s="276" t="s">
        <v>792</v>
      </c>
      <c r="AV14" s="276" t="s">
        <v>792</v>
      </c>
      <c r="AW14" s="276" t="s">
        <v>792</v>
      </c>
      <c r="AX14" s="273">
        <v>0</v>
      </c>
      <c r="AY14" s="273">
        <v>0</v>
      </c>
      <c r="AZ14" s="276" t="s">
        <v>792</v>
      </c>
      <c r="BA14" s="273">
        <v>0</v>
      </c>
      <c r="BB14" s="273">
        <f>施設資源化量内訳!D14</f>
        <v>675</v>
      </c>
      <c r="BC14" s="273">
        <f>施設資源化量内訳!E14</f>
        <v>20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391</v>
      </c>
      <c r="BH14" s="273">
        <f>施設資源化量内訳!J14</f>
        <v>110</v>
      </c>
      <c r="BI14" s="273">
        <f>施設資源化量内訳!K14</f>
        <v>49</v>
      </c>
      <c r="BJ14" s="273">
        <f>施設資源化量内訳!L14</f>
        <v>0</v>
      </c>
      <c r="BK14" s="273">
        <f>施設資源化量内訳!M14</f>
        <v>105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0</v>
      </c>
      <c r="CA14" s="273">
        <f t="shared" si="4"/>
        <v>258</v>
      </c>
      <c r="CB14" s="273">
        <v>258</v>
      </c>
      <c r="CC14" s="273"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792</v>
      </c>
      <c r="CO14" s="276" t="s">
        <v>792</v>
      </c>
      <c r="CP14" s="276" t="s">
        <v>792</v>
      </c>
      <c r="CQ14" s="276" t="s">
        <v>792</v>
      </c>
      <c r="CR14" s="276" t="s">
        <v>792</v>
      </c>
      <c r="CS14" s="276" t="s">
        <v>792</v>
      </c>
      <c r="CT14" s="276" t="s">
        <v>792</v>
      </c>
      <c r="CU14" s="276" t="s">
        <v>792</v>
      </c>
      <c r="CV14" s="273">
        <v>0</v>
      </c>
      <c r="CW14" s="273">
        <v>0</v>
      </c>
      <c r="CX14" s="276" t="s">
        <v>792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375</v>
      </c>
      <c r="E15" s="273">
        <f t="shared" si="8"/>
        <v>41</v>
      </c>
      <c r="F15" s="273">
        <f t="shared" si="9"/>
        <v>4</v>
      </c>
      <c r="G15" s="273">
        <f t="shared" si="10"/>
        <v>5</v>
      </c>
      <c r="H15" s="273">
        <f t="shared" si="11"/>
        <v>6</v>
      </c>
      <c r="I15" s="273">
        <f t="shared" si="12"/>
        <v>144</v>
      </c>
      <c r="J15" s="273">
        <f t="shared" si="13"/>
        <v>86</v>
      </c>
      <c r="K15" s="273">
        <f t="shared" si="14"/>
        <v>25</v>
      </c>
      <c r="L15" s="273">
        <f t="shared" si="15"/>
        <v>0</v>
      </c>
      <c r="M15" s="273">
        <f t="shared" si="16"/>
        <v>33</v>
      </c>
      <c r="N15" s="273">
        <f t="shared" si="17"/>
        <v>0</v>
      </c>
      <c r="O15" s="273">
        <f t="shared" si="18"/>
        <v>0</v>
      </c>
      <c r="P15" s="273">
        <f t="shared" si="19"/>
        <v>0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4</v>
      </c>
      <c r="Z15" s="273">
        <f t="shared" si="29"/>
        <v>0</v>
      </c>
      <c r="AA15" s="273">
        <f t="shared" si="30"/>
        <v>0</v>
      </c>
      <c r="AB15" s="273">
        <f t="shared" si="31"/>
        <v>27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792</v>
      </c>
      <c r="AQ15" s="276" t="s">
        <v>792</v>
      </c>
      <c r="AR15" s="276" t="s">
        <v>792</v>
      </c>
      <c r="AS15" s="276" t="s">
        <v>792</v>
      </c>
      <c r="AT15" s="276" t="s">
        <v>792</v>
      </c>
      <c r="AU15" s="276" t="s">
        <v>792</v>
      </c>
      <c r="AV15" s="276" t="s">
        <v>792</v>
      </c>
      <c r="AW15" s="276" t="s">
        <v>792</v>
      </c>
      <c r="AX15" s="273">
        <v>0</v>
      </c>
      <c r="AY15" s="273">
        <v>0</v>
      </c>
      <c r="AZ15" s="276" t="s">
        <v>792</v>
      </c>
      <c r="BA15" s="273">
        <v>0</v>
      </c>
      <c r="BB15" s="273">
        <f>施設資源化量内訳!D15</f>
        <v>349</v>
      </c>
      <c r="BC15" s="273">
        <f>施設資源化量内訳!E15</f>
        <v>15</v>
      </c>
      <c r="BD15" s="273">
        <f>施設資源化量内訳!F15</f>
        <v>4</v>
      </c>
      <c r="BE15" s="273">
        <f>施設資源化量内訳!G15</f>
        <v>5</v>
      </c>
      <c r="BF15" s="273">
        <f>施設資源化量内訳!H15</f>
        <v>6</v>
      </c>
      <c r="BG15" s="273">
        <f>施設資源化量内訳!I15</f>
        <v>144</v>
      </c>
      <c r="BH15" s="273">
        <f>施設資源化量内訳!J15</f>
        <v>86</v>
      </c>
      <c r="BI15" s="273">
        <f>施設資源化量内訳!K15</f>
        <v>25</v>
      </c>
      <c r="BJ15" s="273">
        <f>施設資源化量内訳!L15</f>
        <v>0</v>
      </c>
      <c r="BK15" s="273">
        <f>施設資源化量内訳!M15</f>
        <v>33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4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27</v>
      </c>
      <c r="CA15" s="273">
        <f t="shared" si="4"/>
        <v>26</v>
      </c>
      <c r="CB15" s="273">
        <v>26</v>
      </c>
      <c r="CC15" s="273"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792</v>
      </c>
      <c r="CO15" s="276" t="s">
        <v>792</v>
      </c>
      <c r="CP15" s="276" t="s">
        <v>792</v>
      </c>
      <c r="CQ15" s="276" t="s">
        <v>792</v>
      </c>
      <c r="CR15" s="276" t="s">
        <v>792</v>
      </c>
      <c r="CS15" s="276" t="s">
        <v>792</v>
      </c>
      <c r="CT15" s="276" t="s">
        <v>792</v>
      </c>
      <c r="CU15" s="276" t="s">
        <v>792</v>
      </c>
      <c r="CV15" s="273">
        <v>0</v>
      </c>
      <c r="CW15" s="273">
        <v>0</v>
      </c>
      <c r="CX15" s="276" t="s">
        <v>792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4378</v>
      </c>
      <c r="E16" s="273">
        <f t="shared" si="8"/>
        <v>283</v>
      </c>
      <c r="F16" s="273">
        <f t="shared" si="9"/>
        <v>7</v>
      </c>
      <c r="G16" s="273">
        <f t="shared" si="10"/>
        <v>181</v>
      </c>
      <c r="H16" s="273">
        <f t="shared" si="11"/>
        <v>370</v>
      </c>
      <c r="I16" s="273">
        <f t="shared" si="12"/>
        <v>486</v>
      </c>
      <c r="J16" s="273">
        <f t="shared" si="13"/>
        <v>366</v>
      </c>
      <c r="K16" s="273">
        <f t="shared" si="14"/>
        <v>88</v>
      </c>
      <c r="L16" s="273">
        <f t="shared" si="15"/>
        <v>0</v>
      </c>
      <c r="M16" s="273">
        <f t="shared" si="16"/>
        <v>615</v>
      </c>
      <c r="N16" s="273">
        <f t="shared" si="17"/>
        <v>0</v>
      </c>
      <c r="O16" s="273">
        <f t="shared" si="18"/>
        <v>0</v>
      </c>
      <c r="P16" s="273">
        <f t="shared" si="19"/>
        <v>29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1325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628</v>
      </c>
      <c r="AC16" s="273">
        <f t="shared" si="1"/>
        <v>1137</v>
      </c>
      <c r="AD16" s="273">
        <v>153</v>
      </c>
      <c r="AE16" s="273">
        <v>5</v>
      </c>
      <c r="AF16" s="273">
        <v>139</v>
      </c>
      <c r="AG16" s="273">
        <v>288</v>
      </c>
      <c r="AH16" s="273">
        <v>71</v>
      </c>
      <c r="AI16" s="273">
        <v>364</v>
      </c>
      <c r="AJ16" s="273">
        <v>88</v>
      </c>
      <c r="AK16" s="273">
        <v>0</v>
      </c>
      <c r="AL16" s="273">
        <v>0</v>
      </c>
      <c r="AM16" s="273">
        <v>0</v>
      </c>
      <c r="AN16" s="273">
        <v>0</v>
      </c>
      <c r="AO16" s="276">
        <v>29</v>
      </c>
      <c r="AP16" s="276" t="s">
        <v>792</v>
      </c>
      <c r="AQ16" s="276" t="s">
        <v>792</v>
      </c>
      <c r="AR16" s="276" t="s">
        <v>792</v>
      </c>
      <c r="AS16" s="276" t="s">
        <v>792</v>
      </c>
      <c r="AT16" s="276" t="s">
        <v>792</v>
      </c>
      <c r="AU16" s="276" t="s">
        <v>792</v>
      </c>
      <c r="AV16" s="276" t="s">
        <v>792</v>
      </c>
      <c r="AW16" s="276" t="s">
        <v>792</v>
      </c>
      <c r="AX16" s="273">
        <v>0</v>
      </c>
      <c r="AY16" s="273">
        <v>0</v>
      </c>
      <c r="AZ16" s="276" t="s">
        <v>792</v>
      </c>
      <c r="BA16" s="273">
        <v>0</v>
      </c>
      <c r="BB16" s="273">
        <f>施設資源化量内訳!D16</f>
        <v>2985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415</v>
      </c>
      <c r="BH16" s="273">
        <f>施設資源化量内訳!J16</f>
        <v>2</v>
      </c>
      <c r="BI16" s="273">
        <f>施設資源化量内訳!K16</f>
        <v>0</v>
      </c>
      <c r="BJ16" s="273">
        <f>施設資源化量内訳!L16</f>
        <v>0</v>
      </c>
      <c r="BK16" s="273">
        <f>施設資源化量内訳!M16</f>
        <v>615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1325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628</v>
      </c>
      <c r="CA16" s="273">
        <f t="shared" si="4"/>
        <v>256</v>
      </c>
      <c r="CB16" s="273">
        <v>130</v>
      </c>
      <c r="CC16" s="273">
        <v>2</v>
      </c>
      <c r="CD16" s="273">
        <v>42</v>
      </c>
      <c r="CE16" s="273">
        <v>82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792</v>
      </c>
      <c r="CO16" s="276" t="s">
        <v>792</v>
      </c>
      <c r="CP16" s="276" t="s">
        <v>792</v>
      </c>
      <c r="CQ16" s="276" t="s">
        <v>792</v>
      </c>
      <c r="CR16" s="276" t="s">
        <v>792</v>
      </c>
      <c r="CS16" s="276" t="s">
        <v>792</v>
      </c>
      <c r="CT16" s="276" t="s">
        <v>792</v>
      </c>
      <c r="CU16" s="276" t="s">
        <v>792</v>
      </c>
      <c r="CV16" s="273">
        <v>0</v>
      </c>
      <c r="CW16" s="273">
        <v>0</v>
      </c>
      <c r="CX16" s="276" t="s">
        <v>792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1055</v>
      </c>
      <c r="E17" s="273">
        <f t="shared" si="8"/>
        <v>198</v>
      </c>
      <c r="F17" s="273">
        <f t="shared" si="9"/>
        <v>2</v>
      </c>
      <c r="G17" s="273">
        <f t="shared" si="10"/>
        <v>0</v>
      </c>
      <c r="H17" s="273">
        <f t="shared" si="11"/>
        <v>0</v>
      </c>
      <c r="I17" s="273">
        <f t="shared" si="12"/>
        <v>237</v>
      </c>
      <c r="J17" s="273">
        <f t="shared" si="13"/>
        <v>138</v>
      </c>
      <c r="K17" s="273">
        <f t="shared" si="14"/>
        <v>36</v>
      </c>
      <c r="L17" s="273">
        <f t="shared" si="15"/>
        <v>0</v>
      </c>
      <c r="M17" s="273">
        <f t="shared" si="16"/>
        <v>240</v>
      </c>
      <c r="N17" s="273">
        <f t="shared" si="17"/>
        <v>0</v>
      </c>
      <c r="O17" s="273">
        <f t="shared" si="18"/>
        <v>0</v>
      </c>
      <c r="P17" s="273">
        <f t="shared" si="19"/>
        <v>0</v>
      </c>
      <c r="Q17" s="273">
        <f t="shared" si="20"/>
        <v>21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10</v>
      </c>
      <c r="Z17" s="273">
        <f t="shared" si="29"/>
        <v>0</v>
      </c>
      <c r="AA17" s="273">
        <f t="shared" si="30"/>
        <v>0</v>
      </c>
      <c r="AB17" s="273">
        <f t="shared" si="31"/>
        <v>173</v>
      </c>
      <c r="AC17" s="273">
        <f t="shared" si="1"/>
        <v>647</v>
      </c>
      <c r="AD17" s="273">
        <v>164</v>
      </c>
      <c r="AE17" s="273">
        <v>2</v>
      </c>
      <c r="AF17" s="273">
        <v>0</v>
      </c>
      <c r="AG17" s="273">
        <v>0</v>
      </c>
      <c r="AH17" s="273">
        <v>33</v>
      </c>
      <c r="AI17" s="273">
        <v>117</v>
      </c>
      <c r="AJ17" s="273">
        <v>36</v>
      </c>
      <c r="AK17" s="273">
        <v>0</v>
      </c>
      <c r="AL17" s="273">
        <v>240</v>
      </c>
      <c r="AM17" s="273">
        <v>0</v>
      </c>
      <c r="AN17" s="273">
        <v>0</v>
      </c>
      <c r="AO17" s="276">
        <v>0</v>
      </c>
      <c r="AP17" s="276" t="s">
        <v>792</v>
      </c>
      <c r="AQ17" s="276" t="s">
        <v>792</v>
      </c>
      <c r="AR17" s="276" t="s">
        <v>792</v>
      </c>
      <c r="AS17" s="276" t="s">
        <v>792</v>
      </c>
      <c r="AT17" s="276" t="s">
        <v>792</v>
      </c>
      <c r="AU17" s="276" t="s">
        <v>792</v>
      </c>
      <c r="AV17" s="276" t="s">
        <v>792</v>
      </c>
      <c r="AW17" s="276" t="s">
        <v>792</v>
      </c>
      <c r="AX17" s="273">
        <v>10</v>
      </c>
      <c r="AY17" s="273">
        <v>0</v>
      </c>
      <c r="AZ17" s="276" t="s">
        <v>792</v>
      </c>
      <c r="BA17" s="273">
        <v>45</v>
      </c>
      <c r="BB17" s="273">
        <f>施設資源化量内訳!D17</f>
        <v>408</v>
      </c>
      <c r="BC17" s="273">
        <f>施設資源化量内訳!E17</f>
        <v>34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204</v>
      </c>
      <c r="BH17" s="273">
        <f>施設資源化量内訳!J17</f>
        <v>21</v>
      </c>
      <c r="BI17" s="273">
        <f>施設資源化量内訳!K17</f>
        <v>0</v>
      </c>
      <c r="BJ17" s="273">
        <f>施設資源化量内訳!L17</f>
        <v>0</v>
      </c>
      <c r="BK17" s="273">
        <f>施設資源化量内訳!M17</f>
        <v>0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21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128</v>
      </c>
      <c r="CA17" s="273">
        <f t="shared" si="4"/>
        <v>0</v>
      </c>
      <c r="CB17" s="273">
        <v>0</v>
      </c>
      <c r="CC17" s="273"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792</v>
      </c>
      <c r="CO17" s="276" t="s">
        <v>792</v>
      </c>
      <c r="CP17" s="276" t="s">
        <v>792</v>
      </c>
      <c r="CQ17" s="276" t="s">
        <v>792</v>
      </c>
      <c r="CR17" s="276" t="s">
        <v>792</v>
      </c>
      <c r="CS17" s="276" t="s">
        <v>792</v>
      </c>
      <c r="CT17" s="276" t="s">
        <v>792</v>
      </c>
      <c r="CU17" s="276" t="s">
        <v>792</v>
      </c>
      <c r="CV17" s="273">
        <v>0</v>
      </c>
      <c r="CW17" s="273">
        <v>0</v>
      </c>
      <c r="CX17" s="276" t="s">
        <v>792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7"/>
        <v>2099</v>
      </c>
      <c r="E18" s="273">
        <f t="shared" si="8"/>
        <v>594</v>
      </c>
      <c r="F18" s="273">
        <f t="shared" si="9"/>
        <v>2</v>
      </c>
      <c r="G18" s="273">
        <f t="shared" si="10"/>
        <v>0</v>
      </c>
      <c r="H18" s="273">
        <f t="shared" si="11"/>
        <v>0</v>
      </c>
      <c r="I18" s="273">
        <f t="shared" si="12"/>
        <v>209</v>
      </c>
      <c r="J18" s="273">
        <f t="shared" si="13"/>
        <v>240</v>
      </c>
      <c r="K18" s="273">
        <f t="shared" si="14"/>
        <v>79</v>
      </c>
      <c r="L18" s="273">
        <f t="shared" si="15"/>
        <v>0</v>
      </c>
      <c r="M18" s="273">
        <f t="shared" si="16"/>
        <v>193</v>
      </c>
      <c r="N18" s="273">
        <f t="shared" si="17"/>
        <v>0</v>
      </c>
      <c r="O18" s="273">
        <f t="shared" si="18"/>
        <v>0</v>
      </c>
      <c r="P18" s="273">
        <f t="shared" si="19"/>
        <v>34</v>
      </c>
      <c r="Q18" s="273">
        <f t="shared" si="20"/>
        <v>38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636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74</v>
      </c>
      <c r="AC18" s="273">
        <f t="shared" si="1"/>
        <v>790</v>
      </c>
      <c r="AD18" s="273">
        <v>365</v>
      </c>
      <c r="AE18" s="273">
        <v>2</v>
      </c>
      <c r="AF18" s="273">
        <v>0</v>
      </c>
      <c r="AG18" s="273">
        <v>0</v>
      </c>
      <c r="AH18" s="273">
        <v>71</v>
      </c>
      <c r="AI18" s="273">
        <v>239</v>
      </c>
      <c r="AJ18" s="273">
        <v>79</v>
      </c>
      <c r="AK18" s="273">
        <v>0</v>
      </c>
      <c r="AL18" s="273">
        <v>0</v>
      </c>
      <c r="AM18" s="273">
        <v>0</v>
      </c>
      <c r="AN18" s="273">
        <v>0</v>
      </c>
      <c r="AO18" s="276">
        <v>34</v>
      </c>
      <c r="AP18" s="276" t="s">
        <v>792</v>
      </c>
      <c r="AQ18" s="276" t="s">
        <v>792</v>
      </c>
      <c r="AR18" s="276" t="s">
        <v>792</v>
      </c>
      <c r="AS18" s="276" t="s">
        <v>792</v>
      </c>
      <c r="AT18" s="276" t="s">
        <v>792</v>
      </c>
      <c r="AU18" s="276" t="s">
        <v>792</v>
      </c>
      <c r="AV18" s="276" t="s">
        <v>792</v>
      </c>
      <c r="AW18" s="276" t="s">
        <v>792</v>
      </c>
      <c r="AX18" s="273">
        <v>0</v>
      </c>
      <c r="AY18" s="273">
        <v>0</v>
      </c>
      <c r="AZ18" s="276" t="s">
        <v>792</v>
      </c>
      <c r="BA18" s="273">
        <v>0</v>
      </c>
      <c r="BB18" s="273">
        <f>施設資源化量内訳!D18</f>
        <v>1104</v>
      </c>
      <c r="BC18" s="273">
        <f>施設資源化量内訳!E18</f>
        <v>24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138</v>
      </c>
      <c r="BH18" s="273">
        <f>施設資源化量内訳!J18</f>
        <v>1</v>
      </c>
      <c r="BI18" s="273">
        <f>施設資源化量内訳!K18</f>
        <v>0</v>
      </c>
      <c r="BJ18" s="273">
        <f>施設資源化量内訳!L18</f>
        <v>0</v>
      </c>
      <c r="BK18" s="273">
        <f>施設資源化量内訳!M18</f>
        <v>193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38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636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74</v>
      </c>
      <c r="CA18" s="273">
        <f t="shared" si="4"/>
        <v>205</v>
      </c>
      <c r="CB18" s="273">
        <v>205</v>
      </c>
      <c r="CC18" s="273"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792</v>
      </c>
      <c r="CO18" s="276" t="s">
        <v>792</v>
      </c>
      <c r="CP18" s="276" t="s">
        <v>792</v>
      </c>
      <c r="CQ18" s="276" t="s">
        <v>792</v>
      </c>
      <c r="CR18" s="276" t="s">
        <v>792</v>
      </c>
      <c r="CS18" s="276" t="s">
        <v>792</v>
      </c>
      <c r="CT18" s="276" t="s">
        <v>792</v>
      </c>
      <c r="CU18" s="276" t="s">
        <v>792</v>
      </c>
      <c r="CV18" s="273">
        <v>0</v>
      </c>
      <c r="CW18" s="273">
        <v>0</v>
      </c>
      <c r="CX18" s="276" t="s">
        <v>792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7"/>
        <v>212</v>
      </c>
      <c r="E19" s="273">
        <f t="shared" si="8"/>
        <v>43</v>
      </c>
      <c r="F19" s="273">
        <f t="shared" si="9"/>
        <v>1</v>
      </c>
      <c r="G19" s="273">
        <f t="shared" si="10"/>
        <v>0</v>
      </c>
      <c r="H19" s="273">
        <f t="shared" si="11"/>
        <v>0</v>
      </c>
      <c r="I19" s="273">
        <f t="shared" si="12"/>
        <v>25</v>
      </c>
      <c r="J19" s="273">
        <f t="shared" si="13"/>
        <v>21</v>
      </c>
      <c r="K19" s="273">
        <f t="shared" si="14"/>
        <v>4</v>
      </c>
      <c r="L19" s="273">
        <f t="shared" si="15"/>
        <v>0</v>
      </c>
      <c r="M19" s="273">
        <f t="shared" si="16"/>
        <v>32</v>
      </c>
      <c r="N19" s="273">
        <f t="shared" si="17"/>
        <v>0</v>
      </c>
      <c r="O19" s="273">
        <f t="shared" si="18"/>
        <v>0</v>
      </c>
      <c r="P19" s="273">
        <f t="shared" si="19"/>
        <v>10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65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11</v>
      </c>
      <c r="AC19" s="273">
        <f t="shared" si="1"/>
        <v>71</v>
      </c>
      <c r="AD19" s="273">
        <v>0</v>
      </c>
      <c r="AE19" s="273">
        <v>1</v>
      </c>
      <c r="AF19" s="273">
        <v>0</v>
      </c>
      <c r="AG19" s="273">
        <v>0</v>
      </c>
      <c r="AH19" s="273">
        <v>4</v>
      </c>
      <c r="AI19" s="273">
        <v>20</v>
      </c>
      <c r="AJ19" s="273">
        <v>4</v>
      </c>
      <c r="AK19" s="273">
        <v>0</v>
      </c>
      <c r="AL19" s="273">
        <v>32</v>
      </c>
      <c r="AM19" s="273">
        <v>0</v>
      </c>
      <c r="AN19" s="273">
        <v>0</v>
      </c>
      <c r="AO19" s="276">
        <v>10</v>
      </c>
      <c r="AP19" s="276" t="s">
        <v>792</v>
      </c>
      <c r="AQ19" s="276" t="s">
        <v>792</v>
      </c>
      <c r="AR19" s="276" t="s">
        <v>792</v>
      </c>
      <c r="AS19" s="276" t="s">
        <v>792</v>
      </c>
      <c r="AT19" s="276" t="s">
        <v>792</v>
      </c>
      <c r="AU19" s="276" t="s">
        <v>792</v>
      </c>
      <c r="AV19" s="276" t="s">
        <v>792</v>
      </c>
      <c r="AW19" s="276" t="s">
        <v>792</v>
      </c>
      <c r="AX19" s="273">
        <v>0</v>
      </c>
      <c r="AY19" s="273">
        <v>0</v>
      </c>
      <c r="AZ19" s="276" t="s">
        <v>792</v>
      </c>
      <c r="BA19" s="273">
        <v>0</v>
      </c>
      <c r="BB19" s="273">
        <f>施設資源化量内訳!D19</f>
        <v>98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21</v>
      </c>
      <c r="BH19" s="273">
        <f>施設資源化量内訳!J19</f>
        <v>1</v>
      </c>
      <c r="BI19" s="273">
        <f>施設資源化量内訳!K19</f>
        <v>0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65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11</v>
      </c>
      <c r="CA19" s="273">
        <f t="shared" si="4"/>
        <v>43</v>
      </c>
      <c r="CB19" s="273">
        <v>43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792</v>
      </c>
      <c r="CO19" s="276" t="s">
        <v>792</v>
      </c>
      <c r="CP19" s="276" t="s">
        <v>792</v>
      </c>
      <c r="CQ19" s="276" t="s">
        <v>792</v>
      </c>
      <c r="CR19" s="276" t="s">
        <v>792</v>
      </c>
      <c r="CS19" s="276" t="s">
        <v>792</v>
      </c>
      <c r="CT19" s="276" t="s">
        <v>792</v>
      </c>
      <c r="CU19" s="276" t="s">
        <v>792</v>
      </c>
      <c r="CV19" s="273">
        <v>0</v>
      </c>
      <c r="CW19" s="273">
        <v>0</v>
      </c>
      <c r="CX19" s="276" t="s">
        <v>792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7"/>
        <v>1266</v>
      </c>
      <c r="E20" s="273">
        <f t="shared" si="8"/>
        <v>408</v>
      </c>
      <c r="F20" s="273">
        <f t="shared" si="9"/>
        <v>15</v>
      </c>
      <c r="G20" s="273">
        <f t="shared" si="10"/>
        <v>206</v>
      </c>
      <c r="H20" s="273">
        <f t="shared" si="11"/>
        <v>0</v>
      </c>
      <c r="I20" s="273">
        <f t="shared" si="12"/>
        <v>180</v>
      </c>
      <c r="J20" s="273">
        <f t="shared" si="13"/>
        <v>192</v>
      </c>
      <c r="K20" s="273">
        <f t="shared" si="14"/>
        <v>132</v>
      </c>
      <c r="L20" s="273">
        <f t="shared" si="15"/>
        <v>0</v>
      </c>
      <c r="M20" s="273">
        <f t="shared" si="16"/>
        <v>107</v>
      </c>
      <c r="N20" s="273">
        <f t="shared" si="17"/>
        <v>0</v>
      </c>
      <c r="O20" s="273">
        <f t="shared" si="18"/>
        <v>0</v>
      </c>
      <c r="P20" s="273">
        <f t="shared" si="19"/>
        <v>0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5</v>
      </c>
      <c r="Z20" s="273">
        <f t="shared" si="29"/>
        <v>0</v>
      </c>
      <c r="AA20" s="273">
        <f t="shared" si="30"/>
        <v>0</v>
      </c>
      <c r="AB20" s="273">
        <f t="shared" si="31"/>
        <v>21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0</v>
      </c>
      <c r="AP20" s="276" t="s">
        <v>792</v>
      </c>
      <c r="AQ20" s="276" t="s">
        <v>792</v>
      </c>
      <c r="AR20" s="276" t="s">
        <v>792</v>
      </c>
      <c r="AS20" s="276" t="s">
        <v>792</v>
      </c>
      <c r="AT20" s="276" t="s">
        <v>792</v>
      </c>
      <c r="AU20" s="276" t="s">
        <v>792</v>
      </c>
      <c r="AV20" s="276" t="s">
        <v>792</v>
      </c>
      <c r="AW20" s="276" t="s">
        <v>792</v>
      </c>
      <c r="AX20" s="273">
        <v>0</v>
      </c>
      <c r="AY20" s="273">
        <v>0</v>
      </c>
      <c r="AZ20" s="276" t="s">
        <v>792</v>
      </c>
      <c r="BA20" s="273">
        <v>0</v>
      </c>
      <c r="BB20" s="273">
        <f>施設資源化量内訳!D20</f>
        <v>1266</v>
      </c>
      <c r="BC20" s="273">
        <f>施設資源化量内訳!E20</f>
        <v>408</v>
      </c>
      <c r="BD20" s="273">
        <f>施設資源化量内訳!F20</f>
        <v>15</v>
      </c>
      <c r="BE20" s="273">
        <f>施設資源化量内訳!G20</f>
        <v>206</v>
      </c>
      <c r="BF20" s="273">
        <f>施設資源化量内訳!H20</f>
        <v>0</v>
      </c>
      <c r="BG20" s="273">
        <f>施設資源化量内訳!I20</f>
        <v>180</v>
      </c>
      <c r="BH20" s="273">
        <f>施設資源化量内訳!J20</f>
        <v>192</v>
      </c>
      <c r="BI20" s="273">
        <f>施設資源化量内訳!K20</f>
        <v>132</v>
      </c>
      <c r="BJ20" s="273">
        <f>施設資源化量内訳!L20</f>
        <v>0</v>
      </c>
      <c r="BK20" s="273">
        <f>施設資源化量内訳!M20</f>
        <v>107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5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21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792</v>
      </c>
      <c r="CO20" s="276" t="s">
        <v>792</v>
      </c>
      <c r="CP20" s="276" t="s">
        <v>792</v>
      </c>
      <c r="CQ20" s="276" t="s">
        <v>792</v>
      </c>
      <c r="CR20" s="276" t="s">
        <v>792</v>
      </c>
      <c r="CS20" s="276" t="s">
        <v>792</v>
      </c>
      <c r="CT20" s="276" t="s">
        <v>792</v>
      </c>
      <c r="CU20" s="276" t="s">
        <v>792</v>
      </c>
      <c r="CV20" s="273">
        <v>0</v>
      </c>
      <c r="CW20" s="273">
        <v>0</v>
      </c>
      <c r="CX20" s="276" t="s">
        <v>792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7"/>
        <v>856</v>
      </c>
      <c r="E21" s="273">
        <f t="shared" si="8"/>
        <v>327</v>
      </c>
      <c r="F21" s="273">
        <f t="shared" si="9"/>
        <v>6</v>
      </c>
      <c r="G21" s="273">
        <f t="shared" si="10"/>
        <v>170</v>
      </c>
      <c r="H21" s="273">
        <f t="shared" si="11"/>
        <v>0</v>
      </c>
      <c r="I21" s="273">
        <f t="shared" si="12"/>
        <v>128</v>
      </c>
      <c r="J21" s="273">
        <f t="shared" si="13"/>
        <v>112</v>
      </c>
      <c r="K21" s="273">
        <f t="shared" si="14"/>
        <v>55</v>
      </c>
      <c r="L21" s="273">
        <f t="shared" si="15"/>
        <v>0</v>
      </c>
      <c r="M21" s="273">
        <f t="shared" si="16"/>
        <v>45</v>
      </c>
      <c r="N21" s="273">
        <f t="shared" si="17"/>
        <v>0</v>
      </c>
      <c r="O21" s="273">
        <f t="shared" si="18"/>
        <v>0</v>
      </c>
      <c r="P21" s="273">
        <f t="shared" si="19"/>
        <v>0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2</v>
      </c>
      <c r="Z21" s="273">
        <f t="shared" si="29"/>
        <v>0</v>
      </c>
      <c r="AA21" s="273">
        <f t="shared" si="30"/>
        <v>0</v>
      </c>
      <c r="AB21" s="273">
        <f t="shared" si="31"/>
        <v>11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792</v>
      </c>
      <c r="AQ21" s="276" t="s">
        <v>792</v>
      </c>
      <c r="AR21" s="276" t="s">
        <v>792</v>
      </c>
      <c r="AS21" s="276" t="s">
        <v>792</v>
      </c>
      <c r="AT21" s="276" t="s">
        <v>792</v>
      </c>
      <c r="AU21" s="276" t="s">
        <v>792</v>
      </c>
      <c r="AV21" s="276" t="s">
        <v>792</v>
      </c>
      <c r="AW21" s="276" t="s">
        <v>792</v>
      </c>
      <c r="AX21" s="273">
        <v>0</v>
      </c>
      <c r="AY21" s="273">
        <v>0</v>
      </c>
      <c r="AZ21" s="276" t="s">
        <v>792</v>
      </c>
      <c r="BA21" s="273">
        <v>0</v>
      </c>
      <c r="BB21" s="273">
        <f>施設資源化量内訳!D21</f>
        <v>856</v>
      </c>
      <c r="BC21" s="273">
        <f>施設資源化量内訳!E21</f>
        <v>327</v>
      </c>
      <c r="BD21" s="273">
        <f>施設資源化量内訳!F21</f>
        <v>6</v>
      </c>
      <c r="BE21" s="273">
        <f>施設資源化量内訳!G21</f>
        <v>170</v>
      </c>
      <c r="BF21" s="273">
        <f>施設資源化量内訳!H21</f>
        <v>0</v>
      </c>
      <c r="BG21" s="273">
        <f>施設資源化量内訳!I21</f>
        <v>128</v>
      </c>
      <c r="BH21" s="273">
        <f>施設資源化量内訳!J21</f>
        <v>112</v>
      </c>
      <c r="BI21" s="273">
        <f>施設資源化量内訳!K21</f>
        <v>55</v>
      </c>
      <c r="BJ21" s="273">
        <f>施設資源化量内訳!L21</f>
        <v>0</v>
      </c>
      <c r="BK21" s="273">
        <f>施設資源化量内訳!M21</f>
        <v>45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2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11</v>
      </c>
      <c r="CA21" s="273">
        <f t="shared" si="4"/>
        <v>0</v>
      </c>
      <c r="CB21" s="273">
        <v>0</v>
      </c>
      <c r="CC21" s="273"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792</v>
      </c>
      <c r="CO21" s="276" t="s">
        <v>792</v>
      </c>
      <c r="CP21" s="276" t="s">
        <v>792</v>
      </c>
      <c r="CQ21" s="276" t="s">
        <v>792</v>
      </c>
      <c r="CR21" s="276" t="s">
        <v>792</v>
      </c>
      <c r="CS21" s="276" t="s">
        <v>792</v>
      </c>
      <c r="CT21" s="276" t="s">
        <v>792</v>
      </c>
      <c r="CU21" s="276" t="s">
        <v>792</v>
      </c>
      <c r="CV21" s="273">
        <v>0</v>
      </c>
      <c r="CW21" s="273">
        <v>0</v>
      </c>
      <c r="CX21" s="276" t="s">
        <v>792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7"/>
        <v>1080</v>
      </c>
      <c r="E22" s="273">
        <f t="shared" si="8"/>
        <v>171</v>
      </c>
      <c r="F22" s="273">
        <f t="shared" si="9"/>
        <v>1</v>
      </c>
      <c r="G22" s="273">
        <f t="shared" si="10"/>
        <v>116</v>
      </c>
      <c r="H22" s="273">
        <f t="shared" si="11"/>
        <v>118</v>
      </c>
      <c r="I22" s="273">
        <f t="shared" si="12"/>
        <v>333</v>
      </c>
      <c r="J22" s="273">
        <f t="shared" si="13"/>
        <v>133</v>
      </c>
      <c r="K22" s="273">
        <f t="shared" si="14"/>
        <v>92</v>
      </c>
      <c r="L22" s="273">
        <f t="shared" si="15"/>
        <v>0</v>
      </c>
      <c r="M22" s="273">
        <f t="shared" si="16"/>
        <v>116</v>
      </c>
      <c r="N22" s="273">
        <f t="shared" si="17"/>
        <v>0</v>
      </c>
      <c r="O22" s="273">
        <f t="shared" si="18"/>
        <v>0</v>
      </c>
      <c r="P22" s="273">
        <f t="shared" si="19"/>
        <v>0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0</v>
      </c>
      <c r="AC22" s="273">
        <f t="shared" si="1"/>
        <v>422</v>
      </c>
      <c r="AD22" s="273">
        <v>148</v>
      </c>
      <c r="AE22" s="273">
        <v>1</v>
      </c>
      <c r="AF22" s="273">
        <v>116</v>
      </c>
      <c r="AG22" s="273">
        <v>118</v>
      </c>
      <c r="AH22" s="273">
        <v>39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792</v>
      </c>
      <c r="AQ22" s="276" t="s">
        <v>792</v>
      </c>
      <c r="AR22" s="276" t="s">
        <v>792</v>
      </c>
      <c r="AS22" s="276" t="s">
        <v>792</v>
      </c>
      <c r="AT22" s="276" t="s">
        <v>792</v>
      </c>
      <c r="AU22" s="276" t="s">
        <v>792</v>
      </c>
      <c r="AV22" s="276" t="s">
        <v>792</v>
      </c>
      <c r="AW22" s="276" t="s">
        <v>792</v>
      </c>
      <c r="AX22" s="273">
        <v>0</v>
      </c>
      <c r="AY22" s="273">
        <v>0</v>
      </c>
      <c r="AZ22" s="276" t="s">
        <v>792</v>
      </c>
      <c r="BA22" s="273">
        <v>0</v>
      </c>
      <c r="BB22" s="273">
        <f>施設資源化量内訳!D22</f>
        <v>658</v>
      </c>
      <c r="BC22" s="273">
        <f>施設資源化量内訳!E22</f>
        <v>23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294</v>
      </c>
      <c r="BH22" s="273">
        <f>施設資源化量内訳!J22</f>
        <v>133</v>
      </c>
      <c r="BI22" s="273">
        <f>施設資源化量内訳!K22</f>
        <v>92</v>
      </c>
      <c r="BJ22" s="273">
        <f>施設資源化量内訳!L22</f>
        <v>0</v>
      </c>
      <c r="BK22" s="273">
        <f>施設資源化量内訳!M22</f>
        <v>116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0</v>
      </c>
      <c r="CA22" s="273">
        <f t="shared" si="4"/>
        <v>0</v>
      </c>
      <c r="CB22" s="273">
        <v>0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792</v>
      </c>
      <c r="CO22" s="276" t="s">
        <v>792</v>
      </c>
      <c r="CP22" s="276" t="s">
        <v>792</v>
      </c>
      <c r="CQ22" s="276" t="s">
        <v>792</v>
      </c>
      <c r="CR22" s="276" t="s">
        <v>792</v>
      </c>
      <c r="CS22" s="276" t="s">
        <v>792</v>
      </c>
      <c r="CT22" s="276" t="s">
        <v>792</v>
      </c>
      <c r="CU22" s="276" t="s">
        <v>792</v>
      </c>
      <c r="CV22" s="273">
        <v>0</v>
      </c>
      <c r="CW22" s="273">
        <v>0</v>
      </c>
      <c r="CX22" s="276" t="s">
        <v>792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7"/>
        <v>534</v>
      </c>
      <c r="E23" s="273">
        <f t="shared" si="8"/>
        <v>168</v>
      </c>
      <c r="F23" s="273">
        <f t="shared" si="9"/>
        <v>1</v>
      </c>
      <c r="G23" s="273">
        <f t="shared" si="10"/>
        <v>0</v>
      </c>
      <c r="H23" s="273">
        <f t="shared" si="11"/>
        <v>0</v>
      </c>
      <c r="I23" s="273">
        <f t="shared" si="12"/>
        <v>220</v>
      </c>
      <c r="J23" s="273">
        <f t="shared" si="13"/>
        <v>55</v>
      </c>
      <c r="K23" s="273">
        <f t="shared" si="14"/>
        <v>30</v>
      </c>
      <c r="L23" s="273">
        <f t="shared" si="15"/>
        <v>0</v>
      </c>
      <c r="M23" s="273">
        <f t="shared" si="16"/>
        <v>60</v>
      </c>
      <c r="N23" s="273">
        <f t="shared" si="17"/>
        <v>0</v>
      </c>
      <c r="O23" s="273">
        <f t="shared" si="18"/>
        <v>0</v>
      </c>
      <c r="P23" s="273">
        <f t="shared" si="19"/>
        <v>0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0</v>
      </c>
      <c r="AC23" s="273">
        <f t="shared" si="1"/>
        <v>159</v>
      </c>
      <c r="AD23" s="273">
        <v>158</v>
      </c>
      <c r="AE23" s="273">
        <v>1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792</v>
      </c>
      <c r="AQ23" s="276" t="s">
        <v>792</v>
      </c>
      <c r="AR23" s="276" t="s">
        <v>792</v>
      </c>
      <c r="AS23" s="276" t="s">
        <v>792</v>
      </c>
      <c r="AT23" s="276" t="s">
        <v>792</v>
      </c>
      <c r="AU23" s="276" t="s">
        <v>792</v>
      </c>
      <c r="AV23" s="276" t="s">
        <v>792</v>
      </c>
      <c r="AW23" s="276" t="s">
        <v>792</v>
      </c>
      <c r="AX23" s="273">
        <v>0</v>
      </c>
      <c r="AY23" s="273">
        <v>0</v>
      </c>
      <c r="AZ23" s="276" t="s">
        <v>792</v>
      </c>
      <c r="BA23" s="273">
        <v>0</v>
      </c>
      <c r="BB23" s="273">
        <f>施設資源化量内訳!D23</f>
        <v>375</v>
      </c>
      <c r="BC23" s="273">
        <f>施設資源化量内訳!E23</f>
        <v>10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220</v>
      </c>
      <c r="BH23" s="273">
        <f>施設資源化量内訳!J23</f>
        <v>55</v>
      </c>
      <c r="BI23" s="273">
        <f>施設資源化量内訳!K23</f>
        <v>30</v>
      </c>
      <c r="BJ23" s="273">
        <f>施設資源化量内訳!L23</f>
        <v>0</v>
      </c>
      <c r="BK23" s="273">
        <f>施設資源化量内訳!M23</f>
        <v>60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0</v>
      </c>
      <c r="CB23" s="273">
        <v>0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792</v>
      </c>
      <c r="CO23" s="276" t="s">
        <v>792</v>
      </c>
      <c r="CP23" s="276" t="s">
        <v>792</v>
      </c>
      <c r="CQ23" s="276" t="s">
        <v>792</v>
      </c>
      <c r="CR23" s="276" t="s">
        <v>792</v>
      </c>
      <c r="CS23" s="276" t="s">
        <v>792</v>
      </c>
      <c r="CT23" s="276" t="s">
        <v>792</v>
      </c>
      <c r="CU23" s="276" t="s">
        <v>792</v>
      </c>
      <c r="CV23" s="273">
        <v>0</v>
      </c>
      <c r="CW23" s="273">
        <v>0</v>
      </c>
      <c r="CX23" s="276" t="s">
        <v>792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7"/>
        <v>419</v>
      </c>
      <c r="E24" s="273">
        <f t="shared" si="8"/>
        <v>152</v>
      </c>
      <c r="F24" s="273">
        <f t="shared" si="9"/>
        <v>0</v>
      </c>
      <c r="G24" s="273">
        <f t="shared" si="10"/>
        <v>40</v>
      </c>
      <c r="H24" s="273">
        <f t="shared" si="11"/>
        <v>0</v>
      </c>
      <c r="I24" s="273">
        <f t="shared" si="12"/>
        <v>113</v>
      </c>
      <c r="J24" s="273">
        <f t="shared" si="13"/>
        <v>90</v>
      </c>
      <c r="K24" s="273">
        <f t="shared" si="14"/>
        <v>15</v>
      </c>
      <c r="L24" s="273">
        <f t="shared" si="15"/>
        <v>0</v>
      </c>
      <c r="M24" s="273">
        <f t="shared" si="16"/>
        <v>0</v>
      </c>
      <c r="N24" s="273">
        <f t="shared" si="17"/>
        <v>0</v>
      </c>
      <c r="O24" s="273">
        <f t="shared" si="18"/>
        <v>0</v>
      </c>
      <c r="P24" s="273">
        <f t="shared" si="19"/>
        <v>0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1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8</v>
      </c>
      <c r="AC24" s="273">
        <f t="shared" si="1"/>
        <v>418</v>
      </c>
      <c r="AD24" s="273">
        <v>152</v>
      </c>
      <c r="AE24" s="273">
        <v>0</v>
      </c>
      <c r="AF24" s="273">
        <v>40</v>
      </c>
      <c r="AG24" s="273">
        <v>0</v>
      </c>
      <c r="AH24" s="273">
        <v>113</v>
      </c>
      <c r="AI24" s="273">
        <v>90</v>
      </c>
      <c r="AJ24" s="273">
        <v>15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792</v>
      </c>
      <c r="AQ24" s="276" t="s">
        <v>792</v>
      </c>
      <c r="AR24" s="276" t="s">
        <v>792</v>
      </c>
      <c r="AS24" s="276" t="s">
        <v>792</v>
      </c>
      <c r="AT24" s="276" t="s">
        <v>792</v>
      </c>
      <c r="AU24" s="276" t="s">
        <v>792</v>
      </c>
      <c r="AV24" s="276" t="s">
        <v>792</v>
      </c>
      <c r="AW24" s="276" t="s">
        <v>792</v>
      </c>
      <c r="AX24" s="273">
        <v>0</v>
      </c>
      <c r="AY24" s="273">
        <v>0</v>
      </c>
      <c r="AZ24" s="276" t="s">
        <v>792</v>
      </c>
      <c r="BA24" s="273">
        <v>8</v>
      </c>
      <c r="BB24" s="273">
        <f>施設資源化量内訳!D24</f>
        <v>1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0</v>
      </c>
      <c r="BH24" s="273">
        <f>施設資源化量内訳!J24</f>
        <v>0</v>
      </c>
      <c r="BI24" s="273">
        <f>施設資源化量内訳!K24</f>
        <v>0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1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0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792</v>
      </c>
      <c r="CO24" s="276" t="s">
        <v>792</v>
      </c>
      <c r="CP24" s="276" t="s">
        <v>792</v>
      </c>
      <c r="CQ24" s="276" t="s">
        <v>792</v>
      </c>
      <c r="CR24" s="276" t="s">
        <v>792</v>
      </c>
      <c r="CS24" s="276" t="s">
        <v>792</v>
      </c>
      <c r="CT24" s="276" t="s">
        <v>792</v>
      </c>
      <c r="CU24" s="276" t="s">
        <v>792</v>
      </c>
      <c r="CV24" s="273">
        <v>0</v>
      </c>
      <c r="CW24" s="273">
        <v>0</v>
      </c>
      <c r="CX24" s="276" t="s">
        <v>792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7"/>
        <v>406</v>
      </c>
      <c r="E25" s="273">
        <f t="shared" si="8"/>
        <v>264</v>
      </c>
      <c r="F25" s="273">
        <f t="shared" si="9"/>
        <v>1</v>
      </c>
      <c r="G25" s="273">
        <f t="shared" si="10"/>
        <v>0</v>
      </c>
      <c r="H25" s="273">
        <f t="shared" si="11"/>
        <v>0</v>
      </c>
      <c r="I25" s="273">
        <f t="shared" si="12"/>
        <v>67</v>
      </c>
      <c r="J25" s="273">
        <f t="shared" si="13"/>
        <v>38</v>
      </c>
      <c r="K25" s="273">
        <f t="shared" si="14"/>
        <v>27</v>
      </c>
      <c r="L25" s="273">
        <f t="shared" si="15"/>
        <v>0</v>
      </c>
      <c r="M25" s="273">
        <f t="shared" si="16"/>
        <v>0</v>
      </c>
      <c r="N25" s="273">
        <f t="shared" si="17"/>
        <v>0</v>
      </c>
      <c r="O25" s="273">
        <f t="shared" si="18"/>
        <v>0</v>
      </c>
      <c r="P25" s="273">
        <f t="shared" si="19"/>
        <v>0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9</v>
      </c>
      <c r="AC25" s="273">
        <f t="shared" si="1"/>
        <v>388</v>
      </c>
      <c r="AD25" s="273">
        <v>263</v>
      </c>
      <c r="AE25" s="273">
        <v>0</v>
      </c>
      <c r="AF25" s="273">
        <v>0</v>
      </c>
      <c r="AG25" s="273">
        <v>0</v>
      </c>
      <c r="AH25" s="273">
        <v>51</v>
      </c>
      <c r="AI25" s="273">
        <v>38</v>
      </c>
      <c r="AJ25" s="273">
        <v>27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792</v>
      </c>
      <c r="AQ25" s="276" t="s">
        <v>792</v>
      </c>
      <c r="AR25" s="276" t="s">
        <v>792</v>
      </c>
      <c r="AS25" s="276" t="s">
        <v>792</v>
      </c>
      <c r="AT25" s="276" t="s">
        <v>792</v>
      </c>
      <c r="AU25" s="276" t="s">
        <v>792</v>
      </c>
      <c r="AV25" s="276" t="s">
        <v>792</v>
      </c>
      <c r="AW25" s="276" t="s">
        <v>792</v>
      </c>
      <c r="AX25" s="273">
        <v>0</v>
      </c>
      <c r="AY25" s="273">
        <v>0</v>
      </c>
      <c r="AZ25" s="276" t="s">
        <v>792</v>
      </c>
      <c r="BA25" s="273">
        <v>9</v>
      </c>
      <c r="BB25" s="273">
        <f>施設資源化量内訳!D25</f>
        <v>16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16</v>
      </c>
      <c r="BH25" s="273">
        <f>施設資源化量内訳!J25</f>
        <v>0</v>
      </c>
      <c r="BI25" s="273">
        <f>施設資源化量内訳!K25</f>
        <v>0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0</v>
      </c>
      <c r="CA25" s="273">
        <f t="shared" si="4"/>
        <v>2</v>
      </c>
      <c r="CB25" s="273">
        <v>1</v>
      </c>
      <c r="CC25" s="273">
        <v>1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792</v>
      </c>
      <c r="CO25" s="276" t="s">
        <v>792</v>
      </c>
      <c r="CP25" s="276" t="s">
        <v>792</v>
      </c>
      <c r="CQ25" s="276" t="s">
        <v>792</v>
      </c>
      <c r="CR25" s="276" t="s">
        <v>792</v>
      </c>
      <c r="CS25" s="276" t="s">
        <v>792</v>
      </c>
      <c r="CT25" s="276" t="s">
        <v>792</v>
      </c>
      <c r="CU25" s="276" t="s">
        <v>792</v>
      </c>
      <c r="CV25" s="273">
        <v>0</v>
      </c>
      <c r="CW25" s="273">
        <v>0</v>
      </c>
      <c r="CX25" s="276" t="s">
        <v>792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7"/>
        <v>1598</v>
      </c>
      <c r="E26" s="273">
        <f t="shared" si="8"/>
        <v>812</v>
      </c>
      <c r="F26" s="273">
        <f t="shared" si="9"/>
        <v>1</v>
      </c>
      <c r="G26" s="273">
        <f t="shared" si="10"/>
        <v>0</v>
      </c>
      <c r="H26" s="273">
        <f t="shared" si="11"/>
        <v>0</v>
      </c>
      <c r="I26" s="273">
        <f t="shared" si="12"/>
        <v>80</v>
      </c>
      <c r="J26" s="273">
        <f t="shared" si="13"/>
        <v>108</v>
      </c>
      <c r="K26" s="273">
        <f t="shared" si="14"/>
        <v>74</v>
      </c>
      <c r="L26" s="273">
        <f t="shared" si="15"/>
        <v>0</v>
      </c>
      <c r="M26" s="273">
        <f t="shared" si="16"/>
        <v>0</v>
      </c>
      <c r="N26" s="273">
        <f t="shared" si="17"/>
        <v>0</v>
      </c>
      <c r="O26" s="273">
        <f t="shared" si="18"/>
        <v>0</v>
      </c>
      <c r="P26" s="273">
        <f t="shared" si="19"/>
        <v>0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523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792</v>
      </c>
      <c r="AQ26" s="276" t="s">
        <v>792</v>
      </c>
      <c r="AR26" s="276" t="s">
        <v>792</v>
      </c>
      <c r="AS26" s="276" t="s">
        <v>792</v>
      </c>
      <c r="AT26" s="276" t="s">
        <v>792</v>
      </c>
      <c r="AU26" s="276" t="s">
        <v>792</v>
      </c>
      <c r="AV26" s="276" t="s">
        <v>792</v>
      </c>
      <c r="AW26" s="276" t="s">
        <v>792</v>
      </c>
      <c r="AX26" s="273">
        <v>0</v>
      </c>
      <c r="AY26" s="273">
        <v>0</v>
      </c>
      <c r="AZ26" s="276" t="s">
        <v>792</v>
      </c>
      <c r="BA26" s="273">
        <v>0</v>
      </c>
      <c r="BB26" s="273">
        <f>施設資源化量内訳!D26</f>
        <v>1598</v>
      </c>
      <c r="BC26" s="273">
        <f>施設資源化量内訳!E26</f>
        <v>812</v>
      </c>
      <c r="BD26" s="273">
        <f>施設資源化量内訳!F26</f>
        <v>1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80</v>
      </c>
      <c r="BH26" s="273">
        <f>施設資源化量内訳!J26</f>
        <v>108</v>
      </c>
      <c r="BI26" s="273">
        <f>施設資源化量内訳!K26</f>
        <v>74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523</v>
      </c>
      <c r="CA26" s="273">
        <f t="shared" si="4"/>
        <v>0</v>
      </c>
      <c r="CB26" s="273">
        <v>0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792</v>
      </c>
      <c r="CO26" s="276" t="s">
        <v>792</v>
      </c>
      <c r="CP26" s="276" t="s">
        <v>792</v>
      </c>
      <c r="CQ26" s="276" t="s">
        <v>792</v>
      </c>
      <c r="CR26" s="276" t="s">
        <v>792</v>
      </c>
      <c r="CS26" s="276" t="s">
        <v>792</v>
      </c>
      <c r="CT26" s="276" t="s">
        <v>792</v>
      </c>
      <c r="CU26" s="276" t="s">
        <v>792</v>
      </c>
      <c r="CV26" s="273">
        <v>0</v>
      </c>
      <c r="CW26" s="273">
        <v>0</v>
      </c>
      <c r="CX26" s="276" t="s">
        <v>792</v>
      </c>
      <c r="CY26" s="273">
        <v>0</v>
      </c>
      <c r="CZ26" s="274" t="s">
        <v>755</v>
      </c>
    </row>
    <row r="27" spans="1:10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6"/>
      <c r="AP27" s="276"/>
      <c r="AQ27" s="276"/>
      <c r="AR27" s="276"/>
      <c r="AS27" s="276"/>
      <c r="AT27" s="276"/>
      <c r="AU27" s="276"/>
      <c r="AV27" s="276"/>
      <c r="AW27" s="276"/>
      <c r="AX27" s="273"/>
      <c r="AY27" s="273"/>
      <c r="AZ27" s="276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6"/>
      <c r="CO27" s="276"/>
      <c r="CP27" s="276"/>
      <c r="CQ27" s="276"/>
      <c r="CR27" s="276"/>
      <c r="CS27" s="276"/>
      <c r="CT27" s="276"/>
      <c r="CU27" s="276"/>
      <c r="CV27" s="273"/>
      <c r="CW27" s="273"/>
      <c r="CX27" s="276"/>
      <c r="CY27" s="273"/>
      <c r="CZ27" s="274"/>
    </row>
    <row r="28" spans="1:10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6"/>
      <c r="AP28" s="276"/>
      <c r="AQ28" s="276"/>
      <c r="AR28" s="276"/>
      <c r="AS28" s="276"/>
      <c r="AT28" s="276"/>
      <c r="AU28" s="276"/>
      <c r="AV28" s="276"/>
      <c r="AW28" s="276"/>
      <c r="AX28" s="273"/>
      <c r="AY28" s="273"/>
      <c r="AZ28" s="276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6"/>
      <c r="CO28" s="276"/>
      <c r="CP28" s="276"/>
      <c r="CQ28" s="276"/>
      <c r="CR28" s="276"/>
      <c r="CS28" s="276"/>
      <c r="CT28" s="276"/>
      <c r="CU28" s="276"/>
      <c r="CV28" s="273"/>
      <c r="CW28" s="273"/>
      <c r="CX28" s="276"/>
      <c r="CY28" s="273"/>
      <c r="CZ28" s="274"/>
    </row>
    <row r="29" spans="1:10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6"/>
      <c r="AP29" s="276"/>
      <c r="AQ29" s="276"/>
      <c r="AR29" s="276"/>
      <c r="AS29" s="276"/>
      <c r="AT29" s="276"/>
      <c r="AU29" s="276"/>
      <c r="AV29" s="276"/>
      <c r="AW29" s="276"/>
      <c r="AX29" s="273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6"/>
      <c r="CO29" s="276"/>
      <c r="CP29" s="276"/>
      <c r="CQ29" s="276"/>
      <c r="CR29" s="276"/>
      <c r="CS29" s="276"/>
      <c r="CT29" s="276"/>
      <c r="CU29" s="276"/>
      <c r="CV29" s="273"/>
      <c r="CW29" s="273"/>
      <c r="CX29" s="276"/>
      <c r="CY29" s="273"/>
      <c r="CZ29" s="274"/>
    </row>
    <row r="30" spans="1:10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6"/>
      <c r="AP30" s="276"/>
      <c r="AQ30" s="276"/>
      <c r="AR30" s="276"/>
      <c r="AS30" s="276"/>
      <c r="AT30" s="276"/>
      <c r="AU30" s="276"/>
      <c r="AV30" s="276"/>
      <c r="AW30" s="276"/>
      <c r="AX30" s="273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6"/>
      <c r="CO30" s="276"/>
      <c r="CP30" s="276"/>
      <c r="CQ30" s="276"/>
      <c r="CR30" s="276"/>
      <c r="CS30" s="276"/>
      <c r="CT30" s="276"/>
      <c r="CU30" s="276"/>
      <c r="CV30" s="273"/>
      <c r="CW30" s="273"/>
      <c r="CX30" s="276"/>
      <c r="CY30" s="273"/>
      <c r="CZ30" s="274"/>
    </row>
    <row r="31" spans="1:10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6"/>
      <c r="AP31" s="276"/>
      <c r="AQ31" s="276"/>
      <c r="AR31" s="276"/>
      <c r="AS31" s="276"/>
      <c r="AT31" s="276"/>
      <c r="AU31" s="276"/>
      <c r="AV31" s="276"/>
      <c r="AW31" s="276"/>
      <c r="AX31" s="273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6"/>
      <c r="CO31" s="276"/>
      <c r="CP31" s="276"/>
      <c r="CQ31" s="276"/>
      <c r="CR31" s="276"/>
      <c r="CS31" s="276"/>
      <c r="CT31" s="276"/>
      <c r="CU31" s="276"/>
      <c r="CV31" s="273"/>
      <c r="CW31" s="273"/>
      <c r="CX31" s="276"/>
      <c r="CY31" s="273"/>
      <c r="CZ31" s="274"/>
    </row>
    <row r="32" spans="1:10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6"/>
      <c r="AP32" s="276"/>
      <c r="AQ32" s="276"/>
      <c r="AR32" s="276"/>
      <c r="AS32" s="276"/>
      <c r="AT32" s="276"/>
      <c r="AU32" s="276"/>
      <c r="AV32" s="276"/>
      <c r="AW32" s="276"/>
      <c r="AX32" s="273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6"/>
      <c r="CO32" s="276"/>
      <c r="CP32" s="276"/>
      <c r="CQ32" s="276"/>
      <c r="CR32" s="276"/>
      <c r="CS32" s="276"/>
      <c r="CT32" s="276"/>
      <c r="CU32" s="276"/>
      <c r="CV32" s="273"/>
      <c r="CW32" s="273"/>
      <c r="CX32" s="276"/>
      <c r="CY32" s="273"/>
      <c r="CZ32" s="274"/>
    </row>
    <row r="33" spans="1:10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6"/>
      <c r="AP33" s="276"/>
      <c r="AQ33" s="276"/>
      <c r="AR33" s="276"/>
      <c r="AS33" s="276"/>
      <c r="AT33" s="276"/>
      <c r="AU33" s="276"/>
      <c r="AV33" s="276"/>
      <c r="AW33" s="276"/>
      <c r="AX33" s="273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6"/>
      <c r="CO33" s="276"/>
      <c r="CP33" s="276"/>
      <c r="CQ33" s="276"/>
      <c r="CR33" s="276"/>
      <c r="CS33" s="276"/>
      <c r="CT33" s="276"/>
      <c r="CU33" s="276"/>
      <c r="CV33" s="273"/>
      <c r="CW33" s="273"/>
      <c r="CX33" s="276"/>
      <c r="CY33" s="273"/>
      <c r="CZ33" s="274"/>
    </row>
    <row r="34" spans="1:10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6"/>
      <c r="AP34" s="276"/>
      <c r="AQ34" s="276"/>
      <c r="AR34" s="276"/>
      <c r="AS34" s="276"/>
      <c r="AT34" s="276"/>
      <c r="AU34" s="276"/>
      <c r="AV34" s="276"/>
      <c r="AW34" s="276"/>
      <c r="AX34" s="273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6"/>
      <c r="CO34" s="276"/>
      <c r="CP34" s="276"/>
      <c r="CQ34" s="276"/>
      <c r="CR34" s="276"/>
      <c r="CS34" s="276"/>
      <c r="CT34" s="276"/>
      <c r="CU34" s="276"/>
      <c r="CV34" s="273"/>
      <c r="CW34" s="273"/>
      <c r="CX34" s="276"/>
      <c r="CY34" s="273"/>
      <c r="CZ34" s="274"/>
    </row>
    <row r="35" spans="1:10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6"/>
      <c r="AP35" s="276"/>
      <c r="AQ35" s="276"/>
      <c r="AR35" s="276"/>
      <c r="AS35" s="276"/>
      <c r="AT35" s="276"/>
      <c r="AU35" s="276"/>
      <c r="AV35" s="276"/>
      <c r="AW35" s="276"/>
      <c r="AX35" s="273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6"/>
      <c r="CO35" s="276"/>
      <c r="CP35" s="276"/>
      <c r="CQ35" s="276"/>
      <c r="CR35" s="276"/>
      <c r="CS35" s="276"/>
      <c r="CT35" s="276"/>
      <c r="CU35" s="276"/>
      <c r="CV35" s="273"/>
      <c r="CW35" s="273"/>
      <c r="CX35" s="276"/>
      <c r="CY35" s="273"/>
      <c r="CZ35" s="274"/>
    </row>
    <row r="36" spans="1:10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6"/>
      <c r="AP36" s="276"/>
      <c r="AQ36" s="276"/>
      <c r="AR36" s="276"/>
      <c r="AS36" s="276"/>
      <c r="AT36" s="276"/>
      <c r="AU36" s="276"/>
      <c r="AV36" s="276"/>
      <c r="AW36" s="276"/>
      <c r="AX36" s="273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6"/>
      <c r="CO36" s="276"/>
      <c r="CP36" s="276"/>
      <c r="CQ36" s="276"/>
      <c r="CR36" s="276"/>
      <c r="CS36" s="276"/>
      <c r="CT36" s="276"/>
      <c r="CU36" s="276"/>
      <c r="CV36" s="273"/>
      <c r="CW36" s="273"/>
      <c r="CX36" s="276"/>
      <c r="CY36" s="273"/>
      <c r="CZ36" s="274"/>
    </row>
    <row r="37" spans="1:10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6"/>
      <c r="AP37" s="276"/>
      <c r="AQ37" s="276"/>
      <c r="AR37" s="276"/>
      <c r="AS37" s="276"/>
      <c r="AT37" s="276"/>
      <c r="AU37" s="276"/>
      <c r="AV37" s="276"/>
      <c r="AW37" s="276"/>
      <c r="AX37" s="273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6"/>
      <c r="CO37" s="276"/>
      <c r="CP37" s="276"/>
      <c r="CQ37" s="276"/>
      <c r="CR37" s="276"/>
      <c r="CS37" s="276"/>
      <c r="CT37" s="276"/>
      <c r="CU37" s="276"/>
      <c r="CV37" s="273"/>
      <c r="CW37" s="273"/>
      <c r="CX37" s="276"/>
      <c r="CY37" s="273"/>
      <c r="CZ37" s="274"/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26">
    <sortCondition ref="A8:A26"/>
    <sortCondition ref="B8:B26"/>
    <sortCondition ref="C8:C26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25" man="1"/>
    <brk id="53" min="1" max="25" man="1"/>
    <brk id="78" min="1" max="2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石川県</v>
      </c>
      <c r="B7" s="283" t="str">
        <f>ごみ処理概要!B7</f>
        <v>17000</v>
      </c>
      <c r="C7" s="284" t="s">
        <v>3</v>
      </c>
      <c r="D7" s="286">
        <f t="shared" ref="D7:AB7" si="0">SUM(AC7,BB7,CA7,CZ7,DY7,EX7,FW7)</f>
        <v>23658</v>
      </c>
      <c r="E7" s="286">
        <f t="shared" si="0"/>
        <v>2622</v>
      </c>
      <c r="F7" s="286">
        <f t="shared" si="0"/>
        <v>39</v>
      </c>
      <c r="G7" s="286">
        <f t="shared" si="0"/>
        <v>506</v>
      </c>
      <c r="H7" s="286">
        <f t="shared" si="0"/>
        <v>6</v>
      </c>
      <c r="I7" s="286">
        <f t="shared" si="0"/>
        <v>3560</v>
      </c>
      <c r="J7" s="286">
        <f t="shared" si="0"/>
        <v>3174</v>
      </c>
      <c r="K7" s="286">
        <f t="shared" si="0"/>
        <v>1688</v>
      </c>
      <c r="L7" s="286">
        <f t="shared" si="0"/>
        <v>0</v>
      </c>
      <c r="M7" s="286">
        <f t="shared" si="0"/>
        <v>5362</v>
      </c>
      <c r="N7" s="286">
        <f t="shared" si="0"/>
        <v>0</v>
      </c>
      <c r="O7" s="286">
        <f t="shared" si="0"/>
        <v>0</v>
      </c>
      <c r="P7" s="286">
        <f t="shared" si="0"/>
        <v>0</v>
      </c>
      <c r="Q7" s="286">
        <f t="shared" si="0"/>
        <v>247</v>
      </c>
      <c r="R7" s="286">
        <f t="shared" si="0"/>
        <v>0</v>
      </c>
      <c r="S7" s="286">
        <f t="shared" si="0"/>
        <v>0</v>
      </c>
      <c r="T7" s="286">
        <f t="shared" si="0"/>
        <v>0</v>
      </c>
      <c r="U7" s="286">
        <f t="shared" si="0"/>
        <v>1</v>
      </c>
      <c r="V7" s="286">
        <f t="shared" si="0"/>
        <v>2026</v>
      </c>
      <c r="W7" s="286">
        <f t="shared" si="0"/>
        <v>0</v>
      </c>
      <c r="X7" s="286">
        <f t="shared" si="0"/>
        <v>0</v>
      </c>
      <c r="Y7" s="286">
        <f t="shared" si="0"/>
        <v>16</v>
      </c>
      <c r="Z7" s="286">
        <f t="shared" si="0"/>
        <v>12</v>
      </c>
      <c r="AA7" s="286">
        <f t="shared" si="0"/>
        <v>0</v>
      </c>
      <c r="AB7" s="286">
        <f t="shared" si="0"/>
        <v>4399</v>
      </c>
      <c r="AC7" s="286">
        <f t="shared" ref="AC7:AC26" si="1">SUM(AD7:AY7,BA7)</f>
        <v>2026</v>
      </c>
      <c r="AD7" s="286">
        <f t="shared" ref="AD7:AO7" si="2">SUM(AD$8:AD$207)</f>
        <v>0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0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0</v>
      </c>
      <c r="AS7" s="290" t="s">
        <v>649</v>
      </c>
      <c r="AT7" s="290" t="s">
        <v>649</v>
      </c>
      <c r="AU7" s="286">
        <f>SUM(AU$8:AU$207)</f>
        <v>2026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0</v>
      </c>
      <c r="BB7" s="286">
        <f t="shared" ref="BB7:BB26" si="3">SUM(BC7:BX7,BZ7)</f>
        <v>2238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609</v>
      </c>
      <c r="BH7" s="286">
        <f t="shared" si="4"/>
        <v>0</v>
      </c>
      <c r="BI7" s="286">
        <f t="shared" si="4"/>
        <v>104</v>
      </c>
      <c r="BJ7" s="286">
        <f t="shared" si="4"/>
        <v>0</v>
      </c>
      <c r="BK7" s="286">
        <f t="shared" si="4"/>
        <v>652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873</v>
      </c>
      <c r="CA7" s="286">
        <f t="shared" ref="CA7:CA26" si="5">SUM(CB7:CW7,CY7)</f>
        <v>420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247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173</v>
      </c>
      <c r="CZ7" s="286">
        <f t="shared" ref="CZ7:CZ26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26" si="9">SUM(DZ7:EU7,EW7)</f>
        <v>1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1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26" si="11">SUM(EY7:FT7,FV7)</f>
        <v>1501</v>
      </c>
      <c r="EY7" s="286">
        <f t="shared" ref="EY7:FI7" si="12">SUM(EY$8:EY$207)</f>
        <v>24</v>
      </c>
      <c r="EZ7" s="286" t="s">
        <v>649</v>
      </c>
      <c r="FA7" s="286" t="s">
        <v>649</v>
      </c>
      <c r="FB7" s="286" t="s">
        <v>649</v>
      </c>
      <c r="FC7" s="286">
        <f t="shared" si="12"/>
        <v>413</v>
      </c>
      <c r="FD7" s="286" t="s">
        <v>649</v>
      </c>
      <c r="FE7" s="286" t="s">
        <v>649</v>
      </c>
      <c r="FF7" s="286" t="s">
        <v>649</v>
      </c>
      <c r="FG7" s="286">
        <f t="shared" si="12"/>
        <v>808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0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5</v>
      </c>
      <c r="FT7" s="286">
        <f t="shared" ref="FT7:FV7" si="13">SUM(FT$8:FT$207)</f>
        <v>0</v>
      </c>
      <c r="FU7" s="290" t="s">
        <v>649</v>
      </c>
      <c r="FV7" s="286">
        <f t="shared" si="13"/>
        <v>251</v>
      </c>
      <c r="FW7" s="286">
        <f t="shared" ref="FW7:FW26" si="14">SUM(FX7:GS7,GU7)</f>
        <v>17472</v>
      </c>
      <c r="FX7" s="286">
        <f t="shared" ref="FX7:GK7" si="15">SUM(FX$8:FX$207)</f>
        <v>2598</v>
      </c>
      <c r="FY7" s="286">
        <f t="shared" si="15"/>
        <v>39</v>
      </c>
      <c r="FZ7" s="286">
        <f>SUM(FZ$8:FZ$207)</f>
        <v>506</v>
      </c>
      <c r="GA7" s="286">
        <f>SUM(GA$8:GA$207)</f>
        <v>6</v>
      </c>
      <c r="GB7" s="286">
        <f t="shared" si="15"/>
        <v>2538</v>
      </c>
      <c r="GC7" s="286">
        <f t="shared" si="15"/>
        <v>3174</v>
      </c>
      <c r="GD7" s="286">
        <f t="shared" si="15"/>
        <v>1584</v>
      </c>
      <c r="GE7" s="286">
        <f t="shared" si="15"/>
        <v>0</v>
      </c>
      <c r="GF7" s="286">
        <f t="shared" si="15"/>
        <v>3902</v>
      </c>
      <c r="GG7" s="286">
        <f t="shared" si="15"/>
        <v>0</v>
      </c>
      <c r="GH7" s="286">
        <f t="shared" si="15"/>
        <v>0</v>
      </c>
      <c r="GI7" s="286">
        <f t="shared" si="15"/>
        <v>0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11</v>
      </c>
      <c r="GS7" s="286">
        <f t="shared" si="16"/>
        <v>12</v>
      </c>
      <c r="GT7" s="286">
        <f t="shared" si="16"/>
        <v>0</v>
      </c>
      <c r="GU7" s="286">
        <f t="shared" ref="GU7" si="17">SUM(GU$8:GU$207)</f>
        <v>3102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6" si="18">SUM(AC8,BB8,CA8,CZ8,DY8,EX8,FW8)</f>
        <v>6719</v>
      </c>
      <c r="E8" s="273">
        <f t="shared" ref="E8:E26" si="19">SUM(AD8,BC8,CB8,DA8,DZ8,EY8,FX8)</f>
        <v>0</v>
      </c>
      <c r="F8" s="273">
        <f t="shared" ref="F8:F26" si="20">SUM(AE8,BD8,CC8,DB8,EA8,EZ8,FY8)</f>
        <v>0</v>
      </c>
      <c r="G8" s="273">
        <f t="shared" ref="G8:G26" si="21">SUM(AF8,BE8,CD8,DC8,EB8,FA8,FZ8)</f>
        <v>0</v>
      </c>
      <c r="H8" s="273">
        <f t="shared" ref="H8:H26" si="22">SUM(AG8,BF8,CE8,DD8,EC8,FB8,GA8)</f>
        <v>0</v>
      </c>
      <c r="I8" s="273">
        <f t="shared" ref="I8:I26" si="23">SUM(AH8,BG8,CF8,DE8,ED8,FC8,GB8)</f>
        <v>697</v>
      </c>
      <c r="J8" s="273">
        <f t="shared" ref="J8:J26" si="24">SUM(AI8,BH8,CG8,DF8,EE8,FD8,GC8)</f>
        <v>1850</v>
      </c>
      <c r="K8" s="273">
        <f t="shared" ref="K8:K26" si="25">SUM(AJ8,BI8,CH8,DG8,EF8,FE8,GD8)</f>
        <v>867</v>
      </c>
      <c r="L8" s="273">
        <f t="shared" ref="L8:L26" si="26">SUM(AK8,BJ8,CI8,DH8,EG8,FF8,GE8)</f>
        <v>0</v>
      </c>
      <c r="M8" s="273">
        <f t="shared" ref="M8:M26" si="27">SUM(AL8,BK8,CJ8,DI8,EH8,FG8,GF8)</f>
        <v>3171</v>
      </c>
      <c r="N8" s="273">
        <f t="shared" ref="N8:N26" si="28">SUM(AM8,BL8,CK8,DJ8,EI8,FH8,GG8)</f>
        <v>0</v>
      </c>
      <c r="O8" s="273">
        <f t="shared" ref="O8:O26" si="29">SUM(AN8,BM8,CL8,DK8,EJ8,FI8,GH8)</f>
        <v>0</v>
      </c>
      <c r="P8" s="273">
        <f t="shared" ref="P8:P26" si="30">SUM(AO8,BN8,CM8,DL8,EK8,FJ8,GI8)</f>
        <v>0</v>
      </c>
      <c r="Q8" s="273">
        <f t="shared" ref="Q8:Q26" si="31">SUM(AP8,BO8,CN8,DM8,EL8,FK8,GJ8)</f>
        <v>24</v>
      </c>
      <c r="R8" s="273">
        <f t="shared" ref="R8:R26" si="32">SUM(AQ8,BP8,CO8,DN8,EM8,FL8,GK8)</f>
        <v>0</v>
      </c>
      <c r="S8" s="273">
        <f t="shared" ref="S8:S26" si="33">SUM(AR8,BQ8,CP8,DO8,EN8,FM8,GL8)</f>
        <v>0</v>
      </c>
      <c r="T8" s="273">
        <f t="shared" ref="T8:T26" si="34">SUM(AS8,BR8,CQ8,DP8,EO8,FN8,GM8)</f>
        <v>0</v>
      </c>
      <c r="U8" s="273">
        <f t="shared" ref="U8:U26" si="35">SUM(AT8,BS8,CR8,DQ8,EP8,FO8,GN8)</f>
        <v>0</v>
      </c>
      <c r="V8" s="273">
        <f t="shared" ref="V8:V26" si="36">SUM(AU8,BT8,CS8,DR8,EQ8,FP8,GO8)</f>
        <v>0</v>
      </c>
      <c r="W8" s="273">
        <f t="shared" ref="W8:W26" si="37">SUM(AV8,BU8,CT8,DS8,ER8,FQ8,GP8)</f>
        <v>0</v>
      </c>
      <c r="X8" s="273">
        <f t="shared" ref="X8:X26" si="38">SUM(AW8,BV8,CU8,DT8,ES8,FR8,GQ8)</f>
        <v>0</v>
      </c>
      <c r="Y8" s="273">
        <f t="shared" ref="Y8:Y26" si="39">SUM(AX8,BW8,CV8,DU8,ET8,FS8,GR8)</f>
        <v>0</v>
      </c>
      <c r="Z8" s="273">
        <f t="shared" ref="Z8:Z26" si="40">SUM(AY8,BX8,CW8,DV8,EU8,FT8,GS8)</f>
        <v>0</v>
      </c>
      <c r="AA8" s="273">
        <f t="shared" ref="AA8:AA26" si="41">SUM(AZ8,BY8,CX8,DW8,EV8,FU8,GT8)</f>
        <v>0</v>
      </c>
      <c r="AB8" s="273">
        <f t="shared" ref="AB8:AB26" si="42">SUM(BA8,BZ8,CY8,DX8,EW8,FV8,GU8)</f>
        <v>110</v>
      </c>
      <c r="AC8" s="273">
        <f t="shared" si="1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792</v>
      </c>
      <c r="AQ8" s="276" t="s">
        <v>792</v>
      </c>
      <c r="AR8" s="273">
        <v>0</v>
      </c>
      <c r="AS8" s="276" t="s">
        <v>792</v>
      </c>
      <c r="AT8" s="276" t="s">
        <v>792</v>
      </c>
      <c r="AU8" s="273">
        <v>0</v>
      </c>
      <c r="AV8" s="276" t="s">
        <v>792</v>
      </c>
      <c r="AW8" s="273">
        <v>0</v>
      </c>
      <c r="AX8" s="276" t="s">
        <v>792</v>
      </c>
      <c r="AY8" s="273">
        <v>0</v>
      </c>
      <c r="AZ8" s="276" t="s">
        <v>792</v>
      </c>
      <c r="BA8" s="273">
        <v>0</v>
      </c>
      <c r="BB8" s="273">
        <f t="shared" si="3"/>
        <v>0</v>
      </c>
      <c r="BC8" s="273">
        <v>0</v>
      </c>
      <c r="BD8" s="273">
        <v>0</v>
      </c>
      <c r="BE8" s="273">
        <v>0</v>
      </c>
      <c r="BF8" s="273"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792</v>
      </c>
      <c r="BP8" s="276" t="s">
        <v>792</v>
      </c>
      <c r="BQ8" s="276" t="s">
        <v>792</v>
      </c>
      <c r="BR8" s="276" t="s">
        <v>792</v>
      </c>
      <c r="BS8" s="276" t="s">
        <v>792</v>
      </c>
      <c r="BT8" s="276" t="s">
        <v>792</v>
      </c>
      <c r="BU8" s="276" t="s">
        <v>792</v>
      </c>
      <c r="BV8" s="276" t="s">
        <v>792</v>
      </c>
      <c r="BW8" s="276" t="s">
        <v>792</v>
      </c>
      <c r="BX8" s="273">
        <v>0</v>
      </c>
      <c r="BY8" s="276" t="s">
        <v>792</v>
      </c>
      <c r="BZ8" s="273">
        <v>0</v>
      </c>
      <c r="CA8" s="273">
        <f t="shared" si="5"/>
        <v>24</v>
      </c>
      <c r="CB8" s="276" t="s">
        <v>792</v>
      </c>
      <c r="CC8" s="276" t="s">
        <v>792</v>
      </c>
      <c r="CD8" s="276" t="s">
        <v>792</v>
      </c>
      <c r="CE8" s="276" t="s">
        <v>792</v>
      </c>
      <c r="CF8" s="276" t="s">
        <v>792</v>
      </c>
      <c r="CG8" s="276" t="s">
        <v>792</v>
      </c>
      <c r="CH8" s="276" t="s">
        <v>792</v>
      </c>
      <c r="CI8" s="276" t="s">
        <v>792</v>
      </c>
      <c r="CJ8" s="276" t="s">
        <v>792</v>
      </c>
      <c r="CK8" s="276" t="s">
        <v>792</v>
      </c>
      <c r="CL8" s="276" t="s">
        <v>792</v>
      </c>
      <c r="CM8" s="276" t="s">
        <v>792</v>
      </c>
      <c r="CN8" s="273">
        <v>24</v>
      </c>
      <c r="CO8" s="276" t="s">
        <v>792</v>
      </c>
      <c r="CP8" s="276" t="s">
        <v>792</v>
      </c>
      <c r="CQ8" s="276" t="s">
        <v>792</v>
      </c>
      <c r="CR8" s="276" t="s">
        <v>792</v>
      </c>
      <c r="CS8" s="276" t="s">
        <v>792</v>
      </c>
      <c r="CT8" s="276" t="s">
        <v>792</v>
      </c>
      <c r="CU8" s="276" t="s">
        <v>792</v>
      </c>
      <c r="CV8" s="276" t="s">
        <v>792</v>
      </c>
      <c r="CW8" s="273">
        <v>0</v>
      </c>
      <c r="CX8" s="276" t="s">
        <v>792</v>
      </c>
      <c r="CY8" s="273">
        <v>0</v>
      </c>
      <c r="CZ8" s="273">
        <f t="shared" si="7"/>
        <v>0</v>
      </c>
      <c r="DA8" s="276" t="s">
        <v>792</v>
      </c>
      <c r="DB8" s="276" t="s">
        <v>792</v>
      </c>
      <c r="DC8" s="276" t="s">
        <v>792</v>
      </c>
      <c r="DD8" s="276" t="s">
        <v>792</v>
      </c>
      <c r="DE8" s="276" t="s">
        <v>792</v>
      </c>
      <c r="DF8" s="276" t="s">
        <v>792</v>
      </c>
      <c r="DG8" s="276" t="s">
        <v>792</v>
      </c>
      <c r="DH8" s="276" t="s">
        <v>792</v>
      </c>
      <c r="DI8" s="276" t="s">
        <v>792</v>
      </c>
      <c r="DJ8" s="276" t="s">
        <v>792</v>
      </c>
      <c r="DK8" s="276" t="s">
        <v>792</v>
      </c>
      <c r="DL8" s="276" t="s">
        <v>792</v>
      </c>
      <c r="DM8" s="276" t="s">
        <v>792</v>
      </c>
      <c r="DN8" s="273">
        <v>0</v>
      </c>
      <c r="DO8" s="276" t="s">
        <v>792</v>
      </c>
      <c r="DP8" s="276" t="s">
        <v>792</v>
      </c>
      <c r="DQ8" s="276" t="s">
        <v>792</v>
      </c>
      <c r="DR8" s="276" t="s">
        <v>792</v>
      </c>
      <c r="DS8" s="276" t="s">
        <v>792</v>
      </c>
      <c r="DT8" s="276" t="s">
        <v>792</v>
      </c>
      <c r="DU8" s="276" t="s">
        <v>792</v>
      </c>
      <c r="DV8" s="273">
        <v>0</v>
      </c>
      <c r="DW8" s="276" t="s">
        <v>792</v>
      </c>
      <c r="DX8" s="273">
        <v>0</v>
      </c>
      <c r="DY8" s="273">
        <f t="shared" si="9"/>
        <v>0</v>
      </c>
      <c r="DZ8" s="276" t="s">
        <v>792</v>
      </c>
      <c r="EA8" s="276" t="s">
        <v>792</v>
      </c>
      <c r="EB8" s="276" t="s">
        <v>792</v>
      </c>
      <c r="EC8" s="276" t="s">
        <v>792</v>
      </c>
      <c r="ED8" s="276" t="s">
        <v>792</v>
      </c>
      <c r="EE8" s="276" t="s">
        <v>792</v>
      </c>
      <c r="EF8" s="276" t="s">
        <v>792</v>
      </c>
      <c r="EG8" s="276" t="s">
        <v>792</v>
      </c>
      <c r="EH8" s="276" t="s">
        <v>792</v>
      </c>
      <c r="EI8" s="276" t="s">
        <v>792</v>
      </c>
      <c r="EJ8" s="276" t="s">
        <v>792</v>
      </c>
      <c r="EK8" s="276" t="s">
        <v>792</v>
      </c>
      <c r="EL8" s="273">
        <v>0</v>
      </c>
      <c r="EM8" s="276" t="s">
        <v>792</v>
      </c>
      <c r="EN8" s="276" t="s">
        <v>792</v>
      </c>
      <c r="EO8" s="276" t="s">
        <v>792</v>
      </c>
      <c r="EP8" s="273">
        <v>0</v>
      </c>
      <c r="EQ8" s="276" t="s">
        <v>792</v>
      </c>
      <c r="ER8" s="276" t="s">
        <v>792</v>
      </c>
      <c r="ES8" s="276" t="s">
        <v>792</v>
      </c>
      <c r="ET8" s="276" t="s">
        <v>792</v>
      </c>
      <c r="EU8" s="273">
        <v>0</v>
      </c>
      <c r="EV8" s="276" t="s">
        <v>792</v>
      </c>
      <c r="EW8" s="273">
        <v>0</v>
      </c>
      <c r="EX8" s="273">
        <f t="shared" si="11"/>
        <v>0</v>
      </c>
      <c r="EY8" s="273">
        <v>0</v>
      </c>
      <c r="EZ8" s="276" t="s">
        <v>792</v>
      </c>
      <c r="FA8" s="276" t="s">
        <v>792</v>
      </c>
      <c r="FB8" s="276" t="s">
        <v>792</v>
      </c>
      <c r="FC8" s="273">
        <v>0</v>
      </c>
      <c r="FD8" s="276" t="s">
        <v>792</v>
      </c>
      <c r="FE8" s="276" t="s">
        <v>792</v>
      </c>
      <c r="FF8" s="276" t="s">
        <v>792</v>
      </c>
      <c r="FG8" s="273">
        <v>0</v>
      </c>
      <c r="FH8" s="273">
        <v>0</v>
      </c>
      <c r="FI8" s="273">
        <v>0</v>
      </c>
      <c r="FJ8" s="276" t="s">
        <v>792</v>
      </c>
      <c r="FK8" s="276" t="s">
        <v>792</v>
      </c>
      <c r="FL8" s="276" t="s">
        <v>792</v>
      </c>
      <c r="FM8" s="276" t="s">
        <v>792</v>
      </c>
      <c r="FN8" s="273">
        <v>0</v>
      </c>
      <c r="FO8" s="273">
        <v>0</v>
      </c>
      <c r="FP8" s="276" t="s">
        <v>792</v>
      </c>
      <c r="FQ8" s="276" t="s">
        <v>792</v>
      </c>
      <c r="FR8" s="276" t="s">
        <v>792</v>
      </c>
      <c r="FS8" s="273">
        <v>0</v>
      </c>
      <c r="FT8" s="273">
        <v>0</v>
      </c>
      <c r="FU8" s="276" t="s">
        <v>792</v>
      </c>
      <c r="FV8" s="273">
        <v>0</v>
      </c>
      <c r="FW8" s="273">
        <f t="shared" si="14"/>
        <v>6695</v>
      </c>
      <c r="FX8" s="273">
        <v>0</v>
      </c>
      <c r="FY8" s="273">
        <v>0</v>
      </c>
      <c r="FZ8" s="273">
        <v>0</v>
      </c>
      <c r="GA8" s="273">
        <v>0</v>
      </c>
      <c r="GB8" s="273">
        <v>697</v>
      </c>
      <c r="GC8" s="273">
        <v>1850</v>
      </c>
      <c r="GD8" s="273">
        <v>867</v>
      </c>
      <c r="GE8" s="273">
        <v>0</v>
      </c>
      <c r="GF8" s="273">
        <v>3171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792</v>
      </c>
      <c r="GM8" s="276" t="s">
        <v>792</v>
      </c>
      <c r="GN8" s="276" t="s">
        <v>792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110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1969</v>
      </c>
      <c r="E9" s="273">
        <f t="shared" si="19"/>
        <v>0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0</v>
      </c>
      <c r="J9" s="273">
        <f t="shared" si="24"/>
        <v>0</v>
      </c>
      <c r="K9" s="273">
        <f t="shared" si="25"/>
        <v>0</v>
      </c>
      <c r="L9" s="273">
        <f t="shared" si="26"/>
        <v>0</v>
      </c>
      <c r="M9" s="273">
        <f t="shared" si="27"/>
        <v>0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5</v>
      </c>
      <c r="Z9" s="273">
        <f t="shared" si="40"/>
        <v>0</v>
      </c>
      <c r="AA9" s="273">
        <f t="shared" si="41"/>
        <v>0</v>
      </c>
      <c r="AB9" s="273">
        <f t="shared" si="42"/>
        <v>1964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792</v>
      </c>
      <c r="AQ9" s="276" t="s">
        <v>792</v>
      </c>
      <c r="AR9" s="273">
        <v>0</v>
      </c>
      <c r="AS9" s="276" t="s">
        <v>792</v>
      </c>
      <c r="AT9" s="276" t="s">
        <v>792</v>
      </c>
      <c r="AU9" s="273">
        <v>0</v>
      </c>
      <c r="AV9" s="276" t="s">
        <v>792</v>
      </c>
      <c r="AW9" s="273">
        <v>0</v>
      </c>
      <c r="AX9" s="276" t="s">
        <v>792</v>
      </c>
      <c r="AY9" s="273">
        <v>0</v>
      </c>
      <c r="AZ9" s="276" t="s">
        <v>792</v>
      </c>
      <c r="BA9" s="273">
        <v>0</v>
      </c>
      <c r="BB9" s="273">
        <f t="shared" si="3"/>
        <v>0</v>
      </c>
      <c r="BC9" s="273">
        <v>0</v>
      </c>
      <c r="BD9" s="273">
        <v>0</v>
      </c>
      <c r="BE9" s="273">
        <v>0</v>
      </c>
      <c r="BF9" s="273"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792</v>
      </c>
      <c r="BP9" s="276" t="s">
        <v>792</v>
      </c>
      <c r="BQ9" s="276" t="s">
        <v>792</v>
      </c>
      <c r="BR9" s="276" t="s">
        <v>792</v>
      </c>
      <c r="BS9" s="276" t="s">
        <v>792</v>
      </c>
      <c r="BT9" s="276" t="s">
        <v>792</v>
      </c>
      <c r="BU9" s="276" t="s">
        <v>792</v>
      </c>
      <c r="BV9" s="276" t="s">
        <v>792</v>
      </c>
      <c r="BW9" s="276" t="s">
        <v>792</v>
      </c>
      <c r="BX9" s="273">
        <v>0</v>
      </c>
      <c r="BY9" s="276" t="s">
        <v>792</v>
      </c>
      <c r="BZ9" s="273">
        <v>0</v>
      </c>
      <c r="CA9" s="273">
        <f t="shared" si="5"/>
        <v>0</v>
      </c>
      <c r="CB9" s="276" t="s">
        <v>792</v>
      </c>
      <c r="CC9" s="276" t="s">
        <v>792</v>
      </c>
      <c r="CD9" s="276" t="s">
        <v>792</v>
      </c>
      <c r="CE9" s="276" t="s">
        <v>792</v>
      </c>
      <c r="CF9" s="276" t="s">
        <v>792</v>
      </c>
      <c r="CG9" s="276" t="s">
        <v>792</v>
      </c>
      <c r="CH9" s="276" t="s">
        <v>792</v>
      </c>
      <c r="CI9" s="276" t="s">
        <v>792</v>
      </c>
      <c r="CJ9" s="276" t="s">
        <v>792</v>
      </c>
      <c r="CK9" s="276" t="s">
        <v>792</v>
      </c>
      <c r="CL9" s="276" t="s">
        <v>792</v>
      </c>
      <c r="CM9" s="276" t="s">
        <v>792</v>
      </c>
      <c r="CN9" s="273">
        <v>0</v>
      </c>
      <c r="CO9" s="276" t="s">
        <v>792</v>
      </c>
      <c r="CP9" s="276" t="s">
        <v>792</v>
      </c>
      <c r="CQ9" s="276" t="s">
        <v>792</v>
      </c>
      <c r="CR9" s="276" t="s">
        <v>792</v>
      </c>
      <c r="CS9" s="276" t="s">
        <v>792</v>
      </c>
      <c r="CT9" s="276" t="s">
        <v>792</v>
      </c>
      <c r="CU9" s="276" t="s">
        <v>792</v>
      </c>
      <c r="CV9" s="276" t="s">
        <v>792</v>
      </c>
      <c r="CW9" s="273">
        <v>0</v>
      </c>
      <c r="CX9" s="276" t="s">
        <v>792</v>
      </c>
      <c r="CY9" s="273">
        <v>0</v>
      </c>
      <c r="CZ9" s="273">
        <f t="shared" si="7"/>
        <v>0</v>
      </c>
      <c r="DA9" s="276" t="s">
        <v>792</v>
      </c>
      <c r="DB9" s="276" t="s">
        <v>792</v>
      </c>
      <c r="DC9" s="276" t="s">
        <v>792</v>
      </c>
      <c r="DD9" s="276" t="s">
        <v>792</v>
      </c>
      <c r="DE9" s="276" t="s">
        <v>792</v>
      </c>
      <c r="DF9" s="276" t="s">
        <v>792</v>
      </c>
      <c r="DG9" s="276" t="s">
        <v>792</v>
      </c>
      <c r="DH9" s="276" t="s">
        <v>792</v>
      </c>
      <c r="DI9" s="276" t="s">
        <v>792</v>
      </c>
      <c r="DJ9" s="276" t="s">
        <v>792</v>
      </c>
      <c r="DK9" s="276" t="s">
        <v>792</v>
      </c>
      <c r="DL9" s="276" t="s">
        <v>792</v>
      </c>
      <c r="DM9" s="276" t="s">
        <v>792</v>
      </c>
      <c r="DN9" s="273">
        <v>0</v>
      </c>
      <c r="DO9" s="276" t="s">
        <v>792</v>
      </c>
      <c r="DP9" s="276" t="s">
        <v>792</v>
      </c>
      <c r="DQ9" s="276" t="s">
        <v>792</v>
      </c>
      <c r="DR9" s="276" t="s">
        <v>792</v>
      </c>
      <c r="DS9" s="276" t="s">
        <v>792</v>
      </c>
      <c r="DT9" s="276" t="s">
        <v>792</v>
      </c>
      <c r="DU9" s="276" t="s">
        <v>792</v>
      </c>
      <c r="DV9" s="273">
        <v>0</v>
      </c>
      <c r="DW9" s="276" t="s">
        <v>792</v>
      </c>
      <c r="DX9" s="273">
        <v>0</v>
      </c>
      <c r="DY9" s="273">
        <f t="shared" si="9"/>
        <v>0</v>
      </c>
      <c r="DZ9" s="276" t="s">
        <v>792</v>
      </c>
      <c r="EA9" s="276" t="s">
        <v>792</v>
      </c>
      <c r="EB9" s="276" t="s">
        <v>792</v>
      </c>
      <c r="EC9" s="276" t="s">
        <v>792</v>
      </c>
      <c r="ED9" s="276" t="s">
        <v>792</v>
      </c>
      <c r="EE9" s="276" t="s">
        <v>792</v>
      </c>
      <c r="EF9" s="276" t="s">
        <v>792</v>
      </c>
      <c r="EG9" s="276" t="s">
        <v>792</v>
      </c>
      <c r="EH9" s="276" t="s">
        <v>792</v>
      </c>
      <c r="EI9" s="276" t="s">
        <v>792</v>
      </c>
      <c r="EJ9" s="276" t="s">
        <v>792</v>
      </c>
      <c r="EK9" s="276" t="s">
        <v>792</v>
      </c>
      <c r="EL9" s="273">
        <v>0</v>
      </c>
      <c r="EM9" s="276" t="s">
        <v>792</v>
      </c>
      <c r="EN9" s="276" t="s">
        <v>792</v>
      </c>
      <c r="EO9" s="276" t="s">
        <v>792</v>
      </c>
      <c r="EP9" s="273">
        <v>0</v>
      </c>
      <c r="EQ9" s="276" t="s">
        <v>792</v>
      </c>
      <c r="ER9" s="276" t="s">
        <v>792</v>
      </c>
      <c r="ES9" s="276" t="s">
        <v>792</v>
      </c>
      <c r="ET9" s="276" t="s">
        <v>792</v>
      </c>
      <c r="EU9" s="273">
        <v>0</v>
      </c>
      <c r="EV9" s="276" t="s">
        <v>792</v>
      </c>
      <c r="EW9" s="273">
        <v>0</v>
      </c>
      <c r="EX9" s="273">
        <f t="shared" si="11"/>
        <v>5</v>
      </c>
      <c r="EY9" s="273">
        <v>0</v>
      </c>
      <c r="EZ9" s="276" t="s">
        <v>792</v>
      </c>
      <c r="FA9" s="276" t="s">
        <v>792</v>
      </c>
      <c r="FB9" s="276" t="s">
        <v>792</v>
      </c>
      <c r="FC9" s="273">
        <v>0</v>
      </c>
      <c r="FD9" s="276" t="s">
        <v>792</v>
      </c>
      <c r="FE9" s="276" t="s">
        <v>792</v>
      </c>
      <c r="FF9" s="276" t="s">
        <v>792</v>
      </c>
      <c r="FG9" s="273">
        <v>0</v>
      </c>
      <c r="FH9" s="273">
        <v>0</v>
      </c>
      <c r="FI9" s="273">
        <v>0</v>
      </c>
      <c r="FJ9" s="276" t="s">
        <v>792</v>
      </c>
      <c r="FK9" s="276" t="s">
        <v>792</v>
      </c>
      <c r="FL9" s="276" t="s">
        <v>792</v>
      </c>
      <c r="FM9" s="276" t="s">
        <v>792</v>
      </c>
      <c r="FN9" s="273">
        <v>0</v>
      </c>
      <c r="FO9" s="273">
        <v>0</v>
      </c>
      <c r="FP9" s="276" t="s">
        <v>792</v>
      </c>
      <c r="FQ9" s="276" t="s">
        <v>792</v>
      </c>
      <c r="FR9" s="276" t="s">
        <v>792</v>
      </c>
      <c r="FS9" s="273">
        <v>5</v>
      </c>
      <c r="FT9" s="273">
        <v>0</v>
      </c>
      <c r="FU9" s="276" t="s">
        <v>792</v>
      </c>
      <c r="FV9" s="273">
        <v>0</v>
      </c>
      <c r="FW9" s="273">
        <f t="shared" si="14"/>
        <v>1964</v>
      </c>
      <c r="FX9" s="273">
        <v>0</v>
      </c>
      <c r="FY9" s="273">
        <v>0</v>
      </c>
      <c r="FZ9" s="273">
        <v>0</v>
      </c>
      <c r="GA9" s="273">
        <v>0</v>
      </c>
      <c r="GB9" s="273">
        <v>0</v>
      </c>
      <c r="GC9" s="273">
        <v>0</v>
      </c>
      <c r="GD9" s="273">
        <v>0</v>
      </c>
      <c r="GE9" s="273">
        <v>0</v>
      </c>
      <c r="GF9" s="273">
        <v>0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792</v>
      </c>
      <c r="GM9" s="276" t="s">
        <v>792</v>
      </c>
      <c r="GN9" s="276" t="s">
        <v>792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1964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1771</v>
      </c>
      <c r="E10" s="273">
        <f t="shared" si="19"/>
        <v>0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113</v>
      </c>
      <c r="J10" s="273">
        <f t="shared" si="24"/>
        <v>0</v>
      </c>
      <c r="K10" s="273">
        <f t="shared" si="25"/>
        <v>104</v>
      </c>
      <c r="L10" s="273">
        <f t="shared" si="26"/>
        <v>0</v>
      </c>
      <c r="M10" s="273">
        <f t="shared" si="27"/>
        <v>652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902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792</v>
      </c>
      <c r="AQ10" s="276" t="s">
        <v>792</v>
      </c>
      <c r="AR10" s="273">
        <v>0</v>
      </c>
      <c r="AS10" s="276" t="s">
        <v>792</v>
      </c>
      <c r="AT10" s="276" t="s">
        <v>792</v>
      </c>
      <c r="AU10" s="273">
        <v>0</v>
      </c>
      <c r="AV10" s="276" t="s">
        <v>792</v>
      </c>
      <c r="AW10" s="273">
        <v>0</v>
      </c>
      <c r="AX10" s="276" t="s">
        <v>792</v>
      </c>
      <c r="AY10" s="273">
        <v>0</v>
      </c>
      <c r="AZ10" s="276" t="s">
        <v>792</v>
      </c>
      <c r="BA10" s="273">
        <v>0</v>
      </c>
      <c r="BB10" s="273">
        <f t="shared" si="3"/>
        <v>1742</v>
      </c>
      <c r="BC10" s="273">
        <v>0</v>
      </c>
      <c r="BD10" s="273">
        <v>0</v>
      </c>
      <c r="BE10" s="273">
        <v>0</v>
      </c>
      <c r="BF10" s="273">
        <v>0</v>
      </c>
      <c r="BG10" s="273">
        <v>113</v>
      </c>
      <c r="BH10" s="273">
        <v>0</v>
      </c>
      <c r="BI10" s="273">
        <v>104</v>
      </c>
      <c r="BJ10" s="273">
        <v>0</v>
      </c>
      <c r="BK10" s="273">
        <v>652</v>
      </c>
      <c r="BL10" s="273">
        <v>0</v>
      </c>
      <c r="BM10" s="273">
        <v>0</v>
      </c>
      <c r="BN10" s="273">
        <v>0</v>
      </c>
      <c r="BO10" s="276" t="s">
        <v>792</v>
      </c>
      <c r="BP10" s="276" t="s">
        <v>792</v>
      </c>
      <c r="BQ10" s="276" t="s">
        <v>792</v>
      </c>
      <c r="BR10" s="276" t="s">
        <v>792</v>
      </c>
      <c r="BS10" s="276" t="s">
        <v>792</v>
      </c>
      <c r="BT10" s="276" t="s">
        <v>792</v>
      </c>
      <c r="BU10" s="276" t="s">
        <v>792</v>
      </c>
      <c r="BV10" s="276" t="s">
        <v>792</v>
      </c>
      <c r="BW10" s="276" t="s">
        <v>792</v>
      </c>
      <c r="BX10" s="273">
        <v>0</v>
      </c>
      <c r="BY10" s="276" t="s">
        <v>792</v>
      </c>
      <c r="BZ10" s="273">
        <v>873</v>
      </c>
      <c r="CA10" s="273">
        <f t="shared" si="5"/>
        <v>0</v>
      </c>
      <c r="CB10" s="276" t="s">
        <v>792</v>
      </c>
      <c r="CC10" s="276" t="s">
        <v>792</v>
      </c>
      <c r="CD10" s="276" t="s">
        <v>792</v>
      </c>
      <c r="CE10" s="276" t="s">
        <v>792</v>
      </c>
      <c r="CF10" s="276" t="s">
        <v>792</v>
      </c>
      <c r="CG10" s="276" t="s">
        <v>792</v>
      </c>
      <c r="CH10" s="276" t="s">
        <v>792</v>
      </c>
      <c r="CI10" s="276" t="s">
        <v>792</v>
      </c>
      <c r="CJ10" s="276" t="s">
        <v>792</v>
      </c>
      <c r="CK10" s="276" t="s">
        <v>792</v>
      </c>
      <c r="CL10" s="276" t="s">
        <v>792</v>
      </c>
      <c r="CM10" s="276" t="s">
        <v>792</v>
      </c>
      <c r="CN10" s="273">
        <v>0</v>
      </c>
      <c r="CO10" s="276" t="s">
        <v>792</v>
      </c>
      <c r="CP10" s="276" t="s">
        <v>792</v>
      </c>
      <c r="CQ10" s="276" t="s">
        <v>792</v>
      </c>
      <c r="CR10" s="276" t="s">
        <v>792</v>
      </c>
      <c r="CS10" s="276" t="s">
        <v>792</v>
      </c>
      <c r="CT10" s="276" t="s">
        <v>792</v>
      </c>
      <c r="CU10" s="276" t="s">
        <v>792</v>
      </c>
      <c r="CV10" s="276" t="s">
        <v>792</v>
      </c>
      <c r="CW10" s="273">
        <v>0</v>
      </c>
      <c r="CX10" s="276" t="s">
        <v>792</v>
      </c>
      <c r="CY10" s="273">
        <v>0</v>
      </c>
      <c r="CZ10" s="273">
        <f t="shared" si="7"/>
        <v>0</v>
      </c>
      <c r="DA10" s="276" t="s">
        <v>792</v>
      </c>
      <c r="DB10" s="276" t="s">
        <v>792</v>
      </c>
      <c r="DC10" s="276" t="s">
        <v>792</v>
      </c>
      <c r="DD10" s="276" t="s">
        <v>792</v>
      </c>
      <c r="DE10" s="276" t="s">
        <v>792</v>
      </c>
      <c r="DF10" s="276" t="s">
        <v>792</v>
      </c>
      <c r="DG10" s="276" t="s">
        <v>792</v>
      </c>
      <c r="DH10" s="276" t="s">
        <v>792</v>
      </c>
      <c r="DI10" s="276" t="s">
        <v>792</v>
      </c>
      <c r="DJ10" s="276" t="s">
        <v>792</v>
      </c>
      <c r="DK10" s="276" t="s">
        <v>792</v>
      </c>
      <c r="DL10" s="276" t="s">
        <v>792</v>
      </c>
      <c r="DM10" s="276" t="s">
        <v>792</v>
      </c>
      <c r="DN10" s="273">
        <v>0</v>
      </c>
      <c r="DO10" s="276" t="s">
        <v>792</v>
      </c>
      <c r="DP10" s="276" t="s">
        <v>792</v>
      </c>
      <c r="DQ10" s="276" t="s">
        <v>792</v>
      </c>
      <c r="DR10" s="276" t="s">
        <v>792</v>
      </c>
      <c r="DS10" s="276" t="s">
        <v>792</v>
      </c>
      <c r="DT10" s="276" t="s">
        <v>792</v>
      </c>
      <c r="DU10" s="276" t="s">
        <v>792</v>
      </c>
      <c r="DV10" s="273">
        <v>0</v>
      </c>
      <c r="DW10" s="276" t="s">
        <v>792</v>
      </c>
      <c r="DX10" s="273">
        <v>0</v>
      </c>
      <c r="DY10" s="273">
        <f t="shared" si="9"/>
        <v>0</v>
      </c>
      <c r="DZ10" s="276" t="s">
        <v>792</v>
      </c>
      <c r="EA10" s="276" t="s">
        <v>792</v>
      </c>
      <c r="EB10" s="276" t="s">
        <v>792</v>
      </c>
      <c r="EC10" s="276" t="s">
        <v>792</v>
      </c>
      <c r="ED10" s="276" t="s">
        <v>792</v>
      </c>
      <c r="EE10" s="276" t="s">
        <v>792</v>
      </c>
      <c r="EF10" s="276" t="s">
        <v>792</v>
      </c>
      <c r="EG10" s="276" t="s">
        <v>792</v>
      </c>
      <c r="EH10" s="276" t="s">
        <v>792</v>
      </c>
      <c r="EI10" s="276" t="s">
        <v>792</v>
      </c>
      <c r="EJ10" s="276" t="s">
        <v>792</v>
      </c>
      <c r="EK10" s="276" t="s">
        <v>792</v>
      </c>
      <c r="EL10" s="273">
        <v>0</v>
      </c>
      <c r="EM10" s="276" t="s">
        <v>792</v>
      </c>
      <c r="EN10" s="276" t="s">
        <v>792</v>
      </c>
      <c r="EO10" s="276" t="s">
        <v>792</v>
      </c>
      <c r="EP10" s="273">
        <v>0</v>
      </c>
      <c r="EQ10" s="276" t="s">
        <v>792</v>
      </c>
      <c r="ER10" s="276" t="s">
        <v>792</v>
      </c>
      <c r="ES10" s="276" t="s">
        <v>792</v>
      </c>
      <c r="ET10" s="276" t="s">
        <v>792</v>
      </c>
      <c r="EU10" s="273">
        <v>0</v>
      </c>
      <c r="EV10" s="276" t="s">
        <v>792</v>
      </c>
      <c r="EW10" s="273">
        <v>0</v>
      </c>
      <c r="EX10" s="273">
        <f t="shared" si="11"/>
        <v>0</v>
      </c>
      <c r="EY10" s="273">
        <v>0</v>
      </c>
      <c r="EZ10" s="276" t="s">
        <v>792</v>
      </c>
      <c r="FA10" s="276" t="s">
        <v>792</v>
      </c>
      <c r="FB10" s="276" t="s">
        <v>792</v>
      </c>
      <c r="FC10" s="273">
        <v>0</v>
      </c>
      <c r="FD10" s="276" t="s">
        <v>792</v>
      </c>
      <c r="FE10" s="276" t="s">
        <v>792</v>
      </c>
      <c r="FF10" s="276" t="s">
        <v>792</v>
      </c>
      <c r="FG10" s="273">
        <v>0</v>
      </c>
      <c r="FH10" s="273">
        <v>0</v>
      </c>
      <c r="FI10" s="273">
        <v>0</v>
      </c>
      <c r="FJ10" s="276" t="s">
        <v>792</v>
      </c>
      <c r="FK10" s="276" t="s">
        <v>792</v>
      </c>
      <c r="FL10" s="276" t="s">
        <v>792</v>
      </c>
      <c r="FM10" s="276" t="s">
        <v>792</v>
      </c>
      <c r="FN10" s="273">
        <v>0</v>
      </c>
      <c r="FO10" s="273">
        <v>0</v>
      </c>
      <c r="FP10" s="276" t="s">
        <v>792</v>
      </c>
      <c r="FQ10" s="276" t="s">
        <v>792</v>
      </c>
      <c r="FR10" s="276" t="s">
        <v>792</v>
      </c>
      <c r="FS10" s="273">
        <v>0</v>
      </c>
      <c r="FT10" s="273">
        <v>0</v>
      </c>
      <c r="FU10" s="276" t="s">
        <v>792</v>
      </c>
      <c r="FV10" s="273">
        <v>0</v>
      </c>
      <c r="FW10" s="273">
        <f t="shared" si="14"/>
        <v>29</v>
      </c>
      <c r="FX10" s="273">
        <v>0</v>
      </c>
      <c r="FY10" s="273">
        <v>0</v>
      </c>
      <c r="FZ10" s="273">
        <v>0</v>
      </c>
      <c r="GA10" s="273">
        <v>0</v>
      </c>
      <c r="GB10" s="273">
        <v>0</v>
      </c>
      <c r="GC10" s="273">
        <v>0</v>
      </c>
      <c r="GD10" s="273">
        <v>0</v>
      </c>
      <c r="GE10" s="273">
        <v>0</v>
      </c>
      <c r="GF10" s="273">
        <v>0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792</v>
      </c>
      <c r="GM10" s="276" t="s">
        <v>792</v>
      </c>
      <c r="GN10" s="276" t="s">
        <v>792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29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252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61</v>
      </c>
      <c r="J11" s="273">
        <f t="shared" si="24"/>
        <v>104</v>
      </c>
      <c r="K11" s="273">
        <f t="shared" si="25"/>
        <v>86</v>
      </c>
      <c r="L11" s="273">
        <f t="shared" si="26"/>
        <v>0</v>
      </c>
      <c r="M11" s="273">
        <f t="shared" si="27"/>
        <v>1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0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792</v>
      </c>
      <c r="AQ11" s="276" t="s">
        <v>792</v>
      </c>
      <c r="AR11" s="273">
        <v>0</v>
      </c>
      <c r="AS11" s="276" t="s">
        <v>792</v>
      </c>
      <c r="AT11" s="276" t="s">
        <v>792</v>
      </c>
      <c r="AU11" s="273">
        <v>0</v>
      </c>
      <c r="AV11" s="276" t="s">
        <v>792</v>
      </c>
      <c r="AW11" s="273">
        <v>0</v>
      </c>
      <c r="AX11" s="276" t="s">
        <v>792</v>
      </c>
      <c r="AY11" s="273">
        <v>0</v>
      </c>
      <c r="AZ11" s="276" t="s">
        <v>792</v>
      </c>
      <c r="BA11" s="273">
        <v>0</v>
      </c>
      <c r="BB11" s="273">
        <f t="shared" si="3"/>
        <v>0</v>
      </c>
      <c r="BC11" s="273">
        <v>0</v>
      </c>
      <c r="BD11" s="273">
        <v>0</v>
      </c>
      <c r="BE11" s="273">
        <v>0</v>
      </c>
      <c r="BF11" s="273"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792</v>
      </c>
      <c r="BP11" s="276" t="s">
        <v>792</v>
      </c>
      <c r="BQ11" s="276" t="s">
        <v>792</v>
      </c>
      <c r="BR11" s="276" t="s">
        <v>792</v>
      </c>
      <c r="BS11" s="276" t="s">
        <v>792</v>
      </c>
      <c r="BT11" s="276" t="s">
        <v>792</v>
      </c>
      <c r="BU11" s="276" t="s">
        <v>792</v>
      </c>
      <c r="BV11" s="276" t="s">
        <v>792</v>
      </c>
      <c r="BW11" s="276" t="s">
        <v>792</v>
      </c>
      <c r="BX11" s="273">
        <v>0</v>
      </c>
      <c r="BY11" s="276" t="s">
        <v>792</v>
      </c>
      <c r="BZ11" s="273">
        <v>0</v>
      </c>
      <c r="CA11" s="273">
        <f t="shared" si="5"/>
        <v>0</v>
      </c>
      <c r="CB11" s="276" t="s">
        <v>792</v>
      </c>
      <c r="CC11" s="276" t="s">
        <v>792</v>
      </c>
      <c r="CD11" s="276" t="s">
        <v>792</v>
      </c>
      <c r="CE11" s="276" t="s">
        <v>792</v>
      </c>
      <c r="CF11" s="276" t="s">
        <v>792</v>
      </c>
      <c r="CG11" s="276" t="s">
        <v>792</v>
      </c>
      <c r="CH11" s="276" t="s">
        <v>792</v>
      </c>
      <c r="CI11" s="276" t="s">
        <v>792</v>
      </c>
      <c r="CJ11" s="276" t="s">
        <v>792</v>
      </c>
      <c r="CK11" s="276" t="s">
        <v>792</v>
      </c>
      <c r="CL11" s="276" t="s">
        <v>792</v>
      </c>
      <c r="CM11" s="276" t="s">
        <v>792</v>
      </c>
      <c r="CN11" s="273">
        <v>0</v>
      </c>
      <c r="CO11" s="276" t="s">
        <v>792</v>
      </c>
      <c r="CP11" s="276" t="s">
        <v>792</v>
      </c>
      <c r="CQ11" s="276" t="s">
        <v>792</v>
      </c>
      <c r="CR11" s="276" t="s">
        <v>792</v>
      </c>
      <c r="CS11" s="276" t="s">
        <v>792</v>
      </c>
      <c r="CT11" s="276" t="s">
        <v>792</v>
      </c>
      <c r="CU11" s="276" t="s">
        <v>792</v>
      </c>
      <c r="CV11" s="276" t="s">
        <v>792</v>
      </c>
      <c r="CW11" s="273">
        <v>0</v>
      </c>
      <c r="CX11" s="276" t="s">
        <v>792</v>
      </c>
      <c r="CY11" s="273">
        <v>0</v>
      </c>
      <c r="CZ11" s="273">
        <f t="shared" si="7"/>
        <v>0</v>
      </c>
      <c r="DA11" s="276" t="s">
        <v>792</v>
      </c>
      <c r="DB11" s="276" t="s">
        <v>792</v>
      </c>
      <c r="DC11" s="276" t="s">
        <v>792</v>
      </c>
      <c r="DD11" s="276" t="s">
        <v>792</v>
      </c>
      <c r="DE11" s="276" t="s">
        <v>792</v>
      </c>
      <c r="DF11" s="276" t="s">
        <v>792</v>
      </c>
      <c r="DG11" s="276" t="s">
        <v>792</v>
      </c>
      <c r="DH11" s="276" t="s">
        <v>792</v>
      </c>
      <c r="DI11" s="276" t="s">
        <v>792</v>
      </c>
      <c r="DJ11" s="276" t="s">
        <v>792</v>
      </c>
      <c r="DK11" s="276" t="s">
        <v>792</v>
      </c>
      <c r="DL11" s="276" t="s">
        <v>792</v>
      </c>
      <c r="DM11" s="276" t="s">
        <v>792</v>
      </c>
      <c r="DN11" s="273">
        <v>0</v>
      </c>
      <c r="DO11" s="276" t="s">
        <v>792</v>
      </c>
      <c r="DP11" s="276" t="s">
        <v>792</v>
      </c>
      <c r="DQ11" s="276" t="s">
        <v>792</v>
      </c>
      <c r="DR11" s="276" t="s">
        <v>792</v>
      </c>
      <c r="DS11" s="276" t="s">
        <v>792</v>
      </c>
      <c r="DT11" s="276" t="s">
        <v>792</v>
      </c>
      <c r="DU11" s="276" t="s">
        <v>792</v>
      </c>
      <c r="DV11" s="273">
        <v>0</v>
      </c>
      <c r="DW11" s="276" t="s">
        <v>792</v>
      </c>
      <c r="DX11" s="273">
        <v>0</v>
      </c>
      <c r="DY11" s="273">
        <f t="shared" si="9"/>
        <v>0</v>
      </c>
      <c r="DZ11" s="276" t="s">
        <v>792</v>
      </c>
      <c r="EA11" s="276" t="s">
        <v>792</v>
      </c>
      <c r="EB11" s="276" t="s">
        <v>792</v>
      </c>
      <c r="EC11" s="276" t="s">
        <v>792</v>
      </c>
      <c r="ED11" s="276" t="s">
        <v>792</v>
      </c>
      <c r="EE11" s="276" t="s">
        <v>792</v>
      </c>
      <c r="EF11" s="276" t="s">
        <v>792</v>
      </c>
      <c r="EG11" s="276" t="s">
        <v>792</v>
      </c>
      <c r="EH11" s="276" t="s">
        <v>792</v>
      </c>
      <c r="EI11" s="276" t="s">
        <v>792</v>
      </c>
      <c r="EJ11" s="276" t="s">
        <v>792</v>
      </c>
      <c r="EK11" s="276" t="s">
        <v>792</v>
      </c>
      <c r="EL11" s="273">
        <v>0</v>
      </c>
      <c r="EM11" s="276" t="s">
        <v>792</v>
      </c>
      <c r="EN11" s="276" t="s">
        <v>792</v>
      </c>
      <c r="EO11" s="276" t="s">
        <v>792</v>
      </c>
      <c r="EP11" s="273">
        <v>0</v>
      </c>
      <c r="EQ11" s="276" t="s">
        <v>792</v>
      </c>
      <c r="ER11" s="276" t="s">
        <v>792</v>
      </c>
      <c r="ES11" s="276" t="s">
        <v>792</v>
      </c>
      <c r="ET11" s="276" t="s">
        <v>792</v>
      </c>
      <c r="EU11" s="273">
        <v>0</v>
      </c>
      <c r="EV11" s="276" t="s">
        <v>792</v>
      </c>
      <c r="EW11" s="273">
        <v>0</v>
      </c>
      <c r="EX11" s="273">
        <f t="shared" si="11"/>
        <v>0</v>
      </c>
      <c r="EY11" s="273">
        <v>0</v>
      </c>
      <c r="EZ11" s="276" t="s">
        <v>792</v>
      </c>
      <c r="FA11" s="276" t="s">
        <v>792</v>
      </c>
      <c r="FB11" s="276" t="s">
        <v>792</v>
      </c>
      <c r="FC11" s="273">
        <v>0</v>
      </c>
      <c r="FD11" s="276" t="s">
        <v>792</v>
      </c>
      <c r="FE11" s="276" t="s">
        <v>792</v>
      </c>
      <c r="FF11" s="276" t="s">
        <v>792</v>
      </c>
      <c r="FG11" s="273">
        <v>0</v>
      </c>
      <c r="FH11" s="273">
        <v>0</v>
      </c>
      <c r="FI11" s="273">
        <v>0</v>
      </c>
      <c r="FJ11" s="276" t="s">
        <v>792</v>
      </c>
      <c r="FK11" s="276" t="s">
        <v>792</v>
      </c>
      <c r="FL11" s="276" t="s">
        <v>792</v>
      </c>
      <c r="FM11" s="276" t="s">
        <v>792</v>
      </c>
      <c r="FN11" s="273">
        <v>0</v>
      </c>
      <c r="FO11" s="273">
        <v>0</v>
      </c>
      <c r="FP11" s="276" t="s">
        <v>792</v>
      </c>
      <c r="FQ11" s="276" t="s">
        <v>792</v>
      </c>
      <c r="FR11" s="276" t="s">
        <v>792</v>
      </c>
      <c r="FS11" s="273">
        <v>0</v>
      </c>
      <c r="FT11" s="273">
        <v>0</v>
      </c>
      <c r="FU11" s="276" t="s">
        <v>792</v>
      </c>
      <c r="FV11" s="273">
        <v>0</v>
      </c>
      <c r="FW11" s="273">
        <f t="shared" si="14"/>
        <v>252</v>
      </c>
      <c r="FX11" s="273">
        <v>0</v>
      </c>
      <c r="FY11" s="273">
        <v>0</v>
      </c>
      <c r="FZ11" s="273">
        <v>0</v>
      </c>
      <c r="GA11" s="273">
        <v>0</v>
      </c>
      <c r="GB11" s="273">
        <v>61</v>
      </c>
      <c r="GC11" s="273">
        <v>104</v>
      </c>
      <c r="GD11" s="273">
        <v>86</v>
      </c>
      <c r="GE11" s="273">
        <v>0</v>
      </c>
      <c r="GF11" s="273">
        <v>1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792</v>
      </c>
      <c r="GM11" s="276" t="s">
        <v>792</v>
      </c>
      <c r="GN11" s="276" t="s">
        <v>792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510</v>
      </c>
      <c r="E12" s="273">
        <f t="shared" si="19"/>
        <v>312</v>
      </c>
      <c r="F12" s="273">
        <f t="shared" si="20"/>
        <v>1</v>
      </c>
      <c r="G12" s="273">
        <f t="shared" si="21"/>
        <v>0</v>
      </c>
      <c r="H12" s="273">
        <f t="shared" si="22"/>
        <v>0</v>
      </c>
      <c r="I12" s="273">
        <f t="shared" si="23"/>
        <v>51</v>
      </c>
      <c r="J12" s="273">
        <f t="shared" si="24"/>
        <v>78</v>
      </c>
      <c r="K12" s="273">
        <f t="shared" si="25"/>
        <v>68</v>
      </c>
      <c r="L12" s="273">
        <f t="shared" si="26"/>
        <v>0</v>
      </c>
      <c r="M12" s="273">
        <f t="shared" si="27"/>
        <v>0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0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792</v>
      </c>
      <c r="AQ12" s="276" t="s">
        <v>792</v>
      </c>
      <c r="AR12" s="273">
        <v>0</v>
      </c>
      <c r="AS12" s="276" t="s">
        <v>792</v>
      </c>
      <c r="AT12" s="276" t="s">
        <v>792</v>
      </c>
      <c r="AU12" s="273">
        <v>0</v>
      </c>
      <c r="AV12" s="276" t="s">
        <v>792</v>
      </c>
      <c r="AW12" s="273">
        <v>0</v>
      </c>
      <c r="AX12" s="276" t="s">
        <v>792</v>
      </c>
      <c r="AY12" s="273">
        <v>0</v>
      </c>
      <c r="AZ12" s="276" t="s">
        <v>792</v>
      </c>
      <c r="BA12" s="273">
        <v>0</v>
      </c>
      <c r="BB12" s="273">
        <f t="shared" si="3"/>
        <v>12</v>
      </c>
      <c r="BC12" s="273">
        <v>0</v>
      </c>
      <c r="BD12" s="273">
        <v>0</v>
      </c>
      <c r="BE12" s="273">
        <v>0</v>
      </c>
      <c r="BF12" s="273">
        <v>0</v>
      </c>
      <c r="BG12" s="273">
        <v>12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792</v>
      </c>
      <c r="BP12" s="276" t="s">
        <v>792</v>
      </c>
      <c r="BQ12" s="276" t="s">
        <v>792</v>
      </c>
      <c r="BR12" s="276" t="s">
        <v>792</v>
      </c>
      <c r="BS12" s="276" t="s">
        <v>792</v>
      </c>
      <c r="BT12" s="276" t="s">
        <v>792</v>
      </c>
      <c r="BU12" s="276" t="s">
        <v>792</v>
      </c>
      <c r="BV12" s="276" t="s">
        <v>792</v>
      </c>
      <c r="BW12" s="276" t="s">
        <v>792</v>
      </c>
      <c r="BX12" s="273">
        <v>0</v>
      </c>
      <c r="BY12" s="276" t="s">
        <v>792</v>
      </c>
      <c r="BZ12" s="273">
        <v>0</v>
      </c>
      <c r="CA12" s="273">
        <f t="shared" si="5"/>
        <v>0</v>
      </c>
      <c r="CB12" s="276" t="s">
        <v>792</v>
      </c>
      <c r="CC12" s="276" t="s">
        <v>792</v>
      </c>
      <c r="CD12" s="276" t="s">
        <v>792</v>
      </c>
      <c r="CE12" s="276" t="s">
        <v>792</v>
      </c>
      <c r="CF12" s="276" t="s">
        <v>792</v>
      </c>
      <c r="CG12" s="276" t="s">
        <v>792</v>
      </c>
      <c r="CH12" s="276" t="s">
        <v>792</v>
      </c>
      <c r="CI12" s="276" t="s">
        <v>792</v>
      </c>
      <c r="CJ12" s="276" t="s">
        <v>792</v>
      </c>
      <c r="CK12" s="276" t="s">
        <v>792</v>
      </c>
      <c r="CL12" s="276" t="s">
        <v>792</v>
      </c>
      <c r="CM12" s="276" t="s">
        <v>792</v>
      </c>
      <c r="CN12" s="273">
        <v>0</v>
      </c>
      <c r="CO12" s="276" t="s">
        <v>792</v>
      </c>
      <c r="CP12" s="276" t="s">
        <v>792</v>
      </c>
      <c r="CQ12" s="276" t="s">
        <v>792</v>
      </c>
      <c r="CR12" s="276" t="s">
        <v>792</v>
      </c>
      <c r="CS12" s="276" t="s">
        <v>792</v>
      </c>
      <c r="CT12" s="276" t="s">
        <v>792</v>
      </c>
      <c r="CU12" s="276" t="s">
        <v>792</v>
      </c>
      <c r="CV12" s="276" t="s">
        <v>792</v>
      </c>
      <c r="CW12" s="273">
        <v>0</v>
      </c>
      <c r="CX12" s="276" t="s">
        <v>792</v>
      </c>
      <c r="CY12" s="273">
        <v>0</v>
      </c>
      <c r="CZ12" s="273">
        <f t="shared" si="7"/>
        <v>0</v>
      </c>
      <c r="DA12" s="276" t="s">
        <v>792</v>
      </c>
      <c r="DB12" s="276" t="s">
        <v>792</v>
      </c>
      <c r="DC12" s="276" t="s">
        <v>792</v>
      </c>
      <c r="DD12" s="276" t="s">
        <v>792</v>
      </c>
      <c r="DE12" s="276" t="s">
        <v>792</v>
      </c>
      <c r="DF12" s="276" t="s">
        <v>792</v>
      </c>
      <c r="DG12" s="276" t="s">
        <v>792</v>
      </c>
      <c r="DH12" s="276" t="s">
        <v>792</v>
      </c>
      <c r="DI12" s="276" t="s">
        <v>792</v>
      </c>
      <c r="DJ12" s="276" t="s">
        <v>792</v>
      </c>
      <c r="DK12" s="276" t="s">
        <v>792</v>
      </c>
      <c r="DL12" s="276" t="s">
        <v>792</v>
      </c>
      <c r="DM12" s="276" t="s">
        <v>792</v>
      </c>
      <c r="DN12" s="273">
        <v>0</v>
      </c>
      <c r="DO12" s="276" t="s">
        <v>792</v>
      </c>
      <c r="DP12" s="276" t="s">
        <v>792</v>
      </c>
      <c r="DQ12" s="276" t="s">
        <v>792</v>
      </c>
      <c r="DR12" s="276" t="s">
        <v>792</v>
      </c>
      <c r="DS12" s="276" t="s">
        <v>792</v>
      </c>
      <c r="DT12" s="276" t="s">
        <v>792</v>
      </c>
      <c r="DU12" s="276" t="s">
        <v>792</v>
      </c>
      <c r="DV12" s="273">
        <v>0</v>
      </c>
      <c r="DW12" s="276" t="s">
        <v>792</v>
      </c>
      <c r="DX12" s="273">
        <v>0</v>
      </c>
      <c r="DY12" s="273">
        <f t="shared" si="9"/>
        <v>0</v>
      </c>
      <c r="DZ12" s="276" t="s">
        <v>792</v>
      </c>
      <c r="EA12" s="276" t="s">
        <v>792</v>
      </c>
      <c r="EB12" s="276" t="s">
        <v>792</v>
      </c>
      <c r="EC12" s="276" t="s">
        <v>792</v>
      </c>
      <c r="ED12" s="276" t="s">
        <v>792</v>
      </c>
      <c r="EE12" s="276" t="s">
        <v>792</v>
      </c>
      <c r="EF12" s="276" t="s">
        <v>792</v>
      </c>
      <c r="EG12" s="276" t="s">
        <v>792</v>
      </c>
      <c r="EH12" s="276" t="s">
        <v>792</v>
      </c>
      <c r="EI12" s="276" t="s">
        <v>792</v>
      </c>
      <c r="EJ12" s="276" t="s">
        <v>792</v>
      </c>
      <c r="EK12" s="276" t="s">
        <v>792</v>
      </c>
      <c r="EL12" s="273">
        <v>0</v>
      </c>
      <c r="EM12" s="276" t="s">
        <v>792</v>
      </c>
      <c r="EN12" s="276" t="s">
        <v>792</v>
      </c>
      <c r="EO12" s="276" t="s">
        <v>792</v>
      </c>
      <c r="EP12" s="273">
        <v>0</v>
      </c>
      <c r="EQ12" s="276" t="s">
        <v>792</v>
      </c>
      <c r="ER12" s="276" t="s">
        <v>792</v>
      </c>
      <c r="ES12" s="276" t="s">
        <v>792</v>
      </c>
      <c r="ET12" s="276" t="s">
        <v>792</v>
      </c>
      <c r="EU12" s="273">
        <v>0</v>
      </c>
      <c r="EV12" s="276" t="s">
        <v>792</v>
      </c>
      <c r="EW12" s="273">
        <v>0</v>
      </c>
      <c r="EX12" s="273">
        <f t="shared" si="11"/>
        <v>0</v>
      </c>
      <c r="EY12" s="273">
        <v>0</v>
      </c>
      <c r="EZ12" s="276" t="s">
        <v>792</v>
      </c>
      <c r="FA12" s="276" t="s">
        <v>792</v>
      </c>
      <c r="FB12" s="276" t="s">
        <v>792</v>
      </c>
      <c r="FC12" s="273">
        <v>0</v>
      </c>
      <c r="FD12" s="276" t="s">
        <v>792</v>
      </c>
      <c r="FE12" s="276" t="s">
        <v>792</v>
      </c>
      <c r="FF12" s="276" t="s">
        <v>792</v>
      </c>
      <c r="FG12" s="273">
        <v>0</v>
      </c>
      <c r="FH12" s="273">
        <v>0</v>
      </c>
      <c r="FI12" s="273">
        <v>0</v>
      </c>
      <c r="FJ12" s="276" t="s">
        <v>792</v>
      </c>
      <c r="FK12" s="276" t="s">
        <v>792</v>
      </c>
      <c r="FL12" s="276" t="s">
        <v>792</v>
      </c>
      <c r="FM12" s="276" t="s">
        <v>792</v>
      </c>
      <c r="FN12" s="273">
        <v>0</v>
      </c>
      <c r="FO12" s="273">
        <v>0</v>
      </c>
      <c r="FP12" s="276" t="s">
        <v>792</v>
      </c>
      <c r="FQ12" s="276" t="s">
        <v>792</v>
      </c>
      <c r="FR12" s="276" t="s">
        <v>792</v>
      </c>
      <c r="FS12" s="273">
        <v>0</v>
      </c>
      <c r="FT12" s="273">
        <v>0</v>
      </c>
      <c r="FU12" s="276" t="s">
        <v>792</v>
      </c>
      <c r="FV12" s="273">
        <v>0</v>
      </c>
      <c r="FW12" s="273">
        <f t="shared" si="14"/>
        <v>498</v>
      </c>
      <c r="FX12" s="273">
        <v>312</v>
      </c>
      <c r="FY12" s="273">
        <v>1</v>
      </c>
      <c r="FZ12" s="273">
        <v>0</v>
      </c>
      <c r="GA12" s="273">
        <v>0</v>
      </c>
      <c r="GB12" s="273">
        <v>39</v>
      </c>
      <c r="GC12" s="273">
        <v>78</v>
      </c>
      <c r="GD12" s="273">
        <v>68</v>
      </c>
      <c r="GE12" s="273">
        <v>0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792</v>
      </c>
      <c r="GM12" s="276" t="s">
        <v>792</v>
      </c>
      <c r="GN12" s="276" t="s">
        <v>792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2048</v>
      </c>
      <c r="E13" s="273">
        <f t="shared" si="19"/>
        <v>637</v>
      </c>
      <c r="F13" s="273">
        <f t="shared" si="20"/>
        <v>12</v>
      </c>
      <c r="G13" s="273">
        <f t="shared" si="21"/>
        <v>125</v>
      </c>
      <c r="H13" s="273">
        <f t="shared" si="22"/>
        <v>0</v>
      </c>
      <c r="I13" s="273">
        <f t="shared" si="23"/>
        <v>407</v>
      </c>
      <c r="J13" s="273">
        <f t="shared" si="24"/>
        <v>321</v>
      </c>
      <c r="K13" s="273">
        <f t="shared" si="25"/>
        <v>106</v>
      </c>
      <c r="L13" s="273">
        <f t="shared" si="26"/>
        <v>0</v>
      </c>
      <c r="M13" s="273">
        <f t="shared" si="27"/>
        <v>264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164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12</v>
      </c>
      <c r="AA13" s="273">
        <f t="shared" si="41"/>
        <v>0</v>
      </c>
      <c r="AB13" s="273">
        <f t="shared" si="42"/>
        <v>0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792</v>
      </c>
      <c r="AQ13" s="276" t="s">
        <v>792</v>
      </c>
      <c r="AR13" s="273">
        <v>0</v>
      </c>
      <c r="AS13" s="276" t="s">
        <v>792</v>
      </c>
      <c r="AT13" s="276" t="s">
        <v>792</v>
      </c>
      <c r="AU13" s="273">
        <v>0</v>
      </c>
      <c r="AV13" s="276" t="s">
        <v>792</v>
      </c>
      <c r="AW13" s="273">
        <v>0</v>
      </c>
      <c r="AX13" s="276" t="s">
        <v>792</v>
      </c>
      <c r="AY13" s="273">
        <v>0</v>
      </c>
      <c r="AZ13" s="276" t="s">
        <v>792</v>
      </c>
      <c r="BA13" s="273">
        <v>0</v>
      </c>
      <c r="BB13" s="273">
        <f t="shared" si="3"/>
        <v>0</v>
      </c>
      <c r="BC13" s="273">
        <v>0</v>
      </c>
      <c r="BD13" s="273">
        <v>0</v>
      </c>
      <c r="BE13" s="273">
        <v>0</v>
      </c>
      <c r="BF13" s="273"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792</v>
      </c>
      <c r="BP13" s="276" t="s">
        <v>792</v>
      </c>
      <c r="BQ13" s="276" t="s">
        <v>792</v>
      </c>
      <c r="BR13" s="276" t="s">
        <v>792</v>
      </c>
      <c r="BS13" s="276" t="s">
        <v>792</v>
      </c>
      <c r="BT13" s="276" t="s">
        <v>792</v>
      </c>
      <c r="BU13" s="276" t="s">
        <v>792</v>
      </c>
      <c r="BV13" s="276" t="s">
        <v>792</v>
      </c>
      <c r="BW13" s="276" t="s">
        <v>792</v>
      </c>
      <c r="BX13" s="273">
        <v>0</v>
      </c>
      <c r="BY13" s="276" t="s">
        <v>792</v>
      </c>
      <c r="BZ13" s="273">
        <v>0</v>
      </c>
      <c r="CA13" s="273">
        <f t="shared" si="5"/>
        <v>164</v>
      </c>
      <c r="CB13" s="276" t="s">
        <v>792</v>
      </c>
      <c r="CC13" s="276" t="s">
        <v>792</v>
      </c>
      <c r="CD13" s="276" t="s">
        <v>792</v>
      </c>
      <c r="CE13" s="276" t="s">
        <v>792</v>
      </c>
      <c r="CF13" s="276" t="s">
        <v>792</v>
      </c>
      <c r="CG13" s="276" t="s">
        <v>792</v>
      </c>
      <c r="CH13" s="276" t="s">
        <v>792</v>
      </c>
      <c r="CI13" s="276" t="s">
        <v>792</v>
      </c>
      <c r="CJ13" s="276" t="s">
        <v>792</v>
      </c>
      <c r="CK13" s="276" t="s">
        <v>792</v>
      </c>
      <c r="CL13" s="276" t="s">
        <v>792</v>
      </c>
      <c r="CM13" s="276" t="s">
        <v>792</v>
      </c>
      <c r="CN13" s="273">
        <v>164</v>
      </c>
      <c r="CO13" s="276" t="s">
        <v>792</v>
      </c>
      <c r="CP13" s="276" t="s">
        <v>792</v>
      </c>
      <c r="CQ13" s="276" t="s">
        <v>792</v>
      </c>
      <c r="CR13" s="276" t="s">
        <v>792</v>
      </c>
      <c r="CS13" s="276" t="s">
        <v>792</v>
      </c>
      <c r="CT13" s="276" t="s">
        <v>792</v>
      </c>
      <c r="CU13" s="276" t="s">
        <v>792</v>
      </c>
      <c r="CV13" s="276" t="s">
        <v>792</v>
      </c>
      <c r="CW13" s="273">
        <v>0</v>
      </c>
      <c r="CX13" s="276" t="s">
        <v>792</v>
      </c>
      <c r="CY13" s="273">
        <v>0</v>
      </c>
      <c r="CZ13" s="273">
        <f t="shared" si="7"/>
        <v>0</v>
      </c>
      <c r="DA13" s="276" t="s">
        <v>792</v>
      </c>
      <c r="DB13" s="276" t="s">
        <v>792</v>
      </c>
      <c r="DC13" s="276" t="s">
        <v>792</v>
      </c>
      <c r="DD13" s="276" t="s">
        <v>792</v>
      </c>
      <c r="DE13" s="276" t="s">
        <v>792</v>
      </c>
      <c r="DF13" s="276" t="s">
        <v>792</v>
      </c>
      <c r="DG13" s="276" t="s">
        <v>792</v>
      </c>
      <c r="DH13" s="276" t="s">
        <v>792</v>
      </c>
      <c r="DI13" s="276" t="s">
        <v>792</v>
      </c>
      <c r="DJ13" s="276" t="s">
        <v>792</v>
      </c>
      <c r="DK13" s="276" t="s">
        <v>792</v>
      </c>
      <c r="DL13" s="276" t="s">
        <v>792</v>
      </c>
      <c r="DM13" s="276" t="s">
        <v>792</v>
      </c>
      <c r="DN13" s="273">
        <v>0</v>
      </c>
      <c r="DO13" s="276" t="s">
        <v>792</v>
      </c>
      <c r="DP13" s="276" t="s">
        <v>792</v>
      </c>
      <c r="DQ13" s="276" t="s">
        <v>792</v>
      </c>
      <c r="DR13" s="276" t="s">
        <v>792</v>
      </c>
      <c r="DS13" s="276" t="s">
        <v>792</v>
      </c>
      <c r="DT13" s="276" t="s">
        <v>792</v>
      </c>
      <c r="DU13" s="276" t="s">
        <v>792</v>
      </c>
      <c r="DV13" s="273">
        <v>0</v>
      </c>
      <c r="DW13" s="276" t="s">
        <v>792</v>
      </c>
      <c r="DX13" s="273">
        <v>0</v>
      </c>
      <c r="DY13" s="273">
        <f t="shared" si="9"/>
        <v>0</v>
      </c>
      <c r="DZ13" s="276" t="s">
        <v>792</v>
      </c>
      <c r="EA13" s="276" t="s">
        <v>792</v>
      </c>
      <c r="EB13" s="276" t="s">
        <v>792</v>
      </c>
      <c r="EC13" s="276" t="s">
        <v>792</v>
      </c>
      <c r="ED13" s="276" t="s">
        <v>792</v>
      </c>
      <c r="EE13" s="276" t="s">
        <v>792</v>
      </c>
      <c r="EF13" s="276" t="s">
        <v>792</v>
      </c>
      <c r="EG13" s="276" t="s">
        <v>792</v>
      </c>
      <c r="EH13" s="276" t="s">
        <v>792</v>
      </c>
      <c r="EI13" s="276" t="s">
        <v>792</v>
      </c>
      <c r="EJ13" s="276" t="s">
        <v>792</v>
      </c>
      <c r="EK13" s="276" t="s">
        <v>792</v>
      </c>
      <c r="EL13" s="273">
        <v>0</v>
      </c>
      <c r="EM13" s="276" t="s">
        <v>792</v>
      </c>
      <c r="EN13" s="276" t="s">
        <v>792</v>
      </c>
      <c r="EO13" s="276" t="s">
        <v>792</v>
      </c>
      <c r="EP13" s="273">
        <v>0</v>
      </c>
      <c r="EQ13" s="276" t="s">
        <v>792</v>
      </c>
      <c r="ER13" s="276" t="s">
        <v>792</v>
      </c>
      <c r="ES13" s="276" t="s">
        <v>792</v>
      </c>
      <c r="ET13" s="276" t="s">
        <v>792</v>
      </c>
      <c r="EU13" s="273">
        <v>0</v>
      </c>
      <c r="EV13" s="276" t="s">
        <v>792</v>
      </c>
      <c r="EW13" s="273">
        <v>0</v>
      </c>
      <c r="EX13" s="273">
        <f t="shared" si="11"/>
        <v>0</v>
      </c>
      <c r="EY13" s="273">
        <v>0</v>
      </c>
      <c r="EZ13" s="276" t="s">
        <v>792</v>
      </c>
      <c r="FA13" s="276" t="s">
        <v>792</v>
      </c>
      <c r="FB13" s="276" t="s">
        <v>792</v>
      </c>
      <c r="FC13" s="273">
        <v>0</v>
      </c>
      <c r="FD13" s="276" t="s">
        <v>792</v>
      </c>
      <c r="FE13" s="276" t="s">
        <v>792</v>
      </c>
      <c r="FF13" s="276" t="s">
        <v>792</v>
      </c>
      <c r="FG13" s="273">
        <v>0</v>
      </c>
      <c r="FH13" s="273">
        <v>0</v>
      </c>
      <c r="FI13" s="273">
        <v>0</v>
      </c>
      <c r="FJ13" s="276" t="s">
        <v>792</v>
      </c>
      <c r="FK13" s="276" t="s">
        <v>792</v>
      </c>
      <c r="FL13" s="276" t="s">
        <v>792</v>
      </c>
      <c r="FM13" s="276" t="s">
        <v>792</v>
      </c>
      <c r="FN13" s="273">
        <v>0</v>
      </c>
      <c r="FO13" s="273">
        <v>0</v>
      </c>
      <c r="FP13" s="276" t="s">
        <v>792</v>
      </c>
      <c r="FQ13" s="276" t="s">
        <v>792</v>
      </c>
      <c r="FR13" s="276" t="s">
        <v>792</v>
      </c>
      <c r="FS13" s="273">
        <v>0</v>
      </c>
      <c r="FT13" s="273">
        <v>0</v>
      </c>
      <c r="FU13" s="276" t="s">
        <v>792</v>
      </c>
      <c r="FV13" s="273">
        <v>0</v>
      </c>
      <c r="FW13" s="273">
        <f t="shared" si="14"/>
        <v>1884</v>
      </c>
      <c r="FX13" s="273">
        <v>637</v>
      </c>
      <c r="FY13" s="273">
        <v>12</v>
      </c>
      <c r="FZ13" s="273">
        <v>125</v>
      </c>
      <c r="GA13" s="273">
        <v>0</v>
      </c>
      <c r="GB13" s="273">
        <v>407</v>
      </c>
      <c r="GC13" s="273">
        <v>321</v>
      </c>
      <c r="GD13" s="273">
        <v>106</v>
      </c>
      <c r="GE13" s="273">
        <v>0</v>
      </c>
      <c r="GF13" s="273">
        <v>264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792</v>
      </c>
      <c r="GM13" s="276" t="s">
        <v>792</v>
      </c>
      <c r="GN13" s="276" t="s">
        <v>792</v>
      </c>
      <c r="GO13" s="273">
        <v>0</v>
      </c>
      <c r="GP13" s="273">
        <v>0</v>
      </c>
      <c r="GQ13" s="273">
        <v>0</v>
      </c>
      <c r="GR13" s="273">
        <v>0</v>
      </c>
      <c r="GS13" s="273">
        <v>12</v>
      </c>
      <c r="GT13" s="273">
        <v>0</v>
      </c>
      <c r="GU13" s="273">
        <v>0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675</v>
      </c>
      <c r="E14" s="273">
        <f t="shared" si="19"/>
        <v>20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391</v>
      </c>
      <c r="J14" s="273">
        <f t="shared" si="24"/>
        <v>110</v>
      </c>
      <c r="K14" s="273">
        <f t="shared" si="25"/>
        <v>49</v>
      </c>
      <c r="L14" s="273">
        <f t="shared" si="26"/>
        <v>0</v>
      </c>
      <c r="M14" s="273">
        <f t="shared" si="27"/>
        <v>105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0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792</v>
      </c>
      <c r="AQ14" s="276" t="s">
        <v>792</v>
      </c>
      <c r="AR14" s="273">
        <v>0</v>
      </c>
      <c r="AS14" s="276" t="s">
        <v>792</v>
      </c>
      <c r="AT14" s="276" t="s">
        <v>792</v>
      </c>
      <c r="AU14" s="273">
        <v>0</v>
      </c>
      <c r="AV14" s="276" t="s">
        <v>792</v>
      </c>
      <c r="AW14" s="273">
        <v>0</v>
      </c>
      <c r="AX14" s="276" t="s">
        <v>792</v>
      </c>
      <c r="AY14" s="273">
        <v>0</v>
      </c>
      <c r="AZ14" s="276" t="s">
        <v>792</v>
      </c>
      <c r="BA14" s="273">
        <v>0</v>
      </c>
      <c r="BB14" s="273">
        <f t="shared" si="3"/>
        <v>209</v>
      </c>
      <c r="BC14" s="273">
        <v>0</v>
      </c>
      <c r="BD14" s="273">
        <v>0</v>
      </c>
      <c r="BE14" s="273">
        <v>0</v>
      </c>
      <c r="BF14" s="273">
        <v>0</v>
      </c>
      <c r="BG14" s="273">
        <v>209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792</v>
      </c>
      <c r="BP14" s="276" t="s">
        <v>792</v>
      </c>
      <c r="BQ14" s="276" t="s">
        <v>792</v>
      </c>
      <c r="BR14" s="276" t="s">
        <v>792</v>
      </c>
      <c r="BS14" s="276" t="s">
        <v>792</v>
      </c>
      <c r="BT14" s="276" t="s">
        <v>792</v>
      </c>
      <c r="BU14" s="276" t="s">
        <v>792</v>
      </c>
      <c r="BV14" s="276" t="s">
        <v>792</v>
      </c>
      <c r="BW14" s="276" t="s">
        <v>792</v>
      </c>
      <c r="BX14" s="273">
        <v>0</v>
      </c>
      <c r="BY14" s="276" t="s">
        <v>792</v>
      </c>
      <c r="BZ14" s="273">
        <v>0</v>
      </c>
      <c r="CA14" s="273">
        <f t="shared" si="5"/>
        <v>0</v>
      </c>
      <c r="CB14" s="276" t="s">
        <v>792</v>
      </c>
      <c r="CC14" s="276" t="s">
        <v>792</v>
      </c>
      <c r="CD14" s="276" t="s">
        <v>792</v>
      </c>
      <c r="CE14" s="276" t="s">
        <v>792</v>
      </c>
      <c r="CF14" s="276" t="s">
        <v>792</v>
      </c>
      <c r="CG14" s="276" t="s">
        <v>792</v>
      </c>
      <c r="CH14" s="276" t="s">
        <v>792</v>
      </c>
      <c r="CI14" s="276" t="s">
        <v>792</v>
      </c>
      <c r="CJ14" s="276" t="s">
        <v>792</v>
      </c>
      <c r="CK14" s="276" t="s">
        <v>792</v>
      </c>
      <c r="CL14" s="276" t="s">
        <v>792</v>
      </c>
      <c r="CM14" s="276" t="s">
        <v>792</v>
      </c>
      <c r="CN14" s="273">
        <v>0</v>
      </c>
      <c r="CO14" s="276" t="s">
        <v>792</v>
      </c>
      <c r="CP14" s="276" t="s">
        <v>792</v>
      </c>
      <c r="CQ14" s="276" t="s">
        <v>792</v>
      </c>
      <c r="CR14" s="276" t="s">
        <v>792</v>
      </c>
      <c r="CS14" s="276" t="s">
        <v>792</v>
      </c>
      <c r="CT14" s="276" t="s">
        <v>792</v>
      </c>
      <c r="CU14" s="276" t="s">
        <v>792</v>
      </c>
      <c r="CV14" s="276" t="s">
        <v>792</v>
      </c>
      <c r="CW14" s="273">
        <v>0</v>
      </c>
      <c r="CX14" s="276" t="s">
        <v>792</v>
      </c>
      <c r="CY14" s="273">
        <v>0</v>
      </c>
      <c r="CZ14" s="273">
        <f t="shared" si="7"/>
        <v>0</v>
      </c>
      <c r="DA14" s="276" t="s">
        <v>792</v>
      </c>
      <c r="DB14" s="276" t="s">
        <v>792</v>
      </c>
      <c r="DC14" s="276" t="s">
        <v>792</v>
      </c>
      <c r="DD14" s="276" t="s">
        <v>792</v>
      </c>
      <c r="DE14" s="276" t="s">
        <v>792</v>
      </c>
      <c r="DF14" s="276" t="s">
        <v>792</v>
      </c>
      <c r="DG14" s="276" t="s">
        <v>792</v>
      </c>
      <c r="DH14" s="276" t="s">
        <v>792</v>
      </c>
      <c r="DI14" s="276" t="s">
        <v>792</v>
      </c>
      <c r="DJ14" s="276" t="s">
        <v>792</v>
      </c>
      <c r="DK14" s="276" t="s">
        <v>792</v>
      </c>
      <c r="DL14" s="276" t="s">
        <v>792</v>
      </c>
      <c r="DM14" s="276" t="s">
        <v>792</v>
      </c>
      <c r="DN14" s="273">
        <v>0</v>
      </c>
      <c r="DO14" s="276" t="s">
        <v>792</v>
      </c>
      <c r="DP14" s="276" t="s">
        <v>792</v>
      </c>
      <c r="DQ14" s="276" t="s">
        <v>792</v>
      </c>
      <c r="DR14" s="276" t="s">
        <v>792</v>
      </c>
      <c r="DS14" s="276" t="s">
        <v>792</v>
      </c>
      <c r="DT14" s="276" t="s">
        <v>792</v>
      </c>
      <c r="DU14" s="276" t="s">
        <v>792</v>
      </c>
      <c r="DV14" s="273">
        <v>0</v>
      </c>
      <c r="DW14" s="276" t="s">
        <v>792</v>
      </c>
      <c r="DX14" s="273">
        <v>0</v>
      </c>
      <c r="DY14" s="273">
        <f t="shared" si="9"/>
        <v>0</v>
      </c>
      <c r="DZ14" s="276" t="s">
        <v>792</v>
      </c>
      <c r="EA14" s="276" t="s">
        <v>792</v>
      </c>
      <c r="EB14" s="276" t="s">
        <v>792</v>
      </c>
      <c r="EC14" s="276" t="s">
        <v>792</v>
      </c>
      <c r="ED14" s="276" t="s">
        <v>792</v>
      </c>
      <c r="EE14" s="276" t="s">
        <v>792</v>
      </c>
      <c r="EF14" s="276" t="s">
        <v>792</v>
      </c>
      <c r="EG14" s="276" t="s">
        <v>792</v>
      </c>
      <c r="EH14" s="276" t="s">
        <v>792</v>
      </c>
      <c r="EI14" s="276" t="s">
        <v>792</v>
      </c>
      <c r="EJ14" s="276" t="s">
        <v>792</v>
      </c>
      <c r="EK14" s="276" t="s">
        <v>792</v>
      </c>
      <c r="EL14" s="273">
        <v>0</v>
      </c>
      <c r="EM14" s="276" t="s">
        <v>792</v>
      </c>
      <c r="EN14" s="276" t="s">
        <v>792</v>
      </c>
      <c r="EO14" s="276" t="s">
        <v>792</v>
      </c>
      <c r="EP14" s="273">
        <v>0</v>
      </c>
      <c r="EQ14" s="276" t="s">
        <v>792</v>
      </c>
      <c r="ER14" s="276" t="s">
        <v>792</v>
      </c>
      <c r="ES14" s="276" t="s">
        <v>792</v>
      </c>
      <c r="ET14" s="276" t="s">
        <v>792</v>
      </c>
      <c r="EU14" s="273">
        <v>0</v>
      </c>
      <c r="EV14" s="276" t="s">
        <v>792</v>
      </c>
      <c r="EW14" s="273">
        <v>0</v>
      </c>
      <c r="EX14" s="273">
        <f t="shared" si="11"/>
        <v>159</v>
      </c>
      <c r="EY14" s="273">
        <v>0</v>
      </c>
      <c r="EZ14" s="276" t="s">
        <v>792</v>
      </c>
      <c r="FA14" s="276" t="s">
        <v>792</v>
      </c>
      <c r="FB14" s="276" t="s">
        <v>792</v>
      </c>
      <c r="FC14" s="273">
        <v>159</v>
      </c>
      <c r="FD14" s="276" t="s">
        <v>792</v>
      </c>
      <c r="FE14" s="276" t="s">
        <v>792</v>
      </c>
      <c r="FF14" s="276" t="s">
        <v>792</v>
      </c>
      <c r="FG14" s="273">
        <v>0</v>
      </c>
      <c r="FH14" s="273">
        <v>0</v>
      </c>
      <c r="FI14" s="273">
        <v>0</v>
      </c>
      <c r="FJ14" s="276" t="s">
        <v>792</v>
      </c>
      <c r="FK14" s="276" t="s">
        <v>792</v>
      </c>
      <c r="FL14" s="276" t="s">
        <v>792</v>
      </c>
      <c r="FM14" s="276" t="s">
        <v>792</v>
      </c>
      <c r="FN14" s="273">
        <v>0</v>
      </c>
      <c r="FO14" s="273">
        <v>0</v>
      </c>
      <c r="FP14" s="276" t="s">
        <v>792</v>
      </c>
      <c r="FQ14" s="276" t="s">
        <v>792</v>
      </c>
      <c r="FR14" s="276" t="s">
        <v>792</v>
      </c>
      <c r="FS14" s="273">
        <v>0</v>
      </c>
      <c r="FT14" s="273">
        <v>0</v>
      </c>
      <c r="FU14" s="276" t="s">
        <v>792</v>
      </c>
      <c r="FV14" s="273">
        <v>0</v>
      </c>
      <c r="FW14" s="273">
        <f t="shared" si="14"/>
        <v>307</v>
      </c>
      <c r="FX14" s="273">
        <v>20</v>
      </c>
      <c r="FY14" s="273">
        <v>0</v>
      </c>
      <c r="FZ14" s="273">
        <v>0</v>
      </c>
      <c r="GA14" s="273">
        <v>0</v>
      </c>
      <c r="GB14" s="273">
        <v>23</v>
      </c>
      <c r="GC14" s="273">
        <v>110</v>
      </c>
      <c r="GD14" s="273">
        <v>49</v>
      </c>
      <c r="GE14" s="273">
        <v>0</v>
      </c>
      <c r="GF14" s="273">
        <v>105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792</v>
      </c>
      <c r="GM14" s="276" t="s">
        <v>792</v>
      </c>
      <c r="GN14" s="276" t="s">
        <v>792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0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349</v>
      </c>
      <c r="E15" s="273">
        <f t="shared" si="19"/>
        <v>15</v>
      </c>
      <c r="F15" s="273">
        <f t="shared" si="20"/>
        <v>4</v>
      </c>
      <c r="G15" s="273">
        <f t="shared" si="21"/>
        <v>5</v>
      </c>
      <c r="H15" s="273">
        <f t="shared" si="22"/>
        <v>6</v>
      </c>
      <c r="I15" s="273">
        <f t="shared" si="23"/>
        <v>144</v>
      </c>
      <c r="J15" s="273">
        <f t="shared" si="24"/>
        <v>86</v>
      </c>
      <c r="K15" s="273">
        <f t="shared" si="25"/>
        <v>25</v>
      </c>
      <c r="L15" s="273">
        <f t="shared" si="26"/>
        <v>0</v>
      </c>
      <c r="M15" s="273">
        <f t="shared" si="27"/>
        <v>33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4</v>
      </c>
      <c r="Z15" s="273">
        <f t="shared" si="40"/>
        <v>0</v>
      </c>
      <c r="AA15" s="273">
        <f t="shared" si="41"/>
        <v>0</v>
      </c>
      <c r="AB15" s="273">
        <f t="shared" si="42"/>
        <v>27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792</v>
      </c>
      <c r="AQ15" s="276" t="s">
        <v>792</v>
      </c>
      <c r="AR15" s="273">
        <v>0</v>
      </c>
      <c r="AS15" s="276" t="s">
        <v>792</v>
      </c>
      <c r="AT15" s="276" t="s">
        <v>792</v>
      </c>
      <c r="AU15" s="273">
        <v>0</v>
      </c>
      <c r="AV15" s="276" t="s">
        <v>792</v>
      </c>
      <c r="AW15" s="273">
        <v>0</v>
      </c>
      <c r="AX15" s="276" t="s">
        <v>792</v>
      </c>
      <c r="AY15" s="273">
        <v>0</v>
      </c>
      <c r="AZ15" s="276" t="s">
        <v>792</v>
      </c>
      <c r="BA15" s="273">
        <v>0</v>
      </c>
      <c r="BB15" s="273">
        <f t="shared" si="3"/>
        <v>0</v>
      </c>
      <c r="BC15" s="273">
        <v>0</v>
      </c>
      <c r="BD15" s="273">
        <v>0</v>
      </c>
      <c r="BE15" s="273">
        <v>0</v>
      </c>
      <c r="BF15" s="273"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792</v>
      </c>
      <c r="BP15" s="276" t="s">
        <v>792</v>
      </c>
      <c r="BQ15" s="276" t="s">
        <v>792</v>
      </c>
      <c r="BR15" s="276" t="s">
        <v>792</v>
      </c>
      <c r="BS15" s="276" t="s">
        <v>792</v>
      </c>
      <c r="BT15" s="276" t="s">
        <v>792</v>
      </c>
      <c r="BU15" s="276" t="s">
        <v>792</v>
      </c>
      <c r="BV15" s="276" t="s">
        <v>792</v>
      </c>
      <c r="BW15" s="276" t="s">
        <v>792</v>
      </c>
      <c r="BX15" s="273">
        <v>0</v>
      </c>
      <c r="BY15" s="276" t="s">
        <v>792</v>
      </c>
      <c r="BZ15" s="273">
        <v>0</v>
      </c>
      <c r="CA15" s="273">
        <f t="shared" si="5"/>
        <v>0</v>
      </c>
      <c r="CB15" s="276" t="s">
        <v>792</v>
      </c>
      <c r="CC15" s="276" t="s">
        <v>792</v>
      </c>
      <c r="CD15" s="276" t="s">
        <v>792</v>
      </c>
      <c r="CE15" s="276" t="s">
        <v>792</v>
      </c>
      <c r="CF15" s="276" t="s">
        <v>792</v>
      </c>
      <c r="CG15" s="276" t="s">
        <v>792</v>
      </c>
      <c r="CH15" s="276" t="s">
        <v>792</v>
      </c>
      <c r="CI15" s="276" t="s">
        <v>792</v>
      </c>
      <c r="CJ15" s="276" t="s">
        <v>792</v>
      </c>
      <c r="CK15" s="276" t="s">
        <v>792</v>
      </c>
      <c r="CL15" s="276" t="s">
        <v>792</v>
      </c>
      <c r="CM15" s="276" t="s">
        <v>792</v>
      </c>
      <c r="CN15" s="273">
        <v>0</v>
      </c>
      <c r="CO15" s="276" t="s">
        <v>792</v>
      </c>
      <c r="CP15" s="276" t="s">
        <v>792</v>
      </c>
      <c r="CQ15" s="276" t="s">
        <v>792</v>
      </c>
      <c r="CR15" s="276" t="s">
        <v>792</v>
      </c>
      <c r="CS15" s="276" t="s">
        <v>792</v>
      </c>
      <c r="CT15" s="276" t="s">
        <v>792</v>
      </c>
      <c r="CU15" s="276" t="s">
        <v>792</v>
      </c>
      <c r="CV15" s="276" t="s">
        <v>792</v>
      </c>
      <c r="CW15" s="273">
        <v>0</v>
      </c>
      <c r="CX15" s="276" t="s">
        <v>792</v>
      </c>
      <c r="CY15" s="273">
        <v>0</v>
      </c>
      <c r="CZ15" s="273">
        <f t="shared" si="7"/>
        <v>0</v>
      </c>
      <c r="DA15" s="276" t="s">
        <v>792</v>
      </c>
      <c r="DB15" s="276" t="s">
        <v>792</v>
      </c>
      <c r="DC15" s="276" t="s">
        <v>792</v>
      </c>
      <c r="DD15" s="276" t="s">
        <v>792</v>
      </c>
      <c r="DE15" s="276" t="s">
        <v>792</v>
      </c>
      <c r="DF15" s="276" t="s">
        <v>792</v>
      </c>
      <c r="DG15" s="276" t="s">
        <v>792</v>
      </c>
      <c r="DH15" s="276" t="s">
        <v>792</v>
      </c>
      <c r="DI15" s="276" t="s">
        <v>792</v>
      </c>
      <c r="DJ15" s="276" t="s">
        <v>792</v>
      </c>
      <c r="DK15" s="276" t="s">
        <v>792</v>
      </c>
      <c r="DL15" s="276" t="s">
        <v>792</v>
      </c>
      <c r="DM15" s="276" t="s">
        <v>792</v>
      </c>
      <c r="DN15" s="273">
        <v>0</v>
      </c>
      <c r="DO15" s="276" t="s">
        <v>792</v>
      </c>
      <c r="DP15" s="276" t="s">
        <v>792</v>
      </c>
      <c r="DQ15" s="276" t="s">
        <v>792</v>
      </c>
      <c r="DR15" s="276" t="s">
        <v>792</v>
      </c>
      <c r="DS15" s="276" t="s">
        <v>792</v>
      </c>
      <c r="DT15" s="276" t="s">
        <v>792</v>
      </c>
      <c r="DU15" s="276" t="s">
        <v>792</v>
      </c>
      <c r="DV15" s="273">
        <v>0</v>
      </c>
      <c r="DW15" s="276" t="s">
        <v>792</v>
      </c>
      <c r="DX15" s="273">
        <v>0</v>
      </c>
      <c r="DY15" s="273">
        <f t="shared" si="9"/>
        <v>0</v>
      </c>
      <c r="DZ15" s="276" t="s">
        <v>792</v>
      </c>
      <c r="EA15" s="276" t="s">
        <v>792</v>
      </c>
      <c r="EB15" s="276" t="s">
        <v>792</v>
      </c>
      <c r="EC15" s="276" t="s">
        <v>792</v>
      </c>
      <c r="ED15" s="276" t="s">
        <v>792</v>
      </c>
      <c r="EE15" s="276" t="s">
        <v>792</v>
      </c>
      <c r="EF15" s="276" t="s">
        <v>792</v>
      </c>
      <c r="EG15" s="276" t="s">
        <v>792</v>
      </c>
      <c r="EH15" s="276" t="s">
        <v>792</v>
      </c>
      <c r="EI15" s="276" t="s">
        <v>792</v>
      </c>
      <c r="EJ15" s="276" t="s">
        <v>792</v>
      </c>
      <c r="EK15" s="276" t="s">
        <v>792</v>
      </c>
      <c r="EL15" s="273">
        <v>0</v>
      </c>
      <c r="EM15" s="276" t="s">
        <v>792</v>
      </c>
      <c r="EN15" s="276" t="s">
        <v>792</v>
      </c>
      <c r="EO15" s="276" t="s">
        <v>792</v>
      </c>
      <c r="EP15" s="273">
        <v>0</v>
      </c>
      <c r="EQ15" s="276" t="s">
        <v>792</v>
      </c>
      <c r="ER15" s="276" t="s">
        <v>792</v>
      </c>
      <c r="ES15" s="276" t="s">
        <v>792</v>
      </c>
      <c r="ET15" s="276" t="s">
        <v>792</v>
      </c>
      <c r="EU15" s="273">
        <v>0</v>
      </c>
      <c r="EV15" s="276" t="s">
        <v>792</v>
      </c>
      <c r="EW15" s="273">
        <v>0</v>
      </c>
      <c r="EX15" s="273">
        <f t="shared" si="11"/>
        <v>0</v>
      </c>
      <c r="EY15" s="273">
        <v>0</v>
      </c>
      <c r="EZ15" s="276" t="s">
        <v>792</v>
      </c>
      <c r="FA15" s="276" t="s">
        <v>792</v>
      </c>
      <c r="FB15" s="276" t="s">
        <v>792</v>
      </c>
      <c r="FC15" s="273">
        <v>0</v>
      </c>
      <c r="FD15" s="276" t="s">
        <v>792</v>
      </c>
      <c r="FE15" s="276" t="s">
        <v>792</v>
      </c>
      <c r="FF15" s="276" t="s">
        <v>792</v>
      </c>
      <c r="FG15" s="273">
        <v>0</v>
      </c>
      <c r="FH15" s="273">
        <v>0</v>
      </c>
      <c r="FI15" s="273">
        <v>0</v>
      </c>
      <c r="FJ15" s="276" t="s">
        <v>792</v>
      </c>
      <c r="FK15" s="276" t="s">
        <v>792</v>
      </c>
      <c r="FL15" s="276" t="s">
        <v>792</v>
      </c>
      <c r="FM15" s="276" t="s">
        <v>792</v>
      </c>
      <c r="FN15" s="273">
        <v>0</v>
      </c>
      <c r="FO15" s="273">
        <v>0</v>
      </c>
      <c r="FP15" s="276" t="s">
        <v>792</v>
      </c>
      <c r="FQ15" s="276" t="s">
        <v>792</v>
      </c>
      <c r="FR15" s="276" t="s">
        <v>792</v>
      </c>
      <c r="FS15" s="273">
        <v>0</v>
      </c>
      <c r="FT15" s="273">
        <v>0</v>
      </c>
      <c r="FU15" s="276" t="s">
        <v>792</v>
      </c>
      <c r="FV15" s="273">
        <v>0</v>
      </c>
      <c r="FW15" s="273">
        <f t="shared" si="14"/>
        <v>349</v>
      </c>
      <c r="FX15" s="273">
        <v>15</v>
      </c>
      <c r="FY15" s="273">
        <v>4</v>
      </c>
      <c r="FZ15" s="273">
        <v>5</v>
      </c>
      <c r="GA15" s="273">
        <v>6</v>
      </c>
      <c r="GB15" s="273">
        <v>144</v>
      </c>
      <c r="GC15" s="273">
        <v>86</v>
      </c>
      <c r="GD15" s="273">
        <v>25</v>
      </c>
      <c r="GE15" s="273">
        <v>0</v>
      </c>
      <c r="GF15" s="273">
        <v>33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792</v>
      </c>
      <c r="GM15" s="276" t="s">
        <v>792</v>
      </c>
      <c r="GN15" s="276" t="s">
        <v>792</v>
      </c>
      <c r="GO15" s="273">
        <v>0</v>
      </c>
      <c r="GP15" s="273">
        <v>0</v>
      </c>
      <c r="GQ15" s="273">
        <v>0</v>
      </c>
      <c r="GR15" s="273">
        <v>4</v>
      </c>
      <c r="GS15" s="273">
        <v>0</v>
      </c>
      <c r="GT15" s="273">
        <v>0</v>
      </c>
      <c r="GU15" s="273">
        <v>27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2985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415</v>
      </c>
      <c r="J16" s="273">
        <f t="shared" si="24"/>
        <v>2</v>
      </c>
      <c r="K16" s="273">
        <f t="shared" si="25"/>
        <v>0</v>
      </c>
      <c r="L16" s="273">
        <f t="shared" si="26"/>
        <v>0</v>
      </c>
      <c r="M16" s="273">
        <f t="shared" si="27"/>
        <v>615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1325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628</v>
      </c>
      <c r="AC16" s="273">
        <f t="shared" si="1"/>
        <v>1325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792</v>
      </c>
      <c r="AQ16" s="276" t="s">
        <v>792</v>
      </c>
      <c r="AR16" s="273">
        <v>0</v>
      </c>
      <c r="AS16" s="276" t="s">
        <v>792</v>
      </c>
      <c r="AT16" s="276" t="s">
        <v>792</v>
      </c>
      <c r="AU16" s="273">
        <v>1325</v>
      </c>
      <c r="AV16" s="276" t="s">
        <v>792</v>
      </c>
      <c r="AW16" s="273">
        <v>0</v>
      </c>
      <c r="AX16" s="276" t="s">
        <v>792</v>
      </c>
      <c r="AY16" s="273">
        <v>0</v>
      </c>
      <c r="AZ16" s="276" t="s">
        <v>792</v>
      </c>
      <c r="BA16" s="273">
        <v>0</v>
      </c>
      <c r="BB16" s="273">
        <f t="shared" si="3"/>
        <v>0</v>
      </c>
      <c r="BC16" s="273">
        <v>0</v>
      </c>
      <c r="BD16" s="273">
        <v>0</v>
      </c>
      <c r="BE16" s="273">
        <v>0</v>
      </c>
      <c r="BF16" s="273"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792</v>
      </c>
      <c r="BP16" s="276" t="s">
        <v>792</v>
      </c>
      <c r="BQ16" s="276" t="s">
        <v>792</v>
      </c>
      <c r="BR16" s="276" t="s">
        <v>792</v>
      </c>
      <c r="BS16" s="276" t="s">
        <v>792</v>
      </c>
      <c r="BT16" s="276" t="s">
        <v>792</v>
      </c>
      <c r="BU16" s="276" t="s">
        <v>792</v>
      </c>
      <c r="BV16" s="276" t="s">
        <v>792</v>
      </c>
      <c r="BW16" s="276" t="s">
        <v>792</v>
      </c>
      <c r="BX16" s="273">
        <v>0</v>
      </c>
      <c r="BY16" s="276" t="s">
        <v>792</v>
      </c>
      <c r="BZ16" s="273">
        <v>0</v>
      </c>
      <c r="CA16" s="273">
        <f t="shared" si="5"/>
        <v>173</v>
      </c>
      <c r="CB16" s="276" t="s">
        <v>792</v>
      </c>
      <c r="CC16" s="276" t="s">
        <v>792</v>
      </c>
      <c r="CD16" s="276" t="s">
        <v>792</v>
      </c>
      <c r="CE16" s="276" t="s">
        <v>792</v>
      </c>
      <c r="CF16" s="276" t="s">
        <v>792</v>
      </c>
      <c r="CG16" s="276" t="s">
        <v>792</v>
      </c>
      <c r="CH16" s="276" t="s">
        <v>792</v>
      </c>
      <c r="CI16" s="276" t="s">
        <v>792</v>
      </c>
      <c r="CJ16" s="276" t="s">
        <v>792</v>
      </c>
      <c r="CK16" s="276" t="s">
        <v>792</v>
      </c>
      <c r="CL16" s="276" t="s">
        <v>792</v>
      </c>
      <c r="CM16" s="276" t="s">
        <v>792</v>
      </c>
      <c r="CN16" s="273">
        <v>0</v>
      </c>
      <c r="CO16" s="276" t="s">
        <v>792</v>
      </c>
      <c r="CP16" s="276" t="s">
        <v>792</v>
      </c>
      <c r="CQ16" s="276" t="s">
        <v>792</v>
      </c>
      <c r="CR16" s="276" t="s">
        <v>792</v>
      </c>
      <c r="CS16" s="276" t="s">
        <v>792</v>
      </c>
      <c r="CT16" s="276" t="s">
        <v>792</v>
      </c>
      <c r="CU16" s="276" t="s">
        <v>792</v>
      </c>
      <c r="CV16" s="276" t="s">
        <v>792</v>
      </c>
      <c r="CW16" s="273">
        <v>0</v>
      </c>
      <c r="CX16" s="276" t="s">
        <v>792</v>
      </c>
      <c r="CY16" s="273">
        <v>173</v>
      </c>
      <c r="CZ16" s="273">
        <f t="shared" si="7"/>
        <v>0</v>
      </c>
      <c r="DA16" s="276" t="s">
        <v>792</v>
      </c>
      <c r="DB16" s="276" t="s">
        <v>792</v>
      </c>
      <c r="DC16" s="276" t="s">
        <v>792</v>
      </c>
      <c r="DD16" s="276" t="s">
        <v>792</v>
      </c>
      <c r="DE16" s="276" t="s">
        <v>792</v>
      </c>
      <c r="DF16" s="276" t="s">
        <v>792</v>
      </c>
      <c r="DG16" s="276" t="s">
        <v>792</v>
      </c>
      <c r="DH16" s="276" t="s">
        <v>792</v>
      </c>
      <c r="DI16" s="276" t="s">
        <v>792</v>
      </c>
      <c r="DJ16" s="276" t="s">
        <v>792</v>
      </c>
      <c r="DK16" s="276" t="s">
        <v>792</v>
      </c>
      <c r="DL16" s="276" t="s">
        <v>792</v>
      </c>
      <c r="DM16" s="276" t="s">
        <v>792</v>
      </c>
      <c r="DN16" s="273">
        <v>0</v>
      </c>
      <c r="DO16" s="276" t="s">
        <v>792</v>
      </c>
      <c r="DP16" s="276" t="s">
        <v>792</v>
      </c>
      <c r="DQ16" s="276" t="s">
        <v>792</v>
      </c>
      <c r="DR16" s="276" t="s">
        <v>792</v>
      </c>
      <c r="DS16" s="276" t="s">
        <v>792</v>
      </c>
      <c r="DT16" s="276" t="s">
        <v>792</v>
      </c>
      <c r="DU16" s="276" t="s">
        <v>792</v>
      </c>
      <c r="DV16" s="273">
        <v>0</v>
      </c>
      <c r="DW16" s="276" t="s">
        <v>792</v>
      </c>
      <c r="DX16" s="273">
        <v>0</v>
      </c>
      <c r="DY16" s="273">
        <f t="shared" si="9"/>
        <v>0</v>
      </c>
      <c r="DZ16" s="276" t="s">
        <v>792</v>
      </c>
      <c r="EA16" s="276" t="s">
        <v>792</v>
      </c>
      <c r="EB16" s="276" t="s">
        <v>792</v>
      </c>
      <c r="EC16" s="276" t="s">
        <v>792</v>
      </c>
      <c r="ED16" s="276" t="s">
        <v>792</v>
      </c>
      <c r="EE16" s="276" t="s">
        <v>792</v>
      </c>
      <c r="EF16" s="276" t="s">
        <v>792</v>
      </c>
      <c r="EG16" s="276" t="s">
        <v>792</v>
      </c>
      <c r="EH16" s="276" t="s">
        <v>792</v>
      </c>
      <c r="EI16" s="276" t="s">
        <v>792</v>
      </c>
      <c r="EJ16" s="276" t="s">
        <v>792</v>
      </c>
      <c r="EK16" s="276" t="s">
        <v>792</v>
      </c>
      <c r="EL16" s="273">
        <v>0</v>
      </c>
      <c r="EM16" s="276" t="s">
        <v>792</v>
      </c>
      <c r="EN16" s="276" t="s">
        <v>792</v>
      </c>
      <c r="EO16" s="276" t="s">
        <v>792</v>
      </c>
      <c r="EP16" s="273">
        <v>0</v>
      </c>
      <c r="EQ16" s="276" t="s">
        <v>792</v>
      </c>
      <c r="ER16" s="276" t="s">
        <v>792</v>
      </c>
      <c r="ES16" s="276" t="s">
        <v>792</v>
      </c>
      <c r="ET16" s="276" t="s">
        <v>792</v>
      </c>
      <c r="EU16" s="273">
        <v>0</v>
      </c>
      <c r="EV16" s="276" t="s">
        <v>792</v>
      </c>
      <c r="EW16" s="273">
        <v>0</v>
      </c>
      <c r="EX16" s="273">
        <f t="shared" si="11"/>
        <v>861</v>
      </c>
      <c r="EY16" s="273">
        <v>0</v>
      </c>
      <c r="EZ16" s="276" t="s">
        <v>792</v>
      </c>
      <c r="FA16" s="276" t="s">
        <v>792</v>
      </c>
      <c r="FB16" s="276" t="s">
        <v>792</v>
      </c>
      <c r="FC16" s="273">
        <v>0</v>
      </c>
      <c r="FD16" s="276" t="s">
        <v>792</v>
      </c>
      <c r="FE16" s="276" t="s">
        <v>792</v>
      </c>
      <c r="FF16" s="276" t="s">
        <v>792</v>
      </c>
      <c r="FG16" s="273">
        <v>615</v>
      </c>
      <c r="FH16" s="273">
        <v>0</v>
      </c>
      <c r="FI16" s="273">
        <v>0</v>
      </c>
      <c r="FJ16" s="276" t="s">
        <v>792</v>
      </c>
      <c r="FK16" s="276" t="s">
        <v>792</v>
      </c>
      <c r="FL16" s="276" t="s">
        <v>792</v>
      </c>
      <c r="FM16" s="276" t="s">
        <v>792</v>
      </c>
      <c r="FN16" s="273">
        <v>0</v>
      </c>
      <c r="FO16" s="273">
        <v>0</v>
      </c>
      <c r="FP16" s="276" t="s">
        <v>792</v>
      </c>
      <c r="FQ16" s="276" t="s">
        <v>792</v>
      </c>
      <c r="FR16" s="276" t="s">
        <v>792</v>
      </c>
      <c r="FS16" s="273">
        <v>0</v>
      </c>
      <c r="FT16" s="273">
        <v>0</v>
      </c>
      <c r="FU16" s="276" t="s">
        <v>792</v>
      </c>
      <c r="FV16" s="273">
        <v>246</v>
      </c>
      <c r="FW16" s="273">
        <f t="shared" si="14"/>
        <v>626</v>
      </c>
      <c r="FX16" s="273">
        <v>0</v>
      </c>
      <c r="FY16" s="273">
        <v>0</v>
      </c>
      <c r="FZ16" s="273">
        <v>0</v>
      </c>
      <c r="GA16" s="273">
        <v>0</v>
      </c>
      <c r="GB16" s="273">
        <v>415</v>
      </c>
      <c r="GC16" s="273">
        <v>2</v>
      </c>
      <c r="GD16" s="273">
        <v>0</v>
      </c>
      <c r="GE16" s="273">
        <v>0</v>
      </c>
      <c r="GF16" s="273">
        <v>0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792</v>
      </c>
      <c r="GM16" s="276" t="s">
        <v>792</v>
      </c>
      <c r="GN16" s="276" t="s">
        <v>792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209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408</v>
      </c>
      <c r="E17" s="273">
        <f t="shared" si="19"/>
        <v>34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204</v>
      </c>
      <c r="J17" s="273">
        <f t="shared" si="24"/>
        <v>21</v>
      </c>
      <c r="K17" s="273">
        <f t="shared" si="25"/>
        <v>0</v>
      </c>
      <c r="L17" s="273">
        <f t="shared" si="26"/>
        <v>0</v>
      </c>
      <c r="M17" s="273">
        <f t="shared" si="27"/>
        <v>0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21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128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792</v>
      </c>
      <c r="AQ17" s="276" t="s">
        <v>792</v>
      </c>
      <c r="AR17" s="273">
        <v>0</v>
      </c>
      <c r="AS17" s="276" t="s">
        <v>792</v>
      </c>
      <c r="AT17" s="276" t="s">
        <v>792</v>
      </c>
      <c r="AU17" s="273">
        <v>0</v>
      </c>
      <c r="AV17" s="276" t="s">
        <v>792</v>
      </c>
      <c r="AW17" s="273">
        <v>0</v>
      </c>
      <c r="AX17" s="276" t="s">
        <v>792</v>
      </c>
      <c r="AY17" s="273">
        <v>0</v>
      </c>
      <c r="AZ17" s="276" t="s">
        <v>792</v>
      </c>
      <c r="BA17" s="273">
        <v>0</v>
      </c>
      <c r="BB17" s="273">
        <f t="shared" si="3"/>
        <v>0</v>
      </c>
      <c r="BC17" s="273">
        <v>0</v>
      </c>
      <c r="BD17" s="273">
        <v>0</v>
      </c>
      <c r="BE17" s="273">
        <v>0</v>
      </c>
      <c r="BF17" s="273"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792</v>
      </c>
      <c r="BP17" s="276" t="s">
        <v>792</v>
      </c>
      <c r="BQ17" s="276" t="s">
        <v>792</v>
      </c>
      <c r="BR17" s="276" t="s">
        <v>792</v>
      </c>
      <c r="BS17" s="276" t="s">
        <v>792</v>
      </c>
      <c r="BT17" s="276" t="s">
        <v>792</v>
      </c>
      <c r="BU17" s="276" t="s">
        <v>792</v>
      </c>
      <c r="BV17" s="276" t="s">
        <v>792</v>
      </c>
      <c r="BW17" s="276" t="s">
        <v>792</v>
      </c>
      <c r="BX17" s="273">
        <v>0</v>
      </c>
      <c r="BY17" s="276" t="s">
        <v>792</v>
      </c>
      <c r="BZ17" s="273">
        <v>0</v>
      </c>
      <c r="CA17" s="273">
        <f t="shared" si="5"/>
        <v>21</v>
      </c>
      <c r="CB17" s="276" t="s">
        <v>792</v>
      </c>
      <c r="CC17" s="276" t="s">
        <v>792</v>
      </c>
      <c r="CD17" s="276" t="s">
        <v>792</v>
      </c>
      <c r="CE17" s="276" t="s">
        <v>792</v>
      </c>
      <c r="CF17" s="276" t="s">
        <v>792</v>
      </c>
      <c r="CG17" s="276" t="s">
        <v>792</v>
      </c>
      <c r="CH17" s="276" t="s">
        <v>792</v>
      </c>
      <c r="CI17" s="276" t="s">
        <v>792</v>
      </c>
      <c r="CJ17" s="276" t="s">
        <v>792</v>
      </c>
      <c r="CK17" s="276" t="s">
        <v>792</v>
      </c>
      <c r="CL17" s="276" t="s">
        <v>792</v>
      </c>
      <c r="CM17" s="276" t="s">
        <v>792</v>
      </c>
      <c r="CN17" s="273">
        <v>21</v>
      </c>
      <c r="CO17" s="276" t="s">
        <v>792</v>
      </c>
      <c r="CP17" s="276" t="s">
        <v>792</v>
      </c>
      <c r="CQ17" s="276" t="s">
        <v>792</v>
      </c>
      <c r="CR17" s="276" t="s">
        <v>792</v>
      </c>
      <c r="CS17" s="276" t="s">
        <v>792</v>
      </c>
      <c r="CT17" s="276" t="s">
        <v>792</v>
      </c>
      <c r="CU17" s="276" t="s">
        <v>792</v>
      </c>
      <c r="CV17" s="276" t="s">
        <v>792</v>
      </c>
      <c r="CW17" s="273">
        <v>0</v>
      </c>
      <c r="CX17" s="276" t="s">
        <v>792</v>
      </c>
      <c r="CY17" s="273">
        <v>0</v>
      </c>
      <c r="CZ17" s="273">
        <f t="shared" si="7"/>
        <v>0</v>
      </c>
      <c r="DA17" s="276" t="s">
        <v>792</v>
      </c>
      <c r="DB17" s="276" t="s">
        <v>792</v>
      </c>
      <c r="DC17" s="276" t="s">
        <v>792</v>
      </c>
      <c r="DD17" s="276" t="s">
        <v>792</v>
      </c>
      <c r="DE17" s="276" t="s">
        <v>792</v>
      </c>
      <c r="DF17" s="276" t="s">
        <v>792</v>
      </c>
      <c r="DG17" s="276" t="s">
        <v>792</v>
      </c>
      <c r="DH17" s="276" t="s">
        <v>792</v>
      </c>
      <c r="DI17" s="276" t="s">
        <v>792</v>
      </c>
      <c r="DJ17" s="276" t="s">
        <v>792</v>
      </c>
      <c r="DK17" s="276" t="s">
        <v>792</v>
      </c>
      <c r="DL17" s="276" t="s">
        <v>792</v>
      </c>
      <c r="DM17" s="276" t="s">
        <v>792</v>
      </c>
      <c r="DN17" s="273">
        <v>0</v>
      </c>
      <c r="DO17" s="276" t="s">
        <v>792</v>
      </c>
      <c r="DP17" s="276" t="s">
        <v>792</v>
      </c>
      <c r="DQ17" s="276" t="s">
        <v>792</v>
      </c>
      <c r="DR17" s="276" t="s">
        <v>792</v>
      </c>
      <c r="DS17" s="276" t="s">
        <v>792</v>
      </c>
      <c r="DT17" s="276" t="s">
        <v>792</v>
      </c>
      <c r="DU17" s="276" t="s">
        <v>792</v>
      </c>
      <c r="DV17" s="273">
        <v>0</v>
      </c>
      <c r="DW17" s="276" t="s">
        <v>792</v>
      </c>
      <c r="DX17" s="273">
        <v>0</v>
      </c>
      <c r="DY17" s="273">
        <f t="shared" si="9"/>
        <v>0</v>
      </c>
      <c r="DZ17" s="276" t="s">
        <v>792</v>
      </c>
      <c r="EA17" s="276" t="s">
        <v>792</v>
      </c>
      <c r="EB17" s="276" t="s">
        <v>792</v>
      </c>
      <c r="EC17" s="276" t="s">
        <v>792</v>
      </c>
      <c r="ED17" s="276" t="s">
        <v>792</v>
      </c>
      <c r="EE17" s="276" t="s">
        <v>792</v>
      </c>
      <c r="EF17" s="276" t="s">
        <v>792</v>
      </c>
      <c r="EG17" s="276" t="s">
        <v>792</v>
      </c>
      <c r="EH17" s="276" t="s">
        <v>792</v>
      </c>
      <c r="EI17" s="276" t="s">
        <v>792</v>
      </c>
      <c r="EJ17" s="276" t="s">
        <v>792</v>
      </c>
      <c r="EK17" s="276" t="s">
        <v>792</v>
      </c>
      <c r="EL17" s="273">
        <v>0</v>
      </c>
      <c r="EM17" s="276" t="s">
        <v>792</v>
      </c>
      <c r="EN17" s="276" t="s">
        <v>792</v>
      </c>
      <c r="EO17" s="276" t="s">
        <v>792</v>
      </c>
      <c r="EP17" s="273">
        <v>0</v>
      </c>
      <c r="EQ17" s="276" t="s">
        <v>792</v>
      </c>
      <c r="ER17" s="276" t="s">
        <v>792</v>
      </c>
      <c r="ES17" s="276" t="s">
        <v>792</v>
      </c>
      <c r="ET17" s="276" t="s">
        <v>792</v>
      </c>
      <c r="EU17" s="273">
        <v>0</v>
      </c>
      <c r="EV17" s="276" t="s">
        <v>792</v>
      </c>
      <c r="EW17" s="273">
        <v>0</v>
      </c>
      <c r="EX17" s="273">
        <f t="shared" si="11"/>
        <v>0</v>
      </c>
      <c r="EY17" s="273">
        <v>0</v>
      </c>
      <c r="EZ17" s="276" t="s">
        <v>792</v>
      </c>
      <c r="FA17" s="276" t="s">
        <v>792</v>
      </c>
      <c r="FB17" s="276" t="s">
        <v>792</v>
      </c>
      <c r="FC17" s="273">
        <v>0</v>
      </c>
      <c r="FD17" s="276" t="s">
        <v>792</v>
      </c>
      <c r="FE17" s="276" t="s">
        <v>792</v>
      </c>
      <c r="FF17" s="276" t="s">
        <v>792</v>
      </c>
      <c r="FG17" s="273">
        <v>0</v>
      </c>
      <c r="FH17" s="273">
        <v>0</v>
      </c>
      <c r="FI17" s="273">
        <v>0</v>
      </c>
      <c r="FJ17" s="276" t="s">
        <v>792</v>
      </c>
      <c r="FK17" s="276" t="s">
        <v>792</v>
      </c>
      <c r="FL17" s="276" t="s">
        <v>792</v>
      </c>
      <c r="FM17" s="276" t="s">
        <v>792</v>
      </c>
      <c r="FN17" s="273">
        <v>0</v>
      </c>
      <c r="FO17" s="273">
        <v>0</v>
      </c>
      <c r="FP17" s="276" t="s">
        <v>792</v>
      </c>
      <c r="FQ17" s="276" t="s">
        <v>792</v>
      </c>
      <c r="FR17" s="276" t="s">
        <v>792</v>
      </c>
      <c r="FS17" s="273">
        <v>0</v>
      </c>
      <c r="FT17" s="273">
        <v>0</v>
      </c>
      <c r="FU17" s="276" t="s">
        <v>792</v>
      </c>
      <c r="FV17" s="273">
        <v>0</v>
      </c>
      <c r="FW17" s="273">
        <f t="shared" si="14"/>
        <v>387</v>
      </c>
      <c r="FX17" s="273">
        <v>34</v>
      </c>
      <c r="FY17" s="273">
        <v>0</v>
      </c>
      <c r="FZ17" s="273">
        <v>0</v>
      </c>
      <c r="GA17" s="273">
        <v>0</v>
      </c>
      <c r="GB17" s="273">
        <v>204</v>
      </c>
      <c r="GC17" s="273">
        <v>21</v>
      </c>
      <c r="GD17" s="273">
        <v>0</v>
      </c>
      <c r="GE17" s="273">
        <v>0</v>
      </c>
      <c r="GF17" s="273">
        <v>0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792</v>
      </c>
      <c r="GM17" s="276" t="s">
        <v>792</v>
      </c>
      <c r="GN17" s="276" t="s">
        <v>792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128</v>
      </c>
    </row>
    <row r="18" spans="1:20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18"/>
        <v>1104</v>
      </c>
      <c r="E18" s="273">
        <f t="shared" si="19"/>
        <v>24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138</v>
      </c>
      <c r="J18" s="273">
        <f t="shared" si="24"/>
        <v>1</v>
      </c>
      <c r="K18" s="273">
        <f t="shared" si="25"/>
        <v>0</v>
      </c>
      <c r="L18" s="273">
        <f t="shared" si="26"/>
        <v>0</v>
      </c>
      <c r="M18" s="273">
        <f t="shared" si="27"/>
        <v>193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38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636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74</v>
      </c>
      <c r="AC18" s="273">
        <f t="shared" si="1"/>
        <v>636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792</v>
      </c>
      <c r="AQ18" s="276" t="s">
        <v>792</v>
      </c>
      <c r="AR18" s="273">
        <v>0</v>
      </c>
      <c r="AS18" s="276" t="s">
        <v>792</v>
      </c>
      <c r="AT18" s="276" t="s">
        <v>792</v>
      </c>
      <c r="AU18" s="273">
        <v>636</v>
      </c>
      <c r="AV18" s="276" t="s">
        <v>792</v>
      </c>
      <c r="AW18" s="273">
        <v>0</v>
      </c>
      <c r="AX18" s="276" t="s">
        <v>792</v>
      </c>
      <c r="AY18" s="273">
        <v>0</v>
      </c>
      <c r="AZ18" s="276" t="s">
        <v>792</v>
      </c>
      <c r="BA18" s="273">
        <v>0</v>
      </c>
      <c r="BB18" s="273">
        <f t="shared" si="3"/>
        <v>0</v>
      </c>
      <c r="BC18" s="273">
        <v>0</v>
      </c>
      <c r="BD18" s="273">
        <v>0</v>
      </c>
      <c r="BE18" s="273">
        <v>0</v>
      </c>
      <c r="BF18" s="273"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792</v>
      </c>
      <c r="BP18" s="276" t="s">
        <v>792</v>
      </c>
      <c r="BQ18" s="276" t="s">
        <v>792</v>
      </c>
      <c r="BR18" s="276" t="s">
        <v>792</v>
      </c>
      <c r="BS18" s="276" t="s">
        <v>792</v>
      </c>
      <c r="BT18" s="276" t="s">
        <v>792</v>
      </c>
      <c r="BU18" s="276" t="s">
        <v>792</v>
      </c>
      <c r="BV18" s="276" t="s">
        <v>792</v>
      </c>
      <c r="BW18" s="276" t="s">
        <v>792</v>
      </c>
      <c r="BX18" s="273">
        <v>0</v>
      </c>
      <c r="BY18" s="276" t="s">
        <v>792</v>
      </c>
      <c r="BZ18" s="273">
        <v>0</v>
      </c>
      <c r="CA18" s="273">
        <f t="shared" si="5"/>
        <v>38</v>
      </c>
      <c r="CB18" s="276" t="s">
        <v>792</v>
      </c>
      <c r="CC18" s="276" t="s">
        <v>792</v>
      </c>
      <c r="CD18" s="276" t="s">
        <v>792</v>
      </c>
      <c r="CE18" s="276" t="s">
        <v>792</v>
      </c>
      <c r="CF18" s="276" t="s">
        <v>792</v>
      </c>
      <c r="CG18" s="276" t="s">
        <v>792</v>
      </c>
      <c r="CH18" s="276" t="s">
        <v>792</v>
      </c>
      <c r="CI18" s="276" t="s">
        <v>792</v>
      </c>
      <c r="CJ18" s="276" t="s">
        <v>792</v>
      </c>
      <c r="CK18" s="276" t="s">
        <v>792</v>
      </c>
      <c r="CL18" s="276" t="s">
        <v>792</v>
      </c>
      <c r="CM18" s="276" t="s">
        <v>792</v>
      </c>
      <c r="CN18" s="273">
        <v>38</v>
      </c>
      <c r="CO18" s="276" t="s">
        <v>792</v>
      </c>
      <c r="CP18" s="276" t="s">
        <v>792</v>
      </c>
      <c r="CQ18" s="276" t="s">
        <v>792</v>
      </c>
      <c r="CR18" s="276" t="s">
        <v>792</v>
      </c>
      <c r="CS18" s="276" t="s">
        <v>792</v>
      </c>
      <c r="CT18" s="276" t="s">
        <v>792</v>
      </c>
      <c r="CU18" s="276" t="s">
        <v>792</v>
      </c>
      <c r="CV18" s="276" t="s">
        <v>792</v>
      </c>
      <c r="CW18" s="273">
        <v>0</v>
      </c>
      <c r="CX18" s="276" t="s">
        <v>792</v>
      </c>
      <c r="CY18" s="273">
        <v>0</v>
      </c>
      <c r="CZ18" s="273">
        <f t="shared" si="7"/>
        <v>0</v>
      </c>
      <c r="DA18" s="276" t="s">
        <v>792</v>
      </c>
      <c r="DB18" s="276" t="s">
        <v>792</v>
      </c>
      <c r="DC18" s="276" t="s">
        <v>792</v>
      </c>
      <c r="DD18" s="276" t="s">
        <v>792</v>
      </c>
      <c r="DE18" s="276" t="s">
        <v>792</v>
      </c>
      <c r="DF18" s="276" t="s">
        <v>792</v>
      </c>
      <c r="DG18" s="276" t="s">
        <v>792</v>
      </c>
      <c r="DH18" s="276" t="s">
        <v>792</v>
      </c>
      <c r="DI18" s="276" t="s">
        <v>792</v>
      </c>
      <c r="DJ18" s="276" t="s">
        <v>792</v>
      </c>
      <c r="DK18" s="276" t="s">
        <v>792</v>
      </c>
      <c r="DL18" s="276" t="s">
        <v>792</v>
      </c>
      <c r="DM18" s="276" t="s">
        <v>792</v>
      </c>
      <c r="DN18" s="273">
        <v>0</v>
      </c>
      <c r="DO18" s="276" t="s">
        <v>792</v>
      </c>
      <c r="DP18" s="276" t="s">
        <v>792</v>
      </c>
      <c r="DQ18" s="276" t="s">
        <v>792</v>
      </c>
      <c r="DR18" s="276" t="s">
        <v>792</v>
      </c>
      <c r="DS18" s="276" t="s">
        <v>792</v>
      </c>
      <c r="DT18" s="276" t="s">
        <v>792</v>
      </c>
      <c r="DU18" s="276" t="s">
        <v>792</v>
      </c>
      <c r="DV18" s="273">
        <v>0</v>
      </c>
      <c r="DW18" s="276" t="s">
        <v>792</v>
      </c>
      <c r="DX18" s="273">
        <v>0</v>
      </c>
      <c r="DY18" s="273">
        <f t="shared" si="9"/>
        <v>0</v>
      </c>
      <c r="DZ18" s="276" t="s">
        <v>792</v>
      </c>
      <c r="EA18" s="276" t="s">
        <v>792</v>
      </c>
      <c r="EB18" s="276" t="s">
        <v>792</v>
      </c>
      <c r="EC18" s="276" t="s">
        <v>792</v>
      </c>
      <c r="ED18" s="276" t="s">
        <v>792</v>
      </c>
      <c r="EE18" s="276" t="s">
        <v>792</v>
      </c>
      <c r="EF18" s="276" t="s">
        <v>792</v>
      </c>
      <c r="EG18" s="276" t="s">
        <v>792</v>
      </c>
      <c r="EH18" s="276" t="s">
        <v>792</v>
      </c>
      <c r="EI18" s="276" t="s">
        <v>792</v>
      </c>
      <c r="EJ18" s="276" t="s">
        <v>792</v>
      </c>
      <c r="EK18" s="276" t="s">
        <v>792</v>
      </c>
      <c r="EL18" s="273">
        <v>0</v>
      </c>
      <c r="EM18" s="276" t="s">
        <v>792</v>
      </c>
      <c r="EN18" s="276" t="s">
        <v>792</v>
      </c>
      <c r="EO18" s="276" t="s">
        <v>792</v>
      </c>
      <c r="EP18" s="273">
        <v>0</v>
      </c>
      <c r="EQ18" s="276" t="s">
        <v>792</v>
      </c>
      <c r="ER18" s="276" t="s">
        <v>792</v>
      </c>
      <c r="ES18" s="276" t="s">
        <v>792</v>
      </c>
      <c r="ET18" s="276" t="s">
        <v>792</v>
      </c>
      <c r="EU18" s="273">
        <v>0</v>
      </c>
      <c r="EV18" s="276" t="s">
        <v>792</v>
      </c>
      <c r="EW18" s="273">
        <v>0</v>
      </c>
      <c r="EX18" s="273">
        <f t="shared" si="11"/>
        <v>222</v>
      </c>
      <c r="EY18" s="273">
        <v>24</v>
      </c>
      <c r="EZ18" s="276" t="s">
        <v>792</v>
      </c>
      <c r="FA18" s="276" t="s">
        <v>792</v>
      </c>
      <c r="FB18" s="276" t="s">
        <v>792</v>
      </c>
      <c r="FC18" s="273">
        <v>0</v>
      </c>
      <c r="FD18" s="276" t="s">
        <v>792</v>
      </c>
      <c r="FE18" s="276" t="s">
        <v>792</v>
      </c>
      <c r="FF18" s="276" t="s">
        <v>792</v>
      </c>
      <c r="FG18" s="273">
        <v>193</v>
      </c>
      <c r="FH18" s="273">
        <v>0</v>
      </c>
      <c r="FI18" s="273">
        <v>0</v>
      </c>
      <c r="FJ18" s="276" t="s">
        <v>792</v>
      </c>
      <c r="FK18" s="276" t="s">
        <v>792</v>
      </c>
      <c r="FL18" s="276" t="s">
        <v>792</v>
      </c>
      <c r="FM18" s="276" t="s">
        <v>792</v>
      </c>
      <c r="FN18" s="273">
        <v>0</v>
      </c>
      <c r="FO18" s="273">
        <v>0</v>
      </c>
      <c r="FP18" s="276" t="s">
        <v>792</v>
      </c>
      <c r="FQ18" s="276" t="s">
        <v>792</v>
      </c>
      <c r="FR18" s="276" t="s">
        <v>792</v>
      </c>
      <c r="FS18" s="273">
        <v>0</v>
      </c>
      <c r="FT18" s="273">
        <v>0</v>
      </c>
      <c r="FU18" s="276" t="s">
        <v>792</v>
      </c>
      <c r="FV18" s="273">
        <v>5</v>
      </c>
      <c r="FW18" s="273">
        <f t="shared" si="14"/>
        <v>208</v>
      </c>
      <c r="FX18" s="273">
        <v>0</v>
      </c>
      <c r="FY18" s="273">
        <v>0</v>
      </c>
      <c r="FZ18" s="273">
        <v>0</v>
      </c>
      <c r="GA18" s="273">
        <v>0</v>
      </c>
      <c r="GB18" s="273">
        <v>138</v>
      </c>
      <c r="GC18" s="273">
        <v>1</v>
      </c>
      <c r="GD18" s="273">
        <v>0</v>
      </c>
      <c r="GE18" s="273">
        <v>0</v>
      </c>
      <c r="GF18" s="273">
        <v>0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792</v>
      </c>
      <c r="GM18" s="276" t="s">
        <v>792</v>
      </c>
      <c r="GN18" s="276" t="s">
        <v>792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69</v>
      </c>
    </row>
    <row r="19" spans="1:20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18"/>
        <v>98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21</v>
      </c>
      <c r="J19" s="273">
        <f t="shared" si="24"/>
        <v>1</v>
      </c>
      <c r="K19" s="273">
        <f t="shared" si="25"/>
        <v>0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65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11</v>
      </c>
      <c r="AC19" s="273">
        <f t="shared" si="1"/>
        <v>65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792</v>
      </c>
      <c r="AQ19" s="276" t="s">
        <v>792</v>
      </c>
      <c r="AR19" s="273">
        <v>0</v>
      </c>
      <c r="AS19" s="276" t="s">
        <v>792</v>
      </c>
      <c r="AT19" s="276" t="s">
        <v>792</v>
      </c>
      <c r="AU19" s="273">
        <v>65</v>
      </c>
      <c r="AV19" s="276" t="s">
        <v>792</v>
      </c>
      <c r="AW19" s="273">
        <v>0</v>
      </c>
      <c r="AX19" s="276" t="s">
        <v>792</v>
      </c>
      <c r="AY19" s="273">
        <v>0</v>
      </c>
      <c r="AZ19" s="276" t="s">
        <v>792</v>
      </c>
      <c r="BA19" s="273">
        <v>0</v>
      </c>
      <c r="BB19" s="273">
        <f t="shared" si="3"/>
        <v>0</v>
      </c>
      <c r="BC19" s="273">
        <v>0</v>
      </c>
      <c r="BD19" s="273">
        <v>0</v>
      </c>
      <c r="BE19" s="273">
        <v>0</v>
      </c>
      <c r="BF19" s="273"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792</v>
      </c>
      <c r="BP19" s="276" t="s">
        <v>792</v>
      </c>
      <c r="BQ19" s="276" t="s">
        <v>792</v>
      </c>
      <c r="BR19" s="276" t="s">
        <v>792</v>
      </c>
      <c r="BS19" s="276" t="s">
        <v>792</v>
      </c>
      <c r="BT19" s="276" t="s">
        <v>792</v>
      </c>
      <c r="BU19" s="276" t="s">
        <v>792</v>
      </c>
      <c r="BV19" s="276" t="s">
        <v>792</v>
      </c>
      <c r="BW19" s="276" t="s">
        <v>792</v>
      </c>
      <c r="BX19" s="273">
        <v>0</v>
      </c>
      <c r="BY19" s="276" t="s">
        <v>792</v>
      </c>
      <c r="BZ19" s="273">
        <v>0</v>
      </c>
      <c r="CA19" s="273">
        <f t="shared" si="5"/>
        <v>0</v>
      </c>
      <c r="CB19" s="276" t="s">
        <v>792</v>
      </c>
      <c r="CC19" s="276" t="s">
        <v>792</v>
      </c>
      <c r="CD19" s="276" t="s">
        <v>792</v>
      </c>
      <c r="CE19" s="276" t="s">
        <v>792</v>
      </c>
      <c r="CF19" s="276" t="s">
        <v>792</v>
      </c>
      <c r="CG19" s="276" t="s">
        <v>792</v>
      </c>
      <c r="CH19" s="276" t="s">
        <v>792</v>
      </c>
      <c r="CI19" s="276" t="s">
        <v>792</v>
      </c>
      <c r="CJ19" s="276" t="s">
        <v>792</v>
      </c>
      <c r="CK19" s="276" t="s">
        <v>792</v>
      </c>
      <c r="CL19" s="276" t="s">
        <v>792</v>
      </c>
      <c r="CM19" s="276" t="s">
        <v>792</v>
      </c>
      <c r="CN19" s="273">
        <v>0</v>
      </c>
      <c r="CO19" s="276" t="s">
        <v>792</v>
      </c>
      <c r="CP19" s="276" t="s">
        <v>792</v>
      </c>
      <c r="CQ19" s="276" t="s">
        <v>792</v>
      </c>
      <c r="CR19" s="276" t="s">
        <v>792</v>
      </c>
      <c r="CS19" s="276" t="s">
        <v>792</v>
      </c>
      <c r="CT19" s="276" t="s">
        <v>792</v>
      </c>
      <c r="CU19" s="276" t="s">
        <v>792</v>
      </c>
      <c r="CV19" s="276" t="s">
        <v>792</v>
      </c>
      <c r="CW19" s="273">
        <v>0</v>
      </c>
      <c r="CX19" s="276" t="s">
        <v>792</v>
      </c>
      <c r="CY19" s="273">
        <v>0</v>
      </c>
      <c r="CZ19" s="273">
        <f t="shared" si="7"/>
        <v>0</v>
      </c>
      <c r="DA19" s="276" t="s">
        <v>792</v>
      </c>
      <c r="DB19" s="276" t="s">
        <v>792</v>
      </c>
      <c r="DC19" s="276" t="s">
        <v>792</v>
      </c>
      <c r="DD19" s="276" t="s">
        <v>792</v>
      </c>
      <c r="DE19" s="276" t="s">
        <v>792</v>
      </c>
      <c r="DF19" s="276" t="s">
        <v>792</v>
      </c>
      <c r="DG19" s="276" t="s">
        <v>792</v>
      </c>
      <c r="DH19" s="276" t="s">
        <v>792</v>
      </c>
      <c r="DI19" s="276" t="s">
        <v>792</v>
      </c>
      <c r="DJ19" s="276" t="s">
        <v>792</v>
      </c>
      <c r="DK19" s="276" t="s">
        <v>792</v>
      </c>
      <c r="DL19" s="276" t="s">
        <v>792</v>
      </c>
      <c r="DM19" s="276" t="s">
        <v>792</v>
      </c>
      <c r="DN19" s="273">
        <v>0</v>
      </c>
      <c r="DO19" s="276" t="s">
        <v>792</v>
      </c>
      <c r="DP19" s="276" t="s">
        <v>792</v>
      </c>
      <c r="DQ19" s="276" t="s">
        <v>792</v>
      </c>
      <c r="DR19" s="276" t="s">
        <v>792</v>
      </c>
      <c r="DS19" s="276" t="s">
        <v>792</v>
      </c>
      <c r="DT19" s="276" t="s">
        <v>792</v>
      </c>
      <c r="DU19" s="276" t="s">
        <v>792</v>
      </c>
      <c r="DV19" s="273">
        <v>0</v>
      </c>
      <c r="DW19" s="276" t="s">
        <v>792</v>
      </c>
      <c r="DX19" s="273">
        <v>0</v>
      </c>
      <c r="DY19" s="273">
        <f t="shared" si="9"/>
        <v>0</v>
      </c>
      <c r="DZ19" s="276" t="s">
        <v>792</v>
      </c>
      <c r="EA19" s="276" t="s">
        <v>792</v>
      </c>
      <c r="EB19" s="276" t="s">
        <v>792</v>
      </c>
      <c r="EC19" s="276" t="s">
        <v>792</v>
      </c>
      <c r="ED19" s="276" t="s">
        <v>792</v>
      </c>
      <c r="EE19" s="276" t="s">
        <v>792</v>
      </c>
      <c r="EF19" s="276" t="s">
        <v>792</v>
      </c>
      <c r="EG19" s="276" t="s">
        <v>792</v>
      </c>
      <c r="EH19" s="276" t="s">
        <v>792</v>
      </c>
      <c r="EI19" s="276" t="s">
        <v>792</v>
      </c>
      <c r="EJ19" s="276" t="s">
        <v>792</v>
      </c>
      <c r="EK19" s="276" t="s">
        <v>792</v>
      </c>
      <c r="EL19" s="273">
        <v>0</v>
      </c>
      <c r="EM19" s="276" t="s">
        <v>792</v>
      </c>
      <c r="EN19" s="276" t="s">
        <v>792</v>
      </c>
      <c r="EO19" s="276" t="s">
        <v>792</v>
      </c>
      <c r="EP19" s="273">
        <v>0</v>
      </c>
      <c r="EQ19" s="276" t="s">
        <v>792</v>
      </c>
      <c r="ER19" s="276" t="s">
        <v>792</v>
      </c>
      <c r="ES19" s="276" t="s">
        <v>792</v>
      </c>
      <c r="ET19" s="276" t="s">
        <v>792</v>
      </c>
      <c r="EU19" s="273">
        <v>0</v>
      </c>
      <c r="EV19" s="276" t="s">
        <v>792</v>
      </c>
      <c r="EW19" s="273">
        <v>0</v>
      </c>
      <c r="EX19" s="273">
        <f t="shared" si="11"/>
        <v>0</v>
      </c>
      <c r="EY19" s="273">
        <v>0</v>
      </c>
      <c r="EZ19" s="276" t="s">
        <v>792</v>
      </c>
      <c r="FA19" s="276" t="s">
        <v>792</v>
      </c>
      <c r="FB19" s="276" t="s">
        <v>792</v>
      </c>
      <c r="FC19" s="273">
        <v>0</v>
      </c>
      <c r="FD19" s="276" t="s">
        <v>792</v>
      </c>
      <c r="FE19" s="276" t="s">
        <v>792</v>
      </c>
      <c r="FF19" s="276" t="s">
        <v>792</v>
      </c>
      <c r="FG19" s="273">
        <v>0</v>
      </c>
      <c r="FH19" s="273">
        <v>0</v>
      </c>
      <c r="FI19" s="273">
        <v>0</v>
      </c>
      <c r="FJ19" s="276" t="s">
        <v>792</v>
      </c>
      <c r="FK19" s="276" t="s">
        <v>792</v>
      </c>
      <c r="FL19" s="276" t="s">
        <v>792</v>
      </c>
      <c r="FM19" s="276" t="s">
        <v>792</v>
      </c>
      <c r="FN19" s="273">
        <v>0</v>
      </c>
      <c r="FO19" s="273">
        <v>0</v>
      </c>
      <c r="FP19" s="276" t="s">
        <v>792</v>
      </c>
      <c r="FQ19" s="276" t="s">
        <v>792</v>
      </c>
      <c r="FR19" s="276" t="s">
        <v>792</v>
      </c>
      <c r="FS19" s="273">
        <v>0</v>
      </c>
      <c r="FT19" s="273">
        <v>0</v>
      </c>
      <c r="FU19" s="276" t="s">
        <v>792</v>
      </c>
      <c r="FV19" s="273">
        <v>0</v>
      </c>
      <c r="FW19" s="273">
        <f t="shared" si="14"/>
        <v>33</v>
      </c>
      <c r="FX19" s="273">
        <v>0</v>
      </c>
      <c r="FY19" s="273">
        <v>0</v>
      </c>
      <c r="FZ19" s="273">
        <v>0</v>
      </c>
      <c r="GA19" s="273">
        <v>0</v>
      </c>
      <c r="GB19" s="273">
        <v>21</v>
      </c>
      <c r="GC19" s="273">
        <v>1</v>
      </c>
      <c r="GD19" s="273">
        <v>0</v>
      </c>
      <c r="GE19" s="273">
        <v>0</v>
      </c>
      <c r="GF19" s="273">
        <v>0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792</v>
      </c>
      <c r="GM19" s="276" t="s">
        <v>792</v>
      </c>
      <c r="GN19" s="276" t="s">
        <v>792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11</v>
      </c>
    </row>
    <row r="20" spans="1:20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18"/>
        <v>1266</v>
      </c>
      <c r="E20" s="273">
        <f t="shared" si="19"/>
        <v>408</v>
      </c>
      <c r="F20" s="273">
        <f t="shared" si="20"/>
        <v>15</v>
      </c>
      <c r="G20" s="273">
        <f t="shared" si="21"/>
        <v>206</v>
      </c>
      <c r="H20" s="273">
        <f t="shared" si="22"/>
        <v>0</v>
      </c>
      <c r="I20" s="273">
        <f t="shared" si="23"/>
        <v>180</v>
      </c>
      <c r="J20" s="273">
        <f t="shared" si="24"/>
        <v>192</v>
      </c>
      <c r="K20" s="273">
        <f t="shared" si="25"/>
        <v>132</v>
      </c>
      <c r="L20" s="273">
        <f t="shared" si="26"/>
        <v>0</v>
      </c>
      <c r="M20" s="273">
        <f t="shared" si="27"/>
        <v>107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5</v>
      </c>
      <c r="Z20" s="273">
        <f t="shared" si="40"/>
        <v>0</v>
      </c>
      <c r="AA20" s="273">
        <f t="shared" si="41"/>
        <v>0</v>
      </c>
      <c r="AB20" s="273">
        <f t="shared" si="42"/>
        <v>21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792</v>
      </c>
      <c r="AQ20" s="276" t="s">
        <v>792</v>
      </c>
      <c r="AR20" s="273">
        <v>0</v>
      </c>
      <c r="AS20" s="276" t="s">
        <v>792</v>
      </c>
      <c r="AT20" s="276" t="s">
        <v>792</v>
      </c>
      <c r="AU20" s="273">
        <v>0</v>
      </c>
      <c r="AV20" s="276" t="s">
        <v>792</v>
      </c>
      <c r="AW20" s="273">
        <v>0</v>
      </c>
      <c r="AX20" s="276" t="s">
        <v>792</v>
      </c>
      <c r="AY20" s="273">
        <v>0</v>
      </c>
      <c r="AZ20" s="276" t="s">
        <v>792</v>
      </c>
      <c r="BA20" s="273">
        <v>0</v>
      </c>
      <c r="BB20" s="273">
        <f t="shared" si="3"/>
        <v>0</v>
      </c>
      <c r="BC20" s="273">
        <v>0</v>
      </c>
      <c r="BD20" s="273">
        <v>0</v>
      </c>
      <c r="BE20" s="273">
        <v>0</v>
      </c>
      <c r="BF20" s="273"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792</v>
      </c>
      <c r="BP20" s="276" t="s">
        <v>792</v>
      </c>
      <c r="BQ20" s="276" t="s">
        <v>792</v>
      </c>
      <c r="BR20" s="276" t="s">
        <v>792</v>
      </c>
      <c r="BS20" s="276" t="s">
        <v>792</v>
      </c>
      <c r="BT20" s="276" t="s">
        <v>792</v>
      </c>
      <c r="BU20" s="276" t="s">
        <v>792</v>
      </c>
      <c r="BV20" s="276" t="s">
        <v>792</v>
      </c>
      <c r="BW20" s="276" t="s">
        <v>792</v>
      </c>
      <c r="BX20" s="273">
        <v>0</v>
      </c>
      <c r="BY20" s="276" t="s">
        <v>792</v>
      </c>
      <c r="BZ20" s="273">
        <v>0</v>
      </c>
      <c r="CA20" s="273">
        <f t="shared" si="5"/>
        <v>0</v>
      </c>
      <c r="CB20" s="276" t="s">
        <v>792</v>
      </c>
      <c r="CC20" s="276" t="s">
        <v>792</v>
      </c>
      <c r="CD20" s="276" t="s">
        <v>792</v>
      </c>
      <c r="CE20" s="276" t="s">
        <v>792</v>
      </c>
      <c r="CF20" s="276" t="s">
        <v>792</v>
      </c>
      <c r="CG20" s="276" t="s">
        <v>792</v>
      </c>
      <c r="CH20" s="276" t="s">
        <v>792</v>
      </c>
      <c r="CI20" s="276" t="s">
        <v>792</v>
      </c>
      <c r="CJ20" s="276" t="s">
        <v>792</v>
      </c>
      <c r="CK20" s="276" t="s">
        <v>792</v>
      </c>
      <c r="CL20" s="276" t="s">
        <v>792</v>
      </c>
      <c r="CM20" s="276" t="s">
        <v>792</v>
      </c>
      <c r="CN20" s="273">
        <v>0</v>
      </c>
      <c r="CO20" s="276" t="s">
        <v>792</v>
      </c>
      <c r="CP20" s="276" t="s">
        <v>792</v>
      </c>
      <c r="CQ20" s="276" t="s">
        <v>792</v>
      </c>
      <c r="CR20" s="276" t="s">
        <v>792</v>
      </c>
      <c r="CS20" s="276" t="s">
        <v>792</v>
      </c>
      <c r="CT20" s="276" t="s">
        <v>792</v>
      </c>
      <c r="CU20" s="276" t="s">
        <v>792</v>
      </c>
      <c r="CV20" s="276" t="s">
        <v>792</v>
      </c>
      <c r="CW20" s="273">
        <v>0</v>
      </c>
      <c r="CX20" s="276" t="s">
        <v>792</v>
      </c>
      <c r="CY20" s="273">
        <v>0</v>
      </c>
      <c r="CZ20" s="273">
        <f t="shared" si="7"/>
        <v>0</v>
      </c>
      <c r="DA20" s="276" t="s">
        <v>792</v>
      </c>
      <c r="DB20" s="276" t="s">
        <v>792</v>
      </c>
      <c r="DC20" s="276" t="s">
        <v>792</v>
      </c>
      <c r="DD20" s="276" t="s">
        <v>792</v>
      </c>
      <c r="DE20" s="276" t="s">
        <v>792</v>
      </c>
      <c r="DF20" s="276" t="s">
        <v>792</v>
      </c>
      <c r="DG20" s="276" t="s">
        <v>792</v>
      </c>
      <c r="DH20" s="276" t="s">
        <v>792</v>
      </c>
      <c r="DI20" s="276" t="s">
        <v>792</v>
      </c>
      <c r="DJ20" s="276" t="s">
        <v>792</v>
      </c>
      <c r="DK20" s="276" t="s">
        <v>792</v>
      </c>
      <c r="DL20" s="276" t="s">
        <v>792</v>
      </c>
      <c r="DM20" s="276" t="s">
        <v>792</v>
      </c>
      <c r="DN20" s="273">
        <v>0</v>
      </c>
      <c r="DO20" s="276" t="s">
        <v>792</v>
      </c>
      <c r="DP20" s="276" t="s">
        <v>792</v>
      </c>
      <c r="DQ20" s="276" t="s">
        <v>792</v>
      </c>
      <c r="DR20" s="276" t="s">
        <v>792</v>
      </c>
      <c r="DS20" s="276" t="s">
        <v>792</v>
      </c>
      <c r="DT20" s="276" t="s">
        <v>792</v>
      </c>
      <c r="DU20" s="276" t="s">
        <v>792</v>
      </c>
      <c r="DV20" s="273">
        <v>0</v>
      </c>
      <c r="DW20" s="276" t="s">
        <v>792</v>
      </c>
      <c r="DX20" s="273">
        <v>0</v>
      </c>
      <c r="DY20" s="273">
        <f t="shared" si="9"/>
        <v>0</v>
      </c>
      <c r="DZ20" s="276" t="s">
        <v>792</v>
      </c>
      <c r="EA20" s="276" t="s">
        <v>792</v>
      </c>
      <c r="EB20" s="276" t="s">
        <v>792</v>
      </c>
      <c r="EC20" s="276" t="s">
        <v>792</v>
      </c>
      <c r="ED20" s="276" t="s">
        <v>792</v>
      </c>
      <c r="EE20" s="276" t="s">
        <v>792</v>
      </c>
      <c r="EF20" s="276" t="s">
        <v>792</v>
      </c>
      <c r="EG20" s="276" t="s">
        <v>792</v>
      </c>
      <c r="EH20" s="276" t="s">
        <v>792</v>
      </c>
      <c r="EI20" s="276" t="s">
        <v>792</v>
      </c>
      <c r="EJ20" s="276" t="s">
        <v>792</v>
      </c>
      <c r="EK20" s="276" t="s">
        <v>792</v>
      </c>
      <c r="EL20" s="273">
        <v>0</v>
      </c>
      <c r="EM20" s="276" t="s">
        <v>792</v>
      </c>
      <c r="EN20" s="276" t="s">
        <v>792</v>
      </c>
      <c r="EO20" s="276" t="s">
        <v>792</v>
      </c>
      <c r="EP20" s="273">
        <v>0</v>
      </c>
      <c r="EQ20" s="276" t="s">
        <v>792</v>
      </c>
      <c r="ER20" s="276" t="s">
        <v>792</v>
      </c>
      <c r="ES20" s="276" t="s">
        <v>792</v>
      </c>
      <c r="ET20" s="276" t="s">
        <v>792</v>
      </c>
      <c r="EU20" s="273">
        <v>0</v>
      </c>
      <c r="EV20" s="276" t="s">
        <v>792</v>
      </c>
      <c r="EW20" s="273">
        <v>0</v>
      </c>
      <c r="EX20" s="273">
        <f t="shared" si="11"/>
        <v>0</v>
      </c>
      <c r="EY20" s="273">
        <v>0</v>
      </c>
      <c r="EZ20" s="276" t="s">
        <v>792</v>
      </c>
      <c r="FA20" s="276" t="s">
        <v>792</v>
      </c>
      <c r="FB20" s="276" t="s">
        <v>792</v>
      </c>
      <c r="FC20" s="273">
        <v>0</v>
      </c>
      <c r="FD20" s="276" t="s">
        <v>792</v>
      </c>
      <c r="FE20" s="276" t="s">
        <v>792</v>
      </c>
      <c r="FF20" s="276" t="s">
        <v>792</v>
      </c>
      <c r="FG20" s="273">
        <v>0</v>
      </c>
      <c r="FH20" s="273">
        <v>0</v>
      </c>
      <c r="FI20" s="273">
        <v>0</v>
      </c>
      <c r="FJ20" s="276" t="s">
        <v>792</v>
      </c>
      <c r="FK20" s="276" t="s">
        <v>792</v>
      </c>
      <c r="FL20" s="276" t="s">
        <v>792</v>
      </c>
      <c r="FM20" s="276" t="s">
        <v>792</v>
      </c>
      <c r="FN20" s="273">
        <v>0</v>
      </c>
      <c r="FO20" s="273">
        <v>0</v>
      </c>
      <c r="FP20" s="276" t="s">
        <v>792</v>
      </c>
      <c r="FQ20" s="276" t="s">
        <v>792</v>
      </c>
      <c r="FR20" s="276" t="s">
        <v>792</v>
      </c>
      <c r="FS20" s="273">
        <v>0</v>
      </c>
      <c r="FT20" s="273">
        <v>0</v>
      </c>
      <c r="FU20" s="276" t="s">
        <v>792</v>
      </c>
      <c r="FV20" s="273">
        <v>0</v>
      </c>
      <c r="FW20" s="273">
        <f t="shared" si="14"/>
        <v>1266</v>
      </c>
      <c r="FX20" s="273">
        <v>408</v>
      </c>
      <c r="FY20" s="273">
        <v>15</v>
      </c>
      <c r="FZ20" s="273">
        <v>206</v>
      </c>
      <c r="GA20" s="273">
        <v>0</v>
      </c>
      <c r="GB20" s="273">
        <v>180</v>
      </c>
      <c r="GC20" s="273">
        <v>192</v>
      </c>
      <c r="GD20" s="273">
        <v>132</v>
      </c>
      <c r="GE20" s="273">
        <v>0</v>
      </c>
      <c r="GF20" s="273">
        <v>107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792</v>
      </c>
      <c r="GM20" s="276" t="s">
        <v>792</v>
      </c>
      <c r="GN20" s="276" t="s">
        <v>792</v>
      </c>
      <c r="GO20" s="273">
        <v>0</v>
      </c>
      <c r="GP20" s="273">
        <v>0</v>
      </c>
      <c r="GQ20" s="273">
        <v>0</v>
      </c>
      <c r="GR20" s="273">
        <v>5</v>
      </c>
      <c r="GS20" s="273">
        <v>0</v>
      </c>
      <c r="GT20" s="273">
        <v>0</v>
      </c>
      <c r="GU20" s="273">
        <v>21</v>
      </c>
    </row>
    <row r="21" spans="1:20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18"/>
        <v>856</v>
      </c>
      <c r="E21" s="273">
        <f t="shared" si="19"/>
        <v>327</v>
      </c>
      <c r="F21" s="273">
        <f t="shared" si="20"/>
        <v>6</v>
      </c>
      <c r="G21" s="273">
        <f t="shared" si="21"/>
        <v>170</v>
      </c>
      <c r="H21" s="273">
        <f t="shared" si="22"/>
        <v>0</v>
      </c>
      <c r="I21" s="273">
        <f t="shared" si="23"/>
        <v>128</v>
      </c>
      <c r="J21" s="273">
        <f t="shared" si="24"/>
        <v>112</v>
      </c>
      <c r="K21" s="273">
        <f t="shared" si="25"/>
        <v>55</v>
      </c>
      <c r="L21" s="273">
        <f t="shared" si="26"/>
        <v>0</v>
      </c>
      <c r="M21" s="273">
        <f t="shared" si="27"/>
        <v>45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2</v>
      </c>
      <c r="Z21" s="273">
        <f t="shared" si="40"/>
        <v>0</v>
      </c>
      <c r="AA21" s="273">
        <f t="shared" si="41"/>
        <v>0</v>
      </c>
      <c r="AB21" s="273">
        <f t="shared" si="42"/>
        <v>11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792</v>
      </c>
      <c r="AQ21" s="276" t="s">
        <v>792</v>
      </c>
      <c r="AR21" s="273">
        <v>0</v>
      </c>
      <c r="AS21" s="276" t="s">
        <v>792</v>
      </c>
      <c r="AT21" s="276" t="s">
        <v>792</v>
      </c>
      <c r="AU21" s="273">
        <v>0</v>
      </c>
      <c r="AV21" s="276" t="s">
        <v>792</v>
      </c>
      <c r="AW21" s="273">
        <v>0</v>
      </c>
      <c r="AX21" s="276" t="s">
        <v>792</v>
      </c>
      <c r="AY21" s="273">
        <v>0</v>
      </c>
      <c r="AZ21" s="276" t="s">
        <v>792</v>
      </c>
      <c r="BA21" s="273">
        <v>0</v>
      </c>
      <c r="BB21" s="273">
        <f t="shared" si="3"/>
        <v>0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792</v>
      </c>
      <c r="BP21" s="276" t="s">
        <v>792</v>
      </c>
      <c r="BQ21" s="276" t="s">
        <v>792</v>
      </c>
      <c r="BR21" s="276" t="s">
        <v>792</v>
      </c>
      <c r="BS21" s="276" t="s">
        <v>792</v>
      </c>
      <c r="BT21" s="276" t="s">
        <v>792</v>
      </c>
      <c r="BU21" s="276" t="s">
        <v>792</v>
      </c>
      <c r="BV21" s="276" t="s">
        <v>792</v>
      </c>
      <c r="BW21" s="276" t="s">
        <v>792</v>
      </c>
      <c r="BX21" s="273">
        <v>0</v>
      </c>
      <c r="BY21" s="276" t="s">
        <v>792</v>
      </c>
      <c r="BZ21" s="273">
        <v>0</v>
      </c>
      <c r="CA21" s="273">
        <f t="shared" si="5"/>
        <v>0</v>
      </c>
      <c r="CB21" s="276" t="s">
        <v>792</v>
      </c>
      <c r="CC21" s="276" t="s">
        <v>792</v>
      </c>
      <c r="CD21" s="276" t="s">
        <v>792</v>
      </c>
      <c r="CE21" s="276" t="s">
        <v>792</v>
      </c>
      <c r="CF21" s="276" t="s">
        <v>792</v>
      </c>
      <c r="CG21" s="276" t="s">
        <v>792</v>
      </c>
      <c r="CH21" s="276" t="s">
        <v>792</v>
      </c>
      <c r="CI21" s="276" t="s">
        <v>792</v>
      </c>
      <c r="CJ21" s="276" t="s">
        <v>792</v>
      </c>
      <c r="CK21" s="276" t="s">
        <v>792</v>
      </c>
      <c r="CL21" s="276" t="s">
        <v>792</v>
      </c>
      <c r="CM21" s="276" t="s">
        <v>792</v>
      </c>
      <c r="CN21" s="273">
        <v>0</v>
      </c>
      <c r="CO21" s="276" t="s">
        <v>792</v>
      </c>
      <c r="CP21" s="276" t="s">
        <v>792</v>
      </c>
      <c r="CQ21" s="276" t="s">
        <v>792</v>
      </c>
      <c r="CR21" s="276" t="s">
        <v>792</v>
      </c>
      <c r="CS21" s="276" t="s">
        <v>792</v>
      </c>
      <c r="CT21" s="276" t="s">
        <v>792</v>
      </c>
      <c r="CU21" s="276" t="s">
        <v>792</v>
      </c>
      <c r="CV21" s="276" t="s">
        <v>792</v>
      </c>
      <c r="CW21" s="273">
        <v>0</v>
      </c>
      <c r="CX21" s="276" t="s">
        <v>792</v>
      </c>
      <c r="CY21" s="273">
        <v>0</v>
      </c>
      <c r="CZ21" s="273">
        <f t="shared" si="7"/>
        <v>0</v>
      </c>
      <c r="DA21" s="276" t="s">
        <v>792</v>
      </c>
      <c r="DB21" s="276" t="s">
        <v>792</v>
      </c>
      <c r="DC21" s="276" t="s">
        <v>792</v>
      </c>
      <c r="DD21" s="276" t="s">
        <v>792</v>
      </c>
      <c r="DE21" s="276" t="s">
        <v>792</v>
      </c>
      <c r="DF21" s="276" t="s">
        <v>792</v>
      </c>
      <c r="DG21" s="276" t="s">
        <v>792</v>
      </c>
      <c r="DH21" s="276" t="s">
        <v>792</v>
      </c>
      <c r="DI21" s="276" t="s">
        <v>792</v>
      </c>
      <c r="DJ21" s="276" t="s">
        <v>792</v>
      </c>
      <c r="DK21" s="276" t="s">
        <v>792</v>
      </c>
      <c r="DL21" s="276" t="s">
        <v>792</v>
      </c>
      <c r="DM21" s="276" t="s">
        <v>792</v>
      </c>
      <c r="DN21" s="273">
        <v>0</v>
      </c>
      <c r="DO21" s="276" t="s">
        <v>792</v>
      </c>
      <c r="DP21" s="276" t="s">
        <v>792</v>
      </c>
      <c r="DQ21" s="276" t="s">
        <v>792</v>
      </c>
      <c r="DR21" s="276" t="s">
        <v>792</v>
      </c>
      <c r="DS21" s="276" t="s">
        <v>792</v>
      </c>
      <c r="DT21" s="276" t="s">
        <v>792</v>
      </c>
      <c r="DU21" s="276" t="s">
        <v>792</v>
      </c>
      <c r="DV21" s="273">
        <v>0</v>
      </c>
      <c r="DW21" s="276" t="s">
        <v>792</v>
      </c>
      <c r="DX21" s="273">
        <v>0</v>
      </c>
      <c r="DY21" s="273">
        <f t="shared" si="9"/>
        <v>0</v>
      </c>
      <c r="DZ21" s="276" t="s">
        <v>792</v>
      </c>
      <c r="EA21" s="276" t="s">
        <v>792</v>
      </c>
      <c r="EB21" s="276" t="s">
        <v>792</v>
      </c>
      <c r="EC21" s="276" t="s">
        <v>792</v>
      </c>
      <c r="ED21" s="276" t="s">
        <v>792</v>
      </c>
      <c r="EE21" s="276" t="s">
        <v>792</v>
      </c>
      <c r="EF21" s="276" t="s">
        <v>792</v>
      </c>
      <c r="EG21" s="276" t="s">
        <v>792</v>
      </c>
      <c r="EH21" s="276" t="s">
        <v>792</v>
      </c>
      <c r="EI21" s="276" t="s">
        <v>792</v>
      </c>
      <c r="EJ21" s="276" t="s">
        <v>792</v>
      </c>
      <c r="EK21" s="276" t="s">
        <v>792</v>
      </c>
      <c r="EL21" s="273">
        <v>0</v>
      </c>
      <c r="EM21" s="276" t="s">
        <v>792</v>
      </c>
      <c r="EN21" s="276" t="s">
        <v>792</v>
      </c>
      <c r="EO21" s="276" t="s">
        <v>792</v>
      </c>
      <c r="EP21" s="273">
        <v>0</v>
      </c>
      <c r="EQ21" s="276" t="s">
        <v>792</v>
      </c>
      <c r="ER21" s="276" t="s">
        <v>792</v>
      </c>
      <c r="ES21" s="276" t="s">
        <v>792</v>
      </c>
      <c r="ET21" s="276" t="s">
        <v>792</v>
      </c>
      <c r="EU21" s="273">
        <v>0</v>
      </c>
      <c r="EV21" s="276" t="s">
        <v>792</v>
      </c>
      <c r="EW21" s="273">
        <v>0</v>
      </c>
      <c r="EX21" s="273">
        <f t="shared" si="11"/>
        <v>0</v>
      </c>
      <c r="EY21" s="273">
        <v>0</v>
      </c>
      <c r="EZ21" s="276" t="s">
        <v>792</v>
      </c>
      <c r="FA21" s="276" t="s">
        <v>792</v>
      </c>
      <c r="FB21" s="276" t="s">
        <v>792</v>
      </c>
      <c r="FC21" s="273">
        <v>0</v>
      </c>
      <c r="FD21" s="276" t="s">
        <v>792</v>
      </c>
      <c r="FE21" s="276" t="s">
        <v>792</v>
      </c>
      <c r="FF21" s="276" t="s">
        <v>792</v>
      </c>
      <c r="FG21" s="273">
        <v>0</v>
      </c>
      <c r="FH21" s="273">
        <v>0</v>
      </c>
      <c r="FI21" s="273">
        <v>0</v>
      </c>
      <c r="FJ21" s="276" t="s">
        <v>792</v>
      </c>
      <c r="FK21" s="276" t="s">
        <v>792</v>
      </c>
      <c r="FL21" s="276" t="s">
        <v>792</v>
      </c>
      <c r="FM21" s="276" t="s">
        <v>792</v>
      </c>
      <c r="FN21" s="273">
        <v>0</v>
      </c>
      <c r="FO21" s="273">
        <v>0</v>
      </c>
      <c r="FP21" s="276" t="s">
        <v>792</v>
      </c>
      <c r="FQ21" s="276" t="s">
        <v>792</v>
      </c>
      <c r="FR21" s="276" t="s">
        <v>792</v>
      </c>
      <c r="FS21" s="273">
        <v>0</v>
      </c>
      <c r="FT21" s="273">
        <v>0</v>
      </c>
      <c r="FU21" s="276" t="s">
        <v>792</v>
      </c>
      <c r="FV21" s="273">
        <v>0</v>
      </c>
      <c r="FW21" s="273">
        <f t="shared" si="14"/>
        <v>856</v>
      </c>
      <c r="FX21" s="273">
        <v>327</v>
      </c>
      <c r="FY21" s="273">
        <v>6</v>
      </c>
      <c r="FZ21" s="273">
        <v>170</v>
      </c>
      <c r="GA21" s="273">
        <v>0</v>
      </c>
      <c r="GB21" s="273">
        <v>128</v>
      </c>
      <c r="GC21" s="273">
        <v>112</v>
      </c>
      <c r="GD21" s="273">
        <v>55</v>
      </c>
      <c r="GE21" s="273">
        <v>0</v>
      </c>
      <c r="GF21" s="273">
        <v>45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792</v>
      </c>
      <c r="GM21" s="276" t="s">
        <v>792</v>
      </c>
      <c r="GN21" s="276" t="s">
        <v>792</v>
      </c>
      <c r="GO21" s="273">
        <v>0</v>
      </c>
      <c r="GP21" s="273">
        <v>0</v>
      </c>
      <c r="GQ21" s="273">
        <v>0</v>
      </c>
      <c r="GR21" s="273">
        <v>2</v>
      </c>
      <c r="GS21" s="273">
        <v>0</v>
      </c>
      <c r="GT21" s="273">
        <v>0</v>
      </c>
      <c r="GU21" s="273">
        <v>11</v>
      </c>
    </row>
    <row r="22" spans="1:20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18"/>
        <v>658</v>
      </c>
      <c r="E22" s="273">
        <f t="shared" si="19"/>
        <v>23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294</v>
      </c>
      <c r="J22" s="273">
        <f t="shared" si="24"/>
        <v>133</v>
      </c>
      <c r="K22" s="273">
        <f t="shared" si="25"/>
        <v>92</v>
      </c>
      <c r="L22" s="273">
        <f t="shared" si="26"/>
        <v>0</v>
      </c>
      <c r="M22" s="273">
        <f t="shared" si="27"/>
        <v>116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0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792</v>
      </c>
      <c r="AQ22" s="276" t="s">
        <v>792</v>
      </c>
      <c r="AR22" s="273">
        <v>0</v>
      </c>
      <c r="AS22" s="276" t="s">
        <v>792</v>
      </c>
      <c r="AT22" s="276" t="s">
        <v>792</v>
      </c>
      <c r="AU22" s="273">
        <v>0</v>
      </c>
      <c r="AV22" s="276" t="s">
        <v>792</v>
      </c>
      <c r="AW22" s="273">
        <v>0</v>
      </c>
      <c r="AX22" s="276" t="s">
        <v>792</v>
      </c>
      <c r="AY22" s="273">
        <v>0</v>
      </c>
      <c r="AZ22" s="276" t="s">
        <v>792</v>
      </c>
      <c r="BA22" s="273">
        <v>0</v>
      </c>
      <c r="BB22" s="273">
        <f t="shared" si="3"/>
        <v>138</v>
      </c>
      <c r="BC22" s="273">
        <v>0</v>
      </c>
      <c r="BD22" s="273">
        <v>0</v>
      </c>
      <c r="BE22" s="273">
        <v>0</v>
      </c>
      <c r="BF22" s="273">
        <v>0</v>
      </c>
      <c r="BG22" s="273">
        <v>138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792</v>
      </c>
      <c r="BP22" s="276" t="s">
        <v>792</v>
      </c>
      <c r="BQ22" s="276" t="s">
        <v>792</v>
      </c>
      <c r="BR22" s="276" t="s">
        <v>792</v>
      </c>
      <c r="BS22" s="276" t="s">
        <v>792</v>
      </c>
      <c r="BT22" s="276" t="s">
        <v>792</v>
      </c>
      <c r="BU22" s="276" t="s">
        <v>792</v>
      </c>
      <c r="BV22" s="276" t="s">
        <v>792</v>
      </c>
      <c r="BW22" s="276" t="s">
        <v>792</v>
      </c>
      <c r="BX22" s="273">
        <v>0</v>
      </c>
      <c r="BY22" s="276" t="s">
        <v>792</v>
      </c>
      <c r="BZ22" s="273">
        <v>0</v>
      </c>
      <c r="CA22" s="273">
        <f t="shared" si="5"/>
        <v>0</v>
      </c>
      <c r="CB22" s="276" t="s">
        <v>792</v>
      </c>
      <c r="CC22" s="276" t="s">
        <v>792</v>
      </c>
      <c r="CD22" s="276" t="s">
        <v>792</v>
      </c>
      <c r="CE22" s="276" t="s">
        <v>792</v>
      </c>
      <c r="CF22" s="276" t="s">
        <v>792</v>
      </c>
      <c r="CG22" s="276" t="s">
        <v>792</v>
      </c>
      <c r="CH22" s="276" t="s">
        <v>792</v>
      </c>
      <c r="CI22" s="276" t="s">
        <v>792</v>
      </c>
      <c r="CJ22" s="276" t="s">
        <v>792</v>
      </c>
      <c r="CK22" s="276" t="s">
        <v>792</v>
      </c>
      <c r="CL22" s="276" t="s">
        <v>792</v>
      </c>
      <c r="CM22" s="276" t="s">
        <v>792</v>
      </c>
      <c r="CN22" s="273">
        <v>0</v>
      </c>
      <c r="CO22" s="276" t="s">
        <v>792</v>
      </c>
      <c r="CP22" s="276" t="s">
        <v>792</v>
      </c>
      <c r="CQ22" s="276" t="s">
        <v>792</v>
      </c>
      <c r="CR22" s="276" t="s">
        <v>792</v>
      </c>
      <c r="CS22" s="276" t="s">
        <v>792</v>
      </c>
      <c r="CT22" s="276" t="s">
        <v>792</v>
      </c>
      <c r="CU22" s="276" t="s">
        <v>792</v>
      </c>
      <c r="CV22" s="276" t="s">
        <v>792</v>
      </c>
      <c r="CW22" s="273">
        <v>0</v>
      </c>
      <c r="CX22" s="276" t="s">
        <v>792</v>
      </c>
      <c r="CY22" s="273">
        <v>0</v>
      </c>
      <c r="CZ22" s="273">
        <f t="shared" si="7"/>
        <v>0</v>
      </c>
      <c r="DA22" s="276" t="s">
        <v>792</v>
      </c>
      <c r="DB22" s="276" t="s">
        <v>792</v>
      </c>
      <c r="DC22" s="276" t="s">
        <v>792</v>
      </c>
      <c r="DD22" s="276" t="s">
        <v>792</v>
      </c>
      <c r="DE22" s="276" t="s">
        <v>792</v>
      </c>
      <c r="DF22" s="276" t="s">
        <v>792</v>
      </c>
      <c r="DG22" s="276" t="s">
        <v>792</v>
      </c>
      <c r="DH22" s="276" t="s">
        <v>792</v>
      </c>
      <c r="DI22" s="276" t="s">
        <v>792</v>
      </c>
      <c r="DJ22" s="276" t="s">
        <v>792</v>
      </c>
      <c r="DK22" s="276" t="s">
        <v>792</v>
      </c>
      <c r="DL22" s="276" t="s">
        <v>792</v>
      </c>
      <c r="DM22" s="276" t="s">
        <v>792</v>
      </c>
      <c r="DN22" s="273">
        <v>0</v>
      </c>
      <c r="DO22" s="276" t="s">
        <v>792</v>
      </c>
      <c r="DP22" s="276" t="s">
        <v>792</v>
      </c>
      <c r="DQ22" s="276" t="s">
        <v>792</v>
      </c>
      <c r="DR22" s="276" t="s">
        <v>792</v>
      </c>
      <c r="DS22" s="276" t="s">
        <v>792</v>
      </c>
      <c r="DT22" s="276" t="s">
        <v>792</v>
      </c>
      <c r="DU22" s="276" t="s">
        <v>792</v>
      </c>
      <c r="DV22" s="273">
        <v>0</v>
      </c>
      <c r="DW22" s="276" t="s">
        <v>792</v>
      </c>
      <c r="DX22" s="273">
        <v>0</v>
      </c>
      <c r="DY22" s="273">
        <f t="shared" si="9"/>
        <v>0</v>
      </c>
      <c r="DZ22" s="276" t="s">
        <v>792</v>
      </c>
      <c r="EA22" s="276" t="s">
        <v>792</v>
      </c>
      <c r="EB22" s="276" t="s">
        <v>792</v>
      </c>
      <c r="EC22" s="276" t="s">
        <v>792</v>
      </c>
      <c r="ED22" s="276" t="s">
        <v>792</v>
      </c>
      <c r="EE22" s="276" t="s">
        <v>792</v>
      </c>
      <c r="EF22" s="276" t="s">
        <v>792</v>
      </c>
      <c r="EG22" s="276" t="s">
        <v>792</v>
      </c>
      <c r="EH22" s="276" t="s">
        <v>792</v>
      </c>
      <c r="EI22" s="276" t="s">
        <v>792</v>
      </c>
      <c r="EJ22" s="276" t="s">
        <v>792</v>
      </c>
      <c r="EK22" s="276" t="s">
        <v>792</v>
      </c>
      <c r="EL22" s="273">
        <v>0</v>
      </c>
      <c r="EM22" s="276" t="s">
        <v>792</v>
      </c>
      <c r="EN22" s="276" t="s">
        <v>792</v>
      </c>
      <c r="EO22" s="276" t="s">
        <v>792</v>
      </c>
      <c r="EP22" s="273">
        <v>0</v>
      </c>
      <c r="EQ22" s="276" t="s">
        <v>792</v>
      </c>
      <c r="ER22" s="276" t="s">
        <v>792</v>
      </c>
      <c r="ES22" s="276" t="s">
        <v>792</v>
      </c>
      <c r="ET22" s="276" t="s">
        <v>792</v>
      </c>
      <c r="EU22" s="273">
        <v>0</v>
      </c>
      <c r="EV22" s="276" t="s">
        <v>792</v>
      </c>
      <c r="EW22" s="273">
        <v>0</v>
      </c>
      <c r="EX22" s="273">
        <f t="shared" si="11"/>
        <v>156</v>
      </c>
      <c r="EY22" s="273">
        <v>0</v>
      </c>
      <c r="EZ22" s="276" t="s">
        <v>792</v>
      </c>
      <c r="FA22" s="276" t="s">
        <v>792</v>
      </c>
      <c r="FB22" s="276" t="s">
        <v>792</v>
      </c>
      <c r="FC22" s="273">
        <v>156</v>
      </c>
      <c r="FD22" s="276" t="s">
        <v>792</v>
      </c>
      <c r="FE22" s="276" t="s">
        <v>792</v>
      </c>
      <c r="FF22" s="276" t="s">
        <v>792</v>
      </c>
      <c r="FG22" s="273">
        <v>0</v>
      </c>
      <c r="FH22" s="273">
        <v>0</v>
      </c>
      <c r="FI22" s="273">
        <v>0</v>
      </c>
      <c r="FJ22" s="276" t="s">
        <v>792</v>
      </c>
      <c r="FK22" s="276" t="s">
        <v>792</v>
      </c>
      <c r="FL22" s="276" t="s">
        <v>792</v>
      </c>
      <c r="FM22" s="276" t="s">
        <v>792</v>
      </c>
      <c r="FN22" s="273">
        <v>0</v>
      </c>
      <c r="FO22" s="273">
        <v>0</v>
      </c>
      <c r="FP22" s="276" t="s">
        <v>792</v>
      </c>
      <c r="FQ22" s="276" t="s">
        <v>792</v>
      </c>
      <c r="FR22" s="276" t="s">
        <v>792</v>
      </c>
      <c r="FS22" s="273">
        <v>0</v>
      </c>
      <c r="FT22" s="273">
        <v>0</v>
      </c>
      <c r="FU22" s="276" t="s">
        <v>792</v>
      </c>
      <c r="FV22" s="273">
        <v>0</v>
      </c>
      <c r="FW22" s="273">
        <f t="shared" si="14"/>
        <v>364</v>
      </c>
      <c r="FX22" s="273">
        <v>23</v>
      </c>
      <c r="FY22" s="273">
        <v>0</v>
      </c>
      <c r="FZ22" s="273">
        <v>0</v>
      </c>
      <c r="GA22" s="273">
        <v>0</v>
      </c>
      <c r="GB22" s="273">
        <v>0</v>
      </c>
      <c r="GC22" s="273">
        <v>133</v>
      </c>
      <c r="GD22" s="273">
        <v>92</v>
      </c>
      <c r="GE22" s="273">
        <v>0</v>
      </c>
      <c r="GF22" s="273">
        <v>116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792</v>
      </c>
      <c r="GM22" s="276" t="s">
        <v>792</v>
      </c>
      <c r="GN22" s="276" t="s">
        <v>792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18"/>
        <v>375</v>
      </c>
      <c r="E23" s="273">
        <f t="shared" si="19"/>
        <v>10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220</v>
      </c>
      <c r="J23" s="273">
        <f t="shared" si="24"/>
        <v>55</v>
      </c>
      <c r="K23" s="273">
        <f t="shared" si="25"/>
        <v>30</v>
      </c>
      <c r="L23" s="273">
        <f t="shared" si="26"/>
        <v>0</v>
      </c>
      <c r="M23" s="273">
        <f t="shared" si="27"/>
        <v>60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792</v>
      </c>
      <c r="AQ23" s="276" t="s">
        <v>792</v>
      </c>
      <c r="AR23" s="273">
        <v>0</v>
      </c>
      <c r="AS23" s="276" t="s">
        <v>792</v>
      </c>
      <c r="AT23" s="276" t="s">
        <v>792</v>
      </c>
      <c r="AU23" s="273">
        <v>0</v>
      </c>
      <c r="AV23" s="276" t="s">
        <v>792</v>
      </c>
      <c r="AW23" s="273">
        <v>0</v>
      </c>
      <c r="AX23" s="276" t="s">
        <v>792</v>
      </c>
      <c r="AY23" s="273">
        <v>0</v>
      </c>
      <c r="AZ23" s="276" t="s">
        <v>792</v>
      </c>
      <c r="BA23" s="273">
        <v>0</v>
      </c>
      <c r="BB23" s="273">
        <f t="shared" si="3"/>
        <v>107</v>
      </c>
      <c r="BC23" s="273">
        <v>0</v>
      </c>
      <c r="BD23" s="273">
        <v>0</v>
      </c>
      <c r="BE23" s="273">
        <v>0</v>
      </c>
      <c r="BF23" s="273">
        <v>0</v>
      </c>
      <c r="BG23" s="273">
        <v>107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792</v>
      </c>
      <c r="BP23" s="276" t="s">
        <v>792</v>
      </c>
      <c r="BQ23" s="276" t="s">
        <v>792</v>
      </c>
      <c r="BR23" s="276" t="s">
        <v>792</v>
      </c>
      <c r="BS23" s="276" t="s">
        <v>792</v>
      </c>
      <c r="BT23" s="276" t="s">
        <v>792</v>
      </c>
      <c r="BU23" s="276" t="s">
        <v>792</v>
      </c>
      <c r="BV23" s="276" t="s">
        <v>792</v>
      </c>
      <c r="BW23" s="276" t="s">
        <v>792</v>
      </c>
      <c r="BX23" s="273">
        <v>0</v>
      </c>
      <c r="BY23" s="276" t="s">
        <v>792</v>
      </c>
      <c r="BZ23" s="273">
        <v>0</v>
      </c>
      <c r="CA23" s="273">
        <f t="shared" si="5"/>
        <v>0</v>
      </c>
      <c r="CB23" s="276" t="s">
        <v>792</v>
      </c>
      <c r="CC23" s="276" t="s">
        <v>792</v>
      </c>
      <c r="CD23" s="276" t="s">
        <v>792</v>
      </c>
      <c r="CE23" s="276" t="s">
        <v>792</v>
      </c>
      <c r="CF23" s="276" t="s">
        <v>792</v>
      </c>
      <c r="CG23" s="276" t="s">
        <v>792</v>
      </c>
      <c r="CH23" s="276" t="s">
        <v>792</v>
      </c>
      <c r="CI23" s="276" t="s">
        <v>792</v>
      </c>
      <c r="CJ23" s="276" t="s">
        <v>792</v>
      </c>
      <c r="CK23" s="276" t="s">
        <v>792</v>
      </c>
      <c r="CL23" s="276" t="s">
        <v>792</v>
      </c>
      <c r="CM23" s="276" t="s">
        <v>792</v>
      </c>
      <c r="CN23" s="273">
        <v>0</v>
      </c>
      <c r="CO23" s="276" t="s">
        <v>792</v>
      </c>
      <c r="CP23" s="276" t="s">
        <v>792</v>
      </c>
      <c r="CQ23" s="276" t="s">
        <v>792</v>
      </c>
      <c r="CR23" s="276" t="s">
        <v>792</v>
      </c>
      <c r="CS23" s="276" t="s">
        <v>792</v>
      </c>
      <c r="CT23" s="276" t="s">
        <v>792</v>
      </c>
      <c r="CU23" s="276" t="s">
        <v>792</v>
      </c>
      <c r="CV23" s="276" t="s">
        <v>792</v>
      </c>
      <c r="CW23" s="273">
        <v>0</v>
      </c>
      <c r="CX23" s="276" t="s">
        <v>792</v>
      </c>
      <c r="CY23" s="273">
        <v>0</v>
      </c>
      <c r="CZ23" s="273">
        <f t="shared" si="7"/>
        <v>0</v>
      </c>
      <c r="DA23" s="276" t="s">
        <v>792</v>
      </c>
      <c r="DB23" s="276" t="s">
        <v>792</v>
      </c>
      <c r="DC23" s="276" t="s">
        <v>792</v>
      </c>
      <c r="DD23" s="276" t="s">
        <v>792</v>
      </c>
      <c r="DE23" s="276" t="s">
        <v>792</v>
      </c>
      <c r="DF23" s="276" t="s">
        <v>792</v>
      </c>
      <c r="DG23" s="276" t="s">
        <v>792</v>
      </c>
      <c r="DH23" s="276" t="s">
        <v>792</v>
      </c>
      <c r="DI23" s="276" t="s">
        <v>792</v>
      </c>
      <c r="DJ23" s="276" t="s">
        <v>792</v>
      </c>
      <c r="DK23" s="276" t="s">
        <v>792</v>
      </c>
      <c r="DL23" s="276" t="s">
        <v>792</v>
      </c>
      <c r="DM23" s="276" t="s">
        <v>792</v>
      </c>
      <c r="DN23" s="273">
        <v>0</v>
      </c>
      <c r="DO23" s="276" t="s">
        <v>792</v>
      </c>
      <c r="DP23" s="276" t="s">
        <v>792</v>
      </c>
      <c r="DQ23" s="276" t="s">
        <v>792</v>
      </c>
      <c r="DR23" s="276" t="s">
        <v>792</v>
      </c>
      <c r="DS23" s="276" t="s">
        <v>792</v>
      </c>
      <c r="DT23" s="276" t="s">
        <v>792</v>
      </c>
      <c r="DU23" s="276" t="s">
        <v>792</v>
      </c>
      <c r="DV23" s="273">
        <v>0</v>
      </c>
      <c r="DW23" s="276" t="s">
        <v>792</v>
      </c>
      <c r="DX23" s="273">
        <v>0</v>
      </c>
      <c r="DY23" s="273">
        <f t="shared" si="9"/>
        <v>0</v>
      </c>
      <c r="DZ23" s="276" t="s">
        <v>792</v>
      </c>
      <c r="EA23" s="276" t="s">
        <v>792</v>
      </c>
      <c r="EB23" s="276" t="s">
        <v>792</v>
      </c>
      <c r="EC23" s="276" t="s">
        <v>792</v>
      </c>
      <c r="ED23" s="276" t="s">
        <v>792</v>
      </c>
      <c r="EE23" s="276" t="s">
        <v>792</v>
      </c>
      <c r="EF23" s="276" t="s">
        <v>792</v>
      </c>
      <c r="EG23" s="276" t="s">
        <v>792</v>
      </c>
      <c r="EH23" s="276" t="s">
        <v>792</v>
      </c>
      <c r="EI23" s="276" t="s">
        <v>792</v>
      </c>
      <c r="EJ23" s="276" t="s">
        <v>792</v>
      </c>
      <c r="EK23" s="276" t="s">
        <v>792</v>
      </c>
      <c r="EL23" s="273">
        <v>0</v>
      </c>
      <c r="EM23" s="276" t="s">
        <v>792</v>
      </c>
      <c r="EN23" s="276" t="s">
        <v>792</v>
      </c>
      <c r="EO23" s="276" t="s">
        <v>792</v>
      </c>
      <c r="EP23" s="273">
        <v>0</v>
      </c>
      <c r="EQ23" s="276" t="s">
        <v>792</v>
      </c>
      <c r="ER23" s="276" t="s">
        <v>792</v>
      </c>
      <c r="ES23" s="276" t="s">
        <v>792</v>
      </c>
      <c r="ET23" s="276" t="s">
        <v>792</v>
      </c>
      <c r="EU23" s="273">
        <v>0</v>
      </c>
      <c r="EV23" s="276" t="s">
        <v>792</v>
      </c>
      <c r="EW23" s="273">
        <v>0</v>
      </c>
      <c r="EX23" s="273">
        <f t="shared" si="11"/>
        <v>98</v>
      </c>
      <c r="EY23" s="273">
        <v>0</v>
      </c>
      <c r="EZ23" s="276" t="s">
        <v>792</v>
      </c>
      <c r="FA23" s="276" t="s">
        <v>792</v>
      </c>
      <c r="FB23" s="276" t="s">
        <v>792</v>
      </c>
      <c r="FC23" s="273">
        <v>98</v>
      </c>
      <c r="FD23" s="276" t="s">
        <v>792</v>
      </c>
      <c r="FE23" s="276" t="s">
        <v>792</v>
      </c>
      <c r="FF23" s="276" t="s">
        <v>792</v>
      </c>
      <c r="FG23" s="273">
        <v>0</v>
      </c>
      <c r="FH23" s="273">
        <v>0</v>
      </c>
      <c r="FI23" s="273">
        <v>0</v>
      </c>
      <c r="FJ23" s="276" t="s">
        <v>792</v>
      </c>
      <c r="FK23" s="276" t="s">
        <v>792</v>
      </c>
      <c r="FL23" s="276" t="s">
        <v>792</v>
      </c>
      <c r="FM23" s="276" t="s">
        <v>792</v>
      </c>
      <c r="FN23" s="273">
        <v>0</v>
      </c>
      <c r="FO23" s="273">
        <v>0</v>
      </c>
      <c r="FP23" s="276" t="s">
        <v>792</v>
      </c>
      <c r="FQ23" s="276" t="s">
        <v>792</v>
      </c>
      <c r="FR23" s="276" t="s">
        <v>792</v>
      </c>
      <c r="FS23" s="273">
        <v>0</v>
      </c>
      <c r="FT23" s="273">
        <v>0</v>
      </c>
      <c r="FU23" s="276" t="s">
        <v>792</v>
      </c>
      <c r="FV23" s="273">
        <v>0</v>
      </c>
      <c r="FW23" s="273">
        <f t="shared" si="14"/>
        <v>170</v>
      </c>
      <c r="FX23" s="273">
        <v>10</v>
      </c>
      <c r="FY23" s="273">
        <v>0</v>
      </c>
      <c r="FZ23" s="273">
        <v>0</v>
      </c>
      <c r="GA23" s="273">
        <v>0</v>
      </c>
      <c r="GB23" s="273">
        <v>15</v>
      </c>
      <c r="GC23" s="273">
        <v>55</v>
      </c>
      <c r="GD23" s="273">
        <v>30</v>
      </c>
      <c r="GE23" s="273">
        <v>0</v>
      </c>
      <c r="GF23" s="273">
        <v>60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792</v>
      </c>
      <c r="GM23" s="276" t="s">
        <v>792</v>
      </c>
      <c r="GN23" s="276" t="s">
        <v>792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18"/>
        <v>1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0</v>
      </c>
      <c r="J24" s="273">
        <f t="shared" si="24"/>
        <v>0</v>
      </c>
      <c r="K24" s="273">
        <f t="shared" si="25"/>
        <v>0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1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0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792</v>
      </c>
      <c r="AQ24" s="276" t="s">
        <v>792</v>
      </c>
      <c r="AR24" s="273">
        <v>0</v>
      </c>
      <c r="AS24" s="276" t="s">
        <v>792</v>
      </c>
      <c r="AT24" s="276" t="s">
        <v>792</v>
      </c>
      <c r="AU24" s="273">
        <v>0</v>
      </c>
      <c r="AV24" s="276" t="s">
        <v>792</v>
      </c>
      <c r="AW24" s="273">
        <v>0</v>
      </c>
      <c r="AX24" s="276" t="s">
        <v>792</v>
      </c>
      <c r="AY24" s="273">
        <v>0</v>
      </c>
      <c r="AZ24" s="276" t="s">
        <v>792</v>
      </c>
      <c r="BA24" s="273">
        <v>0</v>
      </c>
      <c r="BB24" s="273">
        <f t="shared" si="3"/>
        <v>0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792</v>
      </c>
      <c r="BP24" s="276" t="s">
        <v>792</v>
      </c>
      <c r="BQ24" s="276" t="s">
        <v>792</v>
      </c>
      <c r="BR24" s="276" t="s">
        <v>792</v>
      </c>
      <c r="BS24" s="276" t="s">
        <v>792</v>
      </c>
      <c r="BT24" s="276" t="s">
        <v>792</v>
      </c>
      <c r="BU24" s="276" t="s">
        <v>792</v>
      </c>
      <c r="BV24" s="276" t="s">
        <v>792</v>
      </c>
      <c r="BW24" s="276" t="s">
        <v>792</v>
      </c>
      <c r="BX24" s="273">
        <v>0</v>
      </c>
      <c r="BY24" s="276" t="s">
        <v>792</v>
      </c>
      <c r="BZ24" s="273">
        <v>0</v>
      </c>
      <c r="CA24" s="273">
        <f t="shared" si="5"/>
        <v>0</v>
      </c>
      <c r="CB24" s="276" t="s">
        <v>792</v>
      </c>
      <c r="CC24" s="276" t="s">
        <v>792</v>
      </c>
      <c r="CD24" s="276" t="s">
        <v>792</v>
      </c>
      <c r="CE24" s="276" t="s">
        <v>792</v>
      </c>
      <c r="CF24" s="276" t="s">
        <v>792</v>
      </c>
      <c r="CG24" s="276" t="s">
        <v>792</v>
      </c>
      <c r="CH24" s="276" t="s">
        <v>792</v>
      </c>
      <c r="CI24" s="276" t="s">
        <v>792</v>
      </c>
      <c r="CJ24" s="276" t="s">
        <v>792</v>
      </c>
      <c r="CK24" s="276" t="s">
        <v>792</v>
      </c>
      <c r="CL24" s="276" t="s">
        <v>792</v>
      </c>
      <c r="CM24" s="276" t="s">
        <v>792</v>
      </c>
      <c r="CN24" s="273">
        <v>0</v>
      </c>
      <c r="CO24" s="276" t="s">
        <v>792</v>
      </c>
      <c r="CP24" s="276" t="s">
        <v>792</v>
      </c>
      <c r="CQ24" s="276" t="s">
        <v>792</v>
      </c>
      <c r="CR24" s="276" t="s">
        <v>792</v>
      </c>
      <c r="CS24" s="276" t="s">
        <v>792</v>
      </c>
      <c r="CT24" s="276" t="s">
        <v>792</v>
      </c>
      <c r="CU24" s="276" t="s">
        <v>792</v>
      </c>
      <c r="CV24" s="276" t="s">
        <v>792</v>
      </c>
      <c r="CW24" s="273">
        <v>0</v>
      </c>
      <c r="CX24" s="276" t="s">
        <v>792</v>
      </c>
      <c r="CY24" s="273">
        <v>0</v>
      </c>
      <c r="CZ24" s="273">
        <f t="shared" si="7"/>
        <v>0</v>
      </c>
      <c r="DA24" s="276" t="s">
        <v>792</v>
      </c>
      <c r="DB24" s="276" t="s">
        <v>792</v>
      </c>
      <c r="DC24" s="276" t="s">
        <v>792</v>
      </c>
      <c r="DD24" s="276" t="s">
        <v>792</v>
      </c>
      <c r="DE24" s="276" t="s">
        <v>792</v>
      </c>
      <c r="DF24" s="276" t="s">
        <v>792</v>
      </c>
      <c r="DG24" s="276" t="s">
        <v>792</v>
      </c>
      <c r="DH24" s="276" t="s">
        <v>792</v>
      </c>
      <c r="DI24" s="276" t="s">
        <v>792</v>
      </c>
      <c r="DJ24" s="276" t="s">
        <v>792</v>
      </c>
      <c r="DK24" s="276" t="s">
        <v>792</v>
      </c>
      <c r="DL24" s="276" t="s">
        <v>792</v>
      </c>
      <c r="DM24" s="276" t="s">
        <v>792</v>
      </c>
      <c r="DN24" s="273">
        <v>0</v>
      </c>
      <c r="DO24" s="276" t="s">
        <v>792</v>
      </c>
      <c r="DP24" s="276" t="s">
        <v>792</v>
      </c>
      <c r="DQ24" s="276" t="s">
        <v>792</v>
      </c>
      <c r="DR24" s="276" t="s">
        <v>792</v>
      </c>
      <c r="DS24" s="276" t="s">
        <v>792</v>
      </c>
      <c r="DT24" s="276" t="s">
        <v>792</v>
      </c>
      <c r="DU24" s="276" t="s">
        <v>792</v>
      </c>
      <c r="DV24" s="273">
        <v>0</v>
      </c>
      <c r="DW24" s="276" t="s">
        <v>792</v>
      </c>
      <c r="DX24" s="273">
        <v>0</v>
      </c>
      <c r="DY24" s="273">
        <f t="shared" si="9"/>
        <v>1</v>
      </c>
      <c r="DZ24" s="276" t="s">
        <v>792</v>
      </c>
      <c r="EA24" s="276" t="s">
        <v>792</v>
      </c>
      <c r="EB24" s="276" t="s">
        <v>792</v>
      </c>
      <c r="EC24" s="276" t="s">
        <v>792</v>
      </c>
      <c r="ED24" s="276" t="s">
        <v>792</v>
      </c>
      <c r="EE24" s="276" t="s">
        <v>792</v>
      </c>
      <c r="EF24" s="276" t="s">
        <v>792</v>
      </c>
      <c r="EG24" s="276" t="s">
        <v>792</v>
      </c>
      <c r="EH24" s="276" t="s">
        <v>792</v>
      </c>
      <c r="EI24" s="276" t="s">
        <v>792</v>
      </c>
      <c r="EJ24" s="276" t="s">
        <v>792</v>
      </c>
      <c r="EK24" s="276" t="s">
        <v>792</v>
      </c>
      <c r="EL24" s="273">
        <v>0</v>
      </c>
      <c r="EM24" s="276" t="s">
        <v>792</v>
      </c>
      <c r="EN24" s="276" t="s">
        <v>792</v>
      </c>
      <c r="EO24" s="276" t="s">
        <v>792</v>
      </c>
      <c r="EP24" s="273">
        <v>1</v>
      </c>
      <c r="EQ24" s="276" t="s">
        <v>792</v>
      </c>
      <c r="ER24" s="276" t="s">
        <v>792</v>
      </c>
      <c r="ES24" s="276" t="s">
        <v>792</v>
      </c>
      <c r="ET24" s="276" t="s">
        <v>792</v>
      </c>
      <c r="EU24" s="273">
        <v>0</v>
      </c>
      <c r="EV24" s="276" t="s">
        <v>792</v>
      </c>
      <c r="EW24" s="273">
        <v>0</v>
      </c>
      <c r="EX24" s="273">
        <f t="shared" si="11"/>
        <v>0</v>
      </c>
      <c r="EY24" s="273">
        <v>0</v>
      </c>
      <c r="EZ24" s="276" t="s">
        <v>792</v>
      </c>
      <c r="FA24" s="276" t="s">
        <v>792</v>
      </c>
      <c r="FB24" s="276" t="s">
        <v>792</v>
      </c>
      <c r="FC24" s="273">
        <v>0</v>
      </c>
      <c r="FD24" s="276" t="s">
        <v>792</v>
      </c>
      <c r="FE24" s="276" t="s">
        <v>792</v>
      </c>
      <c r="FF24" s="276" t="s">
        <v>792</v>
      </c>
      <c r="FG24" s="273">
        <v>0</v>
      </c>
      <c r="FH24" s="273">
        <v>0</v>
      </c>
      <c r="FI24" s="273">
        <v>0</v>
      </c>
      <c r="FJ24" s="276" t="s">
        <v>792</v>
      </c>
      <c r="FK24" s="276" t="s">
        <v>792</v>
      </c>
      <c r="FL24" s="276" t="s">
        <v>792</v>
      </c>
      <c r="FM24" s="276" t="s">
        <v>792</v>
      </c>
      <c r="FN24" s="273">
        <v>0</v>
      </c>
      <c r="FO24" s="273">
        <v>0</v>
      </c>
      <c r="FP24" s="276" t="s">
        <v>792</v>
      </c>
      <c r="FQ24" s="276" t="s">
        <v>792</v>
      </c>
      <c r="FR24" s="276" t="s">
        <v>792</v>
      </c>
      <c r="FS24" s="273">
        <v>0</v>
      </c>
      <c r="FT24" s="273">
        <v>0</v>
      </c>
      <c r="FU24" s="276" t="s">
        <v>792</v>
      </c>
      <c r="FV24" s="273">
        <v>0</v>
      </c>
      <c r="FW24" s="273">
        <f t="shared" si="14"/>
        <v>0</v>
      </c>
      <c r="FX24" s="273">
        <v>0</v>
      </c>
      <c r="FY24" s="273">
        <v>0</v>
      </c>
      <c r="FZ24" s="273">
        <v>0</v>
      </c>
      <c r="GA24" s="273">
        <v>0</v>
      </c>
      <c r="GB24" s="273">
        <v>0</v>
      </c>
      <c r="GC24" s="273">
        <v>0</v>
      </c>
      <c r="GD24" s="273">
        <v>0</v>
      </c>
      <c r="GE24" s="273">
        <v>0</v>
      </c>
      <c r="GF24" s="273">
        <v>0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792</v>
      </c>
      <c r="GM24" s="276" t="s">
        <v>792</v>
      </c>
      <c r="GN24" s="276" t="s">
        <v>792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18"/>
        <v>16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16</v>
      </c>
      <c r="J25" s="273">
        <f t="shared" si="24"/>
        <v>0</v>
      </c>
      <c r="K25" s="273">
        <f t="shared" si="25"/>
        <v>0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0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792</v>
      </c>
      <c r="AQ25" s="276" t="s">
        <v>792</v>
      </c>
      <c r="AR25" s="273">
        <v>0</v>
      </c>
      <c r="AS25" s="276" t="s">
        <v>792</v>
      </c>
      <c r="AT25" s="276" t="s">
        <v>792</v>
      </c>
      <c r="AU25" s="273">
        <v>0</v>
      </c>
      <c r="AV25" s="276" t="s">
        <v>792</v>
      </c>
      <c r="AW25" s="273">
        <v>0</v>
      </c>
      <c r="AX25" s="276" t="s">
        <v>792</v>
      </c>
      <c r="AY25" s="273">
        <v>0</v>
      </c>
      <c r="AZ25" s="276" t="s">
        <v>792</v>
      </c>
      <c r="BA25" s="273">
        <v>0</v>
      </c>
      <c r="BB25" s="273">
        <f t="shared" si="3"/>
        <v>0</v>
      </c>
      <c r="BC25" s="273">
        <v>0</v>
      </c>
      <c r="BD25" s="273">
        <v>0</v>
      </c>
      <c r="BE25" s="273">
        <v>0</v>
      </c>
      <c r="BF25" s="273"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792</v>
      </c>
      <c r="BP25" s="276" t="s">
        <v>792</v>
      </c>
      <c r="BQ25" s="276" t="s">
        <v>792</v>
      </c>
      <c r="BR25" s="276" t="s">
        <v>792</v>
      </c>
      <c r="BS25" s="276" t="s">
        <v>792</v>
      </c>
      <c r="BT25" s="276" t="s">
        <v>792</v>
      </c>
      <c r="BU25" s="276" t="s">
        <v>792</v>
      </c>
      <c r="BV25" s="276" t="s">
        <v>792</v>
      </c>
      <c r="BW25" s="276" t="s">
        <v>792</v>
      </c>
      <c r="BX25" s="273">
        <v>0</v>
      </c>
      <c r="BY25" s="276" t="s">
        <v>792</v>
      </c>
      <c r="BZ25" s="273">
        <v>0</v>
      </c>
      <c r="CA25" s="273">
        <f t="shared" si="5"/>
        <v>0</v>
      </c>
      <c r="CB25" s="276" t="s">
        <v>792</v>
      </c>
      <c r="CC25" s="276" t="s">
        <v>792</v>
      </c>
      <c r="CD25" s="276" t="s">
        <v>792</v>
      </c>
      <c r="CE25" s="276" t="s">
        <v>792</v>
      </c>
      <c r="CF25" s="276" t="s">
        <v>792</v>
      </c>
      <c r="CG25" s="276" t="s">
        <v>792</v>
      </c>
      <c r="CH25" s="276" t="s">
        <v>792</v>
      </c>
      <c r="CI25" s="276" t="s">
        <v>792</v>
      </c>
      <c r="CJ25" s="276" t="s">
        <v>792</v>
      </c>
      <c r="CK25" s="276" t="s">
        <v>792</v>
      </c>
      <c r="CL25" s="276" t="s">
        <v>792</v>
      </c>
      <c r="CM25" s="276" t="s">
        <v>792</v>
      </c>
      <c r="CN25" s="273">
        <v>0</v>
      </c>
      <c r="CO25" s="276" t="s">
        <v>792</v>
      </c>
      <c r="CP25" s="276" t="s">
        <v>792</v>
      </c>
      <c r="CQ25" s="276" t="s">
        <v>792</v>
      </c>
      <c r="CR25" s="276" t="s">
        <v>792</v>
      </c>
      <c r="CS25" s="276" t="s">
        <v>792</v>
      </c>
      <c r="CT25" s="276" t="s">
        <v>792</v>
      </c>
      <c r="CU25" s="276" t="s">
        <v>792</v>
      </c>
      <c r="CV25" s="276" t="s">
        <v>792</v>
      </c>
      <c r="CW25" s="273">
        <v>0</v>
      </c>
      <c r="CX25" s="276" t="s">
        <v>792</v>
      </c>
      <c r="CY25" s="273">
        <v>0</v>
      </c>
      <c r="CZ25" s="273">
        <f t="shared" si="7"/>
        <v>0</v>
      </c>
      <c r="DA25" s="276" t="s">
        <v>792</v>
      </c>
      <c r="DB25" s="276" t="s">
        <v>792</v>
      </c>
      <c r="DC25" s="276" t="s">
        <v>792</v>
      </c>
      <c r="DD25" s="276" t="s">
        <v>792</v>
      </c>
      <c r="DE25" s="276" t="s">
        <v>792</v>
      </c>
      <c r="DF25" s="276" t="s">
        <v>792</v>
      </c>
      <c r="DG25" s="276" t="s">
        <v>792</v>
      </c>
      <c r="DH25" s="276" t="s">
        <v>792</v>
      </c>
      <c r="DI25" s="276" t="s">
        <v>792</v>
      </c>
      <c r="DJ25" s="276" t="s">
        <v>792</v>
      </c>
      <c r="DK25" s="276" t="s">
        <v>792</v>
      </c>
      <c r="DL25" s="276" t="s">
        <v>792</v>
      </c>
      <c r="DM25" s="276" t="s">
        <v>792</v>
      </c>
      <c r="DN25" s="273">
        <v>0</v>
      </c>
      <c r="DO25" s="276" t="s">
        <v>792</v>
      </c>
      <c r="DP25" s="276" t="s">
        <v>792</v>
      </c>
      <c r="DQ25" s="276" t="s">
        <v>792</v>
      </c>
      <c r="DR25" s="276" t="s">
        <v>792</v>
      </c>
      <c r="DS25" s="276" t="s">
        <v>792</v>
      </c>
      <c r="DT25" s="276" t="s">
        <v>792</v>
      </c>
      <c r="DU25" s="276" t="s">
        <v>792</v>
      </c>
      <c r="DV25" s="273">
        <v>0</v>
      </c>
      <c r="DW25" s="276" t="s">
        <v>792</v>
      </c>
      <c r="DX25" s="273">
        <v>0</v>
      </c>
      <c r="DY25" s="273">
        <f t="shared" si="9"/>
        <v>0</v>
      </c>
      <c r="DZ25" s="276" t="s">
        <v>792</v>
      </c>
      <c r="EA25" s="276" t="s">
        <v>792</v>
      </c>
      <c r="EB25" s="276" t="s">
        <v>792</v>
      </c>
      <c r="EC25" s="276" t="s">
        <v>792</v>
      </c>
      <c r="ED25" s="276" t="s">
        <v>792</v>
      </c>
      <c r="EE25" s="276" t="s">
        <v>792</v>
      </c>
      <c r="EF25" s="276" t="s">
        <v>792</v>
      </c>
      <c r="EG25" s="276" t="s">
        <v>792</v>
      </c>
      <c r="EH25" s="276" t="s">
        <v>792</v>
      </c>
      <c r="EI25" s="276" t="s">
        <v>792</v>
      </c>
      <c r="EJ25" s="276" t="s">
        <v>792</v>
      </c>
      <c r="EK25" s="276" t="s">
        <v>792</v>
      </c>
      <c r="EL25" s="273">
        <v>0</v>
      </c>
      <c r="EM25" s="276" t="s">
        <v>792</v>
      </c>
      <c r="EN25" s="276" t="s">
        <v>792</v>
      </c>
      <c r="EO25" s="276" t="s">
        <v>792</v>
      </c>
      <c r="EP25" s="273">
        <v>0</v>
      </c>
      <c r="EQ25" s="276" t="s">
        <v>792</v>
      </c>
      <c r="ER25" s="276" t="s">
        <v>792</v>
      </c>
      <c r="ES25" s="276" t="s">
        <v>792</v>
      </c>
      <c r="ET25" s="276" t="s">
        <v>792</v>
      </c>
      <c r="EU25" s="273">
        <v>0</v>
      </c>
      <c r="EV25" s="276" t="s">
        <v>792</v>
      </c>
      <c r="EW25" s="273">
        <v>0</v>
      </c>
      <c r="EX25" s="273">
        <f t="shared" si="11"/>
        <v>0</v>
      </c>
      <c r="EY25" s="273">
        <v>0</v>
      </c>
      <c r="EZ25" s="276" t="s">
        <v>792</v>
      </c>
      <c r="FA25" s="276" t="s">
        <v>792</v>
      </c>
      <c r="FB25" s="276" t="s">
        <v>792</v>
      </c>
      <c r="FC25" s="273">
        <v>0</v>
      </c>
      <c r="FD25" s="276" t="s">
        <v>792</v>
      </c>
      <c r="FE25" s="276" t="s">
        <v>792</v>
      </c>
      <c r="FF25" s="276" t="s">
        <v>792</v>
      </c>
      <c r="FG25" s="273">
        <v>0</v>
      </c>
      <c r="FH25" s="273">
        <v>0</v>
      </c>
      <c r="FI25" s="273">
        <v>0</v>
      </c>
      <c r="FJ25" s="276" t="s">
        <v>792</v>
      </c>
      <c r="FK25" s="276" t="s">
        <v>792</v>
      </c>
      <c r="FL25" s="276" t="s">
        <v>792</v>
      </c>
      <c r="FM25" s="276" t="s">
        <v>792</v>
      </c>
      <c r="FN25" s="273">
        <v>0</v>
      </c>
      <c r="FO25" s="273">
        <v>0</v>
      </c>
      <c r="FP25" s="276" t="s">
        <v>792</v>
      </c>
      <c r="FQ25" s="276" t="s">
        <v>792</v>
      </c>
      <c r="FR25" s="276" t="s">
        <v>792</v>
      </c>
      <c r="FS25" s="273">
        <v>0</v>
      </c>
      <c r="FT25" s="273">
        <v>0</v>
      </c>
      <c r="FU25" s="276" t="s">
        <v>792</v>
      </c>
      <c r="FV25" s="273">
        <v>0</v>
      </c>
      <c r="FW25" s="273">
        <f t="shared" si="14"/>
        <v>16</v>
      </c>
      <c r="FX25" s="273">
        <v>0</v>
      </c>
      <c r="FY25" s="273">
        <v>0</v>
      </c>
      <c r="FZ25" s="273">
        <v>0</v>
      </c>
      <c r="GA25" s="273">
        <v>0</v>
      </c>
      <c r="GB25" s="273">
        <v>16</v>
      </c>
      <c r="GC25" s="273">
        <v>0</v>
      </c>
      <c r="GD25" s="273">
        <v>0</v>
      </c>
      <c r="GE25" s="273">
        <v>0</v>
      </c>
      <c r="GF25" s="273">
        <v>0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792</v>
      </c>
      <c r="GM25" s="276" t="s">
        <v>792</v>
      </c>
      <c r="GN25" s="276" t="s">
        <v>792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0</v>
      </c>
    </row>
    <row r="26" spans="1:203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18"/>
        <v>1598</v>
      </c>
      <c r="E26" s="273">
        <f t="shared" si="19"/>
        <v>812</v>
      </c>
      <c r="F26" s="273">
        <f t="shared" si="20"/>
        <v>1</v>
      </c>
      <c r="G26" s="273">
        <f t="shared" si="21"/>
        <v>0</v>
      </c>
      <c r="H26" s="273">
        <f t="shared" si="22"/>
        <v>0</v>
      </c>
      <c r="I26" s="273">
        <f t="shared" si="23"/>
        <v>80</v>
      </c>
      <c r="J26" s="273">
        <f t="shared" si="24"/>
        <v>108</v>
      </c>
      <c r="K26" s="273">
        <f t="shared" si="25"/>
        <v>74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523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792</v>
      </c>
      <c r="AQ26" s="276" t="s">
        <v>792</v>
      </c>
      <c r="AR26" s="273">
        <v>0</v>
      </c>
      <c r="AS26" s="276" t="s">
        <v>792</v>
      </c>
      <c r="AT26" s="276" t="s">
        <v>792</v>
      </c>
      <c r="AU26" s="273">
        <v>0</v>
      </c>
      <c r="AV26" s="276" t="s">
        <v>792</v>
      </c>
      <c r="AW26" s="273">
        <v>0</v>
      </c>
      <c r="AX26" s="276" t="s">
        <v>792</v>
      </c>
      <c r="AY26" s="273">
        <v>0</v>
      </c>
      <c r="AZ26" s="276" t="s">
        <v>792</v>
      </c>
      <c r="BA26" s="273">
        <v>0</v>
      </c>
      <c r="BB26" s="273">
        <f t="shared" si="3"/>
        <v>30</v>
      </c>
      <c r="BC26" s="273">
        <v>0</v>
      </c>
      <c r="BD26" s="273">
        <v>0</v>
      </c>
      <c r="BE26" s="273">
        <v>0</v>
      </c>
      <c r="BF26" s="273">
        <v>0</v>
      </c>
      <c r="BG26" s="273">
        <v>30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792</v>
      </c>
      <c r="BP26" s="276" t="s">
        <v>792</v>
      </c>
      <c r="BQ26" s="276" t="s">
        <v>792</v>
      </c>
      <c r="BR26" s="276" t="s">
        <v>792</v>
      </c>
      <c r="BS26" s="276" t="s">
        <v>792</v>
      </c>
      <c r="BT26" s="276" t="s">
        <v>792</v>
      </c>
      <c r="BU26" s="276" t="s">
        <v>792</v>
      </c>
      <c r="BV26" s="276" t="s">
        <v>792</v>
      </c>
      <c r="BW26" s="276" t="s">
        <v>792</v>
      </c>
      <c r="BX26" s="273">
        <v>0</v>
      </c>
      <c r="BY26" s="276" t="s">
        <v>792</v>
      </c>
      <c r="BZ26" s="273">
        <v>0</v>
      </c>
      <c r="CA26" s="273">
        <f t="shared" si="5"/>
        <v>0</v>
      </c>
      <c r="CB26" s="276" t="s">
        <v>792</v>
      </c>
      <c r="CC26" s="276" t="s">
        <v>792</v>
      </c>
      <c r="CD26" s="276" t="s">
        <v>792</v>
      </c>
      <c r="CE26" s="276" t="s">
        <v>792</v>
      </c>
      <c r="CF26" s="276" t="s">
        <v>792</v>
      </c>
      <c r="CG26" s="276" t="s">
        <v>792</v>
      </c>
      <c r="CH26" s="276" t="s">
        <v>792</v>
      </c>
      <c r="CI26" s="276" t="s">
        <v>792</v>
      </c>
      <c r="CJ26" s="276" t="s">
        <v>792</v>
      </c>
      <c r="CK26" s="276" t="s">
        <v>792</v>
      </c>
      <c r="CL26" s="276" t="s">
        <v>792</v>
      </c>
      <c r="CM26" s="276" t="s">
        <v>792</v>
      </c>
      <c r="CN26" s="273">
        <v>0</v>
      </c>
      <c r="CO26" s="276" t="s">
        <v>792</v>
      </c>
      <c r="CP26" s="276" t="s">
        <v>792</v>
      </c>
      <c r="CQ26" s="276" t="s">
        <v>792</v>
      </c>
      <c r="CR26" s="276" t="s">
        <v>792</v>
      </c>
      <c r="CS26" s="276" t="s">
        <v>792</v>
      </c>
      <c r="CT26" s="276" t="s">
        <v>792</v>
      </c>
      <c r="CU26" s="276" t="s">
        <v>792</v>
      </c>
      <c r="CV26" s="276" t="s">
        <v>792</v>
      </c>
      <c r="CW26" s="273">
        <v>0</v>
      </c>
      <c r="CX26" s="276" t="s">
        <v>792</v>
      </c>
      <c r="CY26" s="273">
        <v>0</v>
      </c>
      <c r="CZ26" s="273">
        <f t="shared" si="7"/>
        <v>0</v>
      </c>
      <c r="DA26" s="276" t="s">
        <v>792</v>
      </c>
      <c r="DB26" s="276" t="s">
        <v>792</v>
      </c>
      <c r="DC26" s="276" t="s">
        <v>792</v>
      </c>
      <c r="DD26" s="276" t="s">
        <v>792</v>
      </c>
      <c r="DE26" s="276" t="s">
        <v>792</v>
      </c>
      <c r="DF26" s="276" t="s">
        <v>792</v>
      </c>
      <c r="DG26" s="276" t="s">
        <v>792</v>
      </c>
      <c r="DH26" s="276" t="s">
        <v>792</v>
      </c>
      <c r="DI26" s="276" t="s">
        <v>792</v>
      </c>
      <c r="DJ26" s="276" t="s">
        <v>792</v>
      </c>
      <c r="DK26" s="276" t="s">
        <v>792</v>
      </c>
      <c r="DL26" s="276" t="s">
        <v>792</v>
      </c>
      <c r="DM26" s="276" t="s">
        <v>792</v>
      </c>
      <c r="DN26" s="273">
        <v>0</v>
      </c>
      <c r="DO26" s="276" t="s">
        <v>792</v>
      </c>
      <c r="DP26" s="276" t="s">
        <v>792</v>
      </c>
      <c r="DQ26" s="276" t="s">
        <v>792</v>
      </c>
      <c r="DR26" s="276" t="s">
        <v>792</v>
      </c>
      <c r="DS26" s="276" t="s">
        <v>792</v>
      </c>
      <c r="DT26" s="276" t="s">
        <v>792</v>
      </c>
      <c r="DU26" s="276" t="s">
        <v>792</v>
      </c>
      <c r="DV26" s="273">
        <v>0</v>
      </c>
      <c r="DW26" s="276" t="s">
        <v>792</v>
      </c>
      <c r="DX26" s="273">
        <v>0</v>
      </c>
      <c r="DY26" s="273">
        <f t="shared" si="9"/>
        <v>0</v>
      </c>
      <c r="DZ26" s="276" t="s">
        <v>792</v>
      </c>
      <c r="EA26" s="276" t="s">
        <v>792</v>
      </c>
      <c r="EB26" s="276" t="s">
        <v>792</v>
      </c>
      <c r="EC26" s="276" t="s">
        <v>792</v>
      </c>
      <c r="ED26" s="276" t="s">
        <v>792</v>
      </c>
      <c r="EE26" s="276" t="s">
        <v>792</v>
      </c>
      <c r="EF26" s="276" t="s">
        <v>792</v>
      </c>
      <c r="EG26" s="276" t="s">
        <v>792</v>
      </c>
      <c r="EH26" s="276" t="s">
        <v>792</v>
      </c>
      <c r="EI26" s="276" t="s">
        <v>792</v>
      </c>
      <c r="EJ26" s="276" t="s">
        <v>792</v>
      </c>
      <c r="EK26" s="276" t="s">
        <v>792</v>
      </c>
      <c r="EL26" s="273">
        <v>0</v>
      </c>
      <c r="EM26" s="276" t="s">
        <v>792</v>
      </c>
      <c r="EN26" s="276" t="s">
        <v>792</v>
      </c>
      <c r="EO26" s="276" t="s">
        <v>792</v>
      </c>
      <c r="EP26" s="273">
        <v>0</v>
      </c>
      <c r="EQ26" s="276" t="s">
        <v>792</v>
      </c>
      <c r="ER26" s="276" t="s">
        <v>792</v>
      </c>
      <c r="ES26" s="276" t="s">
        <v>792</v>
      </c>
      <c r="ET26" s="276" t="s">
        <v>792</v>
      </c>
      <c r="EU26" s="273">
        <v>0</v>
      </c>
      <c r="EV26" s="276" t="s">
        <v>792</v>
      </c>
      <c r="EW26" s="273">
        <v>0</v>
      </c>
      <c r="EX26" s="273">
        <f t="shared" si="11"/>
        <v>0</v>
      </c>
      <c r="EY26" s="273">
        <v>0</v>
      </c>
      <c r="EZ26" s="276" t="s">
        <v>792</v>
      </c>
      <c r="FA26" s="276" t="s">
        <v>792</v>
      </c>
      <c r="FB26" s="276" t="s">
        <v>792</v>
      </c>
      <c r="FC26" s="273">
        <v>0</v>
      </c>
      <c r="FD26" s="276" t="s">
        <v>792</v>
      </c>
      <c r="FE26" s="276" t="s">
        <v>792</v>
      </c>
      <c r="FF26" s="276" t="s">
        <v>792</v>
      </c>
      <c r="FG26" s="273">
        <v>0</v>
      </c>
      <c r="FH26" s="273">
        <v>0</v>
      </c>
      <c r="FI26" s="273">
        <v>0</v>
      </c>
      <c r="FJ26" s="276" t="s">
        <v>792</v>
      </c>
      <c r="FK26" s="276" t="s">
        <v>792</v>
      </c>
      <c r="FL26" s="276" t="s">
        <v>792</v>
      </c>
      <c r="FM26" s="276" t="s">
        <v>792</v>
      </c>
      <c r="FN26" s="273">
        <v>0</v>
      </c>
      <c r="FO26" s="273">
        <v>0</v>
      </c>
      <c r="FP26" s="276" t="s">
        <v>792</v>
      </c>
      <c r="FQ26" s="276" t="s">
        <v>792</v>
      </c>
      <c r="FR26" s="276" t="s">
        <v>792</v>
      </c>
      <c r="FS26" s="273">
        <v>0</v>
      </c>
      <c r="FT26" s="273">
        <v>0</v>
      </c>
      <c r="FU26" s="276" t="s">
        <v>792</v>
      </c>
      <c r="FV26" s="273">
        <v>0</v>
      </c>
      <c r="FW26" s="273">
        <f t="shared" si="14"/>
        <v>1568</v>
      </c>
      <c r="FX26" s="273">
        <v>812</v>
      </c>
      <c r="FY26" s="273">
        <v>1</v>
      </c>
      <c r="FZ26" s="273">
        <v>0</v>
      </c>
      <c r="GA26" s="273">
        <v>0</v>
      </c>
      <c r="GB26" s="273">
        <v>50</v>
      </c>
      <c r="GC26" s="273">
        <v>108</v>
      </c>
      <c r="GD26" s="273">
        <v>74</v>
      </c>
      <c r="GE26" s="273">
        <v>0</v>
      </c>
      <c r="GF26" s="273">
        <v>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792</v>
      </c>
      <c r="GM26" s="276" t="s">
        <v>792</v>
      </c>
      <c r="GN26" s="276" t="s">
        <v>792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523</v>
      </c>
    </row>
    <row r="27" spans="1:203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6"/>
      <c r="AQ27" s="276"/>
      <c r="AR27" s="273"/>
      <c r="AS27" s="276"/>
      <c r="AT27" s="276"/>
      <c r="AU27" s="273"/>
      <c r="AV27" s="276"/>
      <c r="AW27" s="273"/>
      <c r="AX27" s="276"/>
      <c r="AY27" s="273"/>
      <c r="AZ27" s="276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6"/>
      <c r="BP27" s="276"/>
      <c r="BQ27" s="276"/>
      <c r="BR27" s="276"/>
      <c r="BS27" s="276"/>
      <c r="BT27" s="276"/>
      <c r="BU27" s="276"/>
      <c r="BV27" s="276"/>
      <c r="BW27" s="276"/>
      <c r="BX27" s="273"/>
      <c r="BY27" s="276"/>
      <c r="BZ27" s="273"/>
      <c r="CA27" s="273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3"/>
      <c r="CO27" s="276"/>
      <c r="CP27" s="276"/>
      <c r="CQ27" s="276"/>
      <c r="CR27" s="276"/>
      <c r="CS27" s="276"/>
      <c r="CT27" s="276"/>
      <c r="CU27" s="276"/>
      <c r="CV27" s="276"/>
      <c r="CW27" s="273"/>
      <c r="CX27" s="276"/>
      <c r="CY27" s="273"/>
      <c r="CZ27" s="273"/>
      <c r="DA27" s="276"/>
      <c r="DB27" s="276"/>
      <c r="DC27" s="276"/>
      <c r="DD27" s="276"/>
      <c r="DE27" s="276"/>
      <c r="DF27" s="276"/>
      <c r="DG27" s="276"/>
      <c r="DH27" s="276"/>
      <c r="DI27" s="276"/>
      <c r="DJ27" s="276"/>
      <c r="DK27" s="276"/>
      <c r="DL27" s="276"/>
      <c r="DM27" s="276"/>
      <c r="DN27" s="273"/>
      <c r="DO27" s="276"/>
      <c r="DP27" s="276"/>
      <c r="DQ27" s="276"/>
      <c r="DR27" s="276"/>
      <c r="DS27" s="276"/>
      <c r="DT27" s="276"/>
      <c r="DU27" s="276"/>
      <c r="DV27" s="273"/>
      <c r="DW27" s="276"/>
      <c r="DX27" s="273"/>
      <c r="DY27" s="273"/>
      <c r="DZ27" s="276"/>
      <c r="EA27" s="276"/>
      <c r="EB27" s="276"/>
      <c r="EC27" s="276"/>
      <c r="ED27" s="276"/>
      <c r="EE27" s="276"/>
      <c r="EF27" s="276"/>
      <c r="EG27" s="276"/>
      <c r="EH27" s="276"/>
      <c r="EI27" s="276"/>
      <c r="EJ27" s="276"/>
      <c r="EK27" s="276"/>
      <c r="EL27" s="273"/>
      <c r="EM27" s="276"/>
      <c r="EN27" s="276"/>
      <c r="EO27" s="276"/>
      <c r="EP27" s="273"/>
      <c r="EQ27" s="276"/>
      <c r="ER27" s="276"/>
      <c r="ES27" s="276"/>
      <c r="ET27" s="276"/>
      <c r="EU27" s="273"/>
      <c r="EV27" s="276"/>
      <c r="EW27" s="273"/>
      <c r="EX27" s="273"/>
      <c r="EY27" s="273"/>
      <c r="EZ27" s="276"/>
      <c r="FA27" s="276"/>
      <c r="FB27" s="276"/>
      <c r="FC27" s="273"/>
      <c r="FD27" s="276"/>
      <c r="FE27" s="276"/>
      <c r="FF27" s="276"/>
      <c r="FG27" s="273"/>
      <c r="FH27" s="273"/>
      <c r="FI27" s="273"/>
      <c r="FJ27" s="276"/>
      <c r="FK27" s="276"/>
      <c r="FL27" s="276"/>
      <c r="FM27" s="276"/>
      <c r="FN27" s="273"/>
      <c r="FO27" s="273"/>
      <c r="FP27" s="276"/>
      <c r="FQ27" s="276"/>
      <c r="FR27" s="276"/>
      <c r="FS27" s="273"/>
      <c r="FT27" s="273"/>
      <c r="FU27" s="276"/>
      <c r="FV27" s="273"/>
      <c r="FW27" s="273"/>
      <c r="FX27" s="273"/>
      <c r="FY27" s="273"/>
      <c r="FZ27" s="273"/>
      <c r="GA27" s="273"/>
      <c r="GB27" s="273"/>
      <c r="GC27" s="273"/>
      <c r="GD27" s="273"/>
      <c r="GE27" s="273"/>
      <c r="GF27" s="273"/>
      <c r="GG27" s="273"/>
      <c r="GH27" s="273"/>
      <c r="GI27" s="273"/>
      <c r="GJ27" s="273"/>
      <c r="GK27" s="273"/>
      <c r="GL27" s="276"/>
      <c r="GM27" s="276"/>
      <c r="GN27" s="276"/>
      <c r="GO27" s="273"/>
      <c r="GP27" s="273"/>
      <c r="GQ27" s="273"/>
      <c r="GR27" s="273"/>
      <c r="GS27" s="273"/>
      <c r="GT27" s="273"/>
      <c r="GU27" s="273"/>
    </row>
    <row r="28" spans="1:203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6"/>
      <c r="AQ28" s="276"/>
      <c r="AR28" s="273"/>
      <c r="AS28" s="276"/>
      <c r="AT28" s="276"/>
      <c r="AU28" s="273"/>
      <c r="AV28" s="276"/>
      <c r="AW28" s="273"/>
      <c r="AX28" s="276"/>
      <c r="AY28" s="273"/>
      <c r="AZ28" s="276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6"/>
      <c r="BP28" s="276"/>
      <c r="BQ28" s="276"/>
      <c r="BR28" s="276"/>
      <c r="BS28" s="276"/>
      <c r="BT28" s="276"/>
      <c r="BU28" s="276"/>
      <c r="BV28" s="276"/>
      <c r="BW28" s="276"/>
      <c r="BX28" s="273"/>
      <c r="BY28" s="276"/>
      <c r="BZ28" s="273"/>
      <c r="CA28" s="273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3"/>
      <c r="CO28" s="276"/>
      <c r="CP28" s="276"/>
      <c r="CQ28" s="276"/>
      <c r="CR28" s="276"/>
      <c r="CS28" s="276"/>
      <c r="CT28" s="276"/>
      <c r="CU28" s="276"/>
      <c r="CV28" s="276"/>
      <c r="CW28" s="273"/>
      <c r="CX28" s="276"/>
      <c r="CY28" s="273"/>
      <c r="CZ28" s="273"/>
      <c r="DA28" s="276"/>
      <c r="DB28" s="276"/>
      <c r="DC28" s="276"/>
      <c r="DD28" s="276"/>
      <c r="DE28" s="276"/>
      <c r="DF28" s="276"/>
      <c r="DG28" s="276"/>
      <c r="DH28" s="276"/>
      <c r="DI28" s="276"/>
      <c r="DJ28" s="276"/>
      <c r="DK28" s="276"/>
      <c r="DL28" s="276"/>
      <c r="DM28" s="276"/>
      <c r="DN28" s="273"/>
      <c r="DO28" s="276"/>
      <c r="DP28" s="276"/>
      <c r="DQ28" s="276"/>
      <c r="DR28" s="276"/>
      <c r="DS28" s="276"/>
      <c r="DT28" s="276"/>
      <c r="DU28" s="276"/>
      <c r="DV28" s="273"/>
      <c r="DW28" s="276"/>
      <c r="DX28" s="273"/>
      <c r="DY28" s="273"/>
      <c r="DZ28" s="276"/>
      <c r="EA28" s="276"/>
      <c r="EB28" s="276"/>
      <c r="EC28" s="276"/>
      <c r="ED28" s="276"/>
      <c r="EE28" s="276"/>
      <c r="EF28" s="276"/>
      <c r="EG28" s="276"/>
      <c r="EH28" s="276"/>
      <c r="EI28" s="276"/>
      <c r="EJ28" s="276"/>
      <c r="EK28" s="276"/>
      <c r="EL28" s="273"/>
      <c r="EM28" s="276"/>
      <c r="EN28" s="276"/>
      <c r="EO28" s="276"/>
      <c r="EP28" s="273"/>
      <c r="EQ28" s="276"/>
      <c r="ER28" s="276"/>
      <c r="ES28" s="276"/>
      <c r="ET28" s="276"/>
      <c r="EU28" s="273"/>
      <c r="EV28" s="276"/>
      <c r="EW28" s="273"/>
      <c r="EX28" s="273"/>
      <c r="EY28" s="273"/>
      <c r="EZ28" s="276"/>
      <c r="FA28" s="276"/>
      <c r="FB28" s="276"/>
      <c r="FC28" s="273"/>
      <c r="FD28" s="276"/>
      <c r="FE28" s="276"/>
      <c r="FF28" s="276"/>
      <c r="FG28" s="273"/>
      <c r="FH28" s="273"/>
      <c r="FI28" s="273"/>
      <c r="FJ28" s="276"/>
      <c r="FK28" s="276"/>
      <c r="FL28" s="276"/>
      <c r="FM28" s="276"/>
      <c r="FN28" s="273"/>
      <c r="FO28" s="273"/>
      <c r="FP28" s="276"/>
      <c r="FQ28" s="276"/>
      <c r="FR28" s="276"/>
      <c r="FS28" s="273"/>
      <c r="FT28" s="273"/>
      <c r="FU28" s="276"/>
      <c r="FV28" s="273"/>
      <c r="FW28" s="273"/>
      <c r="FX28" s="273"/>
      <c r="FY28" s="273"/>
      <c r="FZ28" s="273"/>
      <c r="GA28" s="273"/>
      <c r="GB28" s="273"/>
      <c r="GC28" s="273"/>
      <c r="GD28" s="273"/>
      <c r="GE28" s="273"/>
      <c r="GF28" s="273"/>
      <c r="GG28" s="273"/>
      <c r="GH28" s="273"/>
      <c r="GI28" s="273"/>
      <c r="GJ28" s="273"/>
      <c r="GK28" s="273"/>
      <c r="GL28" s="276"/>
      <c r="GM28" s="276"/>
      <c r="GN28" s="276"/>
      <c r="GO28" s="273"/>
      <c r="GP28" s="273"/>
      <c r="GQ28" s="273"/>
      <c r="GR28" s="273"/>
      <c r="GS28" s="273"/>
      <c r="GT28" s="273"/>
      <c r="GU28" s="273"/>
    </row>
    <row r="29" spans="1:20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6"/>
      <c r="AQ29" s="276"/>
      <c r="AR29" s="273"/>
      <c r="AS29" s="276"/>
      <c r="AT29" s="276"/>
      <c r="AU29" s="273"/>
      <c r="AV29" s="276"/>
      <c r="AW29" s="273"/>
      <c r="AX29" s="276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6"/>
      <c r="BP29" s="276"/>
      <c r="BQ29" s="276"/>
      <c r="BR29" s="276"/>
      <c r="BS29" s="276"/>
      <c r="BT29" s="276"/>
      <c r="BU29" s="276"/>
      <c r="BV29" s="276"/>
      <c r="BW29" s="276"/>
      <c r="BX29" s="273"/>
      <c r="BY29" s="276"/>
      <c r="BZ29" s="273"/>
      <c r="CA29" s="273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3"/>
      <c r="CO29" s="276"/>
      <c r="CP29" s="276"/>
      <c r="CQ29" s="276"/>
      <c r="CR29" s="276"/>
      <c r="CS29" s="276"/>
      <c r="CT29" s="276"/>
      <c r="CU29" s="276"/>
      <c r="CV29" s="276"/>
      <c r="CW29" s="273"/>
      <c r="CX29" s="276"/>
      <c r="CY29" s="273"/>
      <c r="CZ29" s="273"/>
      <c r="DA29" s="276"/>
      <c r="DB29" s="276"/>
      <c r="DC29" s="276"/>
      <c r="DD29" s="276"/>
      <c r="DE29" s="276"/>
      <c r="DF29" s="276"/>
      <c r="DG29" s="276"/>
      <c r="DH29" s="276"/>
      <c r="DI29" s="276"/>
      <c r="DJ29" s="276"/>
      <c r="DK29" s="276"/>
      <c r="DL29" s="276"/>
      <c r="DM29" s="276"/>
      <c r="DN29" s="273"/>
      <c r="DO29" s="276"/>
      <c r="DP29" s="276"/>
      <c r="DQ29" s="276"/>
      <c r="DR29" s="276"/>
      <c r="DS29" s="276"/>
      <c r="DT29" s="276"/>
      <c r="DU29" s="276"/>
      <c r="DV29" s="273"/>
      <c r="DW29" s="276"/>
      <c r="DX29" s="273"/>
      <c r="DY29" s="273"/>
      <c r="DZ29" s="276"/>
      <c r="EA29" s="276"/>
      <c r="EB29" s="276"/>
      <c r="EC29" s="276"/>
      <c r="ED29" s="276"/>
      <c r="EE29" s="276"/>
      <c r="EF29" s="276"/>
      <c r="EG29" s="276"/>
      <c r="EH29" s="276"/>
      <c r="EI29" s="276"/>
      <c r="EJ29" s="276"/>
      <c r="EK29" s="276"/>
      <c r="EL29" s="273"/>
      <c r="EM29" s="276"/>
      <c r="EN29" s="276"/>
      <c r="EO29" s="276"/>
      <c r="EP29" s="273"/>
      <c r="EQ29" s="276"/>
      <c r="ER29" s="276"/>
      <c r="ES29" s="276"/>
      <c r="ET29" s="276"/>
      <c r="EU29" s="273"/>
      <c r="EV29" s="276"/>
      <c r="EW29" s="273"/>
      <c r="EX29" s="273"/>
      <c r="EY29" s="273"/>
      <c r="EZ29" s="276"/>
      <c r="FA29" s="276"/>
      <c r="FB29" s="276"/>
      <c r="FC29" s="273"/>
      <c r="FD29" s="276"/>
      <c r="FE29" s="276"/>
      <c r="FF29" s="276"/>
      <c r="FG29" s="273"/>
      <c r="FH29" s="273"/>
      <c r="FI29" s="273"/>
      <c r="FJ29" s="276"/>
      <c r="FK29" s="276"/>
      <c r="FL29" s="276"/>
      <c r="FM29" s="276"/>
      <c r="FN29" s="273"/>
      <c r="FO29" s="273"/>
      <c r="FP29" s="276"/>
      <c r="FQ29" s="276"/>
      <c r="FR29" s="276"/>
      <c r="FS29" s="273"/>
      <c r="FT29" s="273"/>
      <c r="FU29" s="276"/>
      <c r="FV29" s="273"/>
      <c r="FW29" s="273"/>
      <c r="FX29" s="273"/>
      <c r="FY29" s="273"/>
      <c r="FZ29" s="273"/>
      <c r="GA29" s="273"/>
      <c r="GB29" s="273"/>
      <c r="GC29" s="273"/>
      <c r="GD29" s="273"/>
      <c r="GE29" s="273"/>
      <c r="GF29" s="273"/>
      <c r="GG29" s="273"/>
      <c r="GH29" s="273"/>
      <c r="GI29" s="273"/>
      <c r="GJ29" s="273"/>
      <c r="GK29" s="273"/>
      <c r="GL29" s="276"/>
      <c r="GM29" s="276"/>
      <c r="GN29" s="276"/>
      <c r="GO29" s="273"/>
      <c r="GP29" s="273"/>
      <c r="GQ29" s="273"/>
      <c r="GR29" s="273"/>
      <c r="GS29" s="273"/>
      <c r="GT29" s="273"/>
      <c r="GU29" s="273"/>
    </row>
    <row r="30" spans="1:20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6"/>
      <c r="AQ30" s="276"/>
      <c r="AR30" s="273"/>
      <c r="AS30" s="276"/>
      <c r="AT30" s="276"/>
      <c r="AU30" s="273"/>
      <c r="AV30" s="276"/>
      <c r="AW30" s="273"/>
      <c r="AX30" s="276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6"/>
      <c r="BP30" s="276"/>
      <c r="BQ30" s="276"/>
      <c r="BR30" s="276"/>
      <c r="BS30" s="276"/>
      <c r="BT30" s="276"/>
      <c r="BU30" s="276"/>
      <c r="BV30" s="276"/>
      <c r="BW30" s="276"/>
      <c r="BX30" s="273"/>
      <c r="BY30" s="276"/>
      <c r="BZ30" s="273"/>
      <c r="CA30" s="273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3"/>
      <c r="CO30" s="276"/>
      <c r="CP30" s="276"/>
      <c r="CQ30" s="276"/>
      <c r="CR30" s="276"/>
      <c r="CS30" s="276"/>
      <c r="CT30" s="276"/>
      <c r="CU30" s="276"/>
      <c r="CV30" s="276"/>
      <c r="CW30" s="273"/>
      <c r="CX30" s="276"/>
      <c r="CY30" s="273"/>
      <c r="CZ30" s="273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3"/>
      <c r="DO30" s="276"/>
      <c r="DP30" s="276"/>
      <c r="DQ30" s="276"/>
      <c r="DR30" s="276"/>
      <c r="DS30" s="276"/>
      <c r="DT30" s="276"/>
      <c r="DU30" s="276"/>
      <c r="DV30" s="273"/>
      <c r="DW30" s="276"/>
      <c r="DX30" s="273"/>
      <c r="DY30" s="273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3"/>
      <c r="EM30" s="276"/>
      <c r="EN30" s="276"/>
      <c r="EO30" s="276"/>
      <c r="EP30" s="273"/>
      <c r="EQ30" s="276"/>
      <c r="ER30" s="276"/>
      <c r="ES30" s="276"/>
      <c r="ET30" s="276"/>
      <c r="EU30" s="273"/>
      <c r="EV30" s="276"/>
      <c r="EW30" s="273"/>
      <c r="EX30" s="273"/>
      <c r="EY30" s="273"/>
      <c r="EZ30" s="276"/>
      <c r="FA30" s="276"/>
      <c r="FB30" s="276"/>
      <c r="FC30" s="273"/>
      <c r="FD30" s="276"/>
      <c r="FE30" s="276"/>
      <c r="FF30" s="276"/>
      <c r="FG30" s="273"/>
      <c r="FH30" s="273"/>
      <c r="FI30" s="273"/>
      <c r="FJ30" s="276"/>
      <c r="FK30" s="276"/>
      <c r="FL30" s="276"/>
      <c r="FM30" s="276"/>
      <c r="FN30" s="273"/>
      <c r="FO30" s="273"/>
      <c r="FP30" s="276"/>
      <c r="FQ30" s="276"/>
      <c r="FR30" s="276"/>
      <c r="FS30" s="273"/>
      <c r="FT30" s="273"/>
      <c r="FU30" s="276"/>
      <c r="FV30" s="273"/>
      <c r="FW30" s="273"/>
      <c r="FX30" s="273"/>
      <c r="FY30" s="273"/>
      <c r="FZ30" s="273"/>
      <c r="GA30" s="273"/>
      <c r="GB30" s="273"/>
      <c r="GC30" s="273"/>
      <c r="GD30" s="273"/>
      <c r="GE30" s="273"/>
      <c r="GF30" s="273"/>
      <c r="GG30" s="273"/>
      <c r="GH30" s="273"/>
      <c r="GI30" s="273"/>
      <c r="GJ30" s="273"/>
      <c r="GK30" s="273"/>
      <c r="GL30" s="276"/>
      <c r="GM30" s="276"/>
      <c r="GN30" s="276"/>
      <c r="GO30" s="273"/>
      <c r="GP30" s="273"/>
      <c r="GQ30" s="273"/>
      <c r="GR30" s="273"/>
      <c r="GS30" s="273"/>
      <c r="GT30" s="273"/>
      <c r="GU30" s="273"/>
    </row>
    <row r="31" spans="1:20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6"/>
      <c r="AQ31" s="276"/>
      <c r="AR31" s="273"/>
      <c r="AS31" s="276"/>
      <c r="AT31" s="276"/>
      <c r="AU31" s="273"/>
      <c r="AV31" s="276"/>
      <c r="AW31" s="273"/>
      <c r="AX31" s="276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6"/>
      <c r="BP31" s="276"/>
      <c r="BQ31" s="276"/>
      <c r="BR31" s="276"/>
      <c r="BS31" s="276"/>
      <c r="BT31" s="276"/>
      <c r="BU31" s="276"/>
      <c r="BV31" s="276"/>
      <c r="BW31" s="276"/>
      <c r="BX31" s="273"/>
      <c r="BY31" s="276"/>
      <c r="BZ31" s="273"/>
      <c r="CA31" s="273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3"/>
      <c r="CO31" s="276"/>
      <c r="CP31" s="276"/>
      <c r="CQ31" s="276"/>
      <c r="CR31" s="276"/>
      <c r="CS31" s="276"/>
      <c r="CT31" s="276"/>
      <c r="CU31" s="276"/>
      <c r="CV31" s="276"/>
      <c r="CW31" s="273"/>
      <c r="CX31" s="276"/>
      <c r="CY31" s="273"/>
      <c r="CZ31" s="273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3"/>
      <c r="DO31" s="276"/>
      <c r="DP31" s="276"/>
      <c r="DQ31" s="276"/>
      <c r="DR31" s="276"/>
      <c r="DS31" s="276"/>
      <c r="DT31" s="276"/>
      <c r="DU31" s="276"/>
      <c r="DV31" s="273"/>
      <c r="DW31" s="276"/>
      <c r="DX31" s="273"/>
      <c r="DY31" s="273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3"/>
      <c r="EM31" s="276"/>
      <c r="EN31" s="276"/>
      <c r="EO31" s="276"/>
      <c r="EP31" s="273"/>
      <c r="EQ31" s="276"/>
      <c r="ER31" s="276"/>
      <c r="ES31" s="276"/>
      <c r="ET31" s="276"/>
      <c r="EU31" s="273"/>
      <c r="EV31" s="276"/>
      <c r="EW31" s="273"/>
      <c r="EX31" s="273"/>
      <c r="EY31" s="273"/>
      <c r="EZ31" s="276"/>
      <c r="FA31" s="276"/>
      <c r="FB31" s="276"/>
      <c r="FC31" s="273"/>
      <c r="FD31" s="276"/>
      <c r="FE31" s="276"/>
      <c r="FF31" s="276"/>
      <c r="FG31" s="273"/>
      <c r="FH31" s="273"/>
      <c r="FI31" s="273"/>
      <c r="FJ31" s="276"/>
      <c r="FK31" s="276"/>
      <c r="FL31" s="276"/>
      <c r="FM31" s="276"/>
      <c r="FN31" s="273"/>
      <c r="FO31" s="273"/>
      <c r="FP31" s="276"/>
      <c r="FQ31" s="276"/>
      <c r="FR31" s="276"/>
      <c r="FS31" s="273"/>
      <c r="FT31" s="273"/>
      <c r="FU31" s="276"/>
      <c r="FV31" s="273"/>
      <c r="FW31" s="273"/>
      <c r="FX31" s="273"/>
      <c r="FY31" s="273"/>
      <c r="FZ31" s="273"/>
      <c r="GA31" s="273"/>
      <c r="GB31" s="273"/>
      <c r="GC31" s="273"/>
      <c r="GD31" s="273"/>
      <c r="GE31" s="273"/>
      <c r="GF31" s="273"/>
      <c r="GG31" s="273"/>
      <c r="GH31" s="273"/>
      <c r="GI31" s="273"/>
      <c r="GJ31" s="273"/>
      <c r="GK31" s="273"/>
      <c r="GL31" s="276"/>
      <c r="GM31" s="276"/>
      <c r="GN31" s="276"/>
      <c r="GO31" s="273"/>
      <c r="GP31" s="273"/>
      <c r="GQ31" s="273"/>
      <c r="GR31" s="273"/>
      <c r="GS31" s="273"/>
      <c r="GT31" s="273"/>
      <c r="GU31" s="273"/>
    </row>
    <row r="32" spans="1:20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6"/>
      <c r="AQ32" s="276"/>
      <c r="AR32" s="273"/>
      <c r="AS32" s="276"/>
      <c r="AT32" s="276"/>
      <c r="AU32" s="273"/>
      <c r="AV32" s="276"/>
      <c r="AW32" s="273"/>
      <c r="AX32" s="276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6"/>
      <c r="BP32" s="276"/>
      <c r="BQ32" s="276"/>
      <c r="BR32" s="276"/>
      <c r="BS32" s="276"/>
      <c r="BT32" s="276"/>
      <c r="BU32" s="276"/>
      <c r="BV32" s="276"/>
      <c r="BW32" s="276"/>
      <c r="BX32" s="273"/>
      <c r="BY32" s="276"/>
      <c r="BZ32" s="273"/>
      <c r="CA32" s="273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3"/>
      <c r="CO32" s="276"/>
      <c r="CP32" s="276"/>
      <c r="CQ32" s="276"/>
      <c r="CR32" s="276"/>
      <c r="CS32" s="276"/>
      <c r="CT32" s="276"/>
      <c r="CU32" s="276"/>
      <c r="CV32" s="276"/>
      <c r="CW32" s="273"/>
      <c r="CX32" s="276"/>
      <c r="CY32" s="273"/>
      <c r="CZ32" s="273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3"/>
      <c r="DO32" s="276"/>
      <c r="DP32" s="276"/>
      <c r="DQ32" s="276"/>
      <c r="DR32" s="276"/>
      <c r="DS32" s="276"/>
      <c r="DT32" s="276"/>
      <c r="DU32" s="276"/>
      <c r="DV32" s="273"/>
      <c r="DW32" s="276"/>
      <c r="DX32" s="273"/>
      <c r="DY32" s="273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3"/>
      <c r="EM32" s="276"/>
      <c r="EN32" s="276"/>
      <c r="EO32" s="276"/>
      <c r="EP32" s="273"/>
      <c r="EQ32" s="276"/>
      <c r="ER32" s="276"/>
      <c r="ES32" s="276"/>
      <c r="ET32" s="276"/>
      <c r="EU32" s="273"/>
      <c r="EV32" s="276"/>
      <c r="EW32" s="273"/>
      <c r="EX32" s="273"/>
      <c r="EY32" s="273"/>
      <c r="EZ32" s="276"/>
      <c r="FA32" s="276"/>
      <c r="FB32" s="276"/>
      <c r="FC32" s="273"/>
      <c r="FD32" s="276"/>
      <c r="FE32" s="276"/>
      <c r="FF32" s="276"/>
      <c r="FG32" s="273"/>
      <c r="FH32" s="273"/>
      <c r="FI32" s="273"/>
      <c r="FJ32" s="276"/>
      <c r="FK32" s="276"/>
      <c r="FL32" s="276"/>
      <c r="FM32" s="276"/>
      <c r="FN32" s="273"/>
      <c r="FO32" s="273"/>
      <c r="FP32" s="276"/>
      <c r="FQ32" s="276"/>
      <c r="FR32" s="276"/>
      <c r="FS32" s="273"/>
      <c r="FT32" s="273"/>
      <c r="FU32" s="276"/>
      <c r="FV32" s="273"/>
      <c r="FW32" s="273"/>
      <c r="FX32" s="273"/>
      <c r="FY32" s="273"/>
      <c r="FZ32" s="273"/>
      <c r="GA32" s="273"/>
      <c r="GB32" s="273"/>
      <c r="GC32" s="273"/>
      <c r="GD32" s="273"/>
      <c r="GE32" s="273"/>
      <c r="GF32" s="273"/>
      <c r="GG32" s="273"/>
      <c r="GH32" s="273"/>
      <c r="GI32" s="273"/>
      <c r="GJ32" s="273"/>
      <c r="GK32" s="273"/>
      <c r="GL32" s="276"/>
      <c r="GM32" s="276"/>
      <c r="GN32" s="276"/>
      <c r="GO32" s="273"/>
      <c r="GP32" s="273"/>
      <c r="GQ32" s="273"/>
      <c r="GR32" s="273"/>
      <c r="GS32" s="273"/>
      <c r="GT32" s="273"/>
      <c r="GU32" s="273"/>
    </row>
    <row r="33" spans="1:20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6"/>
      <c r="AQ33" s="276"/>
      <c r="AR33" s="273"/>
      <c r="AS33" s="276"/>
      <c r="AT33" s="276"/>
      <c r="AU33" s="273"/>
      <c r="AV33" s="276"/>
      <c r="AW33" s="273"/>
      <c r="AX33" s="276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6"/>
      <c r="BP33" s="276"/>
      <c r="BQ33" s="276"/>
      <c r="BR33" s="276"/>
      <c r="BS33" s="276"/>
      <c r="BT33" s="276"/>
      <c r="BU33" s="276"/>
      <c r="BV33" s="276"/>
      <c r="BW33" s="276"/>
      <c r="BX33" s="273"/>
      <c r="BY33" s="276"/>
      <c r="BZ33" s="273"/>
      <c r="CA33" s="273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3"/>
      <c r="CO33" s="276"/>
      <c r="CP33" s="276"/>
      <c r="CQ33" s="276"/>
      <c r="CR33" s="276"/>
      <c r="CS33" s="276"/>
      <c r="CT33" s="276"/>
      <c r="CU33" s="276"/>
      <c r="CV33" s="276"/>
      <c r="CW33" s="273"/>
      <c r="CX33" s="276"/>
      <c r="CY33" s="273"/>
      <c r="CZ33" s="273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3"/>
      <c r="DO33" s="276"/>
      <c r="DP33" s="276"/>
      <c r="DQ33" s="276"/>
      <c r="DR33" s="276"/>
      <c r="DS33" s="276"/>
      <c r="DT33" s="276"/>
      <c r="DU33" s="276"/>
      <c r="DV33" s="273"/>
      <c r="DW33" s="276"/>
      <c r="DX33" s="273"/>
      <c r="DY33" s="273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3"/>
      <c r="EM33" s="276"/>
      <c r="EN33" s="276"/>
      <c r="EO33" s="276"/>
      <c r="EP33" s="273"/>
      <c r="EQ33" s="276"/>
      <c r="ER33" s="276"/>
      <c r="ES33" s="276"/>
      <c r="ET33" s="276"/>
      <c r="EU33" s="273"/>
      <c r="EV33" s="276"/>
      <c r="EW33" s="273"/>
      <c r="EX33" s="273"/>
      <c r="EY33" s="273"/>
      <c r="EZ33" s="276"/>
      <c r="FA33" s="276"/>
      <c r="FB33" s="276"/>
      <c r="FC33" s="273"/>
      <c r="FD33" s="276"/>
      <c r="FE33" s="276"/>
      <c r="FF33" s="276"/>
      <c r="FG33" s="273"/>
      <c r="FH33" s="273"/>
      <c r="FI33" s="273"/>
      <c r="FJ33" s="276"/>
      <c r="FK33" s="276"/>
      <c r="FL33" s="276"/>
      <c r="FM33" s="276"/>
      <c r="FN33" s="273"/>
      <c r="FO33" s="273"/>
      <c r="FP33" s="276"/>
      <c r="FQ33" s="276"/>
      <c r="FR33" s="276"/>
      <c r="FS33" s="273"/>
      <c r="FT33" s="273"/>
      <c r="FU33" s="276"/>
      <c r="FV33" s="273"/>
      <c r="FW33" s="273"/>
      <c r="FX33" s="273"/>
      <c r="FY33" s="273"/>
      <c r="FZ33" s="273"/>
      <c r="GA33" s="273"/>
      <c r="GB33" s="273"/>
      <c r="GC33" s="273"/>
      <c r="GD33" s="273"/>
      <c r="GE33" s="273"/>
      <c r="GF33" s="273"/>
      <c r="GG33" s="273"/>
      <c r="GH33" s="273"/>
      <c r="GI33" s="273"/>
      <c r="GJ33" s="273"/>
      <c r="GK33" s="273"/>
      <c r="GL33" s="276"/>
      <c r="GM33" s="276"/>
      <c r="GN33" s="276"/>
      <c r="GO33" s="273"/>
      <c r="GP33" s="273"/>
      <c r="GQ33" s="273"/>
      <c r="GR33" s="273"/>
      <c r="GS33" s="273"/>
      <c r="GT33" s="273"/>
      <c r="GU33" s="273"/>
    </row>
    <row r="34" spans="1:20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6"/>
      <c r="AQ34" s="276"/>
      <c r="AR34" s="273"/>
      <c r="AS34" s="276"/>
      <c r="AT34" s="276"/>
      <c r="AU34" s="273"/>
      <c r="AV34" s="276"/>
      <c r="AW34" s="273"/>
      <c r="AX34" s="276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6"/>
      <c r="BP34" s="276"/>
      <c r="BQ34" s="276"/>
      <c r="BR34" s="276"/>
      <c r="BS34" s="276"/>
      <c r="BT34" s="276"/>
      <c r="BU34" s="276"/>
      <c r="BV34" s="276"/>
      <c r="BW34" s="276"/>
      <c r="BX34" s="273"/>
      <c r="BY34" s="276"/>
      <c r="BZ34" s="273"/>
      <c r="CA34" s="273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3"/>
      <c r="CO34" s="276"/>
      <c r="CP34" s="276"/>
      <c r="CQ34" s="276"/>
      <c r="CR34" s="276"/>
      <c r="CS34" s="276"/>
      <c r="CT34" s="276"/>
      <c r="CU34" s="276"/>
      <c r="CV34" s="276"/>
      <c r="CW34" s="273"/>
      <c r="CX34" s="276"/>
      <c r="CY34" s="273"/>
      <c r="CZ34" s="273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3"/>
      <c r="DO34" s="276"/>
      <c r="DP34" s="276"/>
      <c r="DQ34" s="276"/>
      <c r="DR34" s="276"/>
      <c r="DS34" s="276"/>
      <c r="DT34" s="276"/>
      <c r="DU34" s="276"/>
      <c r="DV34" s="273"/>
      <c r="DW34" s="276"/>
      <c r="DX34" s="273"/>
      <c r="DY34" s="273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3"/>
      <c r="EM34" s="276"/>
      <c r="EN34" s="276"/>
      <c r="EO34" s="276"/>
      <c r="EP34" s="273"/>
      <c r="EQ34" s="276"/>
      <c r="ER34" s="276"/>
      <c r="ES34" s="276"/>
      <c r="ET34" s="276"/>
      <c r="EU34" s="273"/>
      <c r="EV34" s="276"/>
      <c r="EW34" s="273"/>
      <c r="EX34" s="273"/>
      <c r="EY34" s="273"/>
      <c r="EZ34" s="276"/>
      <c r="FA34" s="276"/>
      <c r="FB34" s="276"/>
      <c r="FC34" s="273"/>
      <c r="FD34" s="276"/>
      <c r="FE34" s="276"/>
      <c r="FF34" s="276"/>
      <c r="FG34" s="273"/>
      <c r="FH34" s="273"/>
      <c r="FI34" s="273"/>
      <c r="FJ34" s="276"/>
      <c r="FK34" s="276"/>
      <c r="FL34" s="276"/>
      <c r="FM34" s="276"/>
      <c r="FN34" s="273"/>
      <c r="FO34" s="273"/>
      <c r="FP34" s="276"/>
      <c r="FQ34" s="276"/>
      <c r="FR34" s="276"/>
      <c r="FS34" s="273"/>
      <c r="FT34" s="273"/>
      <c r="FU34" s="276"/>
      <c r="FV34" s="273"/>
      <c r="FW34" s="273"/>
      <c r="FX34" s="273"/>
      <c r="FY34" s="273"/>
      <c r="FZ34" s="273"/>
      <c r="GA34" s="273"/>
      <c r="GB34" s="273"/>
      <c r="GC34" s="273"/>
      <c r="GD34" s="273"/>
      <c r="GE34" s="273"/>
      <c r="GF34" s="273"/>
      <c r="GG34" s="273"/>
      <c r="GH34" s="273"/>
      <c r="GI34" s="273"/>
      <c r="GJ34" s="273"/>
      <c r="GK34" s="273"/>
      <c r="GL34" s="276"/>
      <c r="GM34" s="276"/>
      <c r="GN34" s="276"/>
      <c r="GO34" s="273"/>
      <c r="GP34" s="273"/>
      <c r="GQ34" s="273"/>
      <c r="GR34" s="273"/>
      <c r="GS34" s="273"/>
      <c r="GT34" s="273"/>
      <c r="GU34" s="273"/>
    </row>
    <row r="35" spans="1:20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6"/>
      <c r="AQ35" s="276"/>
      <c r="AR35" s="273"/>
      <c r="AS35" s="276"/>
      <c r="AT35" s="276"/>
      <c r="AU35" s="273"/>
      <c r="AV35" s="276"/>
      <c r="AW35" s="273"/>
      <c r="AX35" s="276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6"/>
      <c r="BP35" s="276"/>
      <c r="BQ35" s="276"/>
      <c r="BR35" s="276"/>
      <c r="BS35" s="276"/>
      <c r="BT35" s="276"/>
      <c r="BU35" s="276"/>
      <c r="BV35" s="276"/>
      <c r="BW35" s="276"/>
      <c r="BX35" s="273"/>
      <c r="BY35" s="276"/>
      <c r="BZ35" s="273"/>
      <c r="CA35" s="273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3"/>
      <c r="CO35" s="276"/>
      <c r="CP35" s="276"/>
      <c r="CQ35" s="276"/>
      <c r="CR35" s="276"/>
      <c r="CS35" s="276"/>
      <c r="CT35" s="276"/>
      <c r="CU35" s="276"/>
      <c r="CV35" s="276"/>
      <c r="CW35" s="273"/>
      <c r="CX35" s="276"/>
      <c r="CY35" s="273"/>
      <c r="CZ35" s="273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3"/>
      <c r="DO35" s="276"/>
      <c r="DP35" s="276"/>
      <c r="DQ35" s="276"/>
      <c r="DR35" s="276"/>
      <c r="DS35" s="276"/>
      <c r="DT35" s="276"/>
      <c r="DU35" s="276"/>
      <c r="DV35" s="273"/>
      <c r="DW35" s="276"/>
      <c r="DX35" s="273"/>
      <c r="DY35" s="273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3"/>
      <c r="EM35" s="276"/>
      <c r="EN35" s="276"/>
      <c r="EO35" s="276"/>
      <c r="EP35" s="273"/>
      <c r="EQ35" s="276"/>
      <c r="ER35" s="276"/>
      <c r="ES35" s="276"/>
      <c r="ET35" s="276"/>
      <c r="EU35" s="273"/>
      <c r="EV35" s="276"/>
      <c r="EW35" s="273"/>
      <c r="EX35" s="273"/>
      <c r="EY35" s="273"/>
      <c r="EZ35" s="276"/>
      <c r="FA35" s="276"/>
      <c r="FB35" s="276"/>
      <c r="FC35" s="273"/>
      <c r="FD35" s="276"/>
      <c r="FE35" s="276"/>
      <c r="FF35" s="276"/>
      <c r="FG35" s="273"/>
      <c r="FH35" s="273"/>
      <c r="FI35" s="273"/>
      <c r="FJ35" s="276"/>
      <c r="FK35" s="276"/>
      <c r="FL35" s="276"/>
      <c r="FM35" s="276"/>
      <c r="FN35" s="273"/>
      <c r="FO35" s="273"/>
      <c r="FP35" s="276"/>
      <c r="FQ35" s="276"/>
      <c r="FR35" s="276"/>
      <c r="FS35" s="273"/>
      <c r="FT35" s="273"/>
      <c r="FU35" s="276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6"/>
      <c r="GM35" s="276"/>
      <c r="GN35" s="276"/>
      <c r="GO35" s="273"/>
      <c r="GP35" s="273"/>
      <c r="GQ35" s="273"/>
      <c r="GR35" s="273"/>
      <c r="GS35" s="273"/>
      <c r="GT35" s="273"/>
      <c r="GU35" s="273"/>
    </row>
    <row r="36" spans="1:20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6"/>
      <c r="AQ36" s="276"/>
      <c r="AR36" s="273"/>
      <c r="AS36" s="276"/>
      <c r="AT36" s="276"/>
      <c r="AU36" s="273"/>
      <c r="AV36" s="276"/>
      <c r="AW36" s="273"/>
      <c r="AX36" s="276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6"/>
      <c r="BP36" s="276"/>
      <c r="BQ36" s="276"/>
      <c r="BR36" s="276"/>
      <c r="BS36" s="276"/>
      <c r="BT36" s="276"/>
      <c r="BU36" s="276"/>
      <c r="BV36" s="276"/>
      <c r="BW36" s="276"/>
      <c r="BX36" s="273"/>
      <c r="BY36" s="276"/>
      <c r="BZ36" s="273"/>
      <c r="CA36" s="273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3"/>
      <c r="CO36" s="276"/>
      <c r="CP36" s="276"/>
      <c r="CQ36" s="276"/>
      <c r="CR36" s="276"/>
      <c r="CS36" s="276"/>
      <c r="CT36" s="276"/>
      <c r="CU36" s="276"/>
      <c r="CV36" s="276"/>
      <c r="CW36" s="273"/>
      <c r="CX36" s="276"/>
      <c r="CY36" s="273"/>
      <c r="CZ36" s="273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3"/>
      <c r="DO36" s="276"/>
      <c r="DP36" s="276"/>
      <c r="DQ36" s="276"/>
      <c r="DR36" s="276"/>
      <c r="DS36" s="276"/>
      <c r="DT36" s="276"/>
      <c r="DU36" s="276"/>
      <c r="DV36" s="273"/>
      <c r="DW36" s="276"/>
      <c r="DX36" s="273"/>
      <c r="DY36" s="273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3"/>
      <c r="EM36" s="276"/>
      <c r="EN36" s="276"/>
      <c r="EO36" s="276"/>
      <c r="EP36" s="273"/>
      <c r="EQ36" s="276"/>
      <c r="ER36" s="276"/>
      <c r="ES36" s="276"/>
      <c r="ET36" s="276"/>
      <c r="EU36" s="273"/>
      <c r="EV36" s="276"/>
      <c r="EW36" s="273"/>
      <c r="EX36" s="273"/>
      <c r="EY36" s="273"/>
      <c r="EZ36" s="276"/>
      <c r="FA36" s="276"/>
      <c r="FB36" s="276"/>
      <c r="FC36" s="273"/>
      <c r="FD36" s="276"/>
      <c r="FE36" s="276"/>
      <c r="FF36" s="276"/>
      <c r="FG36" s="273"/>
      <c r="FH36" s="273"/>
      <c r="FI36" s="273"/>
      <c r="FJ36" s="276"/>
      <c r="FK36" s="276"/>
      <c r="FL36" s="276"/>
      <c r="FM36" s="276"/>
      <c r="FN36" s="273"/>
      <c r="FO36" s="273"/>
      <c r="FP36" s="276"/>
      <c r="FQ36" s="276"/>
      <c r="FR36" s="276"/>
      <c r="FS36" s="273"/>
      <c r="FT36" s="273"/>
      <c r="FU36" s="276"/>
      <c r="FV36" s="273"/>
      <c r="FW36" s="273"/>
      <c r="FX36" s="273"/>
      <c r="FY36" s="273"/>
      <c r="FZ36" s="273"/>
      <c r="GA36" s="273"/>
      <c r="GB36" s="273"/>
      <c r="GC36" s="273"/>
      <c r="GD36" s="273"/>
      <c r="GE36" s="273"/>
      <c r="GF36" s="273"/>
      <c r="GG36" s="273"/>
      <c r="GH36" s="273"/>
      <c r="GI36" s="273"/>
      <c r="GJ36" s="273"/>
      <c r="GK36" s="273"/>
      <c r="GL36" s="276"/>
      <c r="GM36" s="276"/>
      <c r="GN36" s="276"/>
      <c r="GO36" s="273"/>
      <c r="GP36" s="273"/>
      <c r="GQ36" s="273"/>
      <c r="GR36" s="273"/>
      <c r="GS36" s="273"/>
      <c r="GT36" s="273"/>
      <c r="GU36" s="273"/>
    </row>
    <row r="37" spans="1:20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6"/>
      <c r="AQ37" s="276"/>
      <c r="AR37" s="273"/>
      <c r="AS37" s="276"/>
      <c r="AT37" s="276"/>
      <c r="AU37" s="273"/>
      <c r="AV37" s="276"/>
      <c r="AW37" s="273"/>
      <c r="AX37" s="276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6"/>
      <c r="BP37" s="276"/>
      <c r="BQ37" s="276"/>
      <c r="BR37" s="276"/>
      <c r="BS37" s="276"/>
      <c r="BT37" s="276"/>
      <c r="BU37" s="276"/>
      <c r="BV37" s="276"/>
      <c r="BW37" s="276"/>
      <c r="BX37" s="273"/>
      <c r="BY37" s="276"/>
      <c r="BZ37" s="273"/>
      <c r="CA37" s="273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3"/>
      <c r="CO37" s="276"/>
      <c r="CP37" s="276"/>
      <c r="CQ37" s="276"/>
      <c r="CR37" s="276"/>
      <c r="CS37" s="276"/>
      <c r="CT37" s="276"/>
      <c r="CU37" s="276"/>
      <c r="CV37" s="276"/>
      <c r="CW37" s="273"/>
      <c r="CX37" s="276"/>
      <c r="CY37" s="273"/>
      <c r="CZ37" s="273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3"/>
      <c r="DO37" s="276"/>
      <c r="DP37" s="276"/>
      <c r="DQ37" s="276"/>
      <c r="DR37" s="276"/>
      <c r="DS37" s="276"/>
      <c r="DT37" s="276"/>
      <c r="DU37" s="276"/>
      <c r="DV37" s="273"/>
      <c r="DW37" s="276"/>
      <c r="DX37" s="273"/>
      <c r="DY37" s="273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3"/>
      <c r="EM37" s="276"/>
      <c r="EN37" s="276"/>
      <c r="EO37" s="276"/>
      <c r="EP37" s="273"/>
      <c r="EQ37" s="276"/>
      <c r="ER37" s="276"/>
      <c r="ES37" s="276"/>
      <c r="ET37" s="276"/>
      <c r="EU37" s="273"/>
      <c r="EV37" s="276"/>
      <c r="EW37" s="273"/>
      <c r="EX37" s="273"/>
      <c r="EY37" s="273"/>
      <c r="EZ37" s="276"/>
      <c r="FA37" s="276"/>
      <c r="FB37" s="276"/>
      <c r="FC37" s="273"/>
      <c r="FD37" s="276"/>
      <c r="FE37" s="276"/>
      <c r="FF37" s="276"/>
      <c r="FG37" s="273"/>
      <c r="FH37" s="273"/>
      <c r="FI37" s="273"/>
      <c r="FJ37" s="276"/>
      <c r="FK37" s="276"/>
      <c r="FL37" s="276"/>
      <c r="FM37" s="276"/>
      <c r="FN37" s="273"/>
      <c r="FO37" s="273"/>
      <c r="FP37" s="276"/>
      <c r="FQ37" s="276"/>
      <c r="FR37" s="276"/>
      <c r="FS37" s="273"/>
      <c r="FT37" s="273"/>
      <c r="FU37" s="276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6"/>
      <c r="GM37" s="276"/>
      <c r="GN37" s="276"/>
      <c r="GO37" s="273"/>
      <c r="GP37" s="273"/>
      <c r="GQ37" s="273"/>
      <c r="GR37" s="273"/>
      <c r="GS37" s="273"/>
      <c r="GT37" s="273"/>
      <c r="GU37" s="273"/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26">
    <sortCondition ref="A8:A26"/>
    <sortCondition ref="B8:B26"/>
    <sortCondition ref="C8:C26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25" man="1"/>
    <brk id="53" min="1" max="25" man="1"/>
    <brk id="78" min="1" max="25" man="1"/>
    <brk id="103" min="1" max="25" man="1"/>
    <brk id="128" min="1" max="25" man="1"/>
    <brk id="153" min="1" max="25" man="1"/>
    <brk id="178" min="1" max="2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17000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17201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17202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17203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17204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17205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17206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17207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17209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17210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17211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17212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17324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17361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17365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17384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17386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17407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17461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17463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>
        <f t="shared" ca="1" si="13"/>
        <v>0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>
        <f t="shared" ca="1" si="13"/>
        <v>0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>
        <f t="shared" ca="1" si="13"/>
        <v>0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>
        <f t="shared" ca="1" si="13"/>
        <v>0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>
        <f t="shared" ca="1" si="13"/>
        <v>0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>
        <f t="shared" ca="1" si="13"/>
        <v>0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>
        <f t="shared" ca="1" si="13"/>
        <v>0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>
        <f t="shared" ca="1" si="13"/>
        <v>0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>
        <f t="shared" ca="1" si="13"/>
        <v>0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>
        <f t="shared" ca="1" si="13"/>
        <v>0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>
        <f t="shared" ca="1" si="13"/>
        <v>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76AE8D-B5D9-40E0-B061-E9EEF12A8590}"/>
</file>

<file path=customXml/itemProps2.xml><?xml version="1.0" encoding="utf-8"?>
<ds:datastoreItem xmlns:ds="http://schemas.openxmlformats.org/officeDocument/2006/customXml" ds:itemID="{AA4D345B-2818-4403-A49D-0B8D4DEE39D1}"/>
</file>

<file path=customXml/itemProps3.xml><?xml version="1.0" encoding="utf-8"?>
<ds:datastoreItem xmlns:ds="http://schemas.openxmlformats.org/officeDocument/2006/customXml" ds:itemID="{6F046A4D-FC54-4886-9CB1-F99570BCDF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