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14神奈川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水洗化人口等!$A$6:$AD$39</definedName>
    <definedName name="_xlnm.Print_Area" localSheetId="2">し尿集計結果!$A$1:$M$37</definedName>
    <definedName name="_xlnm.Print_Area" localSheetId="1">し尿処理状況!$2:$40</definedName>
    <definedName name="_xlnm.Print_Area" localSheetId="0">水洗化人口等!$2:$40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C8" i="2"/>
  <c r="N8" i="2" s="1"/>
  <c r="AC9" i="2"/>
  <c r="AC10" i="2"/>
  <c r="AC11" i="2"/>
  <c r="AC12" i="2"/>
  <c r="N12" i="2" s="1"/>
  <c r="AC13" i="2"/>
  <c r="N13" i="2" s="1"/>
  <c r="AC14" i="2"/>
  <c r="N14" i="2" s="1"/>
  <c r="AC15" i="2"/>
  <c r="AC16" i="2"/>
  <c r="AC17" i="2"/>
  <c r="AC18" i="2"/>
  <c r="N18" i="2" s="1"/>
  <c r="AC19" i="2"/>
  <c r="N19" i="2" s="1"/>
  <c r="AC20" i="2"/>
  <c r="N20" i="2" s="1"/>
  <c r="AC21" i="2"/>
  <c r="AC22" i="2"/>
  <c r="AC23" i="2"/>
  <c r="AC24" i="2"/>
  <c r="N24" i="2" s="1"/>
  <c r="AC25" i="2"/>
  <c r="N25" i="2" s="1"/>
  <c r="AC26" i="2"/>
  <c r="N26" i="2" s="1"/>
  <c r="AC27" i="2"/>
  <c r="AC28" i="2"/>
  <c r="AC29" i="2"/>
  <c r="AC30" i="2"/>
  <c r="N30" i="2" s="1"/>
  <c r="AC31" i="2"/>
  <c r="N31" i="2" s="1"/>
  <c r="AC32" i="2"/>
  <c r="N32" i="2" s="1"/>
  <c r="AC33" i="2"/>
  <c r="AC34" i="2"/>
  <c r="AC35" i="2"/>
  <c r="AC36" i="2"/>
  <c r="N36" i="2" s="1"/>
  <c r="AC37" i="2"/>
  <c r="N37" i="2" s="1"/>
  <c r="AC38" i="2"/>
  <c r="N38" i="2" s="1"/>
  <c r="AC39" i="2"/>
  <c r="AC40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N9" i="2"/>
  <c r="N10" i="2"/>
  <c r="N11" i="2"/>
  <c r="N15" i="2"/>
  <c r="N16" i="2"/>
  <c r="N17" i="2"/>
  <c r="N21" i="2"/>
  <c r="N22" i="2"/>
  <c r="N23" i="2"/>
  <c r="N27" i="2"/>
  <c r="N28" i="2"/>
  <c r="N29" i="2"/>
  <c r="N33" i="2"/>
  <c r="N34" i="2"/>
  <c r="N35" i="2"/>
  <c r="N39" i="2"/>
  <c r="N40" i="2"/>
  <c r="K8" i="2"/>
  <c r="D8" i="2" s="1"/>
  <c r="K9" i="2"/>
  <c r="K10" i="2"/>
  <c r="K11" i="2"/>
  <c r="K12" i="2"/>
  <c r="D12" i="2" s="1"/>
  <c r="K13" i="2"/>
  <c r="D13" i="2" s="1"/>
  <c r="K14" i="2"/>
  <c r="D14" i="2" s="1"/>
  <c r="K15" i="2"/>
  <c r="K16" i="2"/>
  <c r="K17" i="2"/>
  <c r="K18" i="2"/>
  <c r="D18" i="2" s="1"/>
  <c r="K19" i="2"/>
  <c r="D19" i="2" s="1"/>
  <c r="K20" i="2"/>
  <c r="D20" i="2" s="1"/>
  <c r="K21" i="2"/>
  <c r="K22" i="2"/>
  <c r="K23" i="2"/>
  <c r="K24" i="2"/>
  <c r="D24" i="2" s="1"/>
  <c r="K25" i="2"/>
  <c r="D25" i="2" s="1"/>
  <c r="K26" i="2"/>
  <c r="D26" i="2" s="1"/>
  <c r="K27" i="2"/>
  <c r="K28" i="2"/>
  <c r="K29" i="2"/>
  <c r="K30" i="2"/>
  <c r="D30" i="2" s="1"/>
  <c r="K31" i="2"/>
  <c r="D31" i="2" s="1"/>
  <c r="K32" i="2"/>
  <c r="D32" i="2" s="1"/>
  <c r="K33" i="2"/>
  <c r="K34" i="2"/>
  <c r="K35" i="2"/>
  <c r="K36" i="2"/>
  <c r="D36" i="2" s="1"/>
  <c r="K37" i="2"/>
  <c r="D37" i="2" s="1"/>
  <c r="K38" i="2"/>
  <c r="D38" i="2" s="1"/>
  <c r="K39" i="2"/>
  <c r="K40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D9" i="2"/>
  <c r="D10" i="2"/>
  <c r="D11" i="2"/>
  <c r="D15" i="2"/>
  <c r="D16" i="2"/>
  <c r="D17" i="2"/>
  <c r="D21" i="2"/>
  <c r="D22" i="2"/>
  <c r="D23" i="2"/>
  <c r="D27" i="2"/>
  <c r="D28" i="2"/>
  <c r="D29" i="2"/>
  <c r="D33" i="2"/>
  <c r="D34" i="2"/>
  <c r="D35" i="2"/>
  <c r="D39" i="2"/>
  <c r="D40" i="2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I8" i="1"/>
  <c r="I9" i="1"/>
  <c r="D9" i="1" s="1"/>
  <c r="I10" i="1"/>
  <c r="D10" i="1" s="1"/>
  <c r="I11" i="1"/>
  <c r="D11" i="1" s="1"/>
  <c r="I12" i="1"/>
  <c r="I13" i="1"/>
  <c r="I14" i="1"/>
  <c r="I15" i="1"/>
  <c r="D15" i="1" s="1"/>
  <c r="I16" i="1"/>
  <c r="D16" i="1" s="1"/>
  <c r="I17" i="1"/>
  <c r="D17" i="1" s="1"/>
  <c r="I18" i="1"/>
  <c r="I19" i="1"/>
  <c r="I20" i="1"/>
  <c r="I21" i="1"/>
  <c r="D21" i="1" s="1"/>
  <c r="I22" i="1"/>
  <c r="D22" i="1" s="1"/>
  <c r="I23" i="1"/>
  <c r="D23" i="1" s="1"/>
  <c r="I24" i="1"/>
  <c r="I25" i="1"/>
  <c r="I26" i="1"/>
  <c r="I27" i="1"/>
  <c r="D27" i="1" s="1"/>
  <c r="I28" i="1"/>
  <c r="D28" i="1" s="1"/>
  <c r="I29" i="1"/>
  <c r="D29" i="1" s="1"/>
  <c r="I30" i="1"/>
  <c r="I31" i="1"/>
  <c r="I32" i="1"/>
  <c r="I33" i="1"/>
  <c r="D33" i="1" s="1"/>
  <c r="I34" i="1"/>
  <c r="D34" i="1" s="1"/>
  <c r="I35" i="1"/>
  <c r="D35" i="1" s="1"/>
  <c r="I36" i="1"/>
  <c r="I37" i="1"/>
  <c r="I38" i="1"/>
  <c r="I39" i="1"/>
  <c r="D39" i="1" s="1"/>
  <c r="I40" i="1"/>
  <c r="D40" i="1" s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D8" i="1"/>
  <c r="T8" i="1" s="1"/>
  <c r="D12" i="1"/>
  <c r="L12" i="1" s="1"/>
  <c r="D13" i="1"/>
  <c r="L13" i="1" s="1"/>
  <c r="D14" i="1"/>
  <c r="T14" i="1" s="1"/>
  <c r="D18" i="1"/>
  <c r="J18" i="1" s="1"/>
  <c r="D19" i="1"/>
  <c r="L19" i="1" s="1"/>
  <c r="D20" i="1"/>
  <c r="T20" i="1" s="1"/>
  <c r="D24" i="1"/>
  <c r="L24" i="1" s="1"/>
  <c r="D25" i="1"/>
  <c r="L25" i="1" s="1"/>
  <c r="D26" i="1"/>
  <c r="T26" i="1" s="1"/>
  <c r="D30" i="1"/>
  <c r="L30" i="1" s="1"/>
  <c r="D31" i="1"/>
  <c r="L31" i="1" s="1"/>
  <c r="D32" i="1"/>
  <c r="T32" i="1" s="1"/>
  <c r="D36" i="1"/>
  <c r="J36" i="1" s="1"/>
  <c r="D37" i="1"/>
  <c r="L37" i="1" s="1"/>
  <c r="D38" i="1"/>
  <c r="T38" i="1" s="1"/>
  <c r="L29" i="1" l="1"/>
  <c r="T29" i="1"/>
  <c r="N29" i="1"/>
  <c r="J29" i="1"/>
  <c r="F29" i="1"/>
  <c r="T40" i="1"/>
  <c r="N40" i="1"/>
  <c r="J40" i="1"/>
  <c r="F40" i="1"/>
  <c r="L40" i="1"/>
  <c r="T10" i="1"/>
  <c r="N10" i="1"/>
  <c r="J10" i="1"/>
  <c r="F10" i="1"/>
  <c r="L10" i="1"/>
  <c r="L35" i="1"/>
  <c r="T35" i="1"/>
  <c r="N35" i="1"/>
  <c r="J35" i="1"/>
  <c r="F35" i="1"/>
  <c r="L17" i="1"/>
  <c r="T17" i="1"/>
  <c r="N17" i="1"/>
  <c r="J17" i="1"/>
  <c r="F17" i="1"/>
  <c r="T34" i="1"/>
  <c r="N34" i="1"/>
  <c r="J34" i="1"/>
  <c r="F34" i="1"/>
  <c r="L34" i="1"/>
  <c r="T22" i="1"/>
  <c r="N22" i="1"/>
  <c r="J22" i="1"/>
  <c r="F22" i="1"/>
  <c r="L22" i="1"/>
  <c r="F39" i="1"/>
  <c r="T39" i="1"/>
  <c r="N39" i="1"/>
  <c r="J39" i="1"/>
  <c r="L39" i="1"/>
  <c r="T33" i="1"/>
  <c r="N33" i="1"/>
  <c r="J33" i="1"/>
  <c r="L33" i="1"/>
  <c r="F33" i="1"/>
  <c r="F27" i="1"/>
  <c r="T27" i="1"/>
  <c r="N27" i="1"/>
  <c r="J27" i="1"/>
  <c r="L27" i="1"/>
  <c r="T21" i="1"/>
  <c r="N21" i="1"/>
  <c r="J21" i="1"/>
  <c r="L21" i="1"/>
  <c r="F21" i="1"/>
  <c r="N15" i="1"/>
  <c r="F15" i="1"/>
  <c r="T15" i="1"/>
  <c r="J15" i="1"/>
  <c r="L15" i="1"/>
  <c r="T9" i="1"/>
  <c r="N9" i="1"/>
  <c r="J9" i="1"/>
  <c r="L9" i="1"/>
  <c r="F9" i="1"/>
  <c r="L23" i="1"/>
  <c r="T23" i="1"/>
  <c r="N23" i="1"/>
  <c r="J23" i="1"/>
  <c r="F23" i="1"/>
  <c r="T16" i="1"/>
  <c r="N16" i="1"/>
  <c r="J16" i="1"/>
  <c r="F16" i="1"/>
  <c r="L16" i="1"/>
  <c r="L11" i="1"/>
  <c r="T11" i="1"/>
  <c r="N11" i="1"/>
  <c r="J11" i="1"/>
  <c r="F11" i="1"/>
  <c r="T28" i="1"/>
  <c r="N28" i="1"/>
  <c r="J28" i="1"/>
  <c r="F28" i="1"/>
  <c r="L28" i="1"/>
  <c r="F30" i="1"/>
  <c r="L36" i="1"/>
  <c r="F37" i="1"/>
  <c r="F31" i="1"/>
  <c r="F25" i="1"/>
  <c r="F19" i="1"/>
  <c r="F13" i="1"/>
  <c r="J37" i="1"/>
  <c r="J31" i="1"/>
  <c r="J25" i="1"/>
  <c r="J19" i="1"/>
  <c r="J13" i="1"/>
  <c r="N37" i="1"/>
  <c r="N31" i="1"/>
  <c r="N25" i="1"/>
  <c r="N19" i="1"/>
  <c r="N13" i="1"/>
  <c r="T37" i="1"/>
  <c r="T31" i="1"/>
  <c r="T25" i="1"/>
  <c r="T19" i="1"/>
  <c r="T13" i="1"/>
  <c r="F18" i="1"/>
  <c r="J24" i="1"/>
  <c r="N30" i="1"/>
  <c r="N18" i="1"/>
  <c r="T30" i="1"/>
  <c r="T18" i="1"/>
  <c r="L38" i="1"/>
  <c r="L32" i="1"/>
  <c r="L26" i="1"/>
  <c r="L20" i="1"/>
  <c r="L14" i="1"/>
  <c r="L8" i="1"/>
  <c r="F36" i="1"/>
  <c r="F12" i="1"/>
  <c r="J30" i="1"/>
  <c r="J12" i="1"/>
  <c r="N36" i="1"/>
  <c r="N24" i="1"/>
  <c r="N12" i="1"/>
  <c r="T36" i="1"/>
  <c r="T24" i="1"/>
  <c r="T12" i="1"/>
  <c r="F24" i="1"/>
  <c r="L18" i="1"/>
  <c r="F38" i="1"/>
  <c r="F32" i="1"/>
  <c r="F26" i="1"/>
  <c r="F20" i="1"/>
  <c r="F14" i="1"/>
  <c r="F8" i="1"/>
  <c r="J38" i="1"/>
  <c r="J32" i="1"/>
  <c r="J26" i="1"/>
  <c r="J20" i="1"/>
  <c r="J14" i="1"/>
  <c r="J8" i="1"/>
  <c r="N38" i="1"/>
  <c r="N32" i="1"/>
  <c r="N26" i="1"/>
  <c r="N20" i="1"/>
  <c r="N14" i="1"/>
  <c r="N8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AZ7" i="2"/>
  <c r="E7" i="2"/>
  <c r="I7" i="1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<sst xmlns="http://schemas.openxmlformats.org/spreadsheetml/2006/main" count="791" uniqueCount="328">
  <si>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</si>
  <si>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</si>
  <si>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</si>
  <si>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</si>
  <si>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</si>
  <si>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</si>
  <si>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</si>
  <si>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</si>
  <si>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</si>
  <si>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</si>
  <si>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</si>
  <si>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</si>
  <si>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</si>
  <si>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</si>
  <si>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</si>
  <si>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</si>
  <si>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</si>
  <si>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</si>
  <si>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</si>
  <si>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</si>
  <si>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</si>
  <si>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</si>
  <si>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</si>
  <si>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</si>
  <si>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</si>
  <si>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</si>
  <si>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</si>
  <si>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</si>
  <si>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</si>
  <si>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</si>
  <si>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</si>
  <si>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</si>
  <si>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</si>
  <si>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</si>
  <si>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</si>
  <si>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</si>
  <si>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</si>
  <si>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</si>
  <si>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</si>
  <si>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</si>
  <si>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</si>
  <si>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</si>
  <si>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</si>
  <si>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</si>
  <si>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</si>
  <si>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</si>
  <si>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</si>
  <si>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</si>
  <si>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</si>
  <si>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</si>
  <si>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</si>
  <si>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</si>
  <si>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</si>
  <si>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</si>
  <si>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</si>
  <si>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</si>
  <si>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</si>
  <si>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</si>
  <si>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</si>
  <si>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</si>
  <si>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</si>
  <si>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</si>
  <si>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</si>
  <si>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</si>
  <si>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</si>
  <si>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</si>
  <si>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</si>
  <si>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</si>
  <si>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</si>
  <si>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</si>
  <si>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</si>
  <si>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</si>
  <si>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</si>
  <si>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</si>
  <si>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</si>
  <si>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</si>
  <si>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</si>
  <si>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</si>
  <si>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</si>
  <si>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</si>
  <si>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</si>
  <si>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</si>
  <si>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</si>
  <si>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</si>
  <si>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</si>
  <si>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</si>
  <si>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</si>
  <si>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</si>
  <si>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</si>
  <si>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</si>
  <si>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</si>
  <si>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</si>
  <si>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</si>
  <si>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</si>
  <si>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</si>
  <si>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</si>
  <si>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</si>
  <si>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</si>
  <si>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</si>
  <si>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</si>
  <si>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</si>
  <si>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</si>
  <si>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</si>
  <si>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</si>
  <si>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</si>
  <si>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</si>
  <si>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</si>
  <si>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</si>
  <si>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</si>
  <si>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</si>
  <si>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</si>
  <si>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</si>
  <si>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</si>
  <si>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</si>
  <si>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</si>
  <si>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</si>
  <si>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</si>
  <si>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</si>
  <si>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</si>
  <si>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</si>
  <si>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</si>
  <si>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</si>
  <si>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</si>
  <si>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</si>
  <si>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</si>
  <si>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</si>
  <si>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</si>
  <si>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</si>
  <si>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</si>
  <si>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</si>
  <si>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</si>
  <si>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</si>
  <si>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</si>
  <si>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</si>
  <si>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</si>
  <si>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</si>
  <si>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</si>
  <si>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</si>
  <si>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</si>
  <si>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</si>
  <si>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</si>
  <si>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</si>
  <si>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</si>
  <si>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</si>
  <si>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</si>
  <si>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</si>
  <si>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</si>
  <si>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</si>
  <si>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</si>
  <si>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</si>
  <si>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</si>
  <si>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</si>
  <si>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</si>
  <si>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</si>
  <si>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</si>
  <si>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</si>
  <si>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</si>
  <si>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</si>
  <si>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</si>
  <si>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</si>
  <si>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</si>
  <si>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</si>
  <si>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</si>
  <si>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</si>
  <si>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</si>
  <si>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</si>
  <si>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</si>
  <si>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</si>
  <si>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</si>
  <si>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</si>
  <si>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</si>
  <si>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</si>
  <si>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</si>
  <si>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</si>
  <si>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</si>
  <si>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</si>
  <si>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</si>
  <si>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</si>
  <si>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</si>
  <si>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</si>
  <si>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</si>
  <si>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</si>
  <si>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</si>
  <si>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</si>
  <si>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</si>
  <si>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</si>
  <si>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</si>
  <si>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</si>
  <si>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</si>
  <si>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</si>
  <si>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</si>
  <si>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</si>
  <si>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</si>
  <si>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</si>
  <si>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</si>
  <si>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</si>
  <si>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</si>
  <si>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</si>
  <si>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</si>
  <si>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</si>
  <si>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</si>
  <si>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</si>
  <si>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</si>
  <si>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</si>
  <si>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</si>
  <si>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</si>
  <si>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</si>
  <si>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</si>
  <si>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</si>
  <si>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</si>
  <si>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</si>
  <si>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</si>
  <si>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</si>
  <si>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</si>
  <si>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</si>
  <si>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</si>
  <si>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</si>
  <si>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</si>
  <si>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</si>
  <si>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</si>
  <si>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</si>
  <si>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</si>
  <si>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</si>
  <si>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</si>
  <si>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</si>
  <si>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</si>
  <si>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</si>
  <si>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</si>
  <si>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</si>
  <si>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</si>
  <si>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</si>
  <si>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</si>
  <si>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</si>
  <si>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</si>
  <si>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</si>
  <si>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</si>
  <si>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</si>
  <si>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</si>
  <si>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</si>
  <si>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</si>
  <si>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</si>
  <si>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</si>
  <si>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</si>
  <si>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</si>
  <si>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</si>
  <si>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</si>
  <si>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</si>
  <si>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</si>
  <si>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</si>
  <si>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</si>
  <si>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</si>
  <si>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</si>
  <si>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</si>
  <si>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</si>
  <si>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</si>
  <si>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</si>
  <si>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</si>
  <si>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14000</t>
  </si>
  <si>
    <t>水洗化人口等（令和6年度実績）</t>
    <phoneticPr fontId="3"/>
  </si>
  <si>
    <t>し尿処理の状況（令和6年度実績）</t>
    <phoneticPr fontId="3"/>
  </si>
  <si>
    <t>14100</t>
  </si>
  <si>
    <t>横浜市</t>
  </si>
  <si>
    <t/>
  </si>
  <si>
    <t>○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</si>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</sst>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40</v>
      </c>
      <c r="B7" s="108" t="s">
        <v>257</v>
      </c>
      <c r="C7" s="92" t="s">
        <v>198</v>
      </c>
      <c r="D7" s="93">
        <f>+SUM(E7,+I7)</f>
        <v>9221442</v>
      </c>
      <c r="E7" s="93">
        <f>+SUM(G7+H7)</f>
        <v>22012</v>
      </c>
      <c r="F7" s="94">
        <f>IF(D7&gt;0,E7/D7*100,"-")</f>
        <v>0.23870453232802419</v>
      </c>
      <c r="G7" s="93">
        <f>SUM(G$8:G$207)</f>
        <v>22005</v>
      </c>
      <c r="H7" s="93">
        <f>SUM(H$8:H$207)</f>
        <v>7</v>
      </c>
      <c r="I7" s="93">
        <f>+SUM(K7,+M7,O7+P7)</f>
        <v>9199430</v>
      </c>
      <c r="J7" s="94">
        <f>IF(D7&gt;0,I7/D7*100,"-")</f>
        <v>99.761295467671971</v>
      </c>
      <c r="K7" s="93">
        <f>SUM(K$8:K$207)</f>
        <v>8873068</v>
      </c>
      <c r="L7" s="94">
        <f>IF(D7&gt;0,K7/D7*100,"-")</f>
        <v>96.222130985587711</v>
      </c>
      <c r="M7" s="93">
        <f>SUM(M$8:M$207)</f>
        <v>0</v>
      </c>
      <c r="N7" s="94">
        <f>IF(D7&gt;0,M7/D7*100,"-")</f>
        <v>0</v>
      </c>
      <c r="O7" s="91">
        <f>SUM(O$8:O$207)</f>
        <v>2913</v>
      </c>
      <c r="P7" s="93">
        <f>SUM(Q7:S7)</f>
        <v>323449</v>
      </c>
      <c r="Q7" s="93">
        <f>SUM(Q$8:Q$207)</f>
        <v>167123</v>
      </c>
      <c r="R7" s="93">
        <f>SUM(R$8:R$207)</f>
        <v>132268</v>
      </c>
      <c r="S7" s="93">
        <f>SUM(S$8:S$207)</f>
        <v>24058</v>
      </c>
      <c r="T7" s="94">
        <f>IF(D7&gt;0,P7/D7*100,"-")</f>
        <v>3.5075750625552926</v>
      </c>
      <c r="U7" s="93">
        <f>SUM(U$8:U$207)</f>
        <v>252766</v>
      </c>
      <c r="V7" s="95">
        <f t="shared" ref="V7:AC7" si="0">COUNTIF(V$8:V$207,"○")</f>
        <v>6</v>
      </c>
      <c r="W7" s="95">
        <f t="shared" si="0"/>
        <v>24</v>
      </c>
      <c r="X7" s="95">
        <f t="shared" si="0"/>
        <v>1</v>
      </c>
      <c r="Y7" s="95">
        <f t="shared" si="0"/>
        <v>2</v>
      </c>
      <c r="Z7" s="95">
        <f t="shared" si="0"/>
        <v>9</v>
      </c>
      <c r="AA7" s="95">
        <f t="shared" si="0"/>
        <v>0</v>
      </c>
      <c r="AB7" s="95">
        <f t="shared" si="0"/>
        <v>1</v>
      </c>
      <c r="AC7" s="95">
        <f t="shared" si="0"/>
        <v>23</v>
      </c>
    </row>
    <row r="8" spans="1:31" ht="13.5" customHeight="1">
      <c r="A8" s="85" t="s">
        <v>40</v>
      </c>
      <c r="B8" s="86" t="s">
        <v>260</v>
      </c>
      <c r="C8" s="85" t="s">
        <v>261</v>
      </c>
      <c r="D8" s="87">
        <f>+SUM(E8,+I8)</f>
        <v>3771063</v>
      </c>
      <c r="E8" s="87">
        <f>+SUM(G8+H8)</f>
        <v>4741</v>
      </c>
      <c r="F8" s="106">
        <f>IF(D8&gt;0,E8/D8*100,"-")</f>
        <v>0.12572051965188596</v>
      </c>
      <c r="G8" s="87">
        <v>4741</v>
      </c>
      <c r="H8" s="87">
        <v>0</v>
      </c>
      <c r="I8" s="87">
        <f>+SUM(K8,+M8,O8+P8)</f>
        <v>3766322</v>
      </c>
      <c r="J8" s="88">
        <f>IF(D8&gt;0,I8/D8*100,"-")</f>
        <v>99.874279480348122</v>
      </c>
      <c r="K8" s="87">
        <v>3758735</v>
      </c>
      <c r="L8" s="88">
        <f>IF(D8&gt;0,K8/D8*100,"-")</f>
        <v>99.673089524094408</v>
      </c>
      <c r="M8" s="87">
        <v>0</v>
      </c>
      <c r="N8" s="88">
        <f>IF(D8&gt;0,M8/D8*100,"-")</f>
        <v>0</v>
      </c>
      <c r="O8" s="87">
        <v>0</v>
      </c>
      <c r="P8" s="87">
        <f>SUM(Q8:S8)</f>
        <v>7587</v>
      </c>
      <c r="Q8" s="87">
        <v>6220</v>
      </c>
      <c r="R8" s="87">
        <v>1367</v>
      </c>
      <c r="S8" s="87">
        <v>0</v>
      </c>
      <c r="T8" s="88">
        <f>IF(D8&gt;0,P8/D8*100,"-")</f>
        <v>0.20118995625371416</v>
      </c>
      <c r="U8" s="87">
        <v>125980</v>
      </c>
      <c r="V8" s="85" t="s">
        <v>263</v>
      </c>
      <c r="W8" s="85"/>
      <c r="X8" s="85"/>
      <c r="Y8" s="85"/>
      <c r="Z8" s="85"/>
      <c r="AA8" s="85"/>
      <c r="AB8" s="85" t="s">
        <v>263</v>
      </c>
      <c r="AC8" s="85"/>
      <c r="AD8" s="184" t="s">
        <v>262</v>
      </c>
    </row>
    <row r="9" spans="1:31" ht="13.5" customHeight="1">
      <c r="A9" s="85" t="s">
        <v>40</v>
      </c>
      <c r="B9" s="86" t="s">
        <v>264</v>
      </c>
      <c r="C9" s="85" t="s">
        <v>265</v>
      </c>
      <c r="D9" s="87">
        <f>+SUM(E9,+I9)</f>
        <v>1535564</v>
      </c>
      <c r="E9" s="87">
        <f>+SUM(G9+H9)</f>
        <v>1292</v>
      </c>
      <c r="F9" s="106">
        <f>IF(D9&gt;0,E9/D9*100,"-")</f>
        <v>8.4138466387594396E-2</v>
      </c>
      <c r="G9" s="87">
        <v>1292</v>
      </c>
      <c r="H9" s="87">
        <v>0</v>
      </c>
      <c r="I9" s="87">
        <f>+SUM(K9,+M9,O9+P9)</f>
        <v>1534272</v>
      </c>
      <c r="J9" s="88">
        <f>IF(D9&gt;0,I9/D9*100,"-")</f>
        <v>99.9158615336124</v>
      </c>
      <c r="K9" s="87">
        <v>1529134</v>
      </c>
      <c r="L9" s="88">
        <f>IF(D9&gt;0,K9/D9*100,"-")</f>
        <v>99.581261347622103</v>
      </c>
      <c r="M9" s="87">
        <v>0</v>
      </c>
      <c r="N9" s="88">
        <f>IF(D9&gt;0,M9/D9*100,"-")</f>
        <v>0</v>
      </c>
      <c r="O9" s="87">
        <v>0</v>
      </c>
      <c r="P9" s="87">
        <f>SUM(Q9:S9)</f>
        <v>5138</v>
      </c>
      <c r="Q9" s="87">
        <v>3353</v>
      </c>
      <c r="R9" s="87">
        <v>1785</v>
      </c>
      <c r="S9" s="87">
        <v>0</v>
      </c>
      <c r="T9" s="88">
        <f>IF(D9&gt;0,P9/D9*100,"-")</f>
        <v>0.33460018599029412</v>
      </c>
      <c r="U9" s="87">
        <v>54703</v>
      </c>
      <c r="V9" s="85"/>
      <c r="W9" s="85"/>
      <c r="X9" s="85" t="s">
        <v>263</v>
      </c>
      <c r="Y9" s="85"/>
      <c r="Z9" s="85" t="s">
        <v>263</v>
      </c>
      <c r="AA9" s="85"/>
      <c r="AB9" s="85"/>
      <c r="AC9" s="85"/>
      <c r="AD9" s="184" t="s">
        <v>262</v>
      </c>
    </row>
    <row r="10" spans="1:31" ht="13.5" customHeight="1">
      <c r="A10" s="85" t="s">
        <v>40</v>
      </c>
      <c r="B10" s="86" t="s">
        <v>266</v>
      </c>
      <c r="C10" s="85" t="s">
        <v>267</v>
      </c>
      <c r="D10" s="87">
        <f>+SUM(E10,+I10)</f>
        <v>716673</v>
      </c>
      <c r="E10" s="87">
        <f>+SUM(G10+H10)</f>
        <v>2132</v>
      </c>
      <c r="F10" s="106">
        <f>IF(D10&gt;0,E10/D10*100,"-")</f>
        <v>0.29748574314924658</v>
      </c>
      <c r="G10" s="87">
        <v>2132</v>
      </c>
      <c r="H10" s="87">
        <v>0</v>
      </c>
      <c r="I10" s="87">
        <f>+SUM(K10,+M10,O10+P10)</f>
        <v>714541</v>
      </c>
      <c r="J10" s="88">
        <f>IF(D10&gt;0,I10/D10*100,"-")</f>
        <v>99.702514256850748</v>
      </c>
      <c r="K10" s="87">
        <v>694878</v>
      </c>
      <c r="L10" s="88">
        <f>IF(D10&gt;0,K10/D10*100,"-")</f>
        <v>96.958864084456934</v>
      </c>
      <c r="M10" s="87">
        <v>0</v>
      </c>
      <c r="N10" s="88">
        <f>IF(D10&gt;0,M10/D10*100,"-")</f>
        <v>0</v>
      </c>
      <c r="O10" s="87">
        <v>229</v>
      </c>
      <c r="P10" s="87">
        <f>SUM(Q10:S10)</f>
        <v>19434</v>
      </c>
      <c r="Q10" s="87">
        <v>0</v>
      </c>
      <c r="R10" s="87">
        <v>3165</v>
      </c>
      <c r="S10" s="87">
        <v>16269</v>
      </c>
      <c r="T10" s="88">
        <f>IF(D10&gt;0,P10/D10*100,"-")</f>
        <v>2.7116969663989012</v>
      </c>
      <c r="U10" s="87">
        <v>0</v>
      </c>
      <c r="V10" s="85" t="s">
        <v>263</v>
      </c>
      <c r="W10" s="85"/>
      <c r="X10" s="85"/>
      <c r="Y10" s="85"/>
      <c r="Z10" s="85" t="s">
        <v>263</v>
      </c>
      <c r="AA10" s="85"/>
      <c r="AB10" s="85"/>
      <c r="AC10" s="85"/>
      <c r="AD10" s="184" t="s">
        <v>262</v>
      </c>
    </row>
    <row r="11" spans="1:31" ht="13.5" customHeight="1">
      <c r="A11" s="85" t="s">
        <v>40</v>
      </c>
      <c r="B11" s="86" t="s">
        <v>268</v>
      </c>
      <c r="C11" s="85" t="s">
        <v>269</v>
      </c>
      <c r="D11" s="87">
        <f>+SUM(E11,+I11)</f>
        <v>380313</v>
      </c>
      <c r="E11" s="87">
        <f>+SUM(G11+H11)</f>
        <v>375</v>
      </c>
      <c r="F11" s="106">
        <f>IF(D11&gt;0,E11/D11*100,"-")</f>
        <v>9.86029927980374E-2</v>
      </c>
      <c r="G11" s="87">
        <v>375</v>
      </c>
      <c r="H11" s="87">
        <v>0</v>
      </c>
      <c r="I11" s="87">
        <f>+SUM(K11,+M11,O11+P11)</f>
        <v>379938</v>
      </c>
      <c r="J11" s="88">
        <f>IF(D11&gt;0,I11/D11*100,"-")</f>
        <v>99.901397007201965</v>
      </c>
      <c r="K11" s="87">
        <v>362677</v>
      </c>
      <c r="L11" s="88">
        <f>IF(D11&gt;0,K11/D11*100,"-")</f>
        <v>95.362766984036824</v>
      </c>
      <c r="M11" s="87">
        <v>0</v>
      </c>
      <c r="N11" s="88">
        <f>IF(D11&gt;0,M11/D11*100,"-")</f>
        <v>0</v>
      </c>
      <c r="O11" s="87">
        <v>0</v>
      </c>
      <c r="P11" s="87">
        <f>SUM(Q11:S11)</f>
        <v>17261</v>
      </c>
      <c r="Q11" s="87">
        <v>14027</v>
      </c>
      <c r="R11" s="87">
        <v>3234</v>
      </c>
      <c r="S11" s="87">
        <v>0</v>
      </c>
      <c r="T11" s="88">
        <f>IF(D11&gt;0,P11/D11*100,"-")</f>
        <v>4.5386300231651298</v>
      </c>
      <c r="U11" s="87">
        <v>0</v>
      </c>
      <c r="V11" s="85"/>
      <c r="W11" s="85" t="s">
        <v>263</v>
      </c>
      <c r="X11" s="85"/>
      <c r="Y11" s="85"/>
      <c r="Z11" s="85" t="s">
        <v>263</v>
      </c>
      <c r="AA11" s="85"/>
      <c r="AB11" s="85"/>
      <c r="AC11" s="85"/>
      <c r="AD11" s="184" t="s">
        <v>262</v>
      </c>
    </row>
    <row r="12" spans="1:31" ht="13.5" customHeight="1">
      <c r="A12" s="85" t="s">
        <v>40</v>
      </c>
      <c r="B12" s="86" t="s">
        <v>270</v>
      </c>
      <c r="C12" s="85" t="s">
        <v>271</v>
      </c>
      <c r="D12" s="87">
        <f>+SUM(E12,+I12)</f>
        <v>258380</v>
      </c>
      <c r="E12" s="87">
        <f>+SUM(G12+H12)</f>
        <v>309</v>
      </c>
      <c r="F12" s="106">
        <f>IF(D12&gt;0,E12/D12*100,"-")</f>
        <v>0.11959129963619475</v>
      </c>
      <c r="G12" s="87">
        <v>309</v>
      </c>
      <c r="H12" s="87">
        <v>0</v>
      </c>
      <c r="I12" s="87">
        <f>+SUM(K12,+M12,O12+P12)</f>
        <v>258071</v>
      </c>
      <c r="J12" s="88">
        <f>IF(D12&gt;0,I12/D12*100,"-")</f>
        <v>99.880408700363816</v>
      </c>
      <c r="K12" s="87">
        <v>251678</v>
      </c>
      <c r="L12" s="88">
        <f>IF(D12&gt;0,K12/D12*100,"-")</f>
        <v>97.40614598653147</v>
      </c>
      <c r="M12" s="87">
        <v>0</v>
      </c>
      <c r="N12" s="88">
        <f>IF(D12&gt;0,M12/D12*100,"-")</f>
        <v>0</v>
      </c>
      <c r="O12" s="87">
        <v>2684</v>
      </c>
      <c r="P12" s="87">
        <f>SUM(Q12:S12)</f>
        <v>3709</v>
      </c>
      <c r="Q12" s="87">
        <v>2047</v>
      </c>
      <c r="R12" s="87">
        <v>1662</v>
      </c>
      <c r="S12" s="87">
        <v>0</v>
      </c>
      <c r="T12" s="88">
        <f>IF(D12&gt;0,P12/D12*100,"-")</f>
        <v>1.4354826224940009</v>
      </c>
      <c r="U12" s="87">
        <v>6350</v>
      </c>
      <c r="V12" s="85"/>
      <c r="W12" s="85" t="s">
        <v>263</v>
      </c>
      <c r="X12" s="85"/>
      <c r="Y12" s="85"/>
      <c r="Z12" s="85"/>
      <c r="AA12" s="85"/>
      <c r="AB12" s="85"/>
      <c r="AC12" s="85" t="s">
        <v>263</v>
      </c>
      <c r="AD12" s="184" t="s">
        <v>262</v>
      </c>
    </row>
    <row r="13" spans="1:31" ht="13.5" customHeight="1">
      <c r="A13" s="85" t="s">
        <v>40</v>
      </c>
      <c r="B13" s="86" t="s">
        <v>272</v>
      </c>
      <c r="C13" s="85" t="s">
        <v>273</v>
      </c>
      <c r="D13" s="87">
        <f>+SUM(E13,+I13)</f>
        <v>174559</v>
      </c>
      <c r="E13" s="87">
        <f>+SUM(G13+H13)</f>
        <v>162</v>
      </c>
      <c r="F13" s="106">
        <f>IF(D13&gt;0,E13/D13*100,"-")</f>
        <v>9.2805297922192498E-2</v>
      </c>
      <c r="G13" s="87">
        <v>162</v>
      </c>
      <c r="H13" s="87">
        <v>0</v>
      </c>
      <c r="I13" s="87">
        <f>+SUM(K13,+M13,O13+P13)</f>
        <v>174397</v>
      </c>
      <c r="J13" s="88">
        <f>IF(D13&gt;0,I13/D13*100,"-")</f>
        <v>99.907194702077803</v>
      </c>
      <c r="K13" s="87">
        <v>156097</v>
      </c>
      <c r="L13" s="88">
        <f>IF(D13&gt;0,K13/D13*100,"-")</f>
        <v>89.42363327012643</v>
      </c>
      <c r="M13" s="87">
        <v>0</v>
      </c>
      <c r="N13" s="88">
        <f>IF(D13&gt;0,M13/D13*100,"-")</f>
        <v>0</v>
      </c>
      <c r="O13" s="87">
        <v>0</v>
      </c>
      <c r="P13" s="87">
        <f>SUM(Q13:S13)</f>
        <v>18300</v>
      </c>
      <c r="Q13" s="87">
        <v>14752</v>
      </c>
      <c r="R13" s="87">
        <v>3548</v>
      </c>
      <c r="S13" s="87">
        <v>0</v>
      </c>
      <c r="T13" s="88">
        <f>IF(D13&gt;0,P13/D13*100,"-")</f>
        <v>10.483561431951374</v>
      </c>
      <c r="U13" s="87">
        <v>1889</v>
      </c>
      <c r="V13" s="85"/>
      <c r="W13" s="85" t="s">
        <v>263</v>
      </c>
      <c r="X13" s="85"/>
      <c r="Y13" s="85"/>
      <c r="Z13" s="85"/>
      <c r="AA13" s="85"/>
      <c r="AB13" s="85"/>
      <c r="AC13" s="85" t="s">
        <v>263</v>
      </c>
      <c r="AD13" s="184" t="s">
        <v>262</v>
      </c>
    </row>
    <row r="14" spans="1:31" ht="13.5" customHeight="1">
      <c r="A14" s="85" t="s">
        <v>40</v>
      </c>
      <c r="B14" s="86" t="s">
        <v>274</v>
      </c>
      <c r="C14" s="85" t="s">
        <v>275</v>
      </c>
      <c r="D14" s="87">
        <f>+SUM(E14,+I14)</f>
        <v>443757</v>
      </c>
      <c r="E14" s="87">
        <f>+SUM(G14+H14)</f>
        <v>864</v>
      </c>
      <c r="F14" s="106">
        <f>IF(D14&gt;0,E14/D14*100,"-")</f>
        <v>0.19470115400996491</v>
      </c>
      <c r="G14" s="87">
        <v>864</v>
      </c>
      <c r="H14" s="87">
        <v>0</v>
      </c>
      <c r="I14" s="87">
        <f>+SUM(K14,+M14,O14+P14)</f>
        <v>442893</v>
      </c>
      <c r="J14" s="88">
        <f>IF(D14&gt;0,I14/D14*100,"-")</f>
        <v>99.805298845990038</v>
      </c>
      <c r="K14" s="87">
        <v>427473</v>
      </c>
      <c r="L14" s="88">
        <f>IF(D14&gt;0,K14/D14*100,"-")</f>
        <v>96.330424083451078</v>
      </c>
      <c r="M14" s="87">
        <v>0</v>
      </c>
      <c r="N14" s="88">
        <f>IF(D14&gt;0,M14/D14*100,"-")</f>
        <v>0</v>
      </c>
      <c r="O14" s="87">
        <v>0</v>
      </c>
      <c r="P14" s="87">
        <f>SUM(Q14:S14)</f>
        <v>15420</v>
      </c>
      <c r="Q14" s="87">
        <v>11952</v>
      </c>
      <c r="R14" s="87">
        <v>3468</v>
      </c>
      <c r="S14" s="87">
        <v>0</v>
      </c>
      <c r="T14" s="88">
        <f>IF(D14&gt;0,P14/D14*100,"-")</f>
        <v>3.4748747625389571</v>
      </c>
      <c r="U14" s="87">
        <v>8289</v>
      </c>
      <c r="V14" s="85"/>
      <c r="W14" s="85" t="s">
        <v>263</v>
      </c>
      <c r="X14" s="85"/>
      <c r="Y14" s="85"/>
      <c r="Z14" s="85" t="s">
        <v>263</v>
      </c>
      <c r="AA14" s="85"/>
      <c r="AB14" s="85"/>
      <c r="AC14" s="85"/>
      <c r="AD14" s="184" t="s">
        <v>262</v>
      </c>
    </row>
    <row r="15" spans="1:31" ht="13.5" customHeight="1">
      <c r="A15" s="85" t="s">
        <v>40</v>
      </c>
      <c r="B15" s="86" t="s">
        <v>276</v>
      </c>
      <c r="C15" s="85" t="s">
        <v>277</v>
      </c>
      <c r="D15" s="87">
        <f>+SUM(E15,+I15)</f>
        <v>186640</v>
      </c>
      <c r="E15" s="87">
        <f>+SUM(G15+H15)</f>
        <v>1231</v>
      </c>
      <c r="F15" s="106">
        <f>IF(D15&gt;0,E15/D15*100,"-")</f>
        <v>0.65955850835833685</v>
      </c>
      <c r="G15" s="87">
        <v>1231</v>
      </c>
      <c r="H15" s="87">
        <v>0</v>
      </c>
      <c r="I15" s="87">
        <f>+SUM(K15,+M15,O15+P15)</f>
        <v>185409</v>
      </c>
      <c r="J15" s="88">
        <f>IF(D15&gt;0,I15/D15*100,"-")</f>
        <v>99.340441491641656</v>
      </c>
      <c r="K15" s="87">
        <v>148028</v>
      </c>
      <c r="L15" s="88">
        <f>IF(D15&gt;0,K15/D15*100,"-")</f>
        <v>79.312044577796826</v>
      </c>
      <c r="M15" s="87">
        <v>0</v>
      </c>
      <c r="N15" s="88">
        <f>IF(D15&gt;0,M15/D15*100,"-")</f>
        <v>0</v>
      </c>
      <c r="O15" s="87">
        <v>0</v>
      </c>
      <c r="P15" s="87">
        <f>SUM(Q15:S15)</f>
        <v>37381</v>
      </c>
      <c r="Q15" s="87">
        <v>24331</v>
      </c>
      <c r="R15" s="87">
        <v>13050</v>
      </c>
      <c r="S15" s="87">
        <v>0</v>
      </c>
      <c r="T15" s="88">
        <f>IF(D15&gt;0,P15/D15*100,"-")</f>
        <v>20.028396913844833</v>
      </c>
      <c r="U15" s="87">
        <v>3564</v>
      </c>
      <c r="V15" s="85"/>
      <c r="W15" s="85" t="s">
        <v>263</v>
      </c>
      <c r="X15" s="85"/>
      <c r="Y15" s="85"/>
      <c r="Z15" s="85" t="s">
        <v>263</v>
      </c>
      <c r="AA15" s="85"/>
      <c r="AB15" s="85"/>
      <c r="AC15" s="85"/>
      <c r="AD15" s="184" t="s">
        <v>262</v>
      </c>
    </row>
    <row r="16" spans="1:31" ht="13.5" customHeight="1">
      <c r="A16" s="85" t="s">
        <v>40</v>
      </c>
      <c r="B16" s="86" t="s">
        <v>278</v>
      </c>
      <c r="C16" s="85" t="s">
        <v>279</v>
      </c>
      <c r="D16" s="87">
        <f>+SUM(E16,+I16)</f>
        <v>247489</v>
      </c>
      <c r="E16" s="87">
        <f>+SUM(G16+H16)</f>
        <v>431</v>
      </c>
      <c r="F16" s="106">
        <f>IF(D16&gt;0,E16/D16*100,"-")</f>
        <v>0.17414915410381876</v>
      </c>
      <c r="G16" s="87">
        <v>431</v>
      </c>
      <c r="H16" s="87">
        <v>0</v>
      </c>
      <c r="I16" s="87">
        <f>+SUM(K16,+M16,O16+P16)</f>
        <v>247058</v>
      </c>
      <c r="J16" s="88">
        <f>IF(D16&gt;0,I16/D16*100,"-")</f>
        <v>99.825850845896184</v>
      </c>
      <c r="K16" s="87">
        <v>235630</v>
      </c>
      <c r="L16" s="88">
        <f>IF(D16&gt;0,K16/D16*100,"-")</f>
        <v>95.208271882790754</v>
      </c>
      <c r="M16" s="87">
        <v>0</v>
      </c>
      <c r="N16" s="88">
        <f>IF(D16&gt;0,M16/D16*100,"-")</f>
        <v>0</v>
      </c>
      <c r="O16" s="87">
        <v>0</v>
      </c>
      <c r="P16" s="87">
        <f>SUM(Q16:S16)</f>
        <v>11428</v>
      </c>
      <c r="Q16" s="87">
        <v>5242</v>
      </c>
      <c r="R16" s="87">
        <v>6186</v>
      </c>
      <c r="S16" s="87">
        <v>0</v>
      </c>
      <c r="T16" s="88">
        <f>IF(D16&gt;0,P16/D16*100,"-")</f>
        <v>4.6175789631054309</v>
      </c>
      <c r="U16" s="87">
        <v>2543</v>
      </c>
      <c r="V16" s="85"/>
      <c r="W16" s="85" t="s">
        <v>263</v>
      </c>
      <c r="X16" s="85"/>
      <c r="Y16" s="85"/>
      <c r="Z16" s="85" t="s">
        <v>263</v>
      </c>
      <c r="AA16" s="85"/>
      <c r="AB16" s="85"/>
      <c r="AC16" s="85"/>
      <c r="AD16" s="184" t="s">
        <v>262</v>
      </c>
    </row>
    <row r="17" spans="1:30" ht="13.5" customHeight="1">
      <c r="A17" s="85" t="s">
        <v>40</v>
      </c>
      <c r="B17" s="86" t="s">
        <v>280</v>
      </c>
      <c r="C17" s="85" t="s">
        <v>281</v>
      </c>
      <c r="D17" s="87">
        <f>+SUM(E17,+I17)</f>
        <v>58010</v>
      </c>
      <c r="E17" s="87">
        <f>+SUM(G17+H17)</f>
        <v>46</v>
      </c>
      <c r="F17" s="106">
        <f>IF(D17&gt;0,E17/D17*100,"-")</f>
        <v>7.9296672987415953E-2</v>
      </c>
      <c r="G17" s="87">
        <v>46</v>
      </c>
      <c r="H17" s="87">
        <v>0</v>
      </c>
      <c r="I17" s="87">
        <f>+SUM(K17,+M17,O17+P17)</f>
        <v>57964</v>
      </c>
      <c r="J17" s="88">
        <f>IF(D17&gt;0,I17/D17*100,"-")</f>
        <v>99.920703327012589</v>
      </c>
      <c r="K17" s="87">
        <v>57869</v>
      </c>
      <c r="L17" s="88">
        <f>IF(D17&gt;0,K17/D17*100,"-")</f>
        <v>99.756938458886395</v>
      </c>
      <c r="M17" s="87">
        <v>0</v>
      </c>
      <c r="N17" s="88">
        <f>IF(D17&gt;0,M17/D17*100,"-")</f>
        <v>0</v>
      </c>
      <c r="O17" s="87">
        <v>0</v>
      </c>
      <c r="P17" s="87">
        <f>SUM(Q17:S17)</f>
        <v>95</v>
      </c>
      <c r="Q17" s="87">
        <v>95</v>
      </c>
      <c r="R17" s="87">
        <v>0</v>
      </c>
      <c r="S17" s="87">
        <v>0</v>
      </c>
      <c r="T17" s="88">
        <f>IF(D17&gt;0,P17/D17*100,"-")</f>
        <v>0.16376486812618515</v>
      </c>
      <c r="U17" s="87">
        <v>647</v>
      </c>
      <c r="V17" s="85"/>
      <c r="W17" s="85"/>
      <c r="X17" s="85"/>
      <c r="Y17" s="85" t="s">
        <v>263</v>
      </c>
      <c r="Z17" s="85"/>
      <c r="AA17" s="85"/>
      <c r="AB17" s="85"/>
      <c r="AC17" s="85" t="s">
        <v>263</v>
      </c>
      <c r="AD17" s="184" t="s">
        <v>262</v>
      </c>
    </row>
    <row r="18" spans="1:30" ht="13.5" customHeight="1">
      <c r="A18" s="85" t="s">
        <v>40</v>
      </c>
      <c r="B18" s="86" t="s">
        <v>282</v>
      </c>
      <c r="C18" s="85" t="s">
        <v>283</v>
      </c>
      <c r="D18" s="87">
        <f>+SUM(E18,+I18)</f>
        <v>40003</v>
      </c>
      <c r="E18" s="87">
        <f>+SUM(G18+H18)</f>
        <v>2318</v>
      </c>
      <c r="F18" s="106">
        <f>IF(D18&gt;0,E18/D18*100,"-")</f>
        <v>5.7945654075944306</v>
      </c>
      <c r="G18" s="87">
        <v>2318</v>
      </c>
      <c r="H18" s="87">
        <v>0</v>
      </c>
      <c r="I18" s="87">
        <f>+SUM(K18,+M18,O18+P18)</f>
        <v>37685</v>
      </c>
      <c r="J18" s="88">
        <f>IF(D18&gt;0,I18/D18*100,"-")</f>
        <v>94.205434592405567</v>
      </c>
      <c r="K18" s="87">
        <v>13139</v>
      </c>
      <c r="L18" s="88">
        <f>IF(D18&gt;0,K18/D18*100,"-")</f>
        <v>32.845036622253332</v>
      </c>
      <c r="M18" s="87">
        <v>0</v>
      </c>
      <c r="N18" s="88">
        <f>IF(D18&gt;0,M18/D18*100,"-")</f>
        <v>0</v>
      </c>
      <c r="O18" s="87">
        <v>0</v>
      </c>
      <c r="P18" s="87">
        <f>SUM(Q18:S18)</f>
        <v>24546</v>
      </c>
      <c r="Q18" s="87">
        <v>10878</v>
      </c>
      <c r="R18" s="87">
        <v>13668</v>
      </c>
      <c r="S18" s="87">
        <v>0</v>
      </c>
      <c r="T18" s="88">
        <f>IF(D18&gt;0,P18/D18*100,"-")</f>
        <v>61.360397970152235</v>
      </c>
      <c r="U18" s="87">
        <v>514</v>
      </c>
      <c r="V18" s="85"/>
      <c r="W18" s="85" t="s">
        <v>263</v>
      </c>
      <c r="X18" s="85"/>
      <c r="Y18" s="85"/>
      <c r="Z18" s="85"/>
      <c r="AA18" s="85"/>
      <c r="AB18" s="85"/>
      <c r="AC18" s="85" t="s">
        <v>263</v>
      </c>
      <c r="AD18" s="184" t="s">
        <v>262</v>
      </c>
    </row>
    <row r="19" spans="1:30" ht="13.5" customHeight="1">
      <c r="A19" s="85" t="s">
        <v>40</v>
      </c>
      <c r="B19" s="86" t="s">
        <v>284</v>
      </c>
      <c r="C19" s="85" t="s">
        <v>285</v>
      </c>
      <c r="D19" s="87">
        <f>+SUM(E19,+I19)</f>
        <v>160656</v>
      </c>
      <c r="E19" s="87">
        <f>+SUM(G19+H19)</f>
        <v>334</v>
      </c>
      <c r="F19" s="106">
        <f>IF(D19&gt;0,E19/D19*100,"-")</f>
        <v>0.20789761975898818</v>
      </c>
      <c r="G19" s="87">
        <v>327</v>
      </c>
      <c r="H19" s="87">
        <v>7</v>
      </c>
      <c r="I19" s="87">
        <f>+SUM(K19,+M19,O19+P19)</f>
        <v>160322</v>
      </c>
      <c r="J19" s="88">
        <f>IF(D19&gt;0,I19/D19*100,"-")</f>
        <v>99.792102380241005</v>
      </c>
      <c r="K19" s="87">
        <v>132362</v>
      </c>
      <c r="L19" s="88">
        <f>IF(D19&gt;0,K19/D19*100,"-")</f>
        <v>82.388457324967632</v>
      </c>
      <c r="M19" s="87">
        <v>0</v>
      </c>
      <c r="N19" s="88">
        <f>IF(D19&gt;0,M19/D19*100,"-")</f>
        <v>0</v>
      </c>
      <c r="O19" s="87">
        <v>0</v>
      </c>
      <c r="P19" s="87">
        <f>SUM(Q19:S19)</f>
        <v>27960</v>
      </c>
      <c r="Q19" s="87">
        <v>10803</v>
      </c>
      <c r="R19" s="87">
        <v>17157</v>
      </c>
      <c r="S19" s="87">
        <v>0</v>
      </c>
      <c r="T19" s="88">
        <f>IF(D19&gt;0,P19/D19*100,"-")</f>
        <v>17.40364505527338</v>
      </c>
      <c r="U19" s="87">
        <v>4794</v>
      </c>
      <c r="V19" s="85"/>
      <c r="W19" s="85" t="s">
        <v>263</v>
      </c>
      <c r="X19" s="85"/>
      <c r="Y19" s="85"/>
      <c r="Z19" s="85"/>
      <c r="AA19" s="85"/>
      <c r="AB19" s="85"/>
      <c r="AC19" s="85" t="s">
        <v>263</v>
      </c>
      <c r="AD19" s="184" t="s">
        <v>262</v>
      </c>
    </row>
    <row r="20" spans="1:30" ht="13.5" customHeight="1">
      <c r="A20" s="85" t="s">
        <v>40</v>
      </c>
      <c r="B20" s="86" t="s">
        <v>286</v>
      </c>
      <c r="C20" s="85" t="s">
        <v>287</v>
      </c>
      <c r="D20" s="87">
        <f>+SUM(E20,+I20)</f>
        <v>223704</v>
      </c>
      <c r="E20" s="87">
        <f>+SUM(G20+H20)</f>
        <v>4529</v>
      </c>
      <c r="F20" s="106">
        <f>IF(D20&gt;0,E20/D20*100,"-")</f>
        <v>2.0245502986088759</v>
      </c>
      <c r="G20" s="87">
        <v>4529</v>
      </c>
      <c r="H20" s="87">
        <v>0</v>
      </c>
      <c r="I20" s="87">
        <f>+SUM(K20,+M20,O20+P20)</f>
        <v>219175</v>
      </c>
      <c r="J20" s="88">
        <f>IF(D20&gt;0,I20/D20*100,"-")</f>
        <v>97.975449701391128</v>
      </c>
      <c r="K20" s="87">
        <v>200176</v>
      </c>
      <c r="L20" s="88">
        <f>IF(D20&gt;0,K20/D20*100,"-")</f>
        <v>89.48253048671458</v>
      </c>
      <c r="M20" s="87">
        <v>0</v>
      </c>
      <c r="N20" s="88">
        <f>IF(D20&gt;0,M20/D20*100,"-")</f>
        <v>0</v>
      </c>
      <c r="O20" s="87">
        <v>0</v>
      </c>
      <c r="P20" s="87">
        <f>SUM(Q20:S20)</f>
        <v>18999</v>
      </c>
      <c r="Q20" s="87">
        <v>6748</v>
      </c>
      <c r="R20" s="87">
        <v>12251</v>
      </c>
      <c r="S20" s="87">
        <v>0</v>
      </c>
      <c r="T20" s="88">
        <f>IF(D20&gt;0,P20/D20*100,"-")</f>
        <v>8.4929192146765367</v>
      </c>
      <c r="U20" s="87">
        <v>10027</v>
      </c>
      <c r="V20" s="85"/>
      <c r="W20" s="85" t="s">
        <v>263</v>
      </c>
      <c r="X20" s="85"/>
      <c r="Y20" s="85"/>
      <c r="Z20" s="85"/>
      <c r="AA20" s="85"/>
      <c r="AB20" s="85"/>
      <c r="AC20" s="85" t="s">
        <v>263</v>
      </c>
      <c r="AD20" s="184" t="s">
        <v>262</v>
      </c>
    </row>
    <row r="21" spans="1:30" ht="13.5" customHeight="1">
      <c r="A21" s="85" t="s">
        <v>40</v>
      </c>
      <c r="B21" s="86" t="s">
        <v>288</v>
      </c>
      <c r="C21" s="85" t="s">
        <v>289</v>
      </c>
      <c r="D21" s="87">
        <f>+SUM(E21,+I21)</f>
        <v>245468</v>
      </c>
      <c r="E21" s="87">
        <f>+SUM(G21+H21)</f>
        <v>261</v>
      </c>
      <c r="F21" s="106">
        <f>IF(D21&gt;0,E21/D21*100,"-")</f>
        <v>0.10632750501083646</v>
      </c>
      <c r="G21" s="87">
        <v>261</v>
      </c>
      <c r="H21" s="87">
        <v>0</v>
      </c>
      <c r="I21" s="87">
        <f>+SUM(K21,+M21,O21+P21)</f>
        <v>245207</v>
      </c>
      <c r="J21" s="88">
        <f>IF(D21&gt;0,I21/D21*100,"-")</f>
        <v>99.893672494989161</v>
      </c>
      <c r="K21" s="87">
        <v>232602</v>
      </c>
      <c r="L21" s="88">
        <f>IF(D21&gt;0,K21/D21*100,"-")</f>
        <v>94.758583603565441</v>
      </c>
      <c r="M21" s="87">
        <v>0</v>
      </c>
      <c r="N21" s="88">
        <f>IF(D21&gt;0,M21/D21*100,"-")</f>
        <v>0</v>
      </c>
      <c r="O21" s="87">
        <v>0</v>
      </c>
      <c r="P21" s="87">
        <f>SUM(Q21:S21)</f>
        <v>12605</v>
      </c>
      <c r="Q21" s="87">
        <v>7159</v>
      </c>
      <c r="R21" s="87">
        <v>5446</v>
      </c>
      <c r="S21" s="87">
        <v>0</v>
      </c>
      <c r="T21" s="88">
        <f>IF(D21&gt;0,P21/D21*100,"-")</f>
        <v>5.1350888914237292</v>
      </c>
      <c r="U21" s="87">
        <v>8575</v>
      </c>
      <c r="V21" s="85"/>
      <c r="W21" s="85" t="s">
        <v>263</v>
      </c>
      <c r="X21" s="85"/>
      <c r="Y21" s="85"/>
      <c r="Z21" s="85"/>
      <c r="AA21" s="85"/>
      <c r="AB21" s="85"/>
      <c r="AC21" s="85" t="s">
        <v>263</v>
      </c>
      <c r="AD21" s="184" t="s">
        <v>262</v>
      </c>
    </row>
    <row r="22" spans="1:30" ht="13.5" customHeight="1">
      <c r="A22" s="85" t="s">
        <v>40</v>
      </c>
      <c r="B22" s="86" t="s">
        <v>290</v>
      </c>
      <c r="C22" s="85" t="s">
        <v>291</v>
      </c>
      <c r="D22" s="87">
        <f>+SUM(E22,+I22)</f>
        <v>99967</v>
      </c>
      <c r="E22" s="87">
        <f>+SUM(G22+H22)</f>
        <v>676</v>
      </c>
      <c r="F22" s="106">
        <f>IF(D22&gt;0,E22/D22*100,"-")</f>
        <v>0.6762231536407014</v>
      </c>
      <c r="G22" s="87">
        <v>676</v>
      </c>
      <c r="H22" s="87">
        <v>0</v>
      </c>
      <c r="I22" s="87">
        <f>+SUM(K22,+M22,O22+P22)</f>
        <v>99291</v>
      </c>
      <c r="J22" s="88">
        <f>IF(D22&gt;0,I22/D22*100,"-")</f>
        <v>99.323776846359308</v>
      </c>
      <c r="K22" s="87">
        <v>77690</v>
      </c>
      <c r="L22" s="88">
        <f>IF(D22&gt;0,K22/D22*100,"-")</f>
        <v>77.71564616323387</v>
      </c>
      <c r="M22" s="87">
        <v>0</v>
      </c>
      <c r="N22" s="88">
        <f>IF(D22&gt;0,M22/D22*100,"-")</f>
        <v>0</v>
      </c>
      <c r="O22" s="87">
        <v>0</v>
      </c>
      <c r="P22" s="87">
        <f>SUM(Q22:S22)</f>
        <v>21601</v>
      </c>
      <c r="Q22" s="87">
        <v>10543</v>
      </c>
      <c r="R22" s="87">
        <v>11058</v>
      </c>
      <c r="S22" s="87">
        <v>0</v>
      </c>
      <c r="T22" s="88">
        <f>IF(D22&gt;0,P22/D22*100,"-")</f>
        <v>21.608130683125431</v>
      </c>
      <c r="U22" s="87">
        <v>3422</v>
      </c>
      <c r="V22" s="85"/>
      <c r="W22" s="85" t="s">
        <v>263</v>
      </c>
      <c r="X22" s="85"/>
      <c r="Y22" s="85"/>
      <c r="Z22" s="85" t="s">
        <v>263</v>
      </c>
      <c r="AA22" s="85"/>
      <c r="AB22" s="85"/>
      <c r="AC22" s="85"/>
      <c r="AD22" s="184" t="s">
        <v>262</v>
      </c>
    </row>
    <row r="23" spans="1:30" ht="13.5" customHeight="1">
      <c r="A23" s="85" t="s">
        <v>40</v>
      </c>
      <c r="B23" s="86" t="s">
        <v>292</v>
      </c>
      <c r="C23" s="85" t="s">
        <v>293</v>
      </c>
      <c r="D23" s="87">
        <f>+SUM(E23,+I23)</f>
        <v>141276</v>
      </c>
      <c r="E23" s="87">
        <f>+SUM(G23+H23)</f>
        <v>122</v>
      </c>
      <c r="F23" s="106">
        <f>IF(D23&gt;0,E23/D23*100,"-")</f>
        <v>8.6355785837651119E-2</v>
      </c>
      <c r="G23" s="87">
        <v>122</v>
      </c>
      <c r="H23" s="87">
        <v>0</v>
      </c>
      <c r="I23" s="87">
        <f>+SUM(K23,+M23,O23+P23)</f>
        <v>141154</v>
      </c>
      <c r="J23" s="88">
        <f>IF(D23&gt;0,I23/D23*100,"-")</f>
        <v>99.913644214162346</v>
      </c>
      <c r="K23" s="87">
        <v>133900</v>
      </c>
      <c r="L23" s="88">
        <f>IF(D23&gt;0,K23/D23*100,"-")</f>
        <v>94.779014128372836</v>
      </c>
      <c r="M23" s="87">
        <v>0</v>
      </c>
      <c r="N23" s="88">
        <f>IF(D23&gt;0,M23/D23*100,"-")</f>
        <v>0</v>
      </c>
      <c r="O23" s="87">
        <v>0</v>
      </c>
      <c r="P23" s="87">
        <f>SUM(Q23:S23)</f>
        <v>7254</v>
      </c>
      <c r="Q23" s="87">
        <v>2902</v>
      </c>
      <c r="R23" s="87">
        <v>4352</v>
      </c>
      <c r="S23" s="87">
        <v>0</v>
      </c>
      <c r="T23" s="88">
        <f>IF(D23&gt;0,P23/D23*100,"-")</f>
        <v>5.1346300857895182</v>
      </c>
      <c r="U23" s="87">
        <v>3708</v>
      </c>
      <c r="V23" s="85"/>
      <c r="W23" s="85" t="s">
        <v>263</v>
      </c>
      <c r="X23" s="85"/>
      <c r="Y23" s="85"/>
      <c r="Z23" s="85"/>
      <c r="AA23" s="85"/>
      <c r="AB23" s="85"/>
      <c r="AC23" s="85" t="s">
        <v>263</v>
      </c>
      <c r="AD23" s="184" t="s">
        <v>262</v>
      </c>
    </row>
    <row r="24" spans="1:30" ht="13.5" customHeight="1">
      <c r="A24" s="85" t="s">
        <v>40</v>
      </c>
      <c r="B24" s="86" t="s">
        <v>294</v>
      </c>
      <c r="C24" s="85" t="s">
        <v>295</v>
      </c>
      <c r="D24" s="87">
        <f>+SUM(E24,+I24)</f>
        <v>131838</v>
      </c>
      <c r="E24" s="87">
        <f>+SUM(G24+H24)</f>
        <v>147</v>
      </c>
      <c r="F24" s="106">
        <f>IF(D24&gt;0,E24/D24*100,"-")</f>
        <v>0.11150047785919083</v>
      </c>
      <c r="G24" s="87">
        <v>147</v>
      </c>
      <c r="H24" s="87">
        <v>0</v>
      </c>
      <c r="I24" s="87">
        <f>+SUM(K24,+M24,O24+P24)</f>
        <v>131691</v>
      </c>
      <c r="J24" s="88">
        <f>IF(D24&gt;0,I24/D24*100,"-")</f>
        <v>99.888499522140805</v>
      </c>
      <c r="K24" s="87">
        <v>125502</v>
      </c>
      <c r="L24" s="88">
        <f>IF(D24&gt;0,K24/D24*100,"-")</f>
        <v>95.194101852273249</v>
      </c>
      <c r="M24" s="87">
        <v>0</v>
      </c>
      <c r="N24" s="88">
        <f>IF(D24&gt;0,M24/D24*100,"-")</f>
        <v>0</v>
      </c>
      <c r="O24" s="87">
        <v>0</v>
      </c>
      <c r="P24" s="87">
        <f>SUM(Q24:S24)</f>
        <v>6189</v>
      </c>
      <c r="Q24" s="87">
        <v>4885</v>
      </c>
      <c r="R24" s="87">
        <v>1304</v>
      </c>
      <c r="S24" s="87">
        <v>0</v>
      </c>
      <c r="T24" s="88">
        <f>IF(D24&gt;0,P24/D24*100,"-")</f>
        <v>4.6943976698675653</v>
      </c>
      <c r="U24" s="87">
        <v>4017</v>
      </c>
      <c r="V24" s="85"/>
      <c r="W24" s="85" t="s">
        <v>263</v>
      </c>
      <c r="X24" s="85"/>
      <c r="Y24" s="85"/>
      <c r="Z24" s="85"/>
      <c r="AA24" s="85"/>
      <c r="AB24" s="85"/>
      <c r="AC24" s="85" t="s">
        <v>263</v>
      </c>
      <c r="AD24" s="184" t="s">
        <v>262</v>
      </c>
    </row>
    <row r="25" spans="1:30" ht="13.5" customHeight="1">
      <c r="A25" s="85" t="s">
        <v>40</v>
      </c>
      <c r="B25" s="86" t="s">
        <v>296</v>
      </c>
      <c r="C25" s="85" t="s">
        <v>297</v>
      </c>
      <c r="D25" s="87">
        <f>+SUM(E25,+I25)</f>
        <v>39358</v>
      </c>
      <c r="E25" s="87">
        <f>+SUM(G25+H25)</f>
        <v>216</v>
      </c>
      <c r="F25" s="106">
        <f>IF(D25&gt;0,E25/D25*100,"-")</f>
        <v>0.54880837440926877</v>
      </c>
      <c r="G25" s="87">
        <v>216</v>
      </c>
      <c r="H25" s="87">
        <v>0</v>
      </c>
      <c r="I25" s="87">
        <f>+SUM(K25,+M25,O25+P25)</f>
        <v>39142</v>
      </c>
      <c r="J25" s="88">
        <f>IF(D25&gt;0,I25/D25*100,"-")</f>
        <v>99.451191625590724</v>
      </c>
      <c r="K25" s="87">
        <v>29707</v>
      </c>
      <c r="L25" s="88">
        <f>IF(D25&gt;0,K25/D25*100,"-")</f>
        <v>75.478936937852538</v>
      </c>
      <c r="M25" s="87">
        <v>0</v>
      </c>
      <c r="N25" s="88">
        <f>IF(D25&gt;0,M25/D25*100,"-")</f>
        <v>0</v>
      </c>
      <c r="O25" s="87">
        <v>0</v>
      </c>
      <c r="P25" s="87">
        <f>SUM(Q25:S25)</f>
        <v>9435</v>
      </c>
      <c r="Q25" s="87">
        <v>4429</v>
      </c>
      <c r="R25" s="87">
        <v>5006</v>
      </c>
      <c r="S25" s="87">
        <v>0</v>
      </c>
      <c r="T25" s="88">
        <f>IF(D25&gt;0,P25/D25*100,"-")</f>
        <v>23.972254687738197</v>
      </c>
      <c r="U25" s="87">
        <v>664</v>
      </c>
      <c r="V25" s="85"/>
      <c r="W25" s="85" t="s">
        <v>263</v>
      </c>
      <c r="X25" s="85"/>
      <c r="Y25" s="85"/>
      <c r="Z25" s="85"/>
      <c r="AA25" s="85"/>
      <c r="AB25" s="85"/>
      <c r="AC25" s="85" t="s">
        <v>263</v>
      </c>
      <c r="AD25" s="184" t="s">
        <v>262</v>
      </c>
    </row>
    <row r="26" spans="1:30" ht="13.5" customHeight="1">
      <c r="A26" s="85" t="s">
        <v>40</v>
      </c>
      <c r="B26" s="86" t="s">
        <v>298</v>
      </c>
      <c r="C26" s="85" t="s">
        <v>299</v>
      </c>
      <c r="D26" s="87">
        <f>+SUM(E26,+I26)</f>
        <v>82830</v>
      </c>
      <c r="E26" s="87">
        <f>+SUM(G26+H26)</f>
        <v>240</v>
      </c>
      <c r="F26" s="106">
        <f>IF(D26&gt;0,E26/D26*100,"-")</f>
        <v>0.28975009054690332</v>
      </c>
      <c r="G26" s="87">
        <v>240</v>
      </c>
      <c r="H26" s="87">
        <v>0</v>
      </c>
      <c r="I26" s="87">
        <f>+SUM(K26,+M26,O26+P26)</f>
        <v>82590</v>
      </c>
      <c r="J26" s="88">
        <f>IF(D26&gt;0,I26/D26*100,"-")</f>
        <v>99.710249909453097</v>
      </c>
      <c r="K26" s="87">
        <v>78339</v>
      </c>
      <c r="L26" s="88">
        <f>IF(D26&gt;0,K26/D26*100,"-")</f>
        <v>94.578051430641068</v>
      </c>
      <c r="M26" s="87">
        <v>0</v>
      </c>
      <c r="N26" s="88">
        <f>IF(D26&gt;0,M26/D26*100,"-")</f>
        <v>0</v>
      </c>
      <c r="O26" s="87">
        <v>0</v>
      </c>
      <c r="P26" s="87">
        <f>SUM(Q26:S26)</f>
        <v>4251</v>
      </c>
      <c r="Q26" s="87">
        <v>3498</v>
      </c>
      <c r="R26" s="87">
        <v>753</v>
      </c>
      <c r="S26" s="87">
        <v>0</v>
      </c>
      <c r="T26" s="88">
        <f>IF(D26&gt;0,P26/D26*100,"-")</f>
        <v>5.1321984788120245</v>
      </c>
      <c r="U26" s="87">
        <v>5094</v>
      </c>
      <c r="V26" s="85"/>
      <c r="W26" s="85" t="s">
        <v>263</v>
      </c>
      <c r="X26" s="85"/>
      <c r="Y26" s="85"/>
      <c r="Z26" s="85"/>
      <c r="AA26" s="85"/>
      <c r="AB26" s="85"/>
      <c r="AC26" s="85" t="s">
        <v>263</v>
      </c>
      <c r="AD26" s="184" t="s">
        <v>262</v>
      </c>
    </row>
    <row r="27" spans="1:30" ht="13.5" customHeight="1">
      <c r="A27" s="85" t="s">
        <v>40</v>
      </c>
      <c r="B27" s="86" t="s">
        <v>300</v>
      </c>
      <c r="C27" s="85" t="s">
        <v>301</v>
      </c>
      <c r="D27" s="87">
        <f>+SUM(E27,+I27)</f>
        <v>30708</v>
      </c>
      <c r="E27" s="87">
        <f>+SUM(G27+H27)</f>
        <v>63</v>
      </c>
      <c r="F27" s="106">
        <f>IF(D27&gt;0,E27/D27*100,"-")</f>
        <v>0.20515826494724504</v>
      </c>
      <c r="G27" s="87">
        <v>63</v>
      </c>
      <c r="H27" s="87">
        <v>0</v>
      </c>
      <c r="I27" s="87">
        <f>+SUM(K27,+M27,O27+P27)</f>
        <v>30645</v>
      </c>
      <c r="J27" s="88">
        <f>IF(D27&gt;0,I27/D27*100,"-")</f>
        <v>99.794841735052756</v>
      </c>
      <c r="K27" s="87">
        <v>24317</v>
      </c>
      <c r="L27" s="88">
        <f>IF(D27&gt;0,K27/D27*100,"-")</f>
        <v>79.187833789240585</v>
      </c>
      <c r="M27" s="87">
        <v>0</v>
      </c>
      <c r="N27" s="88">
        <f>IF(D27&gt;0,M27/D27*100,"-")</f>
        <v>0</v>
      </c>
      <c r="O27" s="87">
        <v>0</v>
      </c>
      <c r="P27" s="87">
        <f>SUM(Q27:S27)</f>
        <v>6328</v>
      </c>
      <c r="Q27" s="87">
        <v>0</v>
      </c>
      <c r="R27" s="87">
        <v>3848</v>
      </c>
      <c r="S27" s="87">
        <v>2480</v>
      </c>
      <c r="T27" s="88">
        <f>IF(D27&gt;0,P27/D27*100,"-")</f>
        <v>20.607007945812168</v>
      </c>
      <c r="U27" s="87">
        <v>0</v>
      </c>
      <c r="V27" s="85"/>
      <c r="W27" s="85"/>
      <c r="X27" s="85"/>
      <c r="Y27" s="85" t="s">
        <v>263</v>
      </c>
      <c r="Z27" s="85"/>
      <c r="AA27" s="85"/>
      <c r="AB27" s="85"/>
      <c r="AC27" s="85" t="s">
        <v>263</v>
      </c>
      <c r="AD27" s="184" t="s">
        <v>262</v>
      </c>
    </row>
    <row r="28" spans="1:30" ht="13.5" customHeight="1">
      <c r="A28" s="85" t="s">
        <v>40</v>
      </c>
      <c r="B28" s="86" t="s">
        <v>302</v>
      </c>
      <c r="C28" s="85" t="s">
        <v>303</v>
      </c>
      <c r="D28" s="87">
        <f>+SUM(E28,+I28)</f>
        <v>49025</v>
      </c>
      <c r="E28" s="87">
        <f>+SUM(G28+H28)</f>
        <v>167</v>
      </c>
      <c r="F28" s="106">
        <f>IF(D28&gt;0,E28/D28*100,"-")</f>
        <v>0.34064252932177458</v>
      </c>
      <c r="G28" s="87">
        <v>167</v>
      </c>
      <c r="H28" s="87">
        <v>0</v>
      </c>
      <c r="I28" s="87">
        <f>+SUM(K28,+M28,O28+P28)</f>
        <v>48858</v>
      </c>
      <c r="J28" s="88">
        <f>IF(D28&gt;0,I28/D28*100,"-")</f>
        <v>99.659357470678216</v>
      </c>
      <c r="K28" s="87">
        <v>45003</v>
      </c>
      <c r="L28" s="88">
        <f>IF(D28&gt;0,K28/D28*100,"-")</f>
        <v>91.796022437531875</v>
      </c>
      <c r="M28" s="87">
        <v>0</v>
      </c>
      <c r="N28" s="88">
        <f>IF(D28&gt;0,M28/D28*100,"-")</f>
        <v>0</v>
      </c>
      <c r="O28" s="87">
        <v>0</v>
      </c>
      <c r="P28" s="87">
        <f>SUM(Q28:S28)</f>
        <v>3855</v>
      </c>
      <c r="Q28" s="87">
        <v>1888</v>
      </c>
      <c r="R28" s="87">
        <v>1967</v>
      </c>
      <c r="S28" s="87">
        <v>0</v>
      </c>
      <c r="T28" s="88">
        <f>IF(D28&gt;0,P28/D28*100,"-")</f>
        <v>7.8633350331463543</v>
      </c>
      <c r="U28" s="87">
        <v>1285</v>
      </c>
      <c r="V28" s="85"/>
      <c r="W28" s="85" t="s">
        <v>263</v>
      </c>
      <c r="X28" s="85"/>
      <c r="Y28" s="85"/>
      <c r="Z28" s="85"/>
      <c r="AA28" s="85"/>
      <c r="AB28" s="85"/>
      <c r="AC28" s="85" t="s">
        <v>263</v>
      </c>
      <c r="AD28" s="184" t="s">
        <v>262</v>
      </c>
    </row>
    <row r="29" spans="1:30" ht="13.5" customHeight="1">
      <c r="A29" s="85" t="s">
        <v>40</v>
      </c>
      <c r="B29" s="86" t="s">
        <v>304</v>
      </c>
      <c r="C29" s="85" t="s">
        <v>305</v>
      </c>
      <c r="D29" s="87">
        <f>+SUM(E29,+I29)</f>
        <v>30833</v>
      </c>
      <c r="E29" s="87">
        <f>+SUM(G29+H29)</f>
        <v>165</v>
      </c>
      <c r="F29" s="106">
        <f>IF(D29&gt;0,E29/D29*100,"-")</f>
        <v>0.53514092044238315</v>
      </c>
      <c r="G29" s="87">
        <v>165</v>
      </c>
      <c r="H29" s="87">
        <v>0</v>
      </c>
      <c r="I29" s="87">
        <f>+SUM(K29,+M29,O29+P29)</f>
        <v>30668</v>
      </c>
      <c r="J29" s="88">
        <f>IF(D29&gt;0,I29/D29*100,"-")</f>
        <v>99.464859079557627</v>
      </c>
      <c r="K29" s="87">
        <v>22977</v>
      </c>
      <c r="L29" s="88">
        <f>IF(D29&gt;0,K29/D29*100,"-")</f>
        <v>74.520805630331139</v>
      </c>
      <c r="M29" s="87">
        <v>0</v>
      </c>
      <c r="N29" s="88">
        <f>IF(D29&gt;0,M29/D29*100,"-")</f>
        <v>0</v>
      </c>
      <c r="O29" s="87">
        <v>0</v>
      </c>
      <c r="P29" s="87">
        <f>SUM(Q29:S29)</f>
        <v>7691</v>
      </c>
      <c r="Q29" s="87">
        <v>4945</v>
      </c>
      <c r="R29" s="87">
        <v>2746</v>
      </c>
      <c r="S29" s="87">
        <v>0</v>
      </c>
      <c r="T29" s="88">
        <f>IF(D29&gt;0,P29/D29*100,"-")</f>
        <v>24.944053449226477</v>
      </c>
      <c r="U29" s="87">
        <v>0</v>
      </c>
      <c r="V29" s="85"/>
      <c r="W29" s="85" t="s">
        <v>263</v>
      </c>
      <c r="X29" s="85"/>
      <c r="Y29" s="85"/>
      <c r="Z29" s="85"/>
      <c r="AA29" s="85"/>
      <c r="AB29" s="85"/>
      <c r="AC29" s="85" t="s">
        <v>263</v>
      </c>
      <c r="AD29" s="184" t="s">
        <v>262</v>
      </c>
    </row>
    <row r="30" spans="1:30" ht="13.5" customHeight="1">
      <c r="A30" s="85" t="s">
        <v>40</v>
      </c>
      <c r="B30" s="86" t="s">
        <v>306</v>
      </c>
      <c r="C30" s="85" t="s">
        <v>307</v>
      </c>
      <c r="D30" s="87">
        <f>+SUM(E30,+I30)</f>
        <v>27499</v>
      </c>
      <c r="E30" s="87">
        <f>+SUM(G30+H30)</f>
        <v>258</v>
      </c>
      <c r="F30" s="106">
        <f>IF(D30&gt;0,E30/D30*100,"-")</f>
        <v>0.93821593512491364</v>
      </c>
      <c r="G30" s="87">
        <v>258</v>
      </c>
      <c r="H30" s="87">
        <v>0</v>
      </c>
      <c r="I30" s="87">
        <f>+SUM(K30,+M30,O30+P30)</f>
        <v>27241</v>
      </c>
      <c r="J30" s="88">
        <f>IF(D30&gt;0,I30/D30*100,"-")</f>
        <v>99.061784064875098</v>
      </c>
      <c r="K30" s="87">
        <v>21960</v>
      </c>
      <c r="L30" s="88">
        <f>IF(D30&gt;0,K30/D30*100,"-")</f>
        <v>79.857449361794977</v>
      </c>
      <c r="M30" s="87">
        <v>0</v>
      </c>
      <c r="N30" s="88">
        <f>IF(D30&gt;0,M30/D30*100,"-")</f>
        <v>0</v>
      </c>
      <c r="O30" s="87">
        <v>0</v>
      </c>
      <c r="P30" s="87">
        <f>SUM(Q30:S30)</f>
        <v>5281</v>
      </c>
      <c r="Q30" s="87">
        <v>4174</v>
      </c>
      <c r="R30" s="87">
        <v>1107</v>
      </c>
      <c r="S30" s="87">
        <v>0</v>
      </c>
      <c r="T30" s="88">
        <f>IF(D30&gt;0,P30/D30*100,"-")</f>
        <v>19.204334703080111</v>
      </c>
      <c r="U30" s="87">
        <v>319</v>
      </c>
      <c r="V30" s="85" t="s">
        <v>263</v>
      </c>
      <c r="W30" s="85"/>
      <c r="X30" s="85"/>
      <c r="Y30" s="85"/>
      <c r="Z30" s="85"/>
      <c r="AA30" s="85"/>
      <c r="AB30" s="85"/>
      <c r="AC30" s="85" t="s">
        <v>263</v>
      </c>
      <c r="AD30" s="184" t="s">
        <v>262</v>
      </c>
    </row>
    <row r="31" spans="1:30" ht="13.5" customHeight="1">
      <c r="A31" s="85" t="s">
        <v>40</v>
      </c>
      <c r="B31" s="86" t="s">
        <v>308</v>
      </c>
      <c r="C31" s="85" t="s">
        <v>309</v>
      </c>
      <c r="D31" s="87">
        <f>+SUM(E31,+I31)</f>
        <v>8907</v>
      </c>
      <c r="E31" s="87">
        <f>+SUM(G31+H31)</f>
        <v>81</v>
      </c>
      <c r="F31" s="106">
        <f>IF(D31&gt;0,E31/D31*100,"-")</f>
        <v>0.9093971034018189</v>
      </c>
      <c r="G31" s="87">
        <v>81</v>
      </c>
      <c r="H31" s="87">
        <v>0</v>
      </c>
      <c r="I31" s="87">
        <f>+SUM(K31,+M31,O31+P31)</f>
        <v>8826</v>
      </c>
      <c r="J31" s="88">
        <f>IF(D31&gt;0,I31/D31*100,"-")</f>
        <v>99.090602896598185</v>
      </c>
      <c r="K31" s="87">
        <v>5447</v>
      </c>
      <c r="L31" s="88">
        <f>IF(D31&gt;0,K31/D31*100,"-")</f>
        <v>61.154148422588975</v>
      </c>
      <c r="M31" s="87">
        <v>0</v>
      </c>
      <c r="N31" s="88">
        <f>IF(D31&gt;0,M31/D31*100,"-")</f>
        <v>0</v>
      </c>
      <c r="O31" s="87">
        <v>0</v>
      </c>
      <c r="P31" s="87">
        <f>SUM(Q31:S31)</f>
        <v>3379</v>
      </c>
      <c r="Q31" s="87">
        <v>2284</v>
      </c>
      <c r="R31" s="87">
        <v>1095</v>
      </c>
      <c r="S31" s="87">
        <v>0</v>
      </c>
      <c r="T31" s="88">
        <f>IF(D31&gt;0,P31/D31*100,"-")</f>
        <v>37.93645447400921</v>
      </c>
      <c r="U31" s="87">
        <v>448</v>
      </c>
      <c r="V31" s="85"/>
      <c r="W31" s="85" t="s">
        <v>263</v>
      </c>
      <c r="X31" s="85"/>
      <c r="Y31" s="85"/>
      <c r="Z31" s="85"/>
      <c r="AA31" s="85"/>
      <c r="AB31" s="85"/>
      <c r="AC31" s="85" t="s">
        <v>263</v>
      </c>
      <c r="AD31" s="184" t="s">
        <v>262</v>
      </c>
    </row>
    <row r="32" spans="1:30" ht="13.5" customHeight="1">
      <c r="A32" s="85" t="s">
        <v>40</v>
      </c>
      <c r="B32" s="86" t="s">
        <v>310</v>
      </c>
      <c r="C32" s="85" t="s">
        <v>311</v>
      </c>
      <c r="D32" s="87">
        <f>+SUM(E32,+I32)</f>
        <v>17420</v>
      </c>
      <c r="E32" s="87">
        <f>+SUM(G32+H32)</f>
        <v>48</v>
      </c>
      <c r="F32" s="106">
        <f>IF(D32&gt;0,E32/D32*100,"-")</f>
        <v>0.27554535017221582</v>
      </c>
      <c r="G32" s="87">
        <v>48</v>
      </c>
      <c r="H32" s="87">
        <v>0</v>
      </c>
      <c r="I32" s="87">
        <f>+SUM(K32,+M32,O32+P32)</f>
        <v>17372</v>
      </c>
      <c r="J32" s="88">
        <f>IF(D32&gt;0,I32/D32*100,"-")</f>
        <v>99.724454649827791</v>
      </c>
      <c r="K32" s="87">
        <v>15426</v>
      </c>
      <c r="L32" s="88">
        <f>IF(D32&gt;0,K32/D32*100,"-")</f>
        <v>88.553386911595865</v>
      </c>
      <c r="M32" s="87">
        <v>0</v>
      </c>
      <c r="N32" s="88">
        <f>IF(D32&gt;0,M32/D32*100,"-")</f>
        <v>0</v>
      </c>
      <c r="O32" s="87">
        <v>0</v>
      </c>
      <c r="P32" s="87">
        <f>SUM(Q32:S32)</f>
        <v>1946</v>
      </c>
      <c r="Q32" s="87">
        <v>1405</v>
      </c>
      <c r="R32" s="87">
        <v>541</v>
      </c>
      <c r="S32" s="87">
        <v>0</v>
      </c>
      <c r="T32" s="88">
        <f>IF(D32&gt;0,P32/D32*100,"-")</f>
        <v>11.171067738231917</v>
      </c>
      <c r="U32" s="87">
        <v>190</v>
      </c>
      <c r="V32" s="85"/>
      <c r="W32" s="85" t="s">
        <v>263</v>
      </c>
      <c r="X32" s="85"/>
      <c r="Y32" s="85"/>
      <c r="Z32" s="85"/>
      <c r="AA32" s="85"/>
      <c r="AB32" s="85"/>
      <c r="AC32" s="85" t="s">
        <v>263</v>
      </c>
      <c r="AD32" s="184" t="s">
        <v>262</v>
      </c>
    </row>
    <row r="33" spans="1:30" ht="13.5" customHeight="1">
      <c r="A33" s="85" t="s">
        <v>40</v>
      </c>
      <c r="B33" s="86" t="s">
        <v>312</v>
      </c>
      <c r="C33" s="85" t="s">
        <v>313</v>
      </c>
      <c r="D33" s="87">
        <f>+SUM(E33,+I33)</f>
        <v>10271</v>
      </c>
      <c r="E33" s="87">
        <f>+SUM(G33+H33)</f>
        <v>154</v>
      </c>
      <c r="F33" s="106">
        <f>IF(D33&gt;0,E33/D33*100,"-")</f>
        <v>1.4993671502287995</v>
      </c>
      <c r="G33" s="87">
        <v>154</v>
      </c>
      <c r="H33" s="87">
        <v>0</v>
      </c>
      <c r="I33" s="87">
        <f>+SUM(K33,+M33,O33+P33)</f>
        <v>10117</v>
      </c>
      <c r="J33" s="88">
        <f>IF(D33&gt;0,I33/D33*100,"-")</f>
        <v>98.500632849771193</v>
      </c>
      <c r="K33" s="87">
        <v>8755</v>
      </c>
      <c r="L33" s="88">
        <f>IF(D33&gt;0,K33/D33*100,"-")</f>
        <v>85.239996105539873</v>
      </c>
      <c r="M33" s="87">
        <v>0</v>
      </c>
      <c r="N33" s="88">
        <f>IF(D33&gt;0,M33/D33*100,"-")</f>
        <v>0</v>
      </c>
      <c r="O33" s="87">
        <v>0</v>
      </c>
      <c r="P33" s="87">
        <f>SUM(Q33:S33)</f>
        <v>1362</v>
      </c>
      <c r="Q33" s="87">
        <v>834</v>
      </c>
      <c r="R33" s="87">
        <v>528</v>
      </c>
      <c r="S33" s="87">
        <v>0</v>
      </c>
      <c r="T33" s="88">
        <f>IF(D33&gt;0,P33/D33*100,"-")</f>
        <v>13.260636744231331</v>
      </c>
      <c r="U33" s="87">
        <v>144</v>
      </c>
      <c r="V33" s="85"/>
      <c r="W33" s="85" t="s">
        <v>263</v>
      </c>
      <c r="X33" s="85"/>
      <c r="Y33" s="85"/>
      <c r="Z33" s="85"/>
      <c r="AA33" s="85"/>
      <c r="AB33" s="85"/>
      <c r="AC33" s="85" t="s">
        <v>263</v>
      </c>
      <c r="AD33" s="184" t="s">
        <v>262</v>
      </c>
    </row>
    <row r="34" spans="1:30" ht="13.5" customHeight="1">
      <c r="A34" s="85" t="s">
        <v>40</v>
      </c>
      <c r="B34" s="86" t="s">
        <v>314</v>
      </c>
      <c r="C34" s="85" t="s">
        <v>315</v>
      </c>
      <c r="D34" s="87">
        <f>+SUM(E34,+I34)</f>
        <v>9093</v>
      </c>
      <c r="E34" s="87">
        <f>+SUM(G34+H34)</f>
        <v>149</v>
      </c>
      <c r="F34" s="106">
        <f>IF(D34&gt;0,E34/D34*100,"-")</f>
        <v>1.6386231166831629</v>
      </c>
      <c r="G34" s="87">
        <v>149</v>
      </c>
      <c r="H34" s="87">
        <v>0</v>
      </c>
      <c r="I34" s="87">
        <f>+SUM(K34,+M34,O34+P34)</f>
        <v>8944</v>
      </c>
      <c r="J34" s="88">
        <f>IF(D34&gt;0,I34/D34*100,"-")</f>
        <v>98.361376883316836</v>
      </c>
      <c r="K34" s="87">
        <v>6959</v>
      </c>
      <c r="L34" s="88">
        <f>IF(D34&gt;0,K34/D34*100,"-")</f>
        <v>76.53139777851095</v>
      </c>
      <c r="M34" s="87">
        <v>0</v>
      </c>
      <c r="N34" s="88">
        <f>IF(D34&gt;0,M34/D34*100,"-")</f>
        <v>0</v>
      </c>
      <c r="O34" s="87">
        <v>0</v>
      </c>
      <c r="P34" s="87">
        <f>SUM(Q34:S34)</f>
        <v>1985</v>
      </c>
      <c r="Q34" s="87">
        <v>0</v>
      </c>
      <c r="R34" s="87">
        <v>689</v>
      </c>
      <c r="S34" s="87">
        <v>1296</v>
      </c>
      <c r="T34" s="88">
        <f>IF(D34&gt;0,P34/D34*100,"-")</f>
        <v>21.829979104805894</v>
      </c>
      <c r="U34" s="87">
        <v>0</v>
      </c>
      <c r="V34" s="85" t="s">
        <v>263</v>
      </c>
      <c r="W34" s="85"/>
      <c r="X34" s="85"/>
      <c r="Y34" s="85"/>
      <c r="Z34" s="85"/>
      <c r="AA34" s="85"/>
      <c r="AB34" s="85"/>
      <c r="AC34" s="85" t="s">
        <v>263</v>
      </c>
      <c r="AD34" s="184" t="s">
        <v>262</v>
      </c>
    </row>
    <row r="35" spans="1:30" ht="13.5" customHeight="1">
      <c r="A35" s="85" t="s">
        <v>40</v>
      </c>
      <c r="B35" s="86" t="s">
        <v>316</v>
      </c>
      <c r="C35" s="85" t="s">
        <v>317</v>
      </c>
      <c r="D35" s="87">
        <f>+SUM(E35,+I35)</f>
        <v>18568</v>
      </c>
      <c r="E35" s="87">
        <f>+SUM(G35+H35)</f>
        <v>47</v>
      </c>
      <c r="F35" s="106">
        <f>IF(D35&gt;0,E35/D35*100,"-")</f>
        <v>0.25312365359758721</v>
      </c>
      <c r="G35" s="87">
        <v>47</v>
      </c>
      <c r="H35" s="87">
        <v>0</v>
      </c>
      <c r="I35" s="87">
        <f>+SUM(K35,+M35,O35+P35)</f>
        <v>18521</v>
      </c>
      <c r="J35" s="88">
        <f>IF(D35&gt;0,I35/D35*100,"-")</f>
        <v>99.746876346402416</v>
      </c>
      <c r="K35" s="87">
        <v>13745</v>
      </c>
      <c r="L35" s="88">
        <f>IF(D35&gt;0,K35/D35*100,"-")</f>
        <v>74.025204653166739</v>
      </c>
      <c r="M35" s="87">
        <v>0</v>
      </c>
      <c r="N35" s="88">
        <f>IF(D35&gt;0,M35/D35*100,"-")</f>
        <v>0</v>
      </c>
      <c r="O35" s="87">
        <v>0</v>
      </c>
      <c r="P35" s="87">
        <f>SUM(Q35:S35)</f>
        <v>4776</v>
      </c>
      <c r="Q35" s="87">
        <v>1602</v>
      </c>
      <c r="R35" s="87">
        <v>3174</v>
      </c>
      <c r="S35" s="87">
        <v>0</v>
      </c>
      <c r="T35" s="88">
        <f>IF(D35&gt;0,P35/D35*100,"-")</f>
        <v>25.721671693235677</v>
      </c>
      <c r="U35" s="87">
        <v>186</v>
      </c>
      <c r="V35" s="85"/>
      <c r="W35" s="85" t="s">
        <v>263</v>
      </c>
      <c r="X35" s="85"/>
      <c r="Y35" s="85"/>
      <c r="Z35" s="85"/>
      <c r="AA35" s="85"/>
      <c r="AB35" s="85"/>
      <c r="AC35" s="85" t="s">
        <v>263</v>
      </c>
      <c r="AD35" s="184" t="s">
        <v>262</v>
      </c>
    </row>
    <row r="36" spans="1:30" ht="13.5" customHeight="1">
      <c r="A36" s="85" t="s">
        <v>40</v>
      </c>
      <c r="B36" s="86" t="s">
        <v>318</v>
      </c>
      <c r="C36" s="85" t="s">
        <v>319</v>
      </c>
      <c r="D36" s="87">
        <f>+SUM(E36,+I36)</f>
        <v>10815</v>
      </c>
      <c r="E36" s="87">
        <f>+SUM(G36+H36)</f>
        <v>58</v>
      </c>
      <c r="F36" s="106">
        <f>IF(D36&gt;0,E36/D36*100,"-")</f>
        <v>0.53629218677762369</v>
      </c>
      <c r="G36" s="87">
        <v>58</v>
      </c>
      <c r="H36" s="87">
        <v>0</v>
      </c>
      <c r="I36" s="87">
        <f>+SUM(K36,+M36,O36+P36)</f>
        <v>10757</v>
      </c>
      <c r="J36" s="88">
        <f>IF(D36&gt;0,I36/D36*100,"-")</f>
        <v>99.463707813222385</v>
      </c>
      <c r="K36" s="87">
        <v>5209</v>
      </c>
      <c r="L36" s="88">
        <f>IF(D36&gt;0,K36/D36*100,"-")</f>
        <v>48.164586222838651</v>
      </c>
      <c r="M36" s="87">
        <v>0</v>
      </c>
      <c r="N36" s="88">
        <f>IF(D36&gt;0,M36/D36*100,"-")</f>
        <v>0</v>
      </c>
      <c r="O36" s="87">
        <v>0</v>
      </c>
      <c r="P36" s="87">
        <f>SUM(Q36:S36)</f>
        <v>5548</v>
      </c>
      <c r="Q36" s="87">
        <v>0</v>
      </c>
      <c r="R36" s="87">
        <v>1660</v>
      </c>
      <c r="S36" s="87">
        <v>3888</v>
      </c>
      <c r="T36" s="88">
        <f>IF(D36&gt;0,P36/D36*100,"-")</f>
        <v>51.29912159038372</v>
      </c>
      <c r="U36" s="87">
        <v>1102</v>
      </c>
      <c r="V36" s="85"/>
      <c r="W36" s="85" t="s">
        <v>263</v>
      </c>
      <c r="X36" s="85"/>
      <c r="Y36" s="85"/>
      <c r="Z36" s="85"/>
      <c r="AA36" s="85"/>
      <c r="AB36" s="85"/>
      <c r="AC36" s="85" t="s">
        <v>263</v>
      </c>
      <c r="AD36" s="184" t="s">
        <v>262</v>
      </c>
    </row>
    <row r="37" spans="1:30" ht="13.5" customHeight="1">
      <c r="A37" s="85" t="s">
        <v>40</v>
      </c>
      <c r="B37" s="86" t="s">
        <v>320</v>
      </c>
      <c r="C37" s="85" t="s">
        <v>321</v>
      </c>
      <c r="D37" s="87">
        <f>+SUM(E37,+I37)</f>
        <v>6596</v>
      </c>
      <c r="E37" s="87">
        <f>+SUM(G37+H37)</f>
        <v>92</v>
      </c>
      <c r="F37" s="106">
        <f>IF(D37&gt;0,E37/D37*100,"-")</f>
        <v>1.3947847180109159</v>
      </c>
      <c r="G37" s="87">
        <v>92</v>
      </c>
      <c r="H37" s="87">
        <v>0</v>
      </c>
      <c r="I37" s="87">
        <f>+SUM(K37,+M37,O37+P37)</f>
        <v>6504</v>
      </c>
      <c r="J37" s="88">
        <f>IF(D37&gt;0,I37/D37*100,"-")</f>
        <v>98.605215281989089</v>
      </c>
      <c r="K37" s="87">
        <v>633</v>
      </c>
      <c r="L37" s="88">
        <f>IF(D37&gt;0,K37/D37*100,"-")</f>
        <v>9.5967252880533671</v>
      </c>
      <c r="M37" s="87">
        <v>0</v>
      </c>
      <c r="N37" s="88">
        <f>IF(D37&gt;0,M37/D37*100,"-")</f>
        <v>0</v>
      </c>
      <c r="O37" s="87">
        <v>0</v>
      </c>
      <c r="P37" s="87">
        <f>SUM(Q37:S37)</f>
        <v>5871</v>
      </c>
      <c r="Q37" s="87">
        <v>4909</v>
      </c>
      <c r="R37" s="87">
        <v>962</v>
      </c>
      <c r="S37" s="87">
        <v>0</v>
      </c>
      <c r="T37" s="88">
        <f>IF(D37&gt;0,P37/D37*100,"-")</f>
        <v>89.008489993935711</v>
      </c>
      <c r="U37" s="87">
        <v>78</v>
      </c>
      <c r="V37" s="85"/>
      <c r="W37" s="85" t="s">
        <v>263</v>
      </c>
      <c r="X37" s="85"/>
      <c r="Y37" s="85"/>
      <c r="Z37" s="85"/>
      <c r="AA37" s="85"/>
      <c r="AB37" s="85"/>
      <c r="AC37" s="85" t="s">
        <v>263</v>
      </c>
      <c r="AD37" s="184" t="s">
        <v>262</v>
      </c>
    </row>
    <row r="38" spans="1:30" ht="13.5" customHeight="1">
      <c r="A38" s="85" t="s">
        <v>40</v>
      </c>
      <c r="B38" s="86" t="s">
        <v>322</v>
      </c>
      <c r="C38" s="85" t="s">
        <v>323</v>
      </c>
      <c r="D38" s="87">
        <f>+SUM(E38,+I38)</f>
        <v>22106</v>
      </c>
      <c r="E38" s="87">
        <f>+SUM(G38+H38)</f>
        <v>48</v>
      </c>
      <c r="F38" s="106">
        <f>IF(D38&gt;0,E38/D38*100,"-")</f>
        <v>0.21713561928888084</v>
      </c>
      <c r="G38" s="87">
        <v>48</v>
      </c>
      <c r="H38" s="87">
        <v>0</v>
      </c>
      <c r="I38" s="87">
        <f>+SUM(K38,+M38,O38+P38)</f>
        <v>22058</v>
      </c>
      <c r="J38" s="88">
        <f>IF(D38&gt;0,I38/D38*100,"-")</f>
        <v>99.782864380711118</v>
      </c>
      <c r="K38" s="87">
        <v>19384</v>
      </c>
      <c r="L38" s="88">
        <f>IF(D38&gt;0,K38/D38*100,"-")</f>
        <v>87.686600922826386</v>
      </c>
      <c r="M38" s="87">
        <v>0</v>
      </c>
      <c r="N38" s="88">
        <f>IF(D38&gt;0,M38/D38*100,"-")</f>
        <v>0</v>
      </c>
      <c r="O38" s="87">
        <v>0</v>
      </c>
      <c r="P38" s="87">
        <f>SUM(Q38:S38)</f>
        <v>2674</v>
      </c>
      <c r="Q38" s="87">
        <v>1218</v>
      </c>
      <c r="R38" s="87">
        <v>1456</v>
      </c>
      <c r="S38" s="87">
        <v>0</v>
      </c>
      <c r="T38" s="88">
        <f>IF(D38&gt;0,P38/D38*100,"-")</f>
        <v>12.096263457884737</v>
      </c>
      <c r="U38" s="87">
        <v>602</v>
      </c>
      <c r="V38" s="85"/>
      <c r="W38" s="85" t="s">
        <v>263</v>
      </c>
      <c r="X38" s="85"/>
      <c r="Y38" s="85"/>
      <c r="Z38" s="85"/>
      <c r="AA38" s="85"/>
      <c r="AB38" s="85"/>
      <c r="AC38" s="85" t="s">
        <v>263</v>
      </c>
      <c r="AD38" s="184" t="s">
        <v>262</v>
      </c>
    </row>
    <row r="39" spans="1:30" ht="13.5" customHeight="1">
      <c r="A39" s="85" t="s">
        <v>40</v>
      </c>
      <c r="B39" s="86" t="s">
        <v>324</v>
      </c>
      <c r="C39" s="85" t="s">
        <v>325</v>
      </c>
      <c r="D39" s="87">
        <f>+SUM(E39,+I39)</f>
        <v>39185</v>
      </c>
      <c r="E39" s="87">
        <f>+SUM(G39+H39)</f>
        <v>242</v>
      </c>
      <c r="F39" s="106">
        <f>IF(D39&gt;0,E39/D39*100,"-")</f>
        <v>0.61758325890008936</v>
      </c>
      <c r="G39" s="87">
        <v>242</v>
      </c>
      <c r="H39" s="87">
        <v>0</v>
      </c>
      <c r="I39" s="87">
        <f>+SUM(K39,+M39,O39+P39)</f>
        <v>38943</v>
      </c>
      <c r="J39" s="88">
        <f>IF(D39&gt;0,I39/D39*100,"-")</f>
        <v>99.382416741099917</v>
      </c>
      <c r="K39" s="87">
        <v>34973</v>
      </c>
      <c r="L39" s="88">
        <f>IF(D39&gt;0,K39/D39*100,"-")</f>
        <v>89.250988898813318</v>
      </c>
      <c r="M39" s="87">
        <v>0</v>
      </c>
      <c r="N39" s="88">
        <f>IF(D39&gt;0,M39/D39*100,"-")</f>
        <v>0</v>
      </c>
      <c r="O39" s="87">
        <v>0</v>
      </c>
      <c r="P39" s="87">
        <f>SUM(Q39:S39)</f>
        <v>3970</v>
      </c>
      <c r="Q39" s="87">
        <v>0</v>
      </c>
      <c r="R39" s="87">
        <v>3970</v>
      </c>
      <c r="S39" s="87">
        <v>0</v>
      </c>
      <c r="T39" s="88">
        <f>IF(D39&gt;0,P39/D39*100,"-")</f>
        <v>10.131427842286589</v>
      </c>
      <c r="U39" s="87">
        <v>3545</v>
      </c>
      <c r="V39" s="85" t="s">
        <v>263</v>
      </c>
      <c r="W39" s="85"/>
      <c r="X39" s="85"/>
      <c r="Y39" s="85"/>
      <c r="Z39" s="85" t="s">
        <v>263</v>
      </c>
      <c r="AA39" s="85"/>
      <c r="AB39" s="85"/>
      <c r="AC39" s="85"/>
      <c r="AD39" s="184" t="s">
        <v>262</v>
      </c>
    </row>
    <row r="40" spans="1:30" ht="13.5" customHeight="1">
      <c r="A40" s="85" t="s">
        <v>40</v>
      </c>
      <c r="B40" s="86" t="s">
        <v>326</v>
      </c>
      <c r="C40" s="85" t="s">
        <v>327</v>
      </c>
      <c r="D40" s="87">
        <f>+SUM(E40,+I40)</f>
        <v>2868</v>
      </c>
      <c r="E40" s="87">
        <f>+SUM(G40+H40)</f>
        <v>14</v>
      </c>
      <c r="F40" s="106">
        <f>IF(D40&gt;0,E40/D40*100,"-")</f>
        <v>0.48814504881450488</v>
      </c>
      <c r="G40" s="87">
        <v>14</v>
      </c>
      <c r="H40" s="87">
        <v>0</v>
      </c>
      <c r="I40" s="87">
        <f>+SUM(K40,+M40,O40+P40)</f>
        <v>2854</v>
      </c>
      <c r="J40" s="88">
        <f>IF(D40&gt;0,I40/D40*100,"-")</f>
        <v>99.511854951185498</v>
      </c>
      <c r="K40" s="87">
        <v>2664</v>
      </c>
      <c r="L40" s="88">
        <f>IF(D40&gt;0,K40/D40*100,"-")</f>
        <v>92.887029288702934</v>
      </c>
      <c r="M40" s="87">
        <v>0</v>
      </c>
      <c r="N40" s="88">
        <f>IF(D40&gt;0,M40/D40*100,"-")</f>
        <v>0</v>
      </c>
      <c r="O40" s="87">
        <v>0</v>
      </c>
      <c r="P40" s="87">
        <f>SUM(Q40:S40)</f>
        <v>190</v>
      </c>
      <c r="Q40" s="87">
        <v>0</v>
      </c>
      <c r="R40" s="87">
        <v>65</v>
      </c>
      <c r="S40" s="87">
        <v>125</v>
      </c>
      <c r="T40" s="88">
        <f>IF(D40&gt;0,P40/D40*100,"-")</f>
        <v>6.624825662482567</v>
      </c>
      <c r="U40" s="87">
        <v>87</v>
      </c>
      <c r="V40" s="85" t="s">
        <v>263</v>
      </c>
      <c r="W40" s="85"/>
      <c r="X40" s="85"/>
      <c r="Y40" s="85"/>
      <c r="Z40" s="85" t="s">
        <v>263</v>
      </c>
      <c r="AA40" s="85"/>
      <c r="AB40" s="85"/>
      <c r="AC40" s="85"/>
      <c r="AD40" s="184" t="s">
        <v>262</v>
      </c>
    </row>
    <row r="41" spans="1:30" ht="13.5" customHeight="1">
      <c r="A41" s="85"/>
      <c r="B41" s="86"/>
      <c r="C41" s="85"/>
      <c r="D41" s="87"/>
      <c r="E41" s="87"/>
      <c r="F41" s="106"/>
      <c r="G41" s="87"/>
      <c r="H41" s="87"/>
      <c r="I41" s="87"/>
      <c r="J41" s="88"/>
      <c r="K41" s="87"/>
      <c r="L41" s="88"/>
      <c r="M41" s="87"/>
      <c r="N41" s="88"/>
      <c r="O41" s="87"/>
      <c r="P41" s="87"/>
      <c r="Q41" s="87"/>
      <c r="R41" s="87"/>
      <c r="S41" s="87"/>
      <c r="T41" s="88"/>
      <c r="U41" s="87"/>
      <c r="V41" s="85"/>
      <c r="W41" s="85"/>
      <c r="X41" s="85"/>
      <c r="Y41" s="85"/>
      <c r="Z41" s="85"/>
      <c r="AA41" s="85"/>
      <c r="AB41" s="85"/>
      <c r="AC41" s="85"/>
    </row>
    <row r="42" spans="1:30" ht="13.5" customHeight="1">
      <c r="A42" s="85"/>
      <c r="B42" s="86"/>
      <c r="C42" s="85"/>
      <c r="D42" s="87"/>
      <c r="E42" s="87"/>
      <c r="F42" s="106"/>
      <c r="G42" s="87"/>
      <c r="H42" s="87"/>
      <c r="I42" s="87"/>
      <c r="J42" s="88"/>
      <c r="K42" s="87"/>
      <c r="L42" s="88"/>
      <c r="M42" s="87"/>
      <c r="N42" s="88"/>
      <c r="O42" s="87"/>
      <c r="P42" s="87"/>
      <c r="Q42" s="87"/>
      <c r="R42" s="87"/>
      <c r="S42" s="87"/>
      <c r="T42" s="88"/>
      <c r="U42" s="87"/>
      <c r="V42" s="85"/>
      <c r="W42" s="85"/>
      <c r="X42" s="85"/>
      <c r="Y42" s="85"/>
      <c r="Z42" s="85"/>
      <c r="AA42" s="85"/>
      <c r="AB42" s="85"/>
      <c r="AC42" s="85"/>
    </row>
    <row r="43" spans="1:30" ht="13.5" customHeight="1">
      <c r="A43" s="85"/>
      <c r="B43" s="86"/>
      <c r="C43" s="85"/>
      <c r="D43" s="87"/>
      <c r="E43" s="87"/>
      <c r="F43" s="106"/>
      <c r="G43" s="87"/>
      <c r="H43" s="87"/>
      <c r="I43" s="87"/>
      <c r="J43" s="88"/>
      <c r="K43" s="87"/>
      <c r="L43" s="88"/>
      <c r="M43" s="87"/>
      <c r="N43" s="88"/>
      <c r="O43" s="87"/>
      <c r="P43" s="87"/>
      <c r="Q43" s="87"/>
      <c r="R43" s="87"/>
      <c r="S43" s="87"/>
      <c r="T43" s="88"/>
      <c r="U43" s="87"/>
      <c r="V43" s="85"/>
      <c r="W43" s="85"/>
      <c r="X43" s="85"/>
      <c r="Y43" s="85"/>
      <c r="Z43" s="85"/>
      <c r="AA43" s="85"/>
      <c r="AB43" s="85"/>
      <c r="AC43" s="85"/>
    </row>
    <row r="44" spans="1:30" ht="13.5" customHeight="1">
      <c r="A44" s="85"/>
      <c r="B44" s="86"/>
      <c r="C44" s="85"/>
      <c r="D44" s="87"/>
      <c r="E44" s="87"/>
      <c r="F44" s="106"/>
      <c r="G44" s="87"/>
      <c r="H44" s="87"/>
      <c r="I44" s="87"/>
      <c r="J44" s="88"/>
      <c r="K44" s="87"/>
      <c r="L44" s="88"/>
      <c r="M44" s="87"/>
      <c r="N44" s="88"/>
      <c r="O44" s="87"/>
      <c r="P44" s="87"/>
      <c r="Q44" s="87"/>
      <c r="R44" s="87"/>
      <c r="S44" s="87"/>
      <c r="T44" s="88"/>
      <c r="U44" s="87"/>
      <c r="V44" s="85"/>
      <c r="W44" s="85"/>
      <c r="X44" s="85"/>
      <c r="Y44" s="85"/>
      <c r="Z44" s="85"/>
      <c r="AA44" s="85"/>
      <c r="AB44" s="85"/>
      <c r="AC44" s="85"/>
    </row>
    <row r="45" spans="1:30" ht="13.5" customHeight="1">
      <c r="A45" s="85"/>
      <c r="B45" s="86"/>
      <c r="C45" s="85"/>
      <c r="D45" s="87"/>
      <c r="E45" s="87"/>
      <c r="F45" s="106"/>
      <c r="G45" s="87"/>
      <c r="H45" s="87"/>
      <c r="I45" s="87"/>
      <c r="J45" s="88"/>
      <c r="K45" s="87"/>
      <c r="L45" s="88"/>
      <c r="M45" s="87"/>
      <c r="N45" s="88"/>
      <c r="O45" s="87"/>
      <c r="P45" s="87"/>
      <c r="Q45" s="87"/>
      <c r="R45" s="87"/>
      <c r="S45" s="87"/>
      <c r="T45" s="88"/>
      <c r="U45" s="87"/>
      <c r="V45" s="85"/>
      <c r="W45" s="85"/>
      <c r="X45" s="85"/>
      <c r="Y45" s="85"/>
      <c r="Z45" s="85"/>
      <c r="AA45" s="85"/>
      <c r="AB45" s="85"/>
      <c r="AC45" s="85"/>
    </row>
    <row r="46" spans="1:30" ht="13.5" customHeight="1">
      <c r="A46" s="85"/>
      <c r="B46" s="86"/>
      <c r="C46" s="85"/>
      <c r="D46" s="87"/>
      <c r="E46" s="87"/>
      <c r="F46" s="106"/>
      <c r="G46" s="87"/>
      <c r="H46" s="87"/>
      <c r="I46" s="87"/>
      <c r="J46" s="88"/>
      <c r="K46" s="87"/>
      <c r="L46" s="88"/>
      <c r="M46" s="87"/>
      <c r="N46" s="88"/>
      <c r="O46" s="87"/>
      <c r="P46" s="87"/>
      <c r="Q46" s="87"/>
      <c r="R46" s="87"/>
      <c r="S46" s="87"/>
      <c r="T46" s="88"/>
      <c r="U46" s="87"/>
      <c r="V46" s="85"/>
      <c r="W46" s="85"/>
      <c r="X46" s="85"/>
      <c r="Y46" s="85"/>
      <c r="Z46" s="85"/>
      <c r="AA46" s="85"/>
      <c r="AB46" s="85"/>
      <c r="AC46" s="85"/>
    </row>
    <row r="47" spans="1:30" ht="13.5" customHeight="1">
      <c r="A47" s="85"/>
      <c r="B47" s="86"/>
      <c r="C47" s="85"/>
      <c r="D47" s="87"/>
      <c r="E47" s="87"/>
      <c r="F47" s="106"/>
      <c r="G47" s="87"/>
      <c r="H47" s="87"/>
      <c r="I47" s="87"/>
      <c r="J47" s="88"/>
      <c r="K47" s="87"/>
      <c r="L47" s="88"/>
      <c r="M47" s="87"/>
      <c r="N47" s="88"/>
      <c r="O47" s="87"/>
      <c r="P47" s="87"/>
      <c r="Q47" s="87"/>
      <c r="R47" s="87"/>
      <c r="S47" s="87"/>
      <c r="T47" s="88"/>
      <c r="U47" s="87"/>
      <c r="V47" s="85"/>
      <c r="W47" s="85"/>
      <c r="X47" s="85"/>
      <c r="Y47" s="85"/>
      <c r="Z47" s="85"/>
      <c r="AA47" s="85"/>
      <c r="AB47" s="85"/>
      <c r="AC47" s="85"/>
    </row>
    <row r="48" spans="1:30" ht="13.5" customHeight="1">
      <c r="A48" s="85"/>
      <c r="B48" s="86"/>
      <c r="C48" s="85"/>
      <c r="D48" s="87"/>
      <c r="E48" s="87"/>
      <c r="F48" s="106"/>
      <c r="G48" s="87"/>
      <c r="H48" s="87"/>
      <c r="I48" s="87"/>
      <c r="J48" s="88"/>
      <c r="K48" s="87"/>
      <c r="L48" s="88"/>
      <c r="M48" s="87"/>
      <c r="N48" s="88"/>
      <c r="O48" s="87"/>
      <c r="P48" s="87"/>
      <c r="Q48" s="87"/>
      <c r="R48" s="87"/>
      <c r="S48" s="87"/>
      <c r="T48" s="88"/>
      <c r="U48" s="87"/>
      <c r="V48" s="85"/>
      <c r="W48" s="85"/>
      <c r="X48" s="85"/>
      <c r="Y48" s="85"/>
      <c r="Z48" s="85"/>
      <c r="AA48" s="85"/>
      <c r="AB48" s="85"/>
      <c r="AC48" s="85"/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40">
    <sortCondition ref="A8:A40"/>
    <sortCondition ref="B8:B40"/>
    <sortCondition ref="C8:C40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神奈川県</v>
      </c>
      <c r="B7" s="90" t="str">
        <f>水洗化人口等!B7</f>
        <v>14000</v>
      </c>
      <c r="C7" s="89" t="s">
        <v>198</v>
      </c>
      <c r="D7" s="91">
        <f>SUM(E7,+H7,+K7)</f>
        <v>302945</v>
      </c>
      <c r="E7" s="91">
        <f>SUM(F7:G7)</f>
        <v>56294</v>
      </c>
      <c r="F7" s="91">
        <f>SUM(F$8:F$207)</f>
        <v>15933</v>
      </c>
      <c r="G7" s="91">
        <f>SUM(G$8:G$207)</f>
        <v>40361</v>
      </c>
      <c r="H7" s="91">
        <f>SUM(I7:J7)</f>
        <v>82461</v>
      </c>
      <c r="I7" s="91">
        <f>SUM(I$8:I$207)</f>
        <v>15602</v>
      </c>
      <c r="J7" s="91">
        <f>SUM(J$8:J$207)</f>
        <v>66859</v>
      </c>
      <c r="K7" s="91">
        <f>SUM(L7:M7)</f>
        <v>164190</v>
      </c>
      <c r="L7" s="91">
        <f>SUM(L$8:L$207)</f>
        <v>3129</v>
      </c>
      <c r="M7" s="91">
        <f>SUM(M$8:M$207)</f>
        <v>161061</v>
      </c>
      <c r="N7" s="91">
        <f>SUM(O7,+V7,+AC7)</f>
        <v>303234</v>
      </c>
      <c r="O7" s="91">
        <f>SUM(P7:U7)</f>
        <v>34664</v>
      </c>
      <c r="P7" s="91">
        <f t="shared" ref="P7:U7" si="0">SUM(P$8:P$207)</f>
        <v>14298</v>
      </c>
      <c r="Q7" s="91">
        <f t="shared" si="0"/>
        <v>0</v>
      </c>
      <c r="R7" s="91">
        <f t="shared" si="0"/>
        <v>0</v>
      </c>
      <c r="S7" s="91">
        <f t="shared" si="0"/>
        <v>20366</v>
      </c>
      <c r="T7" s="91">
        <f t="shared" si="0"/>
        <v>0</v>
      </c>
      <c r="U7" s="91">
        <f t="shared" si="0"/>
        <v>0</v>
      </c>
      <c r="V7" s="91">
        <f>SUM(W7:AB7)</f>
        <v>268281</v>
      </c>
      <c r="W7" s="91">
        <f t="shared" ref="W7:AB7" si="1">SUM(W$8:W$207)</f>
        <v>132249</v>
      </c>
      <c r="X7" s="91">
        <f t="shared" si="1"/>
        <v>0</v>
      </c>
      <c r="Y7" s="91">
        <f t="shared" si="1"/>
        <v>0</v>
      </c>
      <c r="Z7" s="91">
        <f t="shared" si="1"/>
        <v>136032</v>
      </c>
      <c r="AA7" s="91">
        <f t="shared" si="1"/>
        <v>0</v>
      </c>
      <c r="AB7" s="91">
        <f t="shared" si="1"/>
        <v>0</v>
      </c>
      <c r="AC7" s="91">
        <f>SUM(AD7:AE7)</f>
        <v>289</v>
      </c>
      <c r="AD7" s="91">
        <f>SUM(AD$8:AD$207)</f>
        <v>10</v>
      </c>
      <c r="AE7" s="91">
        <f>SUM(AE$8:AE$207)</f>
        <v>279</v>
      </c>
      <c r="AF7" s="91">
        <f>SUM(AG7:AI7)</f>
        <v>9459</v>
      </c>
      <c r="AG7" s="91">
        <f>SUM(AG$8:AG$207)</f>
        <v>9459</v>
      </c>
      <c r="AH7" s="91">
        <f>SUM(AH$8:AH$207)</f>
        <v>0</v>
      </c>
      <c r="AI7" s="91">
        <f>SUM(AI$8:AI$207)</f>
        <v>0</v>
      </c>
      <c r="AJ7" s="91">
        <f>SUM(AK7:AS7)</f>
        <v>10564</v>
      </c>
      <c r="AK7" s="91">
        <f t="shared" ref="AK7:AS7" si="2">SUM(AK$8:AK$207)</f>
        <v>76</v>
      </c>
      <c r="AL7" s="91">
        <f t="shared" si="2"/>
        <v>1034</v>
      </c>
      <c r="AM7" s="91">
        <f t="shared" si="2"/>
        <v>2155</v>
      </c>
      <c r="AN7" s="91">
        <f t="shared" si="2"/>
        <v>0</v>
      </c>
      <c r="AO7" s="91">
        <f t="shared" si="2"/>
        <v>0</v>
      </c>
      <c r="AP7" s="91">
        <f t="shared" si="2"/>
        <v>7288</v>
      </c>
      <c r="AQ7" s="91">
        <f t="shared" si="2"/>
        <v>0</v>
      </c>
      <c r="AR7" s="91">
        <f t="shared" si="2"/>
        <v>11</v>
      </c>
      <c r="AS7" s="91">
        <f t="shared" si="2"/>
        <v>0</v>
      </c>
      <c r="AT7" s="91">
        <f>SUM(AU7:AY7)</f>
        <v>114</v>
      </c>
      <c r="AU7" s="91">
        <f>SUM(AU$8:AU$207)</f>
        <v>5</v>
      </c>
      <c r="AV7" s="91">
        <f>SUM(AV$8:AV$207)</f>
        <v>0</v>
      </c>
      <c r="AW7" s="91">
        <f>SUM(AW$8:AW$207)</f>
        <v>109</v>
      </c>
      <c r="AX7" s="91">
        <f>SUM(AX$8:AX$207)</f>
        <v>0</v>
      </c>
      <c r="AY7" s="91">
        <f>SUM(AY$8:AY$207)</f>
        <v>0</v>
      </c>
      <c r="AZ7" s="91">
        <f>SUM(BA7:BC7)</f>
        <v>1409</v>
      </c>
      <c r="BA7" s="91">
        <f>SUM(BA$8:BA$207)</f>
        <v>1409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40</v>
      </c>
      <c r="B8" s="96" t="s">
        <v>260</v>
      </c>
      <c r="C8" s="85" t="s">
        <v>261</v>
      </c>
      <c r="D8" s="87">
        <f>SUM(E8,+H8,+K8)</f>
        <v>34350</v>
      </c>
      <c r="E8" s="87">
        <f>SUM(F8:G8)</f>
        <v>6185</v>
      </c>
      <c r="F8" s="87">
        <v>6185</v>
      </c>
      <c r="G8" s="87">
        <v>0</v>
      </c>
      <c r="H8" s="87">
        <f>SUM(I8:J8)</f>
        <v>0</v>
      </c>
      <c r="I8" s="87">
        <v>0</v>
      </c>
      <c r="J8" s="87">
        <v>0</v>
      </c>
      <c r="K8" s="87">
        <f>SUM(L8:M8)</f>
        <v>28165</v>
      </c>
      <c r="L8" s="87">
        <v>0</v>
      </c>
      <c r="M8" s="87">
        <v>28165</v>
      </c>
      <c r="N8" s="87">
        <f>SUM(O8,+V8,+AC8)</f>
        <v>34350</v>
      </c>
      <c r="O8" s="87">
        <f>SUM(P8:U8)</f>
        <v>6185</v>
      </c>
      <c r="P8" s="87">
        <v>0</v>
      </c>
      <c r="Q8" s="87">
        <v>0</v>
      </c>
      <c r="R8" s="87">
        <v>0</v>
      </c>
      <c r="S8" s="87">
        <v>6185</v>
      </c>
      <c r="T8" s="87">
        <v>0</v>
      </c>
      <c r="U8" s="87">
        <v>0</v>
      </c>
      <c r="V8" s="87">
        <f>SUM(W8:AB8)</f>
        <v>28165</v>
      </c>
      <c r="W8" s="87">
        <v>0</v>
      </c>
      <c r="X8" s="87">
        <v>0</v>
      </c>
      <c r="Y8" s="87">
        <v>0</v>
      </c>
      <c r="Z8" s="87">
        <v>28165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0</v>
      </c>
      <c r="AG8" s="87">
        <v>0</v>
      </c>
      <c r="AH8" s="87">
        <v>0</v>
      </c>
      <c r="AI8" s="87">
        <v>0</v>
      </c>
      <c r="AJ8" s="87">
        <f>SUM(AK8:AS8)</f>
        <v>0</v>
      </c>
      <c r="AK8" s="87">
        <v>0</v>
      </c>
      <c r="AL8" s="87">
        <v>0</v>
      </c>
      <c r="AM8" s="87">
        <v>0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40</v>
      </c>
      <c r="B9" s="96" t="s">
        <v>264</v>
      </c>
      <c r="C9" s="85" t="s">
        <v>265</v>
      </c>
      <c r="D9" s="87">
        <f>SUM(E9,+H9,+K9)</f>
        <v>39307</v>
      </c>
      <c r="E9" s="87">
        <f>SUM(F9:G9)</f>
        <v>39307</v>
      </c>
      <c r="F9" s="87">
        <v>6978</v>
      </c>
      <c r="G9" s="87">
        <v>32329</v>
      </c>
      <c r="H9" s="87">
        <f>SUM(I9:J9)</f>
        <v>0</v>
      </c>
      <c r="I9" s="87">
        <v>0</v>
      </c>
      <c r="J9" s="87">
        <v>0</v>
      </c>
      <c r="K9" s="87">
        <f>SUM(L9:M9)</f>
        <v>0</v>
      </c>
      <c r="L9" s="87">
        <v>0</v>
      </c>
      <c r="M9" s="87">
        <v>0</v>
      </c>
      <c r="N9" s="87">
        <f>SUM(O9,+V9,+AC9)</f>
        <v>39307</v>
      </c>
      <c r="O9" s="87">
        <f>SUM(P9:U9)</f>
        <v>6978</v>
      </c>
      <c r="P9" s="87">
        <v>0</v>
      </c>
      <c r="Q9" s="87">
        <v>0</v>
      </c>
      <c r="R9" s="87">
        <v>0</v>
      </c>
      <c r="S9" s="87">
        <v>6978</v>
      </c>
      <c r="T9" s="87">
        <v>0</v>
      </c>
      <c r="U9" s="87">
        <v>0</v>
      </c>
      <c r="V9" s="87">
        <f>SUM(W9:AB9)</f>
        <v>32329</v>
      </c>
      <c r="W9" s="87">
        <v>0</v>
      </c>
      <c r="X9" s="87">
        <v>0</v>
      </c>
      <c r="Y9" s="87">
        <v>0</v>
      </c>
      <c r="Z9" s="87">
        <v>32329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0</v>
      </c>
      <c r="AG9" s="87">
        <v>0</v>
      </c>
      <c r="AH9" s="87">
        <v>0</v>
      </c>
      <c r="AI9" s="87">
        <v>0</v>
      </c>
      <c r="AJ9" s="87">
        <f>SUM(AK9:AS9)</f>
        <v>0</v>
      </c>
      <c r="AK9" s="87">
        <v>0</v>
      </c>
      <c r="AL9" s="87">
        <v>0</v>
      </c>
      <c r="AM9" s="87">
        <v>0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40</v>
      </c>
      <c r="B10" s="96" t="s">
        <v>266</v>
      </c>
      <c r="C10" s="85" t="s">
        <v>267</v>
      </c>
      <c r="D10" s="87">
        <f>SUM(E10,+H10,+K10)</f>
        <v>26299</v>
      </c>
      <c r="E10" s="87">
        <f>SUM(F10:G10)</f>
        <v>5599</v>
      </c>
      <c r="F10" s="87">
        <v>1239</v>
      </c>
      <c r="G10" s="87">
        <v>4360</v>
      </c>
      <c r="H10" s="87">
        <f>SUM(I10:J10)</f>
        <v>1230</v>
      </c>
      <c r="I10" s="87">
        <v>1230</v>
      </c>
      <c r="J10" s="87">
        <v>0</v>
      </c>
      <c r="K10" s="87">
        <f>SUM(L10:M10)</f>
        <v>19470</v>
      </c>
      <c r="L10" s="87">
        <v>0</v>
      </c>
      <c r="M10" s="87">
        <v>19470</v>
      </c>
      <c r="N10" s="87">
        <f>SUM(O10,+V10,+AC10)</f>
        <v>26299</v>
      </c>
      <c r="O10" s="87">
        <f>SUM(P10:U10)</f>
        <v>2469</v>
      </c>
      <c r="P10" s="87">
        <v>2469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23830</v>
      </c>
      <c r="W10" s="87">
        <v>23830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19</v>
      </c>
      <c r="AG10" s="87">
        <v>19</v>
      </c>
      <c r="AH10" s="87">
        <v>0</v>
      </c>
      <c r="AI10" s="87">
        <v>0</v>
      </c>
      <c r="AJ10" s="87">
        <f>SUM(AK10:AS10)</f>
        <v>19</v>
      </c>
      <c r="AK10" s="87">
        <v>0</v>
      </c>
      <c r="AL10" s="87">
        <v>0</v>
      </c>
      <c r="AM10" s="87">
        <v>19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0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499</v>
      </c>
      <c r="BA10" s="87">
        <v>499</v>
      </c>
      <c r="BB10" s="87">
        <v>0</v>
      </c>
      <c r="BC10" s="87">
        <v>0</v>
      </c>
    </row>
    <row r="11" spans="1:55" ht="13.5" customHeight="1">
      <c r="A11" s="98" t="s">
        <v>40</v>
      </c>
      <c r="B11" s="96" t="s">
        <v>268</v>
      </c>
      <c r="C11" s="85" t="s">
        <v>269</v>
      </c>
      <c r="D11" s="87">
        <f>SUM(E11,+H11,+K11)</f>
        <v>12631</v>
      </c>
      <c r="E11" s="87">
        <f>SUM(F11:G11)</f>
        <v>0</v>
      </c>
      <c r="F11" s="87">
        <v>0</v>
      </c>
      <c r="G11" s="87">
        <v>0</v>
      </c>
      <c r="H11" s="87">
        <f>SUM(I11:J11)</f>
        <v>11742</v>
      </c>
      <c r="I11" s="87">
        <v>1393</v>
      </c>
      <c r="J11" s="87">
        <v>10349</v>
      </c>
      <c r="K11" s="87">
        <f>SUM(L11:M11)</f>
        <v>889</v>
      </c>
      <c r="L11" s="87">
        <v>889</v>
      </c>
      <c r="M11" s="87">
        <v>0</v>
      </c>
      <c r="N11" s="87">
        <f>SUM(O11,+V11,+AC11)</f>
        <v>12631</v>
      </c>
      <c r="O11" s="87">
        <f>SUM(P11:U11)</f>
        <v>2282</v>
      </c>
      <c r="P11" s="87">
        <v>0</v>
      </c>
      <c r="Q11" s="87">
        <v>0</v>
      </c>
      <c r="R11" s="87">
        <v>0</v>
      </c>
      <c r="S11" s="87">
        <v>2282</v>
      </c>
      <c r="T11" s="87">
        <v>0</v>
      </c>
      <c r="U11" s="87">
        <v>0</v>
      </c>
      <c r="V11" s="87">
        <f>SUM(W11:AB11)</f>
        <v>10349</v>
      </c>
      <c r="W11" s="87">
        <v>0</v>
      </c>
      <c r="X11" s="87">
        <v>0</v>
      </c>
      <c r="Y11" s="87">
        <v>0</v>
      </c>
      <c r="Z11" s="87">
        <v>10349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0</v>
      </c>
      <c r="AG11" s="87">
        <v>0</v>
      </c>
      <c r="AH11" s="87">
        <v>0</v>
      </c>
      <c r="AI11" s="87">
        <v>0</v>
      </c>
      <c r="AJ11" s="87">
        <f>SUM(AK11:AS11)</f>
        <v>0</v>
      </c>
      <c r="AK11" s="87">
        <v>0</v>
      </c>
      <c r="AL11" s="87">
        <v>0</v>
      </c>
      <c r="AM11" s="87">
        <v>0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40</v>
      </c>
      <c r="B12" s="96" t="s">
        <v>270</v>
      </c>
      <c r="C12" s="85" t="s">
        <v>271</v>
      </c>
      <c r="D12" s="87">
        <f>SUM(E12,+H12,+K12)</f>
        <v>5143</v>
      </c>
      <c r="E12" s="87">
        <f>SUM(F12:G12)</f>
        <v>0</v>
      </c>
      <c r="F12" s="87">
        <v>0</v>
      </c>
      <c r="G12" s="87">
        <v>0</v>
      </c>
      <c r="H12" s="87">
        <f>SUM(I12:J12)</f>
        <v>720</v>
      </c>
      <c r="I12" s="87">
        <v>720</v>
      </c>
      <c r="J12" s="87">
        <v>0</v>
      </c>
      <c r="K12" s="87">
        <f>SUM(L12:M12)</f>
        <v>4423</v>
      </c>
      <c r="L12" s="87">
        <v>0</v>
      </c>
      <c r="M12" s="87">
        <v>4423</v>
      </c>
      <c r="N12" s="87">
        <f>SUM(O12,+V12,+AC12)</f>
        <v>5143</v>
      </c>
      <c r="O12" s="87">
        <f>SUM(P12:U12)</f>
        <v>720</v>
      </c>
      <c r="P12" s="87">
        <v>720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4423</v>
      </c>
      <c r="W12" s="87">
        <v>4423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148</v>
      </c>
      <c r="AG12" s="87">
        <v>148</v>
      </c>
      <c r="AH12" s="87">
        <v>0</v>
      </c>
      <c r="AI12" s="87">
        <v>0</v>
      </c>
      <c r="AJ12" s="87">
        <f>SUM(AK12:AS12)</f>
        <v>148</v>
      </c>
      <c r="AK12" s="87">
        <v>0</v>
      </c>
      <c r="AL12" s="87">
        <v>0</v>
      </c>
      <c r="AM12" s="87">
        <v>148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40</v>
      </c>
      <c r="B13" s="96" t="s">
        <v>272</v>
      </c>
      <c r="C13" s="85" t="s">
        <v>273</v>
      </c>
      <c r="D13" s="87">
        <f>SUM(E13,+H13,+K13)</f>
        <v>2938</v>
      </c>
      <c r="E13" s="87">
        <f>SUM(F13:G13)</f>
        <v>0</v>
      </c>
      <c r="F13" s="87">
        <v>0</v>
      </c>
      <c r="G13" s="87">
        <v>0</v>
      </c>
      <c r="H13" s="87">
        <f>SUM(I13:J13)</f>
        <v>747</v>
      </c>
      <c r="I13" s="87">
        <v>747</v>
      </c>
      <c r="J13" s="87">
        <v>0</v>
      </c>
      <c r="K13" s="87">
        <f>SUM(L13:M13)</f>
        <v>2191</v>
      </c>
      <c r="L13" s="87">
        <v>0</v>
      </c>
      <c r="M13" s="87">
        <v>2191</v>
      </c>
      <c r="N13" s="87">
        <f>SUM(O13,+V13,+AC13)</f>
        <v>2938</v>
      </c>
      <c r="O13" s="87">
        <f>SUM(P13:U13)</f>
        <v>747</v>
      </c>
      <c r="P13" s="87">
        <v>0</v>
      </c>
      <c r="Q13" s="87">
        <v>0</v>
      </c>
      <c r="R13" s="87">
        <v>0</v>
      </c>
      <c r="S13" s="87">
        <v>747</v>
      </c>
      <c r="T13" s="87">
        <v>0</v>
      </c>
      <c r="U13" s="87">
        <v>0</v>
      </c>
      <c r="V13" s="87">
        <f>SUM(W13:AB13)</f>
        <v>2191</v>
      </c>
      <c r="W13" s="87">
        <v>0</v>
      </c>
      <c r="X13" s="87">
        <v>0</v>
      </c>
      <c r="Y13" s="87">
        <v>0</v>
      </c>
      <c r="Z13" s="87">
        <v>2191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0</v>
      </c>
      <c r="AG13" s="87">
        <v>0</v>
      </c>
      <c r="AH13" s="87">
        <v>0</v>
      </c>
      <c r="AI13" s="87">
        <v>0</v>
      </c>
      <c r="AJ13" s="87">
        <f>SUM(AK13:AS13)</f>
        <v>0</v>
      </c>
      <c r="AK13" s="87">
        <v>0</v>
      </c>
      <c r="AL13" s="87">
        <v>0</v>
      </c>
      <c r="AM13" s="87">
        <v>0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40</v>
      </c>
      <c r="B14" s="96" t="s">
        <v>274</v>
      </c>
      <c r="C14" s="85" t="s">
        <v>275</v>
      </c>
      <c r="D14" s="87">
        <f>SUM(E14,+H14,+K14)</f>
        <v>12828</v>
      </c>
      <c r="E14" s="87">
        <f>SUM(F14:G14)</f>
        <v>0</v>
      </c>
      <c r="F14" s="87">
        <v>0</v>
      </c>
      <c r="G14" s="87">
        <v>0</v>
      </c>
      <c r="H14" s="87">
        <f>SUM(I14:J14)</f>
        <v>0</v>
      </c>
      <c r="I14" s="87">
        <v>0</v>
      </c>
      <c r="J14" s="87">
        <v>0</v>
      </c>
      <c r="K14" s="87">
        <f>SUM(L14:M14)</f>
        <v>12828</v>
      </c>
      <c r="L14" s="87">
        <v>2030</v>
      </c>
      <c r="M14" s="87">
        <v>10798</v>
      </c>
      <c r="N14" s="87">
        <f>SUM(O14,+V14,+AC14)</f>
        <v>12828</v>
      </c>
      <c r="O14" s="87">
        <f>SUM(P14:U14)</f>
        <v>2030</v>
      </c>
      <c r="P14" s="87">
        <v>2030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10798</v>
      </c>
      <c r="W14" s="87">
        <v>10798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273</v>
      </c>
      <c r="AG14" s="87">
        <v>273</v>
      </c>
      <c r="AH14" s="87">
        <v>0</v>
      </c>
      <c r="AI14" s="87">
        <v>0</v>
      </c>
      <c r="AJ14" s="87">
        <f>SUM(AK14:AS14)</f>
        <v>273</v>
      </c>
      <c r="AK14" s="87">
        <v>0</v>
      </c>
      <c r="AL14" s="87">
        <v>0</v>
      </c>
      <c r="AM14" s="87">
        <v>273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40</v>
      </c>
      <c r="B15" s="96" t="s">
        <v>276</v>
      </c>
      <c r="C15" s="85" t="s">
        <v>277</v>
      </c>
      <c r="D15" s="87">
        <f>SUM(E15,+H15,+K15)</f>
        <v>24683</v>
      </c>
      <c r="E15" s="87">
        <f>SUM(F15:G15)</f>
        <v>0</v>
      </c>
      <c r="F15" s="87">
        <v>0</v>
      </c>
      <c r="G15" s="87">
        <v>0</v>
      </c>
      <c r="H15" s="87">
        <f>SUM(I15:J15)</f>
        <v>24683</v>
      </c>
      <c r="I15" s="87">
        <v>1292</v>
      </c>
      <c r="J15" s="87">
        <v>23391</v>
      </c>
      <c r="K15" s="87">
        <f>SUM(L15:M15)</f>
        <v>0</v>
      </c>
      <c r="L15" s="87">
        <v>0</v>
      </c>
      <c r="M15" s="87">
        <v>0</v>
      </c>
      <c r="N15" s="87">
        <f>SUM(O15,+V15,+AC15)</f>
        <v>24683</v>
      </c>
      <c r="O15" s="87">
        <f>SUM(P15:U15)</f>
        <v>1292</v>
      </c>
      <c r="P15" s="87">
        <v>0</v>
      </c>
      <c r="Q15" s="87">
        <v>0</v>
      </c>
      <c r="R15" s="87">
        <v>0</v>
      </c>
      <c r="S15" s="87">
        <v>1292</v>
      </c>
      <c r="T15" s="87">
        <v>0</v>
      </c>
      <c r="U15" s="87">
        <v>0</v>
      </c>
      <c r="V15" s="87">
        <f>SUM(W15:AB15)</f>
        <v>23391</v>
      </c>
      <c r="W15" s="87">
        <v>0</v>
      </c>
      <c r="X15" s="87">
        <v>0</v>
      </c>
      <c r="Y15" s="87">
        <v>0</v>
      </c>
      <c r="Z15" s="87">
        <v>23391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0</v>
      </c>
      <c r="AG15" s="87">
        <v>0</v>
      </c>
      <c r="AH15" s="87">
        <v>0</v>
      </c>
      <c r="AI15" s="87">
        <v>0</v>
      </c>
      <c r="AJ15" s="87">
        <f>SUM(AK15:AS15)</f>
        <v>0</v>
      </c>
      <c r="AK15" s="87">
        <v>0</v>
      </c>
      <c r="AL15" s="87">
        <v>0</v>
      </c>
      <c r="AM15" s="87">
        <v>0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40</v>
      </c>
      <c r="B16" s="96" t="s">
        <v>278</v>
      </c>
      <c r="C16" s="85" t="s">
        <v>279</v>
      </c>
      <c r="D16" s="87">
        <f>SUM(E16,+H16,+K16)</f>
        <v>8399</v>
      </c>
      <c r="E16" s="87">
        <f>SUM(F16:G16)</f>
        <v>0</v>
      </c>
      <c r="F16" s="87">
        <v>0</v>
      </c>
      <c r="G16" s="87">
        <v>0</v>
      </c>
      <c r="H16" s="87">
        <f>SUM(I16:J16)</f>
        <v>8399</v>
      </c>
      <c r="I16" s="87">
        <v>1195</v>
      </c>
      <c r="J16" s="87">
        <v>7204</v>
      </c>
      <c r="K16" s="87">
        <f>SUM(L16:M16)</f>
        <v>0</v>
      </c>
      <c r="L16" s="87">
        <v>0</v>
      </c>
      <c r="M16" s="87">
        <v>0</v>
      </c>
      <c r="N16" s="87">
        <f>SUM(O16,+V16,+AC16)</f>
        <v>8399</v>
      </c>
      <c r="O16" s="87">
        <f>SUM(P16:U16)</f>
        <v>1195</v>
      </c>
      <c r="P16" s="87">
        <v>1195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7204</v>
      </c>
      <c r="W16" s="87">
        <v>7204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170</v>
      </c>
      <c r="AG16" s="87">
        <v>170</v>
      </c>
      <c r="AH16" s="87">
        <v>0</v>
      </c>
      <c r="AI16" s="87">
        <v>0</v>
      </c>
      <c r="AJ16" s="87">
        <f>SUM(AK16:AS16)</f>
        <v>170</v>
      </c>
      <c r="AK16" s="87">
        <v>0</v>
      </c>
      <c r="AL16" s="87">
        <v>0</v>
      </c>
      <c r="AM16" s="87">
        <v>170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>SUM(AU16:AY16)</f>
        <v>13</v>
      </c>
      <c r="AU16" s="87">
        <v>0</v>
      </c>
      <c r="AV16" s="87">
        <v>0</v>
      </c>
      <c r="AW16" s="87">
        <v>13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40</v>
      </c>
      <c r="B17" s="96" t="s">
        <v>280</v>
      </c>
      <c r="C17" s="85" t="s">
        <v>281</v>
      </c>
      <c r="D17" s="87">
        <f>SUM(E17,+H17,+K17)</f>
        <v>244</v>
      </c>
      <c r="E17" s="87">
        <f>SUM(F17:G17)</f>
        <v>0</v>
      </c>
      <c r="F17" s="87">
        <v>0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244</v>
      </c>
      <c r="L17" s="87">
        <v>144</v>
      </c>
      <c r="M17" s="87">
        <v>100</v>
      </c>
      <c r="N17" s="87">
        <f>SUM(O17,+V17,+AC17)</f>
        <v>244</v>
      </c>
      <c r="O17" s="87">
        <f>SUM(P17:U17)</f>
        <v>144</v>
      </c>
      <c r="P17" s="87">
        <v>0</v>
      </c>
      <c r="Q17" s="87">
        <v>0</v>
      </c>
      <c r="R17" s="87">
        <v>0</v>
      </c>
      <c r="S17" s="87">
        <v>144</v>
      </c>
      <c r="T17" s="87">
        <v>0</v>
      </c>
      <c r="U17" s="87">
        <v>0</v>
      </c>
      <c r="V17" s="87">
        <f>SUM(W17:AB17)</f>
        <v>100</v>
      </c>
      <c r="W17" s="87">
        <v>0</v>
      </c>
      <c r="X17" s="87">
        <v>0</v>
      </c>
      <c r="Y17" s="87">
        <v>0</v>
      </c>
      <c r="Z17" s="87">
        <v>100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0</v>
      </c>
      <c r="AG17" s="87">
        <v>0</v>
      </c>
      <c r="AH17" s="87">
        <v>0</v>
      </c>
      <c r="AI17" s="87">
        <v>0</v>
      </c>
      <c r="AJ17" s="87">
        <f>SUM(AK17:AS17)</f>
        <v>0</v>
      </c>
      <c r="AK17" s="87">
        <v>0</v>
      </c>
      <c r="AL17" s="87">
        <v>0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40</v>
      </c>
      <c r="B18" s="96" t="s">
        <v>282</v>
      </c>
      <c r="C18" s="85" t="s">
        <v>283</v>
      </c>
      <c r="D18" s="87">
        <f>SUM(E18,+H18,+K18)</f>
        <v>18775</v>
      </c>
      <c r="E18" s="87">
        <f>SUM(F18:G18)</f>
        <v>0</v>
      </c>
      <c r="F18" s="87">
        <v>0</v>
      </c>
      <c r="G18" s="87">
        <v>0</v>
      </c>
      <c r="H18" s="87">
        <f>SUM(I18:J18)</f>
        <v>2484</v>
      </c>
      <c r="I18" s="87">
        <v>2484</v>
      </c>
      <c r="J18" s="87">
        <v>0</v>
      </c>
      <c r="K18" s="87">
        <f>SUM(L18:M18)</f>
        <v>16291</v>
      </c>
      <c r="L18" s="87">
        <v>0</v>
      </c>
      <c r="M18" s="87">
        <v>16291</v>
      </c>
      <c r="N18" s="87">
        <f>SUM(O18,+V18,+AC18)</f>
        <v>18775</v>
      </c>
      <c r="O18" s="87">
        <f>SUM(P18:U18)</f>
        <v>2484</v>
      </c>
      <c r="P18" s="87">
        <v>2484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16291</v>
      </c>
      <c r="W18" s="87">
        <v>16291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11</v>
      </c>
      <c r="AG18" s="87">
        <v>11</v>
      </c>
      <c r="AH18" s="87">
        <v>0</v>
      </c>
      <c r="AI18" s="87">
        <v>0</v>
      </c>
      <c r="AJ18" s="87">
        <f>SUM(AK18:AS18)</f>
        <v>529</v>
      </c>
      <c r="AK18" s="87">
        <v>0</v>
      </c>
      <c r="AL18" s="87">
        <v>518</v>
      </c>
      <c r="AM18" s="87">
        <v>0</v>
      </c>
      <c r="AN18" s="87">
        <v>0</v>
      </c>
      <c r="AO18" s="87">
        <v>0</v>
      </c>
      <c r="AP18" s="87">
        <v>0</v>
      </c>
      <c r="AQ18" s="87">
        <v>0</v>
      </c>
      <c r="AR18" s="87">
        <v>11</v>
      </c>
      <c r="AS18" s="87">
        <v>0</v>
      </c>
      <c r="AT18" s="87">
        <f>SUM(AU18:AY18)</f>
        <v>0</v>
      </c>
      <c r="AU18" s="87">
        <v>0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518</v>
      </c>
      <c r="BA18" s="87">
        <v>518</v>
      </c>
      <c r="BB18" s="87">
        <v>0</v>
      </c>
      <c r="BC18" s="87">
        <v>0</v>
      </c>
    </row>
    <row r="19" spans="1:55" ht="13.5" customHeight="1">
      <c r="A19" s="98" t="s">
        <v>40</v>
      </c>
      <c r="B19" s="96" t="s">
        <v>284</v>
      </c>
      <c r="C19" s="85" t="s">
        <v>285</v>
      </c>
      <c r="D19" s="87">
        <f>SUM(E19,+H19,+K19)</f>
        <v>13502</v>
      </c>
      <c r="E19" s="87">
        <f>SUM(F19:G19)</f>
        <v>0</v>
      </c>
      <c r="F19" s="87">
        <v>0</v>
      </c>
      <c r="G19" s="87">
        <v>0</v>
      </c>
      <c r="H19" s="87">
        <f>SUM(I19:J19)</f>
        <v>467</v>
      </c>
      <c r="I19" s="87">
        <v>467</v>
      </c>
      <c r="J19" s="87">
        <v>0</v>
      </c>
      <c r="K19" s="87">
        <f>SUM(L19:M19)</f>
        <v>13035</v>
      </c>
      <c r="L19" s="87">
        <v>0</v>
      </c>
      <c r="M19" s="87">
        <v>13035</v>
      </c>
      <c r="N19" s="87">
        <f>SUM(O19,+V19,+AC19)</f>
        <v>13791</v>
      </c>
      <c r="O19" s="87">
        <f>SUM(P19:U19)</f>
        <v>467</v>
      </c>
      <c r="P19" s="87">
        <v>0</v>
      </c>
      <c r="Q19" s="87">
        <v>0</v>
      </c>
      <c r="R19" s="87">
        <v>0</v>
      </c>
      <c r="S19" s="87">
        <v>467</v>
      </c>
      <c r="T19" s="87">
        <v>0</v>
      </c>
      <c r="U19" s="87">
        <v>0</v>
      </c>
      <c r="V19" s="87">
        <f>SUM(W19:AB19)</f>
        <v>13035</v>
      </c>
      <c r="W19" s="87">
        <v>0</v>
      </c>
      <c r="X19" s="87">
        <v>0</v>
      </c>
      <c r="Y19" s="87">
        <v>0</v>
      </c>
      <c r="Z19" s="87">
        <v>13035</v>
      </c>
      <c r="AA19" s="87">
        <v>0</v>
      </c>
      <c r="AB19" s="87">
        <v>0</v>
      </c>
      <c r="AC19" s="87">
        <f>SUM(AD19:AE19)</f>
        <v>289</v>
      </c>
      <c r="AD19" s="87">
        <v>10</v>
      </c>
      <c r="AE19" s="87">
        <v>279</v>
      </c>
      <c r="AF19" s="87">
        <f>SUM(AG19:AI19)</f>
        <v>0</v>
      </c>
      <c r="AG19" s="87">
        <v>0</v>
      </c>
      <c r="AH19" s="87">
        <v>0</v>
      </c>
      <c r="AI19" s="87">
        <v>0</v>
      </c>
      <c r="AJ19" s="87">
        <f>SUM(AK19:AS19)</f>
        <v>0</v>
      </c>
      <c r="AK19" s="87">
        <v>0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0</v>
      </c>
      <c r="AU19" s="87">
        <v>0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40</v>
      </c>
      <c r="B20" s="96" t="s">
        <v>286</v>
      </c>
      <c r="C20" s="85" t="s">
        <v>287</v>
      </c>
      <c r="D20" s="87">
        <f>SUM(E20,+H20,+K20)</f>
        <v>13525</v>
      </c>
      <c r="E20" s="87">
        <f>SUM(F20:G20)</f>
        <v>0</v>
      </c>
      <c r="F20" s="87">
        <v>0</v>
      </c>
      <c r="G20" s="87">
        <v>0</v>
      </c>
      <c r="H20" s="87">
        <f>SUM(I20:J20)</f>
        <v>13525</v>
      </c>
      <c r="I20" s="87">
        <v>1383</v>
      </c>
      <c r="J20" s="87">
        <v>12142</v>
      </c>
      <c r="K20" s="87">
        <f>SUM(L20:M20)</f>
        <v>0</v>
      </c>
      <c r="L20" s="87">
        <v>0</v>
      </c>
      <c r="M20" s="87">
        <v>0</v>
      </c>
      <c r="N20" s="87">
        <f>SUM(O20,+V20,+AC20)</f>
        <v>13525</v>
      </c>
      <c r="O20" s="87">
        <f>SUM(P20:U20)</f>
        <v>1383</v>
      </c>
      <c r="P20" s="87">
        <v>1383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12142</v>
      </c>
      <c r="W20" s="87">
        <v>12142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310</v>
      </c>
      <c r="AG20" s="87">
        <v>310</v>
      </c>
      <c r="AH20" s="87">
        <v>0</v>
      </c>
      <c r="AI20" s="87">
        <v>0</v>
      </c>
      <c r="AJ20" s="87">
        <f>SUM(AK20:AS20)</f>
        <v>310</v>
      </c>
      <c r="AK20" s="87">
        <v>0</v>
      </c>
      <c r="AL20" s="87">
        <v>0</v>
      </c>
      <c r="AM20" s="87">
        <v>310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0</v>
      </c>
      <c r="AT20" s="87">
        <f>SUM(AU20:AY20)</f>
        <v>34</v>
      </c>
      <c r="AU20" s="87">
        <v>0</v>
      </c>
      <c r="AV20" s="87">
        <v>0</v>
      </c>
      <c r="AW20" s="87">
        <v>34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40</v>
      </c>
      <c r="B21" s="96" t="s">
        <v>288</v>
      </c>
      <c r="C21" s="85" t="s">
        <v>289</v>
      </c>
      <c r="D21" s="87">
        <f>SUM(E21,+H21,+K21)</f>
        <v>3489</v>
      </c>
      <c r="E21" s="87">
        <f>SUM(F21:G21)</f>
        <v>0</v>
      </c>
      <c r="F21" s="87">
        <v>0</v>
      </c>
      <c r="G21" s="87">
        <v>0</v>
      </c>
      <c r="H21" s="87">
        <f>SUM(I21:J21)</f>
        <v>503</v>
      </c>
      <c r="I21" s="87">
        <v>503</v>
      </c>
      <c r="J21" s="87">
        <v>0</v>
      </c>
      <c r="K21" s="87">
        <f>SUM(L21:M21)</f>
        <v>2986</v>
      </c>
      <c r="L21" s="87">
        <v>0</v>
      </c>
      <c r="M21" s="87">
        <v>2986</v>
      </c>
      <c r="N21" s="87">
        <f>SUM(O21,+V21,+AC21)</f>
        <v>3489</v>
      </c>
      <c r="O21" s="87">
        <f>SUM(P21:U21)</f>
        <v>503</v>
      </c>
      <c r="P21" s="87">
        <v>0</v>
      </c>
      <c r="Q21" s="87">
        <v>0</v>
      </c>
      <c r="R21" s="87">
        <v>0</v>
      </c>
      <c r="S21" s="87">
        <v>503</v>
      </c>
      <c r="T21" s="87">
        <v>0</v>
      </c>
      <c r="U21" s="87">
        <v>0</v>
      </c>
      <c r="V21" s="87">
        <f>SUM(W21:AB21)</f>
        <v>2986</v>
      </c>
      <c r="W21" s="87">
        <v>0</v>
      </c>
      <c r="X21" s="87">
        <v>0</v>
      </c>
      <c r="Y21" s="87">
        <v>0</v>
      </c>
      <c r="Z21" s="87">
        <v>2986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0</v>
      </c>
      <c r="AG21" s="87">
        <v>0</v>
      </c>
      <c r="AH21" s="87">
        <v>0</v>
      </c>
      <c r="AI21" s="87">
        <v>0</v>
      </c>
      <c r="AJ21" s="87">
        <f>SUM(AK21:AS21)</f>
        <v>0</v>
      </c>
      <c r="AK21" s="87">
        <v>0</v>
      </c>
      <c r="AL21" s="87">
        <v>0</v>
      </c>
      <c r="AM21" s="87">
        <v>0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40</v>
      </c>
      <c r="B22" s="96" t="s">
        <v>290</v>
      </c>
      <c r="C22" s="85" t="s">
        <v>291</v>
      </c>
      <c r="D22" s="87">
        <f>SUM(E22,+H22,+K22)</f>
        <v>13176</v>
      </c>
      <c r="E22" s="87">
        <f>SUM(F22:G22)</f>
        <v>0</v>
      </c>
      <c r="F22" s="87">
        <v>0</v>
      </c>
      <c r="G22" s="87">
        <v>0</v>
      </c>
      <c r="H22" s="87">
        <f>SUM(I22:J22)</f>
        <v>1432</v>
      </c>
      <c r="I22" s="87">
        <v>1432</v>
      </c>
      <c r="J22" s="87">
        <v>0</v>
      </c>
      <c r="K22" s="87">
        <f>SUM(L22:M22)</f>
        <v>11744</v>
      </c>
      <c r="L22" s="87">
        <v>0</v>
      </c>
      <c r="M22" s="87">
        <v>11744</v>
      </c>
      <c r="N22" s="87">
        <f>SUM(O22,+V22,+AC22)</f>
        <v>13176</v>
      </c>
      <c r="O22" s="87">
        <f>SUM(P22:U22)</f>
        <v>1432</v>
      </c>
      <c r="P22" s="87">
        <v>0</v>
      </c>
      <c r="Q22" s="87">
        <v>0</v>
      </c>
      <c r="R22" s="87">
        <v>0</v>
      </c>
      <c r="S22" s="87">
        <v>1432</v>
      </c>
      <c r="T22" s="87">
        <v>0</v>
      </c>
      <c r="U22" s="87">
        <v>0</v>
      </c>
      <c r="V22" s="87">
        <f>SUM(W22:AB22)</f>
        <v>11744</v>
      </c>
      <c r="W22" s="87">
        <v>0</v>
      </c>
      <c r="X22" s="87">
        <v>0</v>
      </c>
      <c r="Y22" s="87">
        <v>0</v>
      </c>
      <c r="Z22" s="87">
        <v>11744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0</v>
      </c>
      <c r="AG22" s="87">
        <v>0</v>
      </c>
      <c r="AH22" s="87">
        <v>0</v>
      </c>
      <c r="AI22" s="87">
        <v>0</v>
      </c>
      <c r="AJ22" s="87">
        <f>SUM(AK22:AS22)</f>
        <v>0</v>
      </c>
      <c r="AK22" s="87">
        <v>0</v>
      </c>
      <c r="AL22" s="87">
        <v>0</v>
      </c>
      <c r="AM22" s="87">
        <v>0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40</v>
      </c>
      <c r="B23" s="96" t="s">
        <v>292</v>
      </c>
      <c r="C23" s="85" t="s">
        <v>293</v>
      </c>
      <c r="D23" s="87">
        <f>SUM(E23,+H23,+K23)</f>
        <v>3133</v>
      </c>
      <c r="E23" s="87">
        <f>SUM(F23:G23)</f>
        <v>468</v>
      </c>
      <c r="F23" s="87">
        <v>468</v>
      </c>
      <c r="G23" s="87">
        <v>0</v>
      </c>
      <c r="H23" s="87">
        <f>SUM(I23:J23)</f>
        <v>2665</v>
      </c>
      <c r="I23" s="87">
        <v>0</v>
      </c>
      <c r="J23" s="87">
        <v>2665</v>
      </c>
      <c r="K23" s="87">
        <f>SUM(L23:M23)</f>
        <v>0</v>
      </c>
      <c r="L23" s="87">
        <v>0</v>
      </c>
      <c r="M23" s="87">
        <v>0</v>
      </c>
      <c r="N23" s="87">
        <f>SUM(O23,+V23,+AC23)</f>
        <v>3133</v>
      </c>
      <c r="O23" s="87">
        <f>SUM(P23:U23)</f>
        <v>468</v>
      </c>
      <c r="P23" s="87">
        <v>468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2665</v>
      </c>
      <c r="W23" s="87">
        <v>2665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139</v>
      </c>
      <c r="AG23" s="87">
        <v>139</v>
      </c>
      <c r="AH23" s="87">
        <v>0</v>
      </c>
      <c r="AI23" s="87">
        <v>0</v>
      </c>
      <c r="AJ23" s="87">
        <f>SUM(AK23:AS23)</f>
        <v>139</v>
      </c>
      <c r="AK23" s="87">
        <v>0</v>
      </c>
      <c r="AL23" s="87">
        <v>0</v>
      </c>
      <c r="AM23" s="87">
        <v>139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2</v>
      </c>
      <c r="AU23" s="87">
        <v>0</v>
      </c>
      <c r="AV23" s="87">
        <v>0</v>
      </c>
      <c r="AW23" s="87">
        <v>2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40</v>
      </c>
      <c r="B24" s="96" t="s">
        <v>294</v>
      </c>
      <c r="C24" s="85" t="s">
        <v>295</v>
      </c>
      <c r="D24" s="87">
        <f>SUM(E24,+H24,+K24)</f>
        <v>3429</v>
      </c>
      <c r="E24" s="87">
        <f>SUM(F24:G24)</f>
        <v>328</v>
      </c>
      <c r="F24" s="87">
        <v>328</v>
      </c>
      <c r="G24" s="87">
        <v>0</v>
      </c>
      <c r="H24" s="87">
        <f>SUM(I24:J24)</f>
        <v>0</v>
      </c>
      <c r="I24" s="87">
        <v>0</v>
      </c>
      <c r="J24" s="87">
        <v>0</v>
      </c>
      <c r="K24" s="87">
        <f>SUM(L24:M24)</f>
        <v>3101</v>
      </c>
      <c r="L24" s="87">
        <v>0</v>
      </c>
      <c r="M24" s="87">
        <v>3101</v>
      </c>
      <c r="N24" s="87">
        <f>SUM(O24,+V24,+AC24)</f>
        <v>3429</v>
      </c>
      <c r="O24" s="87">
        <f>SUM(P24:U24)</f>
        <v>328</v>
      </c>
      <c r="P24" s="87">
        <v>328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3101</v>
      </c>
      <c r="W24" s="87">
        <v>3101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152</v>
      </c>
      <c r="AG24" s="87">
        <v>152</v>
      </c>
      <c r="AH24" s="87">
        <v>0</v>
      </c>
      <c r="AI24" s="87">
        <v>0</v>
      </c>
      <c r="AJ24" s="87">
        <f>SUM(AK24:AS24)</f>
        <v>152</v>
      </c>
      <c r="AK24" s="87">
        <v>0</v>
      </c>
      <c r="AL24" s="87">
        <v>0</v>
      </c>
      <c r="AM24" s="87">
        <v>152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40</v>
      </c>
      <c r="B25" s="96" t="s">
        <v>296</v>
      </c>
      <c r="C25" s="85" t="s">
        <v>297</v>
      </c>
      <c r="D25" s="87">
        <f>SUM(E25,+H25,+K25)</f>
        <v>11856</v>
      </c>
      <c r="E25" s="87">
        <f>SUM(F25:G25)</f>
        <v>0</v>
      </c>
      <c r="F25" s="87">
        <v>0</v>
      </c>
      <c r="G25" s="87">
        <v>0</v>
      </c>
      <c r="H25" s="87">
        <f>SUM(I25:J25)</f>
        <v>362</v>
      </c>
      <c r="I25" s="87">
        <v>362</v>
      </c>
      <c r="J25" s="87">
        <v>0</v>
      </c>
      <c r="K25" s="87">
        <f>SUM(L25:M25)</f>
        <v>11494</v>
      </c>
      <c r="L25" s="87">
        <v>0</v>
      </c>
      <c r="M25" s="87">
        <v>11494</v>
      </c>
      <c r="N25" s="87">
        <f>SUM(O25,+V25,+AC25)</f>
        <v>11856</v>
      </c>
      <c r="O25" s="87">
        <f>SUM(P25:U25)</f>
        <v>362</v>
      </c>
      <c r="P25" s="87">
        <v>362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11494</v>
      </c>
      <c r="W25" s="87">
        <v>11494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29</v>
      </c>
      <c r="AG25" s="87">
        <v>29</v>
      </c>
      <c r="AH25" s="87">
        <v>0</v>
      </c>
      <c r="AI25" s="87">
        <v>0</v>
      </c>
      <c r="AJ25" s="87">
        <f>SUM(AK25:AS25)</f>
        <v>310</v>
      </c>
      <c r="AK25" s="87">
        <v>0</v>
      </c>
      <c r="AL25" s="87">
        <v>281</v>
      </c>
      <c r="AM25" s="87">
        <v>29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0</v>
      </c>
      <c r="AT25" s="87">
        <f>SUM(AU25:AY25)</f>
        <v>2</v>
      </c>
      <c r="AU25" s="87">
        <v>0</v>
      </c>
      <c r="AV25" s="87">
        <v>0</v>
      </c>
      <c r="AW25" s="87">
        <v>2</v>
      </c>
      <c r="AX25" s="87">
        <v>0</v>
      </c>
      <c r="AY25" s="87">
        <v>0</v>
      </c>
      <c r="AZ25" s="87">
        <f>SUM(BA25:BC25)</f>
        <v>213</v>
      </c>
      <c r="BA25" s="87">
        <v>213</v>
      </c>
      <c r="BB25" s="87">
        <v>0</v>
      </c>
      <c r="BC25" s="87">
        <v>0</v>
      </c>
    </row>
    <row r="26" spans="1:55" ht="13.5" customHeight="1">
      <c r="A26" s="98" t="s">
        <v>40</v>
      </c>
      <c r="B26" s="96" t="s">
        <v>298</v>
      </c>
      <c r="C26" s="85" t="s">
        <v>299</v>
      </c>
      <c r="D26" s="87">
        <f>SUM(E26,+H26,+K26)</f>
        <v>4211</v>
      </c>
      <c r="E26" s="87">
        <f>SUM(F26:G26)</f>
        <v>494</v>
      </c>
      <c r="F26" s="87">
        <v>494</v>
      </c>
      <c r="G26" s="87">
        <v>0</v>
      </c>
      <c r="H26" s="87">
        <f>SUM(I26:J26)</f>
        <v>0</v>
      </c>
      <c r="I26" s="87">
        <v>0</v>
      </c>
      <c r="J26" s="87">
        <v>0</v>
      </c>
      <c r="K26" s="87">
        <f>SUM(L26:M26)</f>
        <v>3717</v>
      </c>
      <c r="L26" s="87">
        <v>0</v>
      </c>
      <c r="M26" s="87">
        <v>3717</v>
      </c>
      <c r="N26" s="87">
        <f>SUM(O26,+V26,+AC26)</f>
        <v>4211</v>
      </c>
      <c r="O26" s="87">
        <f>SUM(P26:U26)</f>
        <v>494</v>
      </c>
      <c r="P26" s="87">
        <v>494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3717</v>
      </c>
      <c r="W26" s="87">
        <v>3717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186</v>
      </c>
      <c r="AG26" s="87">
        <v>186</v>
      </c>
      <c r="AH26" s="87">
        <v>0</v>
      </c>
      <c r="AI26" s="87">
        <v>0</v>
      </c>
      <c r="AJ26" s="87">
        <f>SUM(AK26:AS26)</f>
        <v>186</v>
      </c>
      <c r="AK26" s="87">
        <v>0</v>
      </c>
      <c r="AL26" s="87">
        <v>0</v>
      </c>
      <c r="AM26" s="87">
        <v>186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 t="s">
        <v>40</v>
      </c>
      <c r="B27" s="96" t="s">
        <v>300</v>
      </c>
      <c r="C27" s="85" t="s">
        <v>301</v>
      </c>
      <c r="D27" s="87">
        <f>SUM(E27,+H27,+K27)</f>
        <v>7911</v>
      </c>
      <c r="E27" s="87">
        <f>SUM(F27:G27)</f>
        <v>0</v>
      </c>
      <c r="F27" s="87">
        <v>0</v>
      </c>
      <c r="G27" s="87">
        <v>0</v>
      </c>
      <c r="H27" s="87">
        <f>SUM(I27:J27)</f>
        <v>0</v>
      </c>
      <c r="I27" s="87">
        <v>0</v>
      </c>
      <c r="J27" s="87">
        <v>0</v>
      </c>
      <c r="K27" s="87">
        <f>SUM(L27:M27)</f>
        <v>7911</v>
      </c>
      <c r="L27" s="87">
        <v>66</v>
      </c>
      <c r="M27" s="87">
        <v>7845</v>
      </c>
      <c r="N27" s="87">
        <f>SUM(O27,+V27,+AC27)</f>
        <v>7911</v>
      </c>
      <c r="O27" s="87">
        <f>SUM(P27:U27)</f>
        <v>66</v>
      </c>
      <c r="P27" s="87">
        <v>0</v>
      </c>
      <c r="Q27" s="87">
        <v>0</v>
      </c>
      <c r="R27" s="87">
        <v>0</v>
      </c>
      <c r="S27" s="87">
        <v>66</v>
      </c>
      <c r="T27" s="87">
        <v>0</v>
      </c>
      <c r="U27" s="87">
        <v>0</v>
      </c>
      <c r="V27" s="87">
        <f>SUM(W27:AB27)</f>
        <v>7845</v>
      </c>
      <c r="W27" s="87">
        <v>0</v>
      </c>
      <c r="X27" s="87">
        <v>0</v>
      </c>
      <c r="Y27" s="87">
        <v>0</v>
      </c>
      <c r="Z27" s="87">
        <v>7845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0</v>
      </c>
      <c r="AG27" s="87">
        <v>0</v>
      </c>
      <c r="AH27" s="87">
        <v>0</v>
      </c>
      <c r="AI27" s="87">
        <v>0</v>
      </c>
      <c r="AJ27" s="87">
        <f>SUM(AK27:AS27)</f>
        <v>0</v>
      </c>
      <c r="AK27" s="87">
        <v>0</v>
      </c>
      <c r="AL27" s="87">
        <v>0</v>
      </c>
      <c r="AM27" s="87">
        <v>0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0</v>
      </c>
      <c r="AT27" s="87">
        <f>SUM(AU27:AY27)</f>
        <v>0</v>
      </c>
      <c r="AU27" s="87">
        <v>0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40</v>
      </c>
      <c r="B28" s="96" t="s">
        <v>302</v>
      </c>
      <c r="C28" s="85" t="s">
        <v>303</v>
      </c>
      <c r="D28" s="87">
        <f>SUM(E28,+H28,+K28)</f>
        <v>2459</v>
      </c>
      <c r="E28" s="87">
        <f>SUM(F28:G28)</f>
        <v>0</v>
      </c>
      <c r="F28" s="87">
        <v>0</v>
      </c>
      <c r="G28" s="87">
        <v>0</v>
      </c>
      <c r="H28" s="87">
        <f>SUM(I28:J28)</f>
        <v>485</v>
      </c>
      <c r="I28" s="87">
        <v>485</v>
      </c>
      <c r="J28" s="87">
        <v>0</v>
      </c>
      <c r="K28" s="87">
        <f>SUM(L28:M28)</f>
        <v>1974</v>
      </c>
      <c r="L28" s="87">
        <v>0</v>
      </c>
      <c r="M28" s="87">
        <v>1974</v>
      </c>
      <c r="N28" s="87">
        <f>SUM(O28,+V28,+AC28)</f>
        <v>2459</v>
      </c>
      <c r="O28" s="87">
        <f>SUM(P28:U28)</f>
        <v>485</v>
      </c>
      <c r="P28" s="87">
        <v>485</v>
      </c>
      <c r="Q28" s="87">
        <v>0</v>
      </c>
      <c r="R28" s="87">
        <v>0</v>
      </c>
      <c r="S28" s="87">
        <v>0</v>
      </c>
      <c r="T28" s="87">
        <v>0</v>
      </c>
      <c r="U28" s="87">
        <v>0</v>
      </c>
      <c r="V28" s="87">
        <f>SUM(W28:AB28)</f>
        <v>1974</v>
      </c>
      <c r="W28" s="87">
        <v>1974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50</v>
      </c>
      <c r="AG28" s="87">
        <v>50</v>
      </c>
      <c r="AH28" s="87">
        <v>0</v>
      </c>
      <c r="AI28" s="87">
        <v>0</v>
      </c>
      <c r="AJ28" s="87">
        <f>SUM(AK28:AS28)</f>
        <v>50</v>
      </c>
      <c r="AK28" s="87">
        <v>0</v>
      </c>
      <c r="AL28" s="87">
        <v>0</v>
      </c>
      <c r="AM28" s="87">
        <v>50</v>
      </c>
      <c r="AN28" s="87">
        <v>0</v>
      </c>
      <c r="AO28" s="87">
        <v>0</v>
      </c>
      <c r="AP28" s="87">
        <v>0</v>
      </c>
      <c r="AQ28" s="87">
        <v>0</v>
      </c>
      <c r="AR28" s="87">
        <v>0</v>
      </c>
      <c r="AS28" s="87">
        <v>0</v>
      </c>
      <c r="AT28" s="87">
        <f>SUM(AU28:AY28)</f>
        <v>1</v>
      </c>
      <c r="AU28" s="87">
        <v>0</v>
      </c>
      <c r="AV28" s="87">
        <v>0</v>
      </c>
      <c r="AW28" s="87">
        <v>1</v>
      </c>
      <c r="AX28" s="87">
        <v>0</v>
      </c>
      <c r="AY28" s="87">
        <v>0</v>
      </c>
      <c r="AZ28" s="87">
        <f>SUM(BA28:BC28)</f>
        <v>0</v>
      </c>
      <c r="BA28" s="87">
        <v>0</v>
      </c>
      <c r="BB28" s="87">
        <v>0</v>
      </c>
      <c r="BC28" s="87">
        <v>0</v>
      </c>
    </row>
    <row r="29" spans="1:55" ht="13.5" customHeight="1">
      <c r="A29" s="98" t="s">
        <v>40</v>
      </c>
      <c r="B29" s="96" t="s">
        <v>304</v>
      </c>
      <c r="C29" s="85" t="s">
        <v>305</v>
      </c>
      <c r="D29" s="87">
        <f>SUM(E29,+H29,+K29)</f>
        <v>6213</v>
      </c>
      <c r="E29" s="87">
        <f>SUM(F29:G29)</f>
        <v>0</v>
      </c>
      <c r="F29" s="87">
        <v>0</v>
      </c>
      <c r="G29" s="87">
        <v>0</v>
      </c>
      <c r="H29" s="87">
        <f>SUM(I29:J29)</f>
        <v>374</v>
      </c>
      <c r="I29" s="87">
        <v>374</v>
      </c>
      <c r="J29" s="87">
        <v>0</v>
      </c>
      <c r="K29" s="87">
        <f>SUM(L29:M29)</f>
        <v>5839</v>
      </c>
      <c r="L29" s="87">
        <v>0</v>
      </c>
      <c r="M29" s="87">
        <v>5839</v>
      </c>
      <c r="N29" s="87">
        <f>SUM(O29,+V29,+AC29)</f>
        <v>6213</v>
      </c>
      <c r="O29" s="87">
        <f>SUM(P29:U29)</f>
        <v>374</v>
      </c>
      <c r="P29" s="87">
        <v>374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5839</v>
      </c>
      <c r="W29" s="87">
        <v>5839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179</v>
      </c>
      <c r="AG29" s="87">
        <v>179</v>
      </c>
      <c r="AH29" s="87">
        <v>0</v>
      </c>
      <c r="AI29" s="87">
        <v>0</v>
      </c>
      <c r="AJ29" s="87">
        <f>SUM(AK29:AS29)</f>
        <v>179</v>
      </c>
      <c r="AK29" s="87">
        <v>0</v>
      </c>
      <c r="AL29" s="87">
        <v>0</v>
      </c>
      <c r="AM29" s="87">
        <v>179</v>
      </c>
      <c r="AN29" s="87">
        <v>0</v>
      </c>
      <c r="AO29" s="87">
        <v>0</v>
      </c>
      <c r="AP29" s="87">
        <v>0</v>
      </c>
      <c r="AQ29" s="87">
        <v>0</v>
      </c>
      <c r="AR29" s="87">
        <v>0</v>
      </c>
      <c r="AS29" s="87">
        <v>0</v>
      </c>
      <c r="AT29" s="87">
        <f>SUM(AU29:AY29)</f>
        <v>0</v>
      </c>
      <c r="AU29" s="87">
        <v>0</v>
      </c>
      <c r="AV29" s="87">
        <v>0</v>
      </c>
      <c r="AW29" s="87">
        <v>0</v>
      </c>
      <c r="AX29" s="87">
        <v>0</v>
      </c>
      <c r="AY29" s="87">
        <v>0</v>
      </c>
      <c r="AZ29" s="87">
        <f>SUM(BA29:BC29)</f>
        <v>0</v>
      </c>
      <c r="BA29" s="87">
        <v>0</v>
      </c>
      <c r="BB29" s="87">
        <v>0</v>
      </c>
      <c r="BC29" s="87">
        <v>0</v>
      </c>
    </row>
    <row r="30" spans="1:55" ht="13.5" customHeight="1">
      <c r="A30" s="98" t="s">
        <v>40</v>
      </c>
      <c r="B30" s="96" t="s">
        <v>306</v>
      </c>
      <c r="C30" s="85" t="s">
        <v>307</v>
      </c>
      <c r="D30" s="87">
        <f>SUM(E30,+H30,+K30)</f>
        <v>4167</v>
      </c>
      <c r="E30" s="87">
        <f>SUM(F30:G30)</f>
        <v>0</v>
      </c>
      <c r="F30" s="87">
        <v>0</v>
      </c>
      <c r="G30" s="87">
        <v>0</v>
      </c>
      <c r="H30" s="87">
        <f>SUM(I30:J30)</f>
        <v>4167</v>
      </c>
      <c r="I30" s="87">
        <v>270</v>
      </c>
      <c r="J30" s="87">
        <v>3897</v>
      </c>
      <c r="K30" s="87">
        <f>SUM(L30:M30)</f>
        <v>0</v>
      </c>
      <c r="L30" s="87">
        <v>0</v>
      </c>
      <c r="M30" s="87">
        <v>0</v>
      </c>
      <c r="N30" s="87">
        <f>SUM(O30,+V30,+AC30)</f>
        <v>4167</v>
      </c>
      <c r="O30" s="87">
        <f>SUM(P30:U30)</f>
        <v>270</v>
      </c>
      <c r="P30" s="87">
        <v>0</v>
      </c>
      <c r="Q30" s="87">
        <v>0</v>
      </c>
      <c r="R30" s="87">
        <v>0</v>
      </c>
      <c r="S30" s="87">
        <v>270</v>
      </c>
      <c r="T30" s="87">
        <v>0</v>
      </c>
      <c r="U30" s="87">
        <v>0</v>
      </c>
      <c r="V30" s="87">
        <f>SUM(W30:AB30)</f>
        <v>3897</v>
      </c>
      <c r="W30" s="87">
        <v>0</v>
      </c>
      <c r="X30" s="87">
        <v>0</v>
      </c>
      <c r="Y30" s="87">
        <v>0</v>
      </c>
      <c r="Z30" s="87">
        <v>3897</v>
      </c>
      <c r="AA30" s="87">
        <v>0</v>
      </c>
      <c r="AB30" s="87">
        <v>0</v>
      </c>
      <c r="AC30" s="87">
        <f>SUM(AD30:AE30)</f>
        <v>0</v>
      </c>
      <c r="AD30" s="87">
        <v>0</v>
      </c>
      <c r="AE30" s="87">
        <v>0</v>
      </c>
      <c r="AF30" s="87">
        <f>SUM(AG30:AI30)</f>
        <v>0</v>
      </c>
      <c r="AG30" s="87">
        <v>0</v>
      </c>
      <c r="AH30" s="87">
        <v>0</v>
      </c>
      <c r="AI30" s="87">
        <v>0</v>
      </c>
      <c r="AJ30" s="87">
        <f>SUM(AK30:AS30)</f>
        <v>0</v>
      </c>
      <c r="AK30" s="87">
        <v>0</v>
      </c>
      <c r="AL30" s="87">
        <v>0</v>
      </c>
      <c r="AM30" s="87">
        <v>0</v>
      </c>
      <c r="AN30" s="87">
        <v>0</v>
      </c>
      <c r="AO30" s="87">
        <v>0</v>
      </c>
      <c r="AP30" s="87">
        <v>0</v>
      </c>
      <c r="AQ30" s="87">
        <v>0</v>
      </c>
      <c r="AR30" s="87">
        <v>0</v>
      </c>
      <c r="AS30" s="87">
        <v>0</v>
      </c>
      <c r="AT30" s="87">
        <f>SUM(AU30:AY30)</f>
        <v>0</v>
      </c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0</v>
      </c>
      <c r="BA30" s="87">
        <v>0</v>
      </c>
      <c r="BB30" s="87">
        <v>0</v>
      </c>
      <c r="BC30" s="87">
        <v>0</v>
      </c>
    </row>
    <row r="31" spans="1:55" ht="13.5" customHeight="1">
      <c r="A31" s="98" t="s">
        <v>40</v>
      </c>
      <c r="B31" s="96" t="s">
        <v>308</v>
      </c>
      <c r="C31" s="85" t="s">
        <v>309</v>
      </c>
      <c r="D31" s="87">
        <f>SUM(E31,+H31,+K31)</f>
        <v>2404</v>
      </c>
      <c r="E31" s="87">
        <f>SUM(F31:G31)</f>
        <v>0</v>
      </c>
      <c r="F31" s="87">
        <v>0</v>
      </c>
      <c r="G31" s="87">
        <v>0</v>
      </c>
      <c r="H31" s="87">
        <f>SUM(I31:J31)</f>
        <v>76</v>
      </c>
      <c r="I31" s="87">
        <v>76</v>
      </c>
      <c r="J31" s="87">
        <v>0</v>
      </c>
      <c r="K31" s="87">
        <f>SUM(L31:M31)</f>
        <v>2328</v>
      </c>
      <c r="L31" s="87">
        <v>0</v>
      </c>
      <c r="M31" s="87">
        <v>2328</v>
      </c>
      <c r="N31" s="87">
        <f>SUM(O31,+V31,+AC31)</f>
        <v>2404</v>
      </c>
      <c r="O31" s="87">
        <f>SUM(P31:U31)</f>
        <v>76</v>
      </c>
      <c r="P31" s="87">
        <v>76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f>SUM(W31:AB31)</f>
        <v>2328</v>
      </c>
      <c r="W31" s="87">
        <v>2328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>SUM(AD31:AE31)</f>
        <v>0</v>
      </c>
      <c r="AD31" s="87">
        <v>0</v>
      </c>
      <c r="AE31" s="87">
        <v>0</v>
      </c>
      <c r="AF31" s="87">
        <f>SUM(AG31:AI31)</f>
        <v>6</v>
      </c>
      <c r="AG31" s="87">
        <v>6</v>
      </c>
      <c r="AH31" s="87">
        <v>0</v>
      </c>
      <c r="AI31" s="87">
        <v>0</v>
      </c>
      <c r="AJ31" s="87">
        <f>SUM(AK31:AS31)</f>
        <v>63</v>
      </c>
      <c r="AK31" s="87">
        <v>0</v>
      </c>
      <c r="AL31" s="87">
        <v>57</v>
      </c>
      <c r="AM31" s="87">
        <v>6</v>
      </c>
      <c r="AN31" s="87">
        <v>0</v>
      </c>
      <c r="AO31" s="87">
        <v>0</v>
      </c>
      <c r="AP31" s="87">
        <v>0</v>
      </c>
      <c r="AQ31" s="87">
        <v>0</v>
      </c>
      <c r="AR31" s="87">
        <v>0</v>
      </c>
      <c r="AS31" s="87">
        <v>0</v>
      </c>
      <c r="AT31" s="87">
        <f>SUM(AU31:AY31)</f>
        <v>0</v>
      </c>
      <c r="AU31" s="87">
        <v>0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43</v>
      </c>
      <c r="BA31" s="87">
        <v>43</v>
      </c>
      <c r="BB31" s="87">
        <v>0</v>
      </c>
      <c r="BC31" s="87">
        <v>0</v>
      </c>
    </row>
    <row r="32" spans="1:55" ht="13.5" customHeight="1">
      <c r="A32" s="98" t="s">
        <v>40</v>
      </c>
      <c r="B32" s="96" t="s">
        <v>310</v>
      </c>
      <c r="C32" s="85" t="s">
        <v>311</v>
      </c>
      <c r="D32" s="87">
        <f>SUM(E32,+H32,+K32)</f>
        <v>1033</v>
      </c>
      <c r="E32" s="87">
        <f>SUM(F32:G32)</f>
        <v>0</v>
      </c>
      <c r="F32" s="87">
        <v>0</v>
      </c>
      <c r="G32" s="87">
        <v>0</v>
      </c>
      <c r="H32" s="87">
        <f>SUM(I32:J32)</f>
        <v>47</v>
      </c>
      <c r="I32" s="87">
        <v>47</v>
      </c>
      <c r="J32" s="87">
        <v>0</v>
      </c>
      <c r="K32" s="87">
        <f>SUM(L32:M32)</f>
        <v>986</v>
      </c>
      <c r="L32" s="87">
        <v>0</v>
      </c>
      <c r="M32" s="87">
        <v>986</v>
      </c>
      <c r="N32" s="87">
        <f>SUM(O32,+V32,+AC32)</f>
        <v>1033</v>
      </c>
      <c r="O32" s="87">
        <f>SUM(P32:U32)</f>
        <v>47</v>
      </c>
      <c r="P32" s="87">
        <v>47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>SUM(W32:AB32)</f>
        <v>986</v>
      </c>
      <c r="W32" s="87">
        <v>986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f>SUM(AD32:AE32)</f>
        <v>0</v>
      </c>
      <c r="AD32" s="87">
        <v>0</v>
      </c>
      <c r="AE32" s="87">
        <v>0</v>
      </c>
      <c r="AF32" s="87">
        <f>SUM(AG32:AI32)</f>
        <v>3</v>
      </c>
      <c r="AG32" s="87">
        <v>3</v>
      </c>
      <c r="AH32" s="87">
        <v>0</v>
      </c>
      <c r="AI32" s="87">
        <v>0</v>
      </c>
      <c r="AJ32" s="87">
        <f>SUM(AK32:AS32)</f>
        <v>27</v>
      </c>
      <c r="AK32" s="87">
        <v>0</v>
      </c>
      <c r="AL32" s="87">
        <v>24</v>
      </c>
      <c r="AM32" s="87">
        <v>3</v>
      </c>
      <c r="AN32" s="87">
        <v>0</v>
      </c>
      <c r="AO32" s="87">
        <v>0</v>
      </c>
      <c r="AP32" s="87">
        <v>0</v>
      </c>
      <c r="AQ32" s="87">
        <v>0</v>
      </c>
      <c r="AR32" s="87">
        <v>0</v>
      </c>
      <c r="AS32" s="87">
        <v>0</v>
      </c>
      <c r="AT32" s="87">
        <f>SUM(AU32:AY32)</f>
        <v>0</v>
      </c>
      <c r="AU32" s="87">
        <v>0</v>
      </c>
      <c r="AV32" s="87">
        <v>0</v>
      </c>
      <c r="AW32" s="87">
        <v>0</v>
      </c>
      <c r="AX32" s="87">
        <v>0</v>
      </c>
      <c r="AY32" s="87">
        <v>0</v>
      </c>
      <c r="AZ32" s="87">
        <f>SUM(BA32:BC32)</f>
        <v>19</v>
      </c>
      <c r="BA32" s="87">
        <v>19</v>
      </c>
      <c r="BB32" s="87">
        <v>0</v>
      </c>
      <c r="BC32" s="87">
        <v>0</v>
      </c>
    </row>
    <row r="33" spans="1:55" ht="13.5" customHeight="1">
      <c r="A33" s="98" t="s">
        <v>40</v>
      </c>
      <c r="B33" s="96" t="s">
        <v>312</v>
      </c>
      <c r="C33" s="85" t="s">
        <v>313</v>
      </c>
      <c r="D33" s="87">
        <f>SUM(E33,+H33,+K33)</f>
        <v>1138</v>
      </c>
      <c r="E33" s="87">
        <f>SUM(F33:G33)</f>
        <v>0</v>
      </c>
      <c r="F33" s="87">
        <v>0</v>
      </c>
      <c r="G33" s="87">
        <v>0</v>
      </c>
      <c r="H33" s="87">
        <f>SUM(I33:J33)</f>
        <v>1138</v>
      </c>
      <c r="I33" s="87">
        <v>115</v>
      </c>
      <c r="J33" s="87">
        <v>1023</v>
      </c>
      <c r="K33" s="87">
        <f>SUM(L33:M33)</f>
        <v>0</v>
      </c>
      <c r="L33" s="87">
        <v>0</v>
      </c>
      <c r="M33" s="87">
        <v>0</v>
      </c>
      <c r="N33" s="87">
        <f>SUM(O33,+V33,+AC33)</f>
        <v>1138</v>
      </c>
      <c r="O33" s="87">
        <f>SUM(P33:U33)</f>
        <v>115</v>
      </c>
      <c r="P33" s="87">
        <v>115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f>SUM(W33:AB33)</f>
        <v>1023</v>
      </c>
      <c r="W33" s="87">
        <v>1023</v>
      </c>
      <c r="X33" s="87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f>SUM(AD33:AE33)</f>
        <v>0</v>
      </c>
      <c r="AD33" s="87">
        <v>0</v>
      </c>
      <c r="AE33" s="87">
        <v>0</v>
      </c>
      <c r="AF33" s="87">
        <f>SUM(AG33:AI33)</f>
        <v>3</v>
      </c>
      <c r="AG33" s="87">
        <v>3</v>
      </c>
      <c r="AH33" s="87">
        <v>0</v>
      </c>
      <c r="AI33" s="87">
        <v>0</v>
      </c>
      <c r="AJ33" s="87">
        <f>SUM(AK33:AS33)</f>
        <v>30</v>
      </c>
      <c r="AK33" s="87">
        <v>0</v>
      </c>
      <c r="AL33" s="87">
        <v>27</v>
      </c>
      <c r="AM33" s="87">
        <v>3</v>
      </c>
      <c r="AN33" s="87">
        <v>0</v>
      </c>
      <c r="AO33" s="87">
        <v>0</v>
      </c>
      <c r="AP33" s="87">
        <v>0</v>
      </c>
      <c r="AQ33" s="87">
        <v>0</v>
      </c>
      <c r="AR33" s="87">
        <v>0</v>
      </c>
      <c r="AS33" s="87">
        <v>0</v>
      </c>
      <c r="AT33" s="87">
        <f>SUM(AU33:AY33)</f>
        <v>0</v>
      </c>
      <c r="AU33" s="87">
        <v>0</v>
      </c>
      <c r="AV33" s="87">
        <v>0</v>
      </c>
      <c r="AW33" s="87">
        <v>0</v>
      </c>
      <c r="AX33" s="87">
        <v>0</v>
      </c>
      <c r="AY33" s="87">
        <v>0</v>
      </c>
      <c r="AZ33" s="87">
        <f>SUM(BA33:BC33)</f>
        <v>20</v>
      </c>
      <c r="BA33" s="87">
        <v>20</v>
      </c>
      <c r="BB33" s="87">
        <v>0</v>
      </c>
      <c r="BC33" s="87">
        <v>0</v>
      </c>
    </row>
    <row r="34" spans="1:55" ht="13.5" customHeight="1">
      <c r="A34" s="98" t="s">
        <v>40</v>
      </c>
      <c r="B34" s="96" t="s">
        <v>314</v>
      </c>
      <c r="C34" s="85" t="s">
        <v>315</v>
      </c>
      <c r="D34" s="87">
        <f>SUM(E34,+H34,+K34)</f>
        <v>3058</v>
      </c>
      <c r="E34" s="87">
        <f>SUM(F34:G34)</f>
        <v>0</v>
      </c>
      <c r="F34" s="87">
        <v>0</v>
      </c>
      <c r="G34" s="87">
        <v>0</v>
      </c>
      <c r="H34" s="87">
        <f>SUM(I34:J34)</f>
        <v>3058</v>
      </c>
      <c r="I34" s="87">
        <v>440</v>
      </c>
      <c r="J34" s="87">
        <v>2618</v>
      </c>
      <c r="K34" s="87">
        <f>SUM(L34:M34)</f>
        <v>0</v>
      </c>
      <c r="L34" s="87">
        <v>0</v>
      </c>
      <c r="M34" s="87">
        <v>0</v>
      </c>
      <c r="N34" s="87">
        <f>SUM(O34,+V34,+AC34)</f>
        <v>3058</v>
      </c>
      <c r="O34" s="87">
        <f>SUM(P34:U34)</f>
        <v>440</v>
      </c>
      <c r="P34" s="87">
        <v>440</v>
      </c>
      <c r="Q34" s="87">
        <v>0</v>
      </c>
      <c r="R34" s="87">
        <v>0</v>
      </c>
      <c r="S34" s="87">
        <v>0</v>
      </c>
      <c r="T34" s="87">
        <v>0</v>
      </c>
      <c r="U34" s="87">
        <v>0</v>
      </c>
      <c r="V34" s="87">
        <f>SUM(W34:AB34)</f>
        <v>2618</v>
      </c>
      <c r="W34" s="87">
        <v>2618</v>
      </c>
      <c r="X34" s="87">
        <v>0</v>
      </c>
      <c r="Y34" s="87">
        <v>0</v>
      </c>
      <c r="Z34" s="87">
        <v>0</v>
      </c>
      <c r="AA34" s="87">
        <v>0</v>
      </c>
      <c r="AB34" s="87">
        <v>0</v>
      </c>
      <c r="AC34" s="87">
        <f>SUM(AD34:AE34)</f>
        <v>0</v>
      </c>
      <c r="AD34" s="87">
        <v>0</v>
      </c>
      <c r="AE34" s="87">
        <v>0</v>
      </c>
      <c r="AF34" s="87">
        <f>SUM(AG34:AI34)</f>
        <v>7</v>
      </c>
      <c r="AG34" s="87">
        <v>7</v>
      </c>
      <c r="AH34" s="87">
        <v>0</v>
      </c>
      <c r="AI34" s="87">
        <v>0</v>
      </c>
      <c r="AJ34" s="87">
        <f>SUM(AK34:AS34)</f>
        <v>79</v>
      </c>
      <c r="AK34" s="87">
        <v>0</v>
      </c>
      <c r="AL34" s="87">
        <v>72</v>
      </c>
      <c r="AM34" s="87">
        <v>7</v>
      </c>
      <c r="AN34" s="87">
        <v>0</v>
      </c>
      <c r="AO34" s="87">
        <v>0</v>
      </c>
      <c r="AP34" s="87">
        <v>0</v>
      </c>
      <c r="AQ34" s="87">
        <v>0</v>
      </c>
      <c r="AR34" s="87">
        <v>0</v>
      </c>
      <c r="AS34" s="87">
        <v>0</v>
      </c>
      <c r="AT34" s="87">
        <f>SUM(AU34:AY34)</f>
        <v>0</v>
      </c>
      <c r="AU34" s="87">
        <v>0</v>
      </c>
      <c r="AV34" s="87">
        <v>0</v>
      </c>
      <c r="AW34" s="87">
        <v>0</v>
      </c>
      <c r="AX34" s="87">
        <v>0</v>
      </c>
      <c r="AY34" s="87">
        <v>0</v>
      </c>
      <c r="AZ34" s="87">
        <f>SUM(BA34:BC34)</f>
        <v>55</v>
      </c>
      <c r="BA34" s="87">
        <v>55</v>
      </c>
      <c r="BB34" s="87">
        <v>0</v>
      </c>
      <c r="BC34" s="87">
        <v>0</v>
      </c>
    </row>
    <row r="35" spans="1:55" ht="13.5" customHeight="1">
      <c r="A35" s="98" t="s">
        <v>40</v>
      </c>
      <c r="B35" s="96" t="s">
        <v>316</v>
      </c>
      <c r="C35" s="85" t="s">
        <v>317</v>
      </c>
      <c r="D35" s="87">
        <f>SUM(E35,+H35,+K35)</f>
        <v>2334</v>
      </c>
      <c r="E35" s="87">
        <f>SUM(F35:G35)</f>
        <v>0</v>
      </c>
      <c r="F35" s="87">
        <v>0</v>
      </c>
      <c r="G35" s="87">
        <v>0</v>
      </c>
      <c r="H35" s="87">
        <f>SUM(I35:J35)</f>
        <v>59</v>
      </c>
      <c r="I35" s="87">
        <v>59</v>
      </c>
      <c r="J35" s="87">
        <v>0</v>
      </c>
      <c r="K35" s="87">
        <f>SUM(L35:M35)</f>
        <v>2275</v>
      </c>
      <c r="L35" s="87">
        <v>0</v>
      </c>
      <c r="M35" s="87">
        <v>2275</v>
      </c>
      <c r="N35" s="87">
        <f>SUM(O35,+V35,+AC35)</f>
        <v>2334</v>
      </c>
      <c r="O35" s="87">
        <f>SUM(P35:U35)</f>
        <v>59</v>
      </c>
      <c r="P35" s="87">
        <v>59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f>SUM(W35:AB35)</f>
        <v>2275</v>
      </c>
      <c r="W35" s="87">
        <v>2275</v>
      </c>
      <c r="X35" s="87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f>SUM(AD35:AE35)</f>
        <v>0</v>
      </c>
      <c r="AD35" s="87">
        <v>0</v>
      </c>
      <c r="AE35" s="87">
        <v>0</v>
      </c>
      <c r="AF35" s="87">
        <f>SUM(AG35:AI35)</f>
        <v>6</v>
      </c>
      <c r="AG35" s="87">
        <v>6</v>
      </c>
      <c r="AH35" s="87">
        <v>0</v>
      </c>
      <c r="AI35" s="87">
        <v>0</v>
      </c>
      <c r="AJ35" s="87">
        <f>SUM(AK35:AS35)</f>
        <v>61</v>
      </c>
      <c r="AK35" s="87">
        <v>0</v>
      </c>
      <c r="AL35" s="87">
        <v>55</v>
      </c>
      <c r="AM35" s="87">
        <v>6</v>
      </c>
      <c r="AN35" s="87">
        <v>0</v>
      </c>
      <c r="AO35" s="87">
        <v>0</v>
      </c>
      <c r="AP35" s="87">
        <v>0</v>
      </c>
      <c r="AQ35" s="87">
        <v>0</v>
      </c>
      <c r="AR35" s="87">
        <v>0</v>
      </c>
      <c r="AS35" s="87">
        <v>0</v>
      </c>
      <c r="AT35" s="87">
        <f>SUM(AU35:AY35)</f>
        <v>0</v>
      </c>
      <c r="AU35" s="87">
        <v>0</v>
      </c>
      <c r="AV35" s="87">
        <v>0</v>
      </c>
      <c r="AW35" s="87">
        <v>0</v>
      </c>
      <c r="AX35" s="87">
        <v>0</v>
      </c>
      <c r="AY35" s="87">
        <v>0</v>
      </c>
      <c r="AZ35" s="87">
        <f>SUM(BA35:BC35)</f>
        <v>42</v>
      </c>
      <c r="BA35" s="87">
        <v>42</v>
      </c>
      <c r="BB35" s="87">
        <v>0</v>
      </c>
      <c r="BC35" s="87">
        <v>0</v>
      </c>
    </row>
    <row r="36" spans="1:55" ht="13.5" customHeight="1">
      <c r="A36" s="98" t="s">
        <v>40</v>
      </c>
      <c r="B36" s="96" t="s">
        <v>318</v>
      </c>
      <c r="C36" s="85" t="s">
        <v>319</v>
      </c>
      <c r="D36" s="87">
        <f>SUM(E36,+H36,+K36)</f>
        <v>8927</v>
      </c>
      <c r="E36" s="87">
        <f>SUM(F36:G36)</f>
        <v>0</v>
      </c>
      <c r="F36" s="87">
        <v>0</v>
      </c>
      <c r="G36" s="87">
        <v>0</v>
      </c>
      <c r="H36" s="87">
        <f>SUM(I36:J36)</f>
        <v>321</v>
      </c>
      <c r="I36" s="87">
        <v>321</v>
      </c>
      <c r="J36" s="87">
        <v>0</v>
      </c>
      <c r="K36" s="87">
        <f>SUM(L36:M36)</f>
        <v>8606</v>
      </c>
      <c r="L36" s="87">
        <v>0</v>
      </c>
      <c r="M36" s="87">
        <v>8606</v>
      </c>
      <c r="N36" s="87">
        <f>SUM(O36,+V36,+AC36)</f>
        <v>8927</v>
      </c>
      <c r="O36" s="87">
        <f>SUM(P36:U36)</f>
        <v>321</v>
      </c>
      <c r="P36" s="87">
        <v>321</v>
      </c>
      <c r="Q36" s="87">
        <v>0</v>
      </c>
      <c r="R36" s="87">
        <v>0</v>
      </c>
      <c r="S36" s="87">
        <v>0</v>
      </c>
      <c r="T36" s="87">
        <v>0</v>
      </c>
      <c r="U36" s="87">
        <v>0</v>
      </c>
      <c r="V36" s="87">
        <f>SUM(W36:AB36)</f>
        <v>8606</v>
      </c>
      <c r="W36" s="87">
        <v>8606</v>
      </c>
      <c r="X36" s="87">
        <v>0</v>
      </c>
      <c r="Y36" s="87">
        <v>0</v>
      </c>
      <c r="Z36" s="87">
        <v>0</v>
      </c>
      <c r="AA36" s="87">
        <v>0</v>
      </c>
      <c r="AB36" s="87">
        <v>0</v>
      </c>
      <c r="AC36" s="87">
        <f>SUM(AD36:AE36)</f>
        <v>0</v>
      </c>
      <c r="AD36" s="87">
        <v>0</v>
      </c>
      <c r="AE36" s="87">
        <v>0</v>
      </c>
      <c r="AF36" s="87">
        <f>SUM(AG36:AI36)</f>
        <v>440</v>
      </c>
      <c r="AG36" s="87">
        <v>440</v>
      </c>
      <c r="AH36" s="87">
        <v>0</v>
      </c>
      <c r="AI36" s="87">
        <v>0</v>
      </c>
      <c r="AJ36" s="87">
        <f>SUM(AK36:AS36)</f>
        <v>440</v>
      </c>
      <c r="AK36" s="87">
        <v>0</v>
      </c>
      <c r="AL36" s="87">
        <v>0</v>
      </c>
      <c r="AM36" s="87">
        <v>440</v>
      </c>
      <c r="AN36" s="87">
        <v>0</v>
      </c>
      <c r="AO36" s="87">
        <v>0</v>
      </c>
      <c r="AP36" s="87">
        <v>0</v>
      </c>
      <c r="AQ36" s="87">
        <v>0</v>
      </c>
      <c r="AR36" s="87">
        <v>0</v>
      </c>
      <c r="AS36" s="87">
        <v>0</v>
      </c>
      <c r="AT36" s="87">
        <f>SUM(AU36:AY36)</f>
        <v>56</v>
      </c>
      <c r="AU36" s="87">
        <v>0</v>
      </c>
      <c r="AV36" s="87">
        <v>0</v>
      </c>
      <c r="AW36" s="87">
        <v>56</v>
      </c>
      <c r="AX36" s="87">
        <v>0</v>
      </c>
      <c r="AY36" s="87">
        <v>0</v>
      </c>
      <c r="AZ36" s="87">
        <f>SUM(BA36:BC36)</f>
        <v>0</v>
      </c>
      <c r="BA36" s="87">
        <v>0</v>
      </c>
      <c r="BB36" s="87">
        <v>0</v>
      </c>
      <c r="BC36" s="87">
        <v>0</v>
      </c>
    </row>
    <row r="37" spans="1:55" ht="13.5" customHeight="1">
      <c r="A37" s="98" t="s">
        <v>40</v>
      </c>
      <c r="B37" s="96" t="s">
        <v>320</v>
      </c>
      <c r="C37" s="85" t="s">
        <v>321</v>
      </c>
      <c r="D37" s="87">
        <f>SUM(E37,+H37,+K37)</f>
        <v>3502</v>
      </c>
      <c r="E37" s="87">
        <f>SUM(F37:G37)</f>
        <v>0</v>
      </c>
      <c r="F37" s="87">
        <v>0</v>
      </c>
      <c r="G37" s="87">
        <v>0</v>
      </c>
      <c r="H37" s="87">
        <f>SUM(I37:J37)</f>
        <v>3502</v>
      </c>
      <c r="I37" s="87">
        <v>72</v>
      </c>
      <c r="J37" s="87">
        <v>3430</v>
      </c>
      <c r="K37" s="87">
        <f>SUM(L37:M37)</f>
        <v>0</v>
      </c>
      <c r="L37" s="87">
        <v>0</v>
      </c>
      <c r="M37" s="87">
        <v>0</v>
      </c>
      <c r="N37" s="87">
        <f>SUM(O37,+V37,+AC37)</f>
        <v>3502</v>
      </c>
      <c r="O37" s="87">
        <f>SUM(P37:U37)</f>
        <v>72</v>
      </c>
      <c r="P37" s="87">
        <v>72</v>
      </c>
      <c r="Q37" s="87">
        <v>0</v>
      </c>
      <c r="R37" s="87">
        <v>0</v>
      </c>
      <c r="S37" s="87">
        <v>0</v>
      </c>
      <c r="T37" s="87">
        <v>0</v>
      </c>
      <c r="U37" s="87">
        <v>0</v>
      </c>
      <c r="V37" s="87">
        <f>SUM(W37:AB37)</f>
        <v>3430</v>
      </c>
      <c r="W37" s="87">
        <v>3430</v>
      </c>
      <c r="X37" s="87">
        <v>0</v>
      </c>
      <c r="Y37" s="87">
        <v>0</v>
      </c>
      <c r="Z37" s="87">
        <v>0</v>
      </c>
      <c r="AA37" s="87">
        <v>0</v>
      </c>
      <c r="AB37" s="87">
        <v>0</v>
      </c>
      <c r="AC37" s="87">
        <f>SUM(AD37:AE37)</f>
        <v>0</v>
      </c>
      <c r="AD37" s="87">
        <v>0</v>
      </c>
      <c r="AE37" s="87">
        <v>0</v>
      </c>
      <c r="AF37" s="87">
        <f>SUM(AG37:AI37)</f>
        <v>3502</v>
      </c>
      <c r="AG37" s="87">
        <v>3502</v>
      </c>
      <c r="AH37" s="87">
        <v>0</v>
      </c>
      <c r="AI37" s="87">
        <v>0</v>
      </c>
      <c r="AJ37" s="87">
        <f>SUM(AK37:AS37)</f>
        <v>3502</v>
      </c>
      <c r="AK37" s="87">
        <v>0</v>
      </c>
      <c r="AL37" s="87">
        <v>0</v>
      </c>
      <c r="AM37" s="87">
        <v>6</v>
      </c>
      <c r="AN37" s="87">
        <v>0</v>
      </c>
      <c r="AO37" s="87">
        <v>0</v>
      </c>
      <c r="AP37" s="87">
        <v>3496</v>
      </c>
      <c r="AQ37" s="87">
        <v>0</v>
      </c>
      <c r="AR37" s="87">
        <v>0</v>
      </c>
      <c r="AS37" s="87">
        <v>0</v>
      </c>
      <c r="AT37" s="87">
        <f>SUM(AU37:AY37)</f>
        <v>0</v>
      </c>
      <c r="AU37" s="87">
        <v>0</v>
      </c>
      <c r="AV37" s="87">
        <v>0</v>
      </c>
      <c r="AW37" s="87">
        <v>0</v>
      </c>
      <c r="AX37" s="87">
        <v>0</v>
      </c>
      <c r="AY37" s="87">
        <v>0</v>
      </c>
      <c r="AZ37" s="87">
        <f>SUM(BA37:BC37)</f>
        <v>0</v>
      </c>
      <c r="BA37" s="87">
        <v>0</v>
      </c>
      <c r="BB37" s="87">
        <v>0</v>
      </c>
      <c r="BC37" s="87">
        <v>0</v>
      </c>
    </row>
    <row r="38" spans="1:55" ht="13.5" customHeight="1">
      <c r="A38" s="98" t="s">
        <v>40</v>
      </c>
      <c r="B38" s="96" t="s">
        <v>322</v>
      </c>
      <c r="C38" s="85" t="s">
        <v>323</v>
      </c>
      <c r="D38" s="87">
        <f>SUM(E38,+H38,+K38)</f>
        <v>3799</v>
      </c>
      <c r="E38" s="87">
        <f>SUM(F38:G38)</f>
        <v>0</v>
      </c>
      <c r="F38" s="87">
        <v>0</v>
      </c>
      <c r="G38" s="87">
        <v>0</v>
      </c>
      <c r="H38" s="87">
        <f>SUM(I38:J38)</f>
        <v>106</v>
      </c>
      <c r="I38" s="87">
        <v>106</v>
      </c>
      <c r="J38" s="87">
        <v>0</v>
      </c>
      <c r="K38" s="87">
        <f>SUM(L38:M38)</f>
        <v>3693</v>
      </c>
      <c r="L38" s="87">
        <v>0</v>
      </c>
      <c r="M38" s="87">
        <v>3693</v>
      </c>
      <c r="N38" s="87">
        <f>SUM(O38,+V38,+AC38)</f>
        <v>3799</v>
      </c>
      <c r="O38" s="87">
        <f>SUM(P38:U38)</f>
        <v>106</v>
      </c>
      <c r="P38" s="87">
        <v>106</v>
      </c>
      <c r="Q38" s="87">
        <v>0</v>
      </c>
      <c r="R38" s="87">
        <v>0</v>
      </c>
      <c r="S38" s="87">
        <v>0</v>
      </c>
      <c r="T38" s="87">
        <v>0</v>
      </c>
      <c r="U38" s="87">
        <v>0</v>
      </c>
      <c r="V38" s="87">
        <f>SUM(W38:AB38)</f>
        <v>3693</v>
      </c>
      <c r="W38" s="87">
        <v>3693</v>
      </c>
      <c r="X38" s="87">
        <v>0</v>
      </c>
      <c r="Y38" s="87">
        <v>0</v>
      </c>
      <c r="Z38" s="87">
        <v>0</v>
      </c>
      <c r="AA38" s="87">
        <v>0</v>
      </c>
      <c r="AB38" s="87">
        <v>0</v>
      </c>
      <c r="AC38" s="87">
        <f>SUM(AD38:AE38)</f>
        <v>0</v>
      </c>
      <c r="AD38" s="87">
        <v>0</v>
      </c>
      <c r="AE38" s="87">
        <v>0</v>
      </c>
      <c r="AF38" s="87">
        <f>SUM(AG38:AI38)</f>
        <v>3799</v>
      </c>
      <c r="AG38" s="87">
        <v>3799</v>
      </c>
      <c r="AH38" s="87">
        <v>0</v>
      </c>
      <c r="AI38" s="87">
        <v>0</v>
      </c>
      <c r="AJ38" s="87">
        <f>SUM(AK38:AS38)</f>
        <v>3799</v>
      </c>
      <c r="AK38" s="87">
        <v>0</v>
      </c>
      <c r="AL38" s="87">
        <v>0</v>
      </c>
      <c r="AM38" s="87">
        <v>7</v>
      </c>
      <c r="AN38" s="87">
        <v>0</v>
      </c>
      <c r="AO38" s="87">
        <v>0</v>
      </c>
      <c r="AP38" s="87">
        <v>3792</v>
      </c>
      <c r="AQ38" s="87">
        <v>0</v>
      </c>
      <c r="AR38" s="87">
        <v>0</v>
      </c>
      <c r="AS38" s="87">
        <v>0</v>
      </c>
      <c r="AT38" s="87">
        <f>SUM(AU38:AY38)</f>
        <v>0</v>
      </c>
      <c r="AU38" s="87">
        <v>0</v>
      </c>
      <c r="AV38" s="87">
        <v>0</v>
      </c>
      <c r="AW38" s="87">
        <v>0</v>
      </c>
      <c r="AX38" s="87">
        <v>0</v>
      </c>
      <c r="AY38" s="87">
        <v>0</v>
      </c>
      <c r="AZ38" s="87">
        <f>SUM(BA38:BC38)</f>
        <v>0</v>
      </c>
      <c r="BA38" s="87">
        <v>0</v>
      </c>
      <c r="BB38" s="87">
        <v>0</v>
      </c>
      <c r="BC38" s="87">
        <v>0</v>
      </c>
    </row>
    <row r="39" spans="1:55" ht="13.5" customHeight="1">
      <c r="A39" s="98" t="s">
        <v>40</v>
      </c>
      <c r="B39" s="96" t="s">
        <v>324</v>
      </c>
      <c r="C39" s="85" t="s">
        <v>325</v>
      </c>
      <c r="D39" s="87">
        <f>SUM(E39,+H39,+K39)</f>
        <v>3913</v>
      </c>
      <c r="E39" s="87">
        <f>SUM(F39:G39)</f>
        <v>3913</v>
      </c>
      <c r="F39" s="87">
        <v>241</v>
      </c>
      <c r="G39" s="87">
        <v>3672</v>
      </c>
      <c r="H39" s="87">
        <f>SUM(I39:J39)</f>
        <v>0</v>
      </c>
      <c r="I39" s="87">
        <v>0</v>
      </c>
      <c r="J39" s="87">
        <v>0</v>
      </c>
      <c r="K39" s="87">
        <f>SUM(L39:M39)</f>
        <v>0</v>
      </c>
      <c r="L39" s="87">
        <v>0</v>
      </c>
      <c r="M39" s="87">
        <v>0</v>
      </c>
      <c r="N39" s="87">
        <f>SUM(O39,+V39,+AC39)</f>
        <v>3913</v>
      </c>
      <c r="O39" s="87">
        <f>SUM(P39:U39)</f>
        <v>241</v>
      </c>
      <c r="P39" s="87">
        <v>241</v>
      </c>
      <c r="Q39" s="87">
        <v>0</v>
      </c>
      <c r="R39" s="87">
        <v>0</v>
      </c>
      <c r="S39" s="87">
        <v>0</v>
      </c>
      <c r="T39" s="87">
        <v>0</v>
      </c>
      <c r="U39" s="87">
        <v>0</v>
      </c>
      <c r="V39" s="87">
        <f>SUM(W39:AB39)</f>
        <v>3672</v>
      </c>
      <c r="W39" s="87">
        <v>3672</v>
      </c>
      <c r="X39" s="87">
        <v>0</v>
      </c>
      <c r="Y39" s="87">
        <v>0</v>
      </c>
      <c r="Z39" s="87">
        <v>0</v>
      </c>
      <c r="AA39" s="87">
        <v>0</v>
      </c>
      <c r="AB39" s="87">
        <v>0</v>
      </c>
      <c r="AC39" s="87">
        <f>SUM(AD39:AE39)</f>
        <v>0</v>
      </c>
      <c r="AD39" s="87">
        <v>0</v>
      </c>
      <c r="AE39" s="87">
        <v>0</v>
      </c>
      <c r="AF39" s="87">
        <f>SUM(AG39:AI39)</f>
        <v>23</v>
      </c>
      <c r="AG39" s="87">
        <v>23</v>
      </c>
      <c r="AH39" s="87">
        <v>0</v>
      </c>
      <c r="AI39" s="87">
        <v>0</v>
      </c>
      <c r="AJ39" s="87">
        <f>SUM(AK39:AS39)</f>
        <v>94</v>
      </c>
      <c r="AK39" s="87">
        <v>76</v>
      </c>
      <c r="AL39" s="87">
        <v>0</v>
      </c>
      <c r="AM39" s="87">
        <v>18</v>
      </c>
      <c r="AN39" s="87">
        <v>0</v>
      </c>
      <c r="AO39" s="87">
        <v>0</v>
      </c>
      <c r="AP39" s="87">
        <v>0</v>
      </c>
      <c r="AQ39" s="87">
        <v>0</v>
      </c>
      <c r="AR39" s="87">
        <v>0</v>
      </c>
      <c r="AS39" s="87">
        <v>0</v>
      </c>
      <c r="AT39" s="87">
        <f>SUM(AU39:AY39)</f>
        <v>5</v>
      </c>
      <c r="AU39" s="87">
        <v>5</v>
      </c>
      <c r="AV39" s="87">
        <v>0</v>
      </c>
      <c r="AW39" s="87">
        <v>0</v>
      </c>
      <c r="AX39" s="87">
        <v>0</v>
      </c>
      <c r="AY39" s="87">
        <v>0</v>
      </c>
      <c r="AZ39" s="87">
        <f>SUM(BA39:BC39)</f>
        <v>0</v>
      </c>
      <c r="BA39" s="87">
        <v>0</v>
      </c>
      <c r="BB39" s="87">
        <v>0</v>
      </c>
      <c r="BC39" s="87">
        <v>0</v>
      </c>
    </row>
    <row r="40" spans="1:55" ht="13.5" customHeight="1">
      <c r="A40" s="98" t="s">
        <v>40</v>
      </c>
      <c r="B40" s="96" t="s">
        <v>326</v>
      </c>
      <c r="C40" s="85" t="s">
        <v>327</v>
      </c>
      <c r="D40" s="87">
        <f>SUM(E40,+H40,+K40)</f>
        <v>169</v>
      </c>
      <c r="E40" s="87">
        <f>SUM(F40:G40)</f>
        <v>0</v>
      </c>
      <c r="F40" s="87">
        <v>0</v>
      </c>
      <c r="G40" s="87">
        <v>0</v>
      </c>
      <c r="H40" s="87">
        <f>SUM(I40:J40)</f>
        <v>169</v>
      </c>
      <c r="I40" s="87">
        <v>29</v>
      </c>
      <c r="J40" s="87">
        <v>140</v>
      </c>
      <c r="K40" s="87">
        <f>SUM(L40:M40)</f>
        <v>0</v>
      </c>
      <c r="L40" s="87">
        <v>0</v>
      </c>
      <c r="M40" s="87">
        <v>0</v>
      </c>
      <c r="N40" s="87">
        <f>SUM(O40,+V40,+AC40)</f>
        <v>169</v>
      </c>
      <c r="O40" s="87">
        <f>SUM(P40:U40)</f>
        <v>29</v>
      </c>
      <c r="P40" s="87">
        <v>29</v>
      </c>
      <c r="Q40" s="87">
        <v>0</v>
      </c>
      <c r="R40" s="87">
        <v>0</v>
      </c>
      <c r="S40" s="87">
        <v>0</v>
      </c>
      <c r="T40" s="87">
        <v>0</v>
      </c>
      <c r="U40" s="87">
        <v>0</v>
      </c>
      <c r="V40" s="87">
        <f>SUM(W40:AB40)</f>
        <v>140</v>
      </c>
      <c r="W40" s="87">
        <v>140</v>
      </c>
      <c r="X40" s="87">
        <v>0</v>
      </c>
      <c r="Y40" s="87">
        <v>0</v>
      </c>
      <c r="Z40" s="87">
        <v>0</v>
      </c>
      <c r="AA40" s="87">
        <v>0</v>
      </c>
      <c r="AB40" s="87">
        <v>0</v>
      </c>
      <c r="AC40" s="87">
        <f>SUM(AD40:AE40)</f>
        <v>0</v>
      </c>
      <c r="AD40" s="87">
        <v>0</v>
      </c>
      <c r="AE40" s="87">
        <v>0</v>
      </c>
      <c r="AF40" s="87">
        <f>SUM(AG40:AI40)</f>
        <v>4</v>
      </c>
      <c r="AG40" s="87">
        <v>4</v>
      </c>
      <c r="AH40" s="87">
        <v>0</v>
      </c>
      <c r="AI40" s="87">
        <v>0</v>
      </c>
      <c r="AJ40" s="87">
        <f>SUM(AK40:AS40)</f>
        <v>4</v>
      </c>
      <c r="AK40" s="87">
        <v>0</v>
      </c>
      <c r="AL40" s="87">
        <v>0</v>
      </c>
      <c r="AM40" s="87">
        <v>4</v>
      </c>
      <c r="AN40" s="87">
        <v>0</v>
      </c>
      <c r="AO40" s="87">
        <v>0</v>
      </c>
      <c r="AP40" s="87">
        <v>0</v>
      </c>
      <c r="AQ40" s="87">
        <v>0</v>
      </c>
      <c r="AR40" s="87">
        <v>0</v>
      </c>
      <c r="AS40" s="87">
        <v>0</v>
      </c>
      <c r="AT40" s="87">
        <f>SUM(AU40:AY40)</f>
        <v>1</v>
      </c>
      <c r="AU40" s="87">
        <v>0</v>
      </c>
      <c r="AV40" s="87">
        <v>0</v>
      </c>
      <c r="AW40" s="87">
        <v>1</v>
      </c>
      <c r="AX40" s="87">
        <v>0</v>
      </c>
      <c r="AY40" s="87">
        <v>0</v>
      </c>
      <c r="AZ40" s="87">
        <f>SUM(BA40:BC40)</f>
        <v>0</v>
      </c>
      <c r="BA40" s="87">
        <v>0</v>
      </c>
      <c r="BB40" s="87">
        <v>0</v>
      </c>
      <c r="BC40" s="87">
        <v>0</v>
      </c>
    </row>
    <row r="41" spans="1:55" ht="13.5" customHeight="1">
      <c r="A41" s="98"/>
      <c r="B41" s="96"/>
      <c r="C41" s="85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</row>
    <row r="42" spans="1:55" ht="13.5" customHeight="1">
      <c r="A42" s="98"/>
      <c r="B42" s="96"/>
      <c r="C42" s="85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55" ht="13.5" customHeight="1">
      <c r="A43" s="98"/>
      <c r="B43" s="96"/>
      <c r="C43" s="85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</row>
    <row r="44" spans="1:55" ht="13.5" customHeight="1">
      <c r="A44" s="98"/>
      <c r="B44" s="96"/>
      <c r="C44" s="85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</row>
    <row r="45" spans="1:55" ht="13.5" customHeight="1">
      <c r="A45" s="98"/>
      <c r="B45" s="96"/>
      <c r="C45" s="85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</row>
    <row r="46" spans="1:55" ht="13.5" customHeight="1">
      <c r="A46" s="98"/>
      <c r="B46" s="96"/>
      <c r="C46" s="85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</row>
    <row r="47" spans="1:55" ht="13.5" customHeight="1">
      <c r="A47" s="98"/>
      <c r="B47" s="96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</row>
    <row r="48" spans="1:55" ht="13.5" customHeight="1">
      <c r="A48" s="98"/>
      <c r="B48" s="96"/>
      <c r="C48" s="85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40">
    <sortCondition ref="A8:A40"/>
    <sortCondition ref="B8:B40"/>
    <sortCondition ref="C8:C40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39" man="1"/>
    <brk id="31" min="1" max="39" man="1"/>
    <brk id="45" min="1" max="3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14000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14100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14130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14150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14201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14203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14204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14205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14206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14207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14208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14210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14211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14212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14213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14214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14215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14216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14217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14218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14301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14321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14341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14342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14361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14362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 t="str">
        <f>+水洗化人口等!B33</f>
        <v>14363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 t="str">
        <f>+水洗化人口等!B34</f>
        <v>14364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 t="str">
        <f>+水洗化人口等!B35</f>
        <v>14366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 t="str">
        <f>+水洗化人口等!B36</f>
        <v>14382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 t="str">
        <f>+水洗化人口等!B37</f>
        <v>14383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 t="str">
        <f>+水洗化人口等!B38</f>
        <v>14384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 t="str">
        <f>+水洗化人口等!B39</f>
        <v>14401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 t="str">
        <f>+水洗化人口等!B40</f>
        <v>14402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>
        <f>+水洗化人口等!B41</f>
        <v>0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>
        <f>+水洗化人口等!B42</f>
        <v>0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>
        <f>+水洗化人口等!B43</f>
        <v>0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>
        <f>+水洗化人口等!B44</f>
        <v>0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>
        <f>+水洗化人口等!B45</f>
        <v>0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>
        <f>+水洗化人口等!B46</f>
        <v>0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>
        <f>+水洗化人口等!B47</f>
        <v>0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>
        <f>+水洗化人口等!B48</f>
        <v>0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372551-F59F-47B0-BB0B-69F3BB121EBF}"/>
</file>

<file path=customXml/itemProps2.xml><?xml version="1.0" encoding="utf-8"?>
<ds:datastoreItem xmlns:ds="http://schemas.openxmlformats.org/officeDocument/2006/customXml" ds:itemID="{3CF4E231-C8F8-4B5C-B31B-2976665E6F4D}"/>
</file>

<file path=customXml/itemProps3.xml><?xml version="1.0" encoding="utf-8"?>
<ds:datastoreItem xmlns:ds="http://schemas.openxmlformats.org/officeDocument/2006/customXml" ds:itemID="{499167E3-4619-40EB-8213-AA54ABC031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2026-01-05T00:57:07Z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