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10群馬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水洗化人口等!$A$6:$AD$41</definedName>
    <definedName name="_xlnm.Print_Area" localSheetId="2">し尿集計結果!$A$1:$M$37</definedName>
    <definedName name="_xlnm.Print_Area" localSheetId="1">し尿処理状況!$2:$42</definedName>
    <definedName name="_xlnm.Print_Area" localSheetId="0">水洗化人口等!$2:$42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C8" i="2"/>
  <c r="AC9" i="2"/>
  <c r="AC10" i="2"/>
  <c r="N10" i="2" s="1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N28" i="2" s="1"/>
  <c r="AC29" i="2"/>
  <c r="AC30" i="2"/>
  <c r="AC31" i="2"/>
  <c r="AC32" i="2"/>
  <c r="AC33" i="2"/>
  <c r="AC34" i="2"/>
  <c r="N34" i="2" s="1"/>
  <c r="AC35" i="2"/>
  <c r="AC36" i="2"/>
  <c r="AC37" i="2"/>
  <c r="AC38" i="2"/>
  <c r="AC39" i="2"/>
  <c r="AC40" i="2"/>
  <c r="N40" i="2" s="1"/>
  <c r="AC41" i="2"/>
  <c r="AC42" i="2"/>
  <c r="V8" i="2"/>
  <c r="N8" i="2" s="1"/>
  <c r="V9" i="2"/>
  <c r="V10" i="2"/>
  <c r="V11" i="2"/>
  <c r="N11" i="2" s="1"/>
  <c r="V12" i="2"/>
  <c r="V13" i="2"/>
  <c r="V14" i="2"/>
  <c r="N14" i="2" s="1"/>
  <c r="V15" i="2"/>
  <c r="V16" i="2"/>
  <c r="V17" i="2"/>
  <c r="N17" i="2" s="1"/>
  <c r="V18" i="2"/>
  <c r="V19" i="2"/>
  <c r="V20" i="2"/>
  <c r="N20" i="2" s="1"/>
  <c r="V21" i="2"/>
  <c r="V22" i="2"/>
  <c r="V23" i="2"/>
  <c r="N23" i="2" s="1"/>
  <c r="V24" i="2"/>
  <c r="V25" i="2"/>
  <c r="V26" i="2"/>
  <c r="N26" i="2" s="1"/>
  <c r="V27" i="2"/>
  <c r="V28" i="2"/>
  <c r="V29" i="2"/>
  <c r="N29" i="2" s="1"/>
  <c r="V30" i="2"/>
  <c r="V31" i="2"/>
  <c r="V32" i="2"/>
  <c r="N32" i="2" s="1"/>
  <c r="V33" i="2"/>
  <c r="V34" i="2"/>
  <c r="V35" i="2"/>
  <c r="N35" i="2" s="1"/>
  <c r="V36" i="2"/>
  <c r="V37" i="2"/>
  <c r="V38" i="2"/>
  <c r="N38" i="2" s="1"/>
  <c r="V39" i="2"/>
  <c r="V40" i="2"/>
  <c r="V41" i="2"/>
  <c r="N41" i="2" s="1"/>
  <c r="V42" i="2"/>
  <c r="O8" i="2"/>
  <c r="O9" i="2"/>
  <c r="O10" i="2"/>
  <c r="O11" i="2"/>
  <c r="O12" i="2"/>
  <c r="N12" i="2" s="1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N24" i="2" s="1"/>
  <c r="O25" i="2"/>
  <c r="O26" i="2"/>
  <c r="O27" i="2"/>
  <c r="O28" i="2"/>
  <c r="O29" i="2"/>
  <c r="O30" i="2"/>
  <c r="N30" i="2" s="1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N42" i="2" s="1"/>
  <c r="N9" i="2"/>
  <c r="N13" i="2"/>
  <c r="N15" i="2"/>
  <c r="N19" i="2"/>
  <c r="N21" i="2"/>
  <c r="N25" i="2"/>
  <c r="N27" i="2"/>
  <c r="N31" i="2"/>
  <c r="N33" i="2"/>
  <c r="N37" i="2"/>
  <c r="N39" i="2"/>
  <c r="K8" i="2"/>
  <c r="D8" i="2" s="1"/>
  <c r="K9" i="2"/>
  <c r="K10" i="2"/>
  <c r="K11" i="2"/>
  <c r="K12" i="2"/>
  <c r="K13" i="2"/>
  <c r="K14" i="2"/>
  <c r="D14" i="2" s="1"/>
  <c r="K15" i="2"/>
  <c r="K16" i="2"/>
  <c r="K17" i="2"/>
  <c r="K18" i="2"/>
  <c r="K19" i="2"/>
  <c r="K20" i="2"/>
  <c r="D20" i="2" s="1"/>
  <c r="K21" i="2"/>
  <c r="K22" i="2"/>
  <c r="K23" i="2"/>
  <c r="K24" i="2"/>
  <c r="K25" i="2"/>
  <c r="K26" i="2"/>
  <c r="D26" i="2" s="1"/>
  <c r="K27" i="2"/>
  <c r="K28" i="2"/>
  <c r="K29" i="2"/>
  <c r="K30" i="2"/>
  <c r="K31" i="2"/>
  <c r="K32" i="2"/>
  <c r="D32" i="2" s="1"/>
  <c r="K33" i="2"/>
  <c r="K34" i="2"/>
  <c r="K35" i="2"/>
  <c r="K36" i="2"/>
  <c r="K37" i="2"/>
  <c r="K38" i="2"/>
  <c r="D38" i="2" s="1"/>
  <c r="K39" i="2"/>
  <c r="K40" i="2"/>
  <c r="K41" i="2"/>
  <c r="K42" i="2"/>
  <c r="H8" i="2"/>
  <c r="H9" i="2"/>
  <c r="D9" i="2" s="1"/>
  <c r="H10" i="2"/>
  <c r="H11" i="2"/>
  <c r="H12" i="2"/>
  <c r="D12" i="2" s="1"/>
  <c r="H13" i="2"/>
  <c r="H14" i="2"/>
  <c r="H15" i="2"/>
  <c r="D15" i="2" s="1"/>
  <c r="H16" i="2"/>
  <c r="H17" i="2"/>
  <c r="H18" i="2"/>
  <c r="D18" i="2" s="1"/>
  <c r="H19" i="2"/>
  <c r="H20" i="2"/>
  <c r="H21" i="2"/>
  <c r="D21" i="2" s="1"/>
  <c r="H22" i="2"/>
  <c r="H23" i="2"/>
  <c r="H24" i="2"/>
  <c r="D24" i="2" s="1"/>
  <c r="H25" i="2"/>
  <c r="H26" i="2"/>
  <c r="H27" i="2"/>
  <c r="D27" i="2" s="1"/>
  <c r="H28" i="2"/>
  <c r="H29" i="2"/>
  <c r="H30" i="2"/>
  <c r="D30" i="2" s="1"/>
  <c r="H31" i="2"/>
  <c r="H32" i="2"/>
  <c r="H33" i="2"/>
  <c r="D33" i="2" s="1"/>
  <c r="H34" i="2"/>
  <c r="H35" i="2"/>
  <c r="H36" i="2"/>
  <c r="D36" i="2" s="1"/>
  <c r="H37" i="2"/>
  <c r="H38" i="2"/>
  <c r="H39" i="2"/>
  <c r="D39" i="2" s="1"/>
  <c r="H40" i="2"/>
  <c r="H41" i="2"/>
  <c r="H42" i="2"/>
  <c r="D42" i="2" s="1"/>
  <c r="E8" i="2"/>
  <c r="E9" i="2"/>
  <c r="E10" i="2"/>
  <c r="D10" i="2" s="1"/>
  <c r="E11" i="2"/>
  <c r="E12" i="2"/>
  <c r="E13" i="2"/>
  <c r="D13" i="2" s="1"/>
  <c r="E14" i="2"/>
  <c r="E15" i="2"/>
  <c r="E16" i="2"/>
  <c r="D16" i="2" s="1"/>
  <c r="E17" i="2"/>
  <c r="E18" i="2"/>
  <c r="E19" i="2"/>
  <c r="D19" i="2" s="1"/>
  <c r="E20" i="2"/>
  <c r="E21" i="2"/>
  <c r="E22" i="2"/>
  <c r="D22" i="2" s="1"/>
  <c r="E23" i="2"/>
  <c r="E24" i="2"/>
  <c r="E25" i="2"/>
  <c r="D25" i="2" s="1"/>
  <c r="E26" i="2"/>
  <c r="E27" i="2"/>
  <c r="E28" i="2"/>
  <c r="D28" i="2" s="1"/>
  <c r="E29" i="2"/>
  <c r="E30" i="2"/>
  <c r="E31" i="2"/>
  <c r="D31" i="2" s="1"/>
  <c r="E32" i="2"/>
  <c r="E33" i="2"/>
  <c r="E34" i="2"/>
  <c r="D34" i="2" s="1"/>
  <c r="E35" i="2"/>
  <c r="E36" i="2"/>
  <c r="E37" i="2"/>
  <c r="D37" i="2" s="1"/>
  <c r="E38" i="2"/>
  <c r="E39" i="2"/>
  <c r="E40" i="2"/>
  <c r="D40" i="2" s="1"/>
  <c r="E41" i="2"/>
  <c r="E42" i="2"/>
  <c r="D11" i="2"/>
  <c r="D17" i="2"/>
  <c r="D23" i="2"/>
  <c r="D29" i="2"/>
  <c r="D35" i="2"/>
  <c r="D41" i="2"/>
  <c r="P8" i="1"/>
  <c r="P9" i="1"/>
  <c r="P10" i="1"/>
  <c r="P11" i="1"/>
  <c r="P12" i="1"/>
  <c r="I12" i="1" s="1"/>
  <c r="P13" i="1"/>
  <c r="I13" i="1" s="1"/>
  <c r="P14" i="1"/>
  <c r="P15" i="1"/>
  <c r="P16" i="1"/>
  <c r="P17" i="1"/>
  <c r="P18" i="1"/>
  <c r="I18" i="1" s="1"/>
  <c r="P19" i="1"/>
  <c r="I19" i="1" s="1"/>
  <c r="P20" i="1"/>
  <c r="P21" i="1"/>
  <c r="P22" i="1"/>
  <c r="P23" i="1"/>
  <c r="P24" i="1"/>
  <c r="I24" i="1" s="1"/>
  <c r="P25" i="1"/>
  <c r="I25" i="1" s="1"/>
  <c r="P26" i="1"/>
  <c r="P27" i="1"/>
  <c r="P28" i="1"/>
  <c r="P29" i="1"/>
  <c r="P30" i="1"/>
  <c r="I30" i="1" s="1"/>
  <c r="P31" i="1"/>
  <c r="I31" i="1" s="1"/>
  <c r="P32" i="1"/>
  <c r="P33" i="1"/>
  <c r="P34" i="1"/>
  <c r="P35" i="1"/>
  <c r="P36" i="1"/>
  <c r="I36" i="1" s="1"/>
  <c r="P37" i="1"/>
  <c r="I37" i="1" s="1"/>
  <c r="P38" i="1"/>
  <c r="P39" i="1"/>
  <c r="P40" i="1"/>
  <c r="P41" i="1"/>
  <c r="P42" i="1"/>
  <c r="I42" i="1" s="1"/>
  <c r="N8" i="1"/>
  <c r="N20" i="1"/>
  <c r="N32" i="1"/>
  <c r="L15" i="1"/>
  <c r="L27" i="1"/>
  <c r="L33" i="1"/>
  <c r="J16" i="1"/>
  <c r="J28" i="1"/>
  <c r="J34" i="1"/>
  <c r="I8" i="1"/>
  <c r="I9" i="1"/>
  <c r="D9" i="1" s="1"/>
  <c r="I10" i="1"/>
  <c r="D10" i="1" s="1"/>
  <c r="J10" i="1" s="1"/>
  <c r="I11" i="1"/>
  <c r="I14" i="1"/>
  <c r="I15" i="1"/>
  <c r="D15" i="1" s="1"/>
  <c r="I16" i="1"/>
  <c r="D16" i="1" s="1"/>
  <c r="I17" i="1"/>
  <c r="I20" i="1"/>
  <c r="I21" i="1"/>
  <c r="D21" i="1" s="1"/>
  <c r="I22" i="1"/>
  <c r="D22" i="1" s="1"/>
  <c r="J22" i="1" s="1"/>
  <c r="I23" i="1"/>
  <c r="I26" i="1"/>
  <c r="I27" i="1"/>
  <c r="D27" i="1" s="1"/>
  <c r="I28" i="1"/>
  <c r="D28" i="1" s="1"/>
  <c r="I29" i="1"/>
  <c r="I32" i="1"/>
  <c r="I33" i="1"/>
  <c r="D33" i="1" s="1"/>
  <c r="I34" i="1"/>
  <c r="D34" i="1" s="1"/>
  <c r="I35" i="1"/>
  <c r="D35" i="1" s="1"/>
  <c r="I38" i="1"/>
  <c r="I39" i="1"/>
  <c r="D39" i="1" s="1"/>
  <c r="L39" i="1" s="1"/>
  <c r="I40" i="1"/>
  <c r="D40" i="1" s="1"/>
  <c r="F40" i="1" s="1"/>
  <c r="I41" i="1"/>
  <c r="F16" i="1"/>
  <c r="F34" i="1"/>
  <c r="E8" i="1"/>
  <c r="E9" i="1"/>
  <c r="E10" i="1"/>
  <c r="E11" i="1"/>
  <c r="E12" i="1"/>
  <c r="D12" i="1" s="1"/>
  <c r="E13" i="1"/>
  <c r="E14" i="1"/>
  <c r="E15" i="1"/>
  <c r="E16" i="1"/>
  <c r="E17" i="1"/>
  <c r="E18" i="1"/>
  <c r="D18" i="1" s="1"/>
  <c r="E19" i="1"/>
  <c r="E20" i="1"/>
  <c r="E21" i="1"/>
  <c r="E22" i="1"/>
  <c r="E23" i="1"/>
  <c r="E24" i="1"/>
  <c r="D24" i="1" s="1"/>
  <c r="E25" i="1"/>
  <c r="E26" i="1"/>
  <c r="E27" i="1"/>
  <c r="E28" i="1"/>
  <c r="E29" i="1"/>
  <c r="E30" i="1"/>
  <c r="D30" i="1" s="1"/>
  <c r="E31" i="1"/>
  <c r="E32" i="1"/>
  <c r="E33" i="1"/>
  <c r="E34" i="1"/>
  <c r="E35" i="1"/>
  <c r="E36" i="1"/>
  <c r="D36" i="1" s="1"/>
  <c r="E37" i="1"/>
  <c r="E38" i="1"/>
  <c r="E39" i="1"/>
  <c r="E40" i="1"/>
  <c r="E41" i="1"/>
  <c r="E42" i="1"/>
  <c r="D42" i="1" s="1"/>
  <c r="D8" i="1"/>
  <c r="D13" i="1"/>
  <c r="D14" i="1"/>
  <c r="D19" i="1"/>
  <c r="D20" i="1"/>
  <c r="D25" i="1"/>
  <c r="D26" i="1"/>
  <c r="N26" i="1" s="1"/>
  <c r="D31" i="1"/>
  <c r="D32" i="1"/>
  <c r="D37" i="1"/>
  <c r="D38" i="1"/>
  <c r="N38" i="1" s="1"/>
  <c r="D41" i="1"/>
  <c r="N35" i="1" l="1"/>
  <c r="T35" i="1"/>
  <c r="F35" i="1"/>
  <c r="J35" i="1"/>
  <c r="L35" i="1"/>
  <c r="J42" i="1"/>
  <c r="L42" i="1"/>
  <c r="N42" i="1"/>
  <c r="F42" i="1"/>
  <c r="T42" i="1"/>
  <c r="L36" i="1"/>
  <c r="N36" i="1"/>
  <c r="J36" i="1"/>
  <c r="T36" i="1"/>
  <c r="F36" i="1"/>
  <c r="J30" i="1"/>
  <c r="L30" i="1"/>
  <c r="N30" i="1"/>
  <c r="T30" i="1"/>
  <c r="F30" i="1"/>
  <c r="L24" i="1"/>
  <c r="N24" i="1"/>
  <c r="J24" i="1"/>
  <c r="T24" i="1"/>
  <c r="F24" i="1"/>
  <c r="L18" i="1"/>
  <c r="N18" i="1"/>
  <c r="J18" i="1"/>
  <c r="T18" i="1"/>
  <c r="F18" i="1"/>
  <c r="J12" i="1"/>
  <c r="L12" i="1"/>
  <c r="N12" i="1"/>
  <c r="T12" i="1"/>
  <c r="F12" i="1"/>
  <c r="N41" i="1"/>
  <c r="T41" i="1"/>
  <c r="J41" i="1"/>
  <c r="L41" i="1"/>
  <c r="F22" i="1"/>
  <c r="D11" i="1"/>
  <c r="J37" i="1"/>
  <c r="L37" i="1"/>
  <c r="N37" i="1"/>
  <c r="T37" i="1"/>
  <c r="F37" i="1"/>
  <c r="T28" i="1"/>
  <c r="L28" i="1"/>
  <c r="N28" i="1"/>
  <c r="L13" i="1"/>
  <c r="N13" i="1"/>
  <c r="T13" i="1"/>
  <c r="F13" i="1"/>
  <c r="J13" i="1"/>
  <c r="D17" i="1"/>
  <c r="T9" i="1"/>
  <c r="F9" i="1"/>
  <c r="J9" i="1"/>
  <c r="N9" i="1"/>
  <c r="T34" i="1"/>
  <c r="L34" i="1"/>
  <c r="N34" i="1"/>
  <c r="T16" i="1"/>
  <c r="L16" i="1"/>
  <c r="N16" i="1"/>
  <c r="L9" i="1"/>
  <c r="J32" i="1"/>
  <c r="L32" i="1"/>
  <c r="T32" i="1"/>
  <c r="F32" i="1"/>
  <c r="T20" i="1"/>
  <c r="J20" i="1"/>
  <c r="L20" i="1"/>
  <c r="F20" i="1"/>
  <c r="T8" i="1"/>
  <c r="J8" i="1"/>
  <c r="L8" i="1"/>
  <c r="F8" i="1"/>
  <c r="F28" i="1"/>
  <c r="F33" i="1"/>
  <c r="T33" i="1"/>
  <c r="J33" i="1"/>
  <c r="N33" i="1"/>
  <c r="D23" i="1"/>
  <c r="F15" i="1"/>
  <c r="T15" i="1"/>
  <c r="J15" i="1"/>
  <c r="N15" i="1"/>
  <c r="J40" i="1"/>
  <c r="J19" i="1"/>
  <c r="L19" i="1"/>
  <c r="N19" i="1"/>
  <c r="T19" i="1"/>
  <c r="F19" i="1"/>
  <c r="N40" i="1"/>
  <c r="T40" i="1"/>
  <c r="L40" i="1"/>
  <c r="F26" i="1"/>
  <c r="J26" i="1"/>
  <c r="L26" i="1"/>
  <c r="T26" i="1"/>
  <c r="T38" i="1"/>
  <c r="J38" i="1"/>
  <c r="L38" i="1"/>
  <c r="F38" i="1"/>
  <c r="T39" i="1"/>
  <c r="J39" i="1"/>
  <c r="N39" i="1"/>
  <c r="F39" i="1"/>
  <c r="T21" i="1"/>
  <c r="J21" i="1"/>
  <c r="N21" i="1"/>
  <c r="F21" i="1"/>
  <c r="T10" i="1"/>
  <c r="F10" i="1"/>
  <c r="L10" i="1"/>
  <c r="N10" i="1"/>
  <c r="J25" i="1"/>
  <c r="L25" i="1"/>
  <c r="N25" i="1"/>
  <c r="T25" i="1"/>
  <c r="F25" i="1"/>
  <c r="J31" i="1"/>
  <c r="L31" i="1"/>
  <c r="N31" i="1"/>
  <c r="T31" i="1"/>
  <c r="F31" i="1"/>
  <c r="F41" i="1"/>
  <c r="N22" i="1"/>
  <c r="T22" i="1"/>
  <c r="L22" i="1"/>
  <c r="D29" i="1"/>
  <c r="J14" i="1"/>
  <c r="L14" i="1"/>
  <c r="T14" i="1"/>
  <c r="F14" i="1"/>
  <c r="L21" i="1"/>
  <c r="T27" i="1"/>
  <c r="F27" i="1"/>
  <c r="J27" i="1"/>
  <c r="N27" i="1"/>
  <c r="N14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N17" i="1" l="1"/>
  <c r="T17" i="1"/>
  <c r="F17" i="1"/>
  <c r="J17" i="1"/>
  <c r="L17" i="1"/>
  <c r="N29" i="1"/>
  <c r="T29" i="1"/>
  <c r="F29" i="1"/>
  <c r="J29" i="1"/>
  <c r="L29" i="1"/>
  <c r="L23" i="1"/>
  <c r="N23" i="1"/>
  <c r="T23" i="1"/>
  <c r="F23" i="1"/>
  <c r="J23" i="1"/>
  <c r="N11" i="1"/>
  <c r="T11" i="1"/>
  <c r="F11" i="1"/>
  <c r="J11" i="1"/>
  <c r="L11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Z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<sst xmlns="http://schemas.openxmlformats.org/spreadsheetml/2006/main" count="809" uniqueCount="332">
  <si>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</si>
  <si>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</si>
  <si>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</si>
  <si>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</si>
  <si>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</si>
  <si>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</si>
  <si>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</si>
  <si>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</si>
  <si>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</si>
  <si>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</si>
  <si>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</si>
  <si>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</si>
  <si>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</si>
  <si>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</si>
  <si>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</si>
  <si>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</si>
  <si>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</si>
  <si>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</si>
  <si>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</si>
  <si>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</si>
  <si>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</si>
  <si>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</si>
  <si>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</si>
  <si>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</si>
  <si>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</si>
  <si>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</si>
  <si>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</si>
  <si>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</si>
  <si>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</si>
  <si>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</si>
  <si>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</si>
  <si>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</si>
  <si>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</si>
  <si>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</si>
  <si>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</si>
  <si>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</si>
  <si>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</si>
  <si>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</si>
  <si>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</si>
  <si>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</si>
  <si>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</si>
  <si>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</si>
  <si>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</si>
  <si>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</si>
  <si>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</si>
  <si>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</si>
  <si>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</si>
  <si>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</si>
  <si>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</si>
  <si>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</si>
  <si>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</si>
  <si>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</si>
  <si>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</si>
  <si>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</si>
  <si>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</si>
  <si>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</si>
  <si>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</si>
  <si>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</si>
  <si>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</si>
  <si>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</si>
  <si>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</si>
  <si>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</si>
  <si>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</si>
  <si>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</si>
  <si>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</si>
  <si>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</si>
  <si>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</si>
  <si>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</si>
  <si>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</si>
  <si>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</si>
  <si>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</si>
  <si>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</si>
  <si>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</si>
  <si>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</si>
  <si>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</si>
  <si>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</si>
  <si>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</si>
  <si>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</si>
  <si>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</si>
  <si>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</si>
  <si>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</si>
  <si>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</si>
  <si>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</si>
  <si>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</si>
  <si>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</si>
  <si>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</si>
  <si>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</si>
  <si>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</si>
  <si>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</si>
  <si>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</si>
  <si>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</si>
  <si>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</si>
  <si>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</si>
  <si>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</si>
  <si>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</si>
  <si>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</si>
  <si>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</si>
  <si>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</si>
  <si>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</si>
  <si>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</si>
  <si>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</si>
  <si>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</si>
  <si>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</si>
  <si>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</si>
  <si>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</si>
  <si>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</si>
  <si>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</si>
  <si>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</si>
  <si>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</si>
  <si>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</si>
  <si>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</si>
  <si>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</si>
  <si>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</si>
  <si>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</si>
  <si>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</si>
  <si>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</si>
  <si>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</si>
  <si>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</si>
  <si>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</si>
  <si>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</si>
  <si>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</si>
  <si>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</si>
  <si>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</si>
  <si>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</si>
  <si>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</si>
  <si>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</si>
  <si>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</si>
  <si>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</si>
  <si>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</si>
  <si>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</si>
  <si>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</si>
  <si>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</si>
  <si>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</si>
  <si>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</si>
  <si>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</si>
  <si>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</si>
  <si>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</si>
  <si>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</si>
  <si>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</si>
  <si>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</si>
  <si>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</si>
  <si>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</si>
  <si>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</si>
  <si>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</si>
  <si>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</si>
  <si>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</si>
  <si>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</si>
  <si>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</si>
  <si>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</si>
  <si>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</si>
  <si>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</si>
  <si>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</si>
  <si>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</si>
  <si>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</si>
  <si>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</si>
  <si>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</si>
  <si>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</si>
  <si>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</si>
  <si>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</si>
  <si>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</si>
  <si>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</si>
  <si>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</si>
  <si>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</si>
  <si>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</si>
  <si>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</si>
  <si>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</si>
  <si>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</si>
  <si>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</si>
  <si>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</si>
  <si>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</si>
  <si>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</si>
  <si>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</si>
  <si>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</si>
  <si>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</si>
  <si>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</si>
  <si>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</si>
  <si>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</si>
  <si>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</si>
  <si>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</si>
  <si>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</si>
  <si>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</si>
  <si>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</si>
  <si>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</si>
  <si>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</si>
  <si>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</si>
  <si>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</si>
  <si>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</si>
  <si>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</si>
  <si>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</si>
  <si>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</si>
  <si>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</si>
  <si>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</si>
  <si>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</si>
  <si>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</si>
  <si>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</si>
  <si>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</si>
  <si>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</si>
  <si>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</si>
  <si>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</si>
  <si>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</si>
  <si>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</si>
  <si>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</si>
  <si>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</si>
  <si>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</si>
  <si>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</si>
  <si>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</si>
  <si>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</si>
  <si>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</si>
  <si>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</si>
  <si>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</si>
  <si>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</si>
  <si>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</si>
  <si>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</si>
  <si>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</si>
  <si>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</si>
  <si>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</si>
  <si>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</si>
  <si>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</si>
  <si>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</si>
  <si>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</si>
  <si>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</si>
  <si>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</si>
  <si>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</si>
  <si>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</si>
  <si>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</si>
  <si>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</si>
  <si>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</si>
  <si>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</si>
  <si>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</si>
  <si>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</si>
  <si>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</si>
  <si>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</si>
  <si>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</si>
  <si>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</si>
  <si>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</si>
  <si>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</si>
  <si>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</si>
  <si>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</si>
  <si>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</si>
  <si>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</si>
  <si>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</si>
  <si>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</si>
  <si>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</si>
  <si>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</si>
  <si>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</si>
  <si>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</si>
  <si>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</si>
  <si>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</si>
  <si>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</si>
  <si>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</si>
  <si>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</si>
  <si>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</si>
  <si>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</si>
  <si>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</si>
  <si>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</si>
  <si>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</si>
  <si>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</si>
  <si>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10000</t>
  </si>
  <si>
    <t>水洗化人口等（令和6年度実績）</t>
    <phoneticPr fontId="3"/>
  </si>
  <si>
    <t>し尿処理の状況（令和6年度実績）</t>
    <phoneticPr fontId="3"/>
  </si>
  <si>
    <t>10201</t>
  </si>
  <si>
    <t>前橋市</t>
  </si>
  <si>
    <t/>
  </si>
  <si>
    <t>○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</si>
  <si>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</si>
  <si>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</si>
  <si>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</si>
  <si>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</si>
  <si>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</si>
  <si>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</si>
  <si>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</si>
  <si>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</si>
  <si>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</si>
  <si>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</si>
  <si>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</si>
  <si>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</si>
  <si>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</si>
  <si>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</si>
  <si>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</si>
  <si>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</si>
  <si>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</si>
  <si>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</si>
  <si>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</si>
  <si>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</si>
  <si>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</si>
  <si>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</si>
  <si>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</si>
  <si>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</si>
  <si>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</si>
  <si>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</si>
  <si>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</si>
  <si>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</si>
  <si>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</si>
  <si>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</si>
  <si>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</si>
  <si>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</si>
  <si>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</si>
  <si>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</si>
  <si>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</si>
  <si>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</si>
  <si>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</si>
  <si>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</si>
  <si>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</si>
  <si>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</si>
  <si>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</si>
  <si>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</si>
  <si>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</si>
  <si>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</si>
  <si>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</si>
  <si>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</si>
  <si>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</si>
  <si>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</si>
  <si>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</si>
  <si>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</si>
  <si>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</si>
  <si>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</si>
  <si>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</si>
  <si>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昭和村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</si>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</sst>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44</v>
      </c>
      <c r="B7" s="108" t="s">
        <v>257</v>
      </c>
      <c r="C7" s="92" t="s">
        <v>198</v>
      </c>
      <c r="D7" s="93">
        <f>+SUM(E7,+I7)</f>
        <v>1910039</v>
      </c>
      <c r="E7" s="93">
        <f>+SUM(G7+H7)</f>
        <v>70457.080234833658</v>
      </c>
      <c r="F7" s="94">
        <f>IF(D7&gt;0,E7/D7*100,"-")</f>
        <v>3.6887770477374371</v>
      </c>
      <c r="G7" s="93">
        <f>SUM(G$8:G$207)</f>
        <v>70439.080234833658</v>
      </c>
      <c r="H7" s="93">
        <f>SUM(H$8:H$207)</f>
        <v>18</v>
      </c>
      <c r="I7" s="93">
        <f>+SUM(K7,+M7,O7+P7)</f>
        <v>1839581.9197651662</v>
      </c>
      <c r="J7" s="94">
        <f>IF(D7&gt;0,I7/D7*100,"-")</f>
        <v>96.311222952262554</v>
      </c>
      <c r="K7" s="93">
        <f>SUM(K$8:K$207)</f>
        <v>989816</v>
      </c>
      <c r="L7" s="94">
        <f>IF(D7&gt;0,K7/D7*100,"-")</f>
        <v>51.821769084296186</v>
      </c>
      <c r="M7" s="93">
        <f>SUM(M$8:M$207)</f>
        <v>17684</v>
      </c>
      <c r="N7" s="94">
        <f>IF(D7&gt;0,M7/D7*100,"-")</f>
        <v>0.92584496965768759</v>
      </c>
      <c r="O7" s="91">
        <f>SUM(O$8:O$207)</f>
        <v>92810</v>
      </c>
      <c r="P7" s="93">
        <f>SUM(Q7:S7)</f>
        <v>739271.91976516624</v>
      </c>
      <c r="Q7" s="93">
        <f>SUM(Q$8:Q$207)</f>
        <v>305285.95499999996</v>
      </c>
      <c r="R7" s="93">
        <f>SUM(R$8:R$207)</f>
        <v>433842.96476516634</v>
      </c>
      <c r="S7" s="93">
        <f>SUM(S$8:S$207)</f>
        <v>143</v>
      </c>
      <c r="T7" s="94">
        <f>IF(D7&gt;0,P7/D7*100,"-")</f>
        <v>38.704545811115175</v>
      </c>
      <c r="U7" s="93">
        <f>SUM(U$8:U$207)</f>
        <v>79943</v>
      </c>
      <c r="V7" s="95">
        <f t="shared" ref="V7:AC7" si="0">COUNTIF(V$8:V$207,"○")</f>
        <v>21</v>
      </c>
      <c r="W7" s="95">
        <f t="shared" si="0"/>
        <v>1</v>
      </c>
      <c r="X7" s="95">
        <f t="shared" si="0"/>
        <v>0</v>
      </c>
      <c r="Y7" s="95">
        <f t="shared" si="0"/>
        <v>13</v>
      </c>
      <c r="Z7" s="95">
        <f t="shared" si="0"/>
        <v>12</v>
      </c>
      <c r="AA7" s="95">
        <f t="shared" si="0"/>
        <v>1</v>
      </c>
      <c r="AB7" s="95">
        <f t="shared" si="0"/>
        <v>3</v>
      </c>
      <c r="AC7" s="95">
        <f t="shared" si="0"/>
        <v>19</v>
      </c>
    </row>
    <row r="8" spans="1:31" ht="13.5" customHeight="1">
      <c r="A8" s="85" t="s">
        <v>44</v>
      </c>
      <c r="B8" s="86" t="s">
        <v>260</v>
      </c>
      <c r="C8" s="85" t="s">
        <v>261</v>
      </c>
      <c r="D8" s="87">
        <f>+SUM(E8,+I8)</f>
        <v>329281</v>
      </c>
      <c r="E8" s="87">
        <f>+SUM(G8+H8)</f>
        <v>4934</v>
      </c>
      <c r="F8" s="106">
        <f>IF(D8&gt;0,E8/D8*100,"-")</f>
        <v>1.4984162463063464</v>
      </c>
      <c r="G8" s="87">
        <v>4934</v>
      </c>
      <c r="H8" s="87">
        <v>0</v>
      </c>
      <c r="I8" s="87">
        <f>+SUM(K8,+M8,O8+P8)</f>
        <v>324347</v>
      </c>
      <c r="J8" s="88">
        <f>IF(D8&gt;0,I8/D8*100,"-")</f>
        <v>98.501583753693652</v>
      </c>
      <c r="K8" s="87">
        <v>229758</v>
      </c>
      <c r="L8" s="88">
        <f>IF(D8&gt;0,K8/D8*100,"-")</f>
        <v>69.775662731830863</v>
      </c>
      <c r="M8" s="87">
        <v>2780</v>
      </c>
      <c r="N8" s="88">
        <f>IF(D8&gt;0,M8/D8*100,"-")</f>
        <v>0.8442637139707424</v>
      </c>
      <c r="O8" s="87">
        <v>23379</v>
      </c>
      <c r="P8" s="87">
        <f>SUM(Q8:S8)</f>
        <v>68430</v>
      </c>
      <c r="Q8" s="87">
        <v>18291</v>
      </c>
      <c r="R8" s="87">
        <v>50139</v>
      </c>
      <c r="S8" s="87">
        <v>0</v>
      </c>
      <c r="T8" s="88">
        <f>IF(D8&gt;0,P8/D8*100,"-")</f>
        <v>20.781642426984856</v>
      </c>
      <c r="U8" s="87">
        <v>10104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44</v>
      </c>
      <c r="B9" s="86" t="s">
        <v>264</v>
      </c>
      <c r="C9" s="85" t="s">
        <v>265</v>
      </c>
      <c r="D9" s="87">
        <f>+SUM(E9,+I9)</f>
        <v>366351</v>
      </c>
      <c r="E9" s="87">
        <f>+SUM(G9+H9)</f>
        <v>4699</v>
      </c>
      <c r="F9" s="106">
        <f>IF(D9&gt;0,E9/D9*100,"-")</f>
        <v>1.2826496993320613</v>
      </c>
      <c r="G9" s="87">
        <v>4699</v>
      </c>
      <c r="H9" s="87">
        <v>0</v>
      </c>
      <c r="I9" s="87">
        <f>+SUM(K9,+M9,O9+P9)</f>
        <v>361652</v>
      </c>
      <c r="J9" s="88">
        <f>IF(D9&gt;0,I9/D9*100,"-")</f>
        <v>98.717350300667945</v>
      </c>
      <c r="K9" s="87">
        <v>269467</v>
      </c>
      <c r="L9" s="88">
        <f>IF(D9&gt;0,K9/D9*100,"-")</f>
        <v>73.554323585850724</v>
      </c>
      <c r="M9" s="87">
        <v>0</v>
      </c>
      <c r="N9" s="88">
        <f>IF(D9&gt;0,M9/D9*100,"-")</f>
        <v>0</v>
      </c>
      <c r="O9" s="87">
        <v>2529</v>
      </c>
      <c r="P9" s="87">
        <f>SUM(Q9:S9)</f>
        <v>89656</v>
      </c>
      <c r="Q9" s="87">
        <v>43697</v>
      </c>
      <c r="R9" s="87">
        <v>45959</v>
      </c>
      <c r="S9" s="87">
        <v>0</v>
      </c>
      <c r="T9" s="88">
        <f>IF(D9&gt;0,P9/D9*100,"-")</f>
        <v>24.472705137968777</v>
      </c>
      <c r="U9" s="87">
        <v>7460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44</v>
      </c>
      <c r="B10" s="86" t="s">
        <v>266</v>
      </c>
      <c r="C10" s="85" t="s">
        <v>267</v>
      </c>
      <c r="D10" s="87">
        <f>+SUM(E10,+I10)</f>
        <v>101516</v>
      </c>
      <c r="E10" s="87">
        <f>+SUM(G10+H10)</f>
        <v>4012</v>
      </c>
      <c r="F10" s="106">
        <f>IF(D10&gt;0,E10/D10*100,"-")</f>
        <v>3.9520863706213798</v>
      </c>
      <c r="G10" s="87">
        <v>4012</v>
      </c>
      <c r="H10" s="87">
        <v>0</v>
      </c>
      <c r="I10" s="87">
        <f>+SUM(K10,+M10,O10+P10)</f>
        <v>97504</v>
      </c>
      <c r="J10" s="88">
        <f>IF(D10&gt;0,I10/D10*100,"-")</f>
        <v>96.047913629378627</v>
      </c>
      <c r="K10" s="87">
        <v>76394</v>
      </c>
      <c r="L10" s="88">
        <f>IF(D10&gt;0,K10/D10*100,"-")</f>
        <v>75.253162063123057</v>
      </c>
      <c r="M10" s="87">
        <v>0</v>
      </c>
      <c r="N10" s="88">
        <f>IF(D10&gt;0,M10/D10*100,"-")</f>
        <v>0</v>
      </c>
      <c r="O10" s="87">
        <v>3341</v>
      </c>
      <c r="P10" s="87">
        <f>SUM(Q10:S10)</f>
        <v>17769</v>
      </c>
      <c r="Q10" s="87">
        <v>9559</v>
      </c>
      <c r="R10" s="87">
        <v>8210</v>
      </c>
      <c r="S10" s="87">
        <v>0</v>
      </c>
      <c r="T10" s="88">
        <f>IF(D10&gt;0,P10/D10*100,"-")</f>
        <v>17.503644745655858</v>
      </c>
      <c r="U10" s="87">
        <v>2579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44</v>
      </c>
      <c r="B11" s="86" t="s">
        <v>268</v>
      </c>
      <c r="C11" s="85" t="s">
        <v>269</v>
      </c>
      <c r="D11" s="87">
        <f>+SUM(E11,+I11)</f>
        <v>212002</v>
      </c>
      <c r="E11" s="87">
        <f>+SUM(G11+H11)</f>
        <v>15209</v>
      </c>
      <c r="F11" s="106">
        <f>IF(D11&gt;0,E11/D11*100,"-")</f>
        <v>7.1739889246327859</v>
      </c>
      <c r="G11" s="87">
        <v>15209</v>
      </c>
      <c r="H11" s="87">
        <v>0</v>
      </c>
      <c r="I11" s="87">
        <f>+SUM(K11,+M11,O11+P11)</f>
        <v>196793</v>
      </c>
      <c r="J11" s="88">
        <f>IF(D11&gt;0,I11/D11*100,"-")</f>
        <v>92.826011075367205</v>
      </c>
      <c r="K11" s="87">
        <v>69775</v>
      </c>
      <c r="L11" s="88">
        <f>IF(D11&gt;0,K11/D11*100,"-")</f>
        <v>32.91242535447779</v>
      </c>
      <c r="M11" s="87">
        <v>0</v>
      </c>
      <c r="N11" s="88">
        <f>IF(D11&gt;0,M11/D11*100,"-")</f>
        <v>0</v>
      </c>
      <c r="O11" s="87">
        <v>8277</v>
      </c>
      <c r="P11" s="87">
        <f>SUM(Q11:S11)</f>
        <v>118741</v>
      </c>
      <c r="Q11" s="87">
        <v>56877</v>
      </c>
      <c r="R11" s="87">
        <v>61864</v>
      </c>
      <c r="S11" s="87">
        <v>0</v>
      </c>
      <c r="T11" s="88">
        <f>IF(D11&gt;0,P11/D11*100,"-")</f>
        <v>56.009377270025752</v>
      </c>
      <c r="U11" s="87">
        <v>16012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44</v>
      </c>
      <c r="B12" s="86" t="s">
        <v>270</v>
      </c>
      <c r="C12" s="85" t="s">
        <v>271</v>
      </c>
      <c r="D12" s="87">
        <f>+SUM(E12,+I12)</f>
        <v>222837</v>
      </c>
      <c r="E12" s="87">
        <f>+SUM(G12+H12)</f>
        <v>8639</v>
      </c>
      <c r="F12" s="106">
        <f>IF(D12&gt;0,E12/D12*100,"-")</f>
        <v>3.876824764289593</v>
      </c>
      <c r="G12" s="87">
        <v>8639</v>
      </c>
      <c r="H12" s="87">
        <v>0</v>
      </c>
      <c r="I12" s="87">
        <f>+SUM(K12,+M12,O12+P12)</f>
        <v>214198</v>
      </c>
      <c r="J12" s="88">
        <f>IF(D12&gt;0,I12/D12*100,"-")</f>
        <v>96.123175235710406</v>
      </c>
      <c r="K12" s="87">
        <v>85743</v>
      </c>
      <c r="L12" s="88">
        <f>IF(D12&gt;0,K12/D12*100,"-")</f>
        <v>38.477900887195574</v>
      </c>
      <c r="M12" s="87">
        <v>11710</v>
      </c>
      <c r="N12" s="88">
        <f>IF(D12&gt;0,M12/D12*100,"-")</f>
        <v>5.2549621472197172</v>
      </c>
      <c r="O12" s="87">
        <v>12841</v>
      </c>
      <c r="P12" s="87">
        <f>SUM(Q12:S12)</f>
        <v>103904</v>
      </c>
      <c r="Q12" s="87">
        <v>43235</v>
      </c>
      <c r="R12" s="87">
        <v>60669</v>
      </c>
      <c r="S12" s="87">
        <v>0</v>
      </c>
      <c r="T12" s="88">
        <f>IF(D12&gt;0,P12/D12*100,"-")</f>
        <v>46.627804179736756</v>
      </c>
      <c r="U12" s="87">
        <v>15186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44</v>
      </c>
      <c r="B13" s="86" t="s">
        <v>272</v>
      </c>
      <c r="C13" s="85" t="s">
        <v>273</v>
      </c>
      <c r="D13" s="87">
        <f>+SUM(E13,+I13)</f>
        <v>43685</v>
      </c>
      <c r="E13" s="87">
        <f>+SUM(G13+H13)</f>
        <v>2769.0802348336597</v>
      </c>
      <c r="F13" s="106">
        <f>IF(D13&gt;0,E13/D13*100,"-")</f>
        <v>6.3387438132852454</v>
      </c>
      <c r="G13" s="87">
        <v>2769.0802348336597</v>
      </c>
      <c r="H13" s="87">
        <v>0</v>
      </c>
      <c r="I13" s="87">
        <f>+SUM(K13,+M13,O13+P13)</f>
        <v>40915.919765166342</v>
      </c>
      <c r="J13" s="88">
        <f>IF(D13&gt;0,I13/D13*100,"-")</f>
        <v>93.661256186714752</v>
      </c>
      <c r="K13" s="87">
        <v>26157</v>
      </c>
      <c r="L13" s="88">
        <f>IF(D13&gt;0,K13/D13*100,"-")</f>
        <v>59.876387776124531</v>
      </c>
      <c r="M13" s="87">
        <v>0</v>
      </c>
      <c r="N13" s="88">
        <f>IF(D13&gt;0,M13/D13*100,"-")</f>
        <v>0</v>
      </c>
      <c r="O13" s="87">
        <v>1937</v>
      </c>
      <c r="P13" s="87">
        <f>SUM(Q13:S13)</f>
        <v>12821.919765166338</v>
      </c>
      <c r="Q13" s="87">
        <v>5562.9549999999999</v>
      </c>
      <c r="R13" s="87">
        <v>7258.9647651663381</v>
      </c>
      <c r="S13" s="87">
        <v>0</v>
      </c>
      <c r="T13" s="88">
        <f>IF(D13&gt;0,P13/D13*100,"-")</f>
        <v>29.350852157871898</v>
      </c>
      <c r="U13" s="87">
        <v>1016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44</v>
      </c>
      <c r="B14" s="86" t="s">
        <v>274</v>
      </c>
      <c r="C14" s="85" t="s">
        <v>275</v>
      </c>
      <c r="D14" s="87">
        <f>+SUM(E14,+I14)</f>
        <v>73719</v>
      </c>
      <c r="E14" s="87">
        <f>+SUM(G14+H14)</f>
        <v>2472</v>
      </c>
      <c r="F14" s="106">
        <f>IF(D14&gt;0,E14/D14*100,"-")</f>
        <v>3.3532739185284663</v>
      </c>
      <c r="G14" s="87">
        <v>2472</v>
      </c>
      <c r="H14" s="87">
        <v>0</v>
      </c>
      <c r="I14" s="87">
        <f>+SUM(K14,+M14,O14+P14)</f>
        <v>71247</v>
      </c>
      <c r="J14" s="88">
        <f>IF(D14&gt;0,I14/D14*100,"-")</f>
        <v>96.646726081471542</v>
      </c>
      <c r="K14" s="87">
        <v>33020</v>
      </c>
      <c r="L14" s="88">
        <f>IF(D14&gt;0,K14/D14*100,"-")</f>
        <v>44.791709057366482</v>
      </c>
      <c r="M14" s="87">
        <v>1802</v>
      </c>
      <c r="N14" s="88">
        <f>IF(D14&gt;0,M14/D14*100,"-")</f>
        <v>2.44441731439656</v>
      </c>
      <c r="O14" s="87">
        <v>632</v>
      </c>
      <c r="P14" s="87">
        <f>SUM(Q14:S14)</f>
        <v>35793</v>
      </c>
      <c r="Q14" s="87">
        <v>10137</v>
      </c>
      <c r="R14" s="87">
        <v>25656</v>
      </c>
      <c r="S14" s="87">
        <v>0</v>
      </c>
      <c r="T14" s="88">
        <f>IF(D14&gt;0,P14/D14*100,"-")</f>
        <v>48.553290196557199</v>
      </c>
      <c r="U14" s="87">
        <v>3925</v>
      </c>
      <c r="V14" s="85" t="s">
        <v>263</v>
      </c>
      <c r="W14" s="85"/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44</v>
      </c>
      <c r="B15" s="86" t="s">
        <v>276</v>
      </c>
      <c r="C15" s="85" t="s">
        <v>277</v>
      </c>
      <c r="D15" s="87">
        <f>+SUM(E15,+I15)</f>
        <v>72265</v>
      </c>
      <c r="E15" s="87">
        <f>+SUM(G15+H15)</f>
        <v>6975</v>
      </c>
      <c r="F15" s="106">
        <f>IF(D15&gt;0,E15/D15*100,"-")</f>
        <v>9.6519753684356182</v>
      </c>
      <c r="G15" s="87">
        <v>6975</v>
      </c>
      <c r="H15" s="87">
        <v>0</v>
      </c>
      <c r="I15" s="87">
        <f>+SUM(K15,+M15,O15+P15)</f>
        <v>65290</v>
      </c>
      <c r="J15" s="88">
        <f>IF(D15&gt;0,I15/D15*100,"-")</f>
        <v>90.348024631564385</v>
      </c>
      <c r="K15" s="87">
        <v>29561</v>
      </c>
      <c r="L15" s="88">
        <f>IF(D15&gt;0,K15/D15*100,"-")</f>
        <v>40.906386217394314</v>
      </c>
      <c r="M15" s="87">
        <v>719</v>
      </c>
      <c r="N15" s="88">
        <f>IF(D15&gt;0,M15/D15*100,"-")</f>
        <v>0.99494914550612334</v>
      </c>
      <c r="O15" s="87">
        <v>16591</v>
      </c>
      <c r="P15" s="87">
        <f>SUM(Q15:S15)</f>
        <v>18419</v>
      </c>
      <c r="Q15" s="87">
        <v>9382</v>
      </c>
      <c r="R15" s="87">
        <v>9037</v>
      </c>
      <c r="S15" s="87">
        <v>0</v>
      </c>
      <c r="T15" s="88">
        <f>IF(D15&gt;0,P15/D15*100,"-")</f>
        <v>25.488133951428772</v>
      </c>
      <c r="U15" s="87">
        <v>1282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44</v>
      </c>
      <c r="B16" s="86" t="s">
        <v>278</v>
      </c>
      <c r="C16" s="85" t="s">
        <v>279</v>
      </c>
      <c r="D16" s="87">
        <f>+SUM(E16,+I16)</f>
        <v>61760</v>
      </c>
      <c r="E16" s="87">
        <f>+SUM(G16+H16)</f>
        <v>2753</v>
      </c>
      <c r="F16" s="106">
        <f>IF(D16&gt;0,E16/D16*100,"-")</f>
        <v>4.4575777202072535</v>
      </c>
      <c r="G16" s="87">
        <v>2753</v>
      </c>
      <c r="H16" s="87">
        <v>0</v>
      </c>
      <c r="I16" s="87">
        <f>+SUM(K16,+M16,O16+P16)</f>
        <v>59007</v>
      </c>
      <c r="J16" s="88">
        <f>IF(D16&gt;0,I16/D16*100,"-")</f>
        <v>95.542422279792746</v>
      </c>
      <c r="K16" s="87">
        <v>16537</v>
      </c>
      <c r="L16" s="88">
        <f>IF(D16&gt;0,K16/D16*100,"-")</f>
        <v>26.776230569948183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42470</v>
      </c>
      <c r="Q16" s="87">
        <v>15287</v>
      </c>
      <c r="R16" s="87">
        <v>27183</v>
      </c>
      <c r="S16" s="87">
        <v>0</v>
      </c>
      <c r="T16" s="88">
        <f>IF(D16&gt;0,P16/D16*100,"-")</f>
        <v>68.766191709844563</v>
      </c>
      <c r="U16" s="87">
        <v>1206</v>
      </c>
      <c r="V16" s="85" t="s">
        <v>263</v>
      </c>
      <c r="W16" s="85"/>
      <c r="X16" s="85"/>
      <c r="Y16" s="85"/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44</v>
      </c>
      <c r="B17" s="86" t="s">
        <v>280</v>
      </c>
      <c r="C17" s="85" t="s">
        <v>281</v>
      </c>
      <c r="D17" s="87">
        <f>+SUM(E17,+I17)</f>
        <v>44896</v>
      </c>
      <c r="E17" s="87">
        <f>+SUM(G17+H17)</f>
        <v>1769</v>
      </c>
      <c r="F17" s="106">
        <f>IF(D17&gt;0,E17/D17*100,"-")</f>
        <v>3.9402173913043481</v>
      </c>
      <c r="G17" s="87">
        <v>1767</v>
      </c>
      <c r="H17" s="87">
        <v>2</v>
      </c>
      <c r="I17" s="87">
        <f>+SUM(K17,+M17,O17+P17)</f>
        <v>43127</v>
      </c>
      <c r="J17" s="88">
        <f>IF(D17&gt;0,I17/D17*100,"-")</f>
        <v>96.059782608695656</v>
      </c>
      <c r="K17" s="87">
        <v>9392</v>
      </c>
      <c r="L17" s="88">
        <f>IF(D17&gt;0,K17/D17*100,"-")</f>
        <v>20.919458303635068</v>
      </c>
      <c r="M17" s="87">
        <v>0</v>
      </c>
      <c r="N17" s="88">
        <f>IF(D17&gt;0,M17/D17*100,"-")</f>
        <v>0</v>
      </c>
      <c r="O17" s="87">
        <v>1489</v>
      </c>
      <c r="P17" s="87">
        <f>SUM(Q17:S17)</f>
        <v>32246</v>
      </c>
      <c r="Q17" s="87">
        <v>15024</v>
      </c>
      <c r="R17" s="87">
        <v>17222</v>
      </c>
      <c r="S17" s="87">
        <v>0</v>
      </c>
      <c r="T17" s="88">
        <f>IF(D17&gt;0,P17/D17*100,"-")</f>
        <v>71.823770491803273</v>
      </c>
      <c r="U17" s="87">
        <v>1379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44</v>
      </c>
      <c r="B18" s="86" t="s">
        <v>282</v>
      </c>
      <c r="C18" s="85" t="s">
        <v>283</v>
      </c>
      <c r="D18" s="87">
        <f>+SUM(E18,+I18)</f>
        <v>54026</v>
      </c>
      <c r="E18" s="87">
        <f>+SUM(G18+H18)</f>
        <v>1970</v>
      </c>
      <c r="F18" s="106">
        <f>IF(D18&gt;0,E18/D18*100,"-")</f>
        <v>3.6463924776959242</v>
      </c>
      <c r="G18" s="87">
        <v>1970</v>
      </c>
      <c r="H18" s="87">
        <v>0</v>
      </c>
      <c r="I18" s="87">
        <f>+SUM(K18,+M18,O18+P18)</f>
        <v>52056</v>
      </c>
      <c r="J18" s="88">
        <f>IF(D18&gt;0,I18/D18*100,"-")</f>
        <v>96.353607522304074</v>
      </c>
      <c r="K18" s="87">
        <v>16894</v>
      </c>
      <c r="L18" s="88">
        <f>IF(D18&gt;0,K18/D18*100,"-")</f>
        <v>31.270129197053269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35162</v>
      </c>
      <c r="Q18" s="87">
        <v>15941</v>
      </c>
      <c r="R18" s="87">
        <v>19221</v>
      </c>
      <c r="S18" s="87">
        <v>0</v>
      </c>
      <c r="T18" s="88">
        <f>IF(D18&gt;0,P18/D18*100,"-")</f>
        <v>65.083478325250809</v>
      </c>
      <c r="U18" s="87">
        <v>931</v>
      </c>
      <c r="V18" s="85"/>
      <c r="W18" s="85"/>
      <c r="X18" s="85"/>
      <c r="Y18" s="85" t="s">
        <v>263</v>
      </c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44</v>
      </c>
      <c r="B19" s="86" t="s">
        <v>284</v>
      </c>
      <c r="C19" s="85" t="s">
        <v>285</v>
      </c>
      <c r="D19" s="87">
        <f>+SUM(E19,+I19)</f>
        <v>48558</v>
      </c>
      <c r="E19" s="87">
        <f>+SUM(G19+H19)</f>
        <v>2175</v>
      </c>
      <c r="F19" s="106">
        <f>IF(D19&gt;0,E19/D19*100,"-")</f>
        <v>4.4791795378722359</v>
      </c>
      <c r="G19" s="87">
        <v>2175</v>
      </c>
      <c r="H19" s="87">
        <v>0</v>
      </c>
      <c r="I19" s="87">
        <f>+SUM(K19,+M19,O19+P19)</f>
        <v>46383</v>
      </c>
      <c r="J19" s="88">
        <f>IF(D19&gt;0,I19/D19*100,"-")</f>
        <v>95.520820462127759</v>
      </c>
      <c r="K19" s="87">
        <v>14709</v>
      </c>
      <c r="L19" s="88">
        <f>IF(D19&gt;0,K19/D19*100,"-")</f>
        <v>30.291610033362165</v>
      </c>
      <c r="M19" s="87">
        <v>0</v>
      </c>
      <c r="N19" s="88">
        <f>IF(D19&gt;0,M19/D19*100,"-")</f>
        <v>0</v>
      </c>
      <c r="O19" s="87">
        <v>674</v>
      </c>
      <c r="P19" s="87">
        <f>SUM(Q19:S19)</f>
        <v>31000</v>
      </c>
      <c r="Q19" s="87">
        <v>12569</v>
      </c>
      <c r="R19" s="87">
        <v>18431</v>
      </c>
      <c r="S19" s="87">
        <v>0</v>
      </c>
      <c r="T19" s="88">
        <f>IF(D19&gt;0,P19/D19*100,"-")</f>
        <v>63.841179620247956</v>
      </c>
      <c r="U19" s="87">
        <v>1054</v>
      </c>
      <c r="V19" s="85"/>
      <c r="W19" s="85"/>
      <c r="X19" s="85"/>
      <c r="Y19" s="85" t="s">
        <v>263</v>
      </c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44</v>
      </c>
      <c r="B20" s="86" t="s">
        <v>286</v>
      </c>
      <c r="C20" s="85" t="s">
        <v>287</v>
      </c>
      <c r="D20" s="87">
        <f>+SUM(E20,+I20)</f>
        <v>14634</v>
      </c>
      <c r="E20" s="87">
        <f>+SUM(G20+H20)</f>
        <v>116</v>
      </c>
      <c r="F20" s="106">
        <f>IF(D20&gt;0,E20/D20*100,"-")</f>
        <v>0.79267459341260083</v>
      </c>
      <c r="G20" s="87">
        <v>116</v>
      </c>
      <c r="H20" s="87">
        <v>0</v>
      </c>
      <c r="I20" s="87">
        <f>+SUM(K20,+M20,O20+P20)</f>
        <v>14518</v>
      </c>
      <c r="J20" s="88">
        <f>IF(D20&gt;0,I20/D20*100,"-")</f>
        <v>99.207325406587401</v>
      </c>
      <c r="K20" s="87">
        <v>5853</v>
      </c>
      <c r="L20" s="88">
        <f>IF(D20&gt;0,K20/D20*100,"-")</f>
        <v>39.995899958999594</v>
      </c>
      <c r="M20" s="87">
        <v>0</v>
      </c>
      <c r="N20" s="88">
        <f>IF(D20&gt;0,M20/D20*100,"-")</f>
        <v>0</v>
      </c>
      <c r="O20" s="87">
        <v>3405</v>
      </c>
      <c r="P20" s="87">
        <f>SUM(Q20:S20)</f>
        <v>5260</v>
      </c>
      <c r="Q20" s="87">
        <v>1405</v>
      </c>
      <c r="R20" s="87">
        <v>3780</v>
      </c>
      <c r="S20" s="87">
        <v>75</v>
      </c>
      <c r="T20" s="88">
        <f>IF(D20&gt;0,P20/D20*100,"-")</f>
        <v>35.943692770261038</v>
      </c>
      <c r="U20" s="87">
        <v>327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44</v>
      </c>
      <c r="B21" s="86" t="s">
        <v>288</v>
      </c>
      <c r="C21" s="85" t="s">
        <v>289</v>
      </c>
      <c r="D21" s="87">
        <f>+SUM(E21,+I21)</f>
        <v>22623</v>
      </c>
      <c r="E21" s="87">
        <f>+SUM(G21+H21)</f>
        <v>130</v>
      </c>
      <c r="F21" s="106">
        <f>IF(D21&gt;0,E21/D21*100,"-")</f>
        <v>0.57463643194978564</v>
      </c>
      <c r="G21" s="87">
        <v>130</v>
      </c>
      <c r="H21" s="87">
        <v>0</v>
      </c>
      <c r="I21" s="87">
        <f>+SUM(K21,+M21,O21+P21)</f>
        <v>22493</v>
      </c>
      <c r="J21" s="88">
        <f>IF(D21&gt;0,I21/D21*100,"-")</f>
        <v>99.425363568050216</v>
      </c>
      <c r="K21" s="87">
        <v>12200</v>
      </c>
      <c r="L21" s="88">
        <f>IF(D21&gt;0,K21/D21*100,"-")</f>
        <v>53.927418998364494</v>
      </c>
      <c r="M21" s="87">
        <v>0</v>
      </c>
      <c r="N21" s="88">
        <f>IF(D21&gt;0,M21/D21*100,"-")</f>
        <v>0</v>
      </c>
      <c r="O21" s="87">
        <v>3148</v>
      </c>
      <c r="P21" s="87">
        <f>SUM(Q21:S21)</f>
        <v>7145</v>
      </c>
      <c r="Q21" s="87">
        <v>2012</v>
      </c>
      <c r="R21" s="87">
        <v>5133</v>
      </c>
      <c r="S21" s="87">
        <v>0</v>
      </c>
      <c r="T21" s="88">
        <f>IF(D21&gt;0,P21/D21*100,"-")</f>
        <v>31.582902356009374</v>
      </c>
      <c r="U21" s="87">
        <v>228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44</v>
      </c>
      <c r="B22" s="86" t="s">
        <v>290</v>
      </c>
      <c r="C22" s="85" t="s">
        <v>291</v>
      </c>
      <c r="D22" s="87">
        <f>+SUM(E22,+I22)</f>
        <v>1017</v>
      </c>
      <c r="E22" s="87">
        <f>+SUM(G22+H22)</f>
        <v>21</v>
      </c>
      <c r="F22" s="106">
        <f>IF(D22&gt;0,E22/D22*100,"-")</f>
        <v>2.0648967551622417</v>
      </c>
      <c r="G22" s="87">
        <v>21</v>
      </c>
      <c r="H22" s="87">
        <v>0</v>
      </c>
      <c r="I22" s="87">
        <f>+SUM(K22,+M22,O22+P22)</f>
        <v>996</v>
      </c>
      <c r="J22" s="88">
        <f>IF(D22&gt;0,I22/D22*100,"-")</f>
        <v>97.935103244837762</v>
      </c>
      <c r="K22" s="87">
        <v>0</v>
      </c>
      <c r="L22" s="88">
        <f>IF(D22&gt;0,K22/D22*100,"-")</f>
        <v>0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996</v>
      </c>
      <c r="Q22" s="87">
        <v>0</v>
      </c>
      <c r="R22" s="87">
        <v>996</v>
      </c>
      <c r="S22" s="87">
        <v>0</v>
      </c>
      <c r="T22" s="88">
        <f>IF(D22&gt;0,P22/D22*100,"-")</f>
        <v>97.935103244837762</v>
      </c>
      <c r="U22" s="87">
        <v>10</v>
      </c>
      <c r="V22" s="85" t="s">
        <v>263</v>
      </c>
      <c r="W22" s="85"/>
      <c r="X22" s="85"/>
      <c r="Y22" s="85"/>
      <c r="Z22" s="85"/>
      <c r="AA22" s="85"/>
      <c r="AB22" s="85" t="s">
        <v>263</v>
      </c>
      <c r="AC22" s="85"/>
      <c r="AD22" s="184" t="s">
        <v>262</v>
      </c>
    </row>
    <row r="23" spans="1:30" ht="13.5" customHeight="1">
      <c r="A23" s="85" t="s">
        <v>44</v>
      </c>
      <c r="B23" s="86" t="s">
        <v>292</v>
      </c>
      <c r="C23" s="85" t="s">
        <v>293</v>
      </c>
      <c r="D23" s="87">
        <f>+SUM(E23,+I23)</f>
        <v>1519</v>
      </c>
      <c r="E23" s="87">
        <f>+SUM(G23+H23)</f>
        <v>215</v>
      </c>
      <c r="F23" s="106">
        <f>IF(D23&gt;0,E23/D23*100,"-")</f>
        <v>14.154048716260698</v>
      </c>
      <c r="G23" s="87">
        <v>215</v>
      </c>
      <c r="H23" s="87">
        <v>0</v>
      </c>
      <c r="I23" s="87">
        <f>+SUM(K23,+M23,O23+P23)</f>
        <v>1304</v>
      </c>
      <c r="J23" s="88">
        <f>IF(D23&gt;0,I23/D23*100,"-")</f>
        <v>85.845951283739296</v>
      </c>
      <c r="K23" s="87">
        <v>0</v>
      </c>
      <c r="L23" s="88">
        <f>IF(D23&gt;0,K23/D23*100,"-")</f>
        <v>0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1304</v>
      </c>
      <c r="Q23" s="87">
        <v>471</v>
      </c>
      <c r="R23" s="87">
        <v>833</v>
      </c>
      <c r="S23" s="87">
        <v>0</v>
      </c>
      <c r="T23" s="88">
        <f>IF(D23&gt;0,P23/D23*100,"-")</f>
        <v>85.845951283739296</v>
      </c>
      <c r="U23" s="87">
        <v>16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44</v>
      </c>
      <c r="B24" s="86" t="s">
        <v>294</v>
      </c>
      <c r="C24" s="85" t="s">
        <v>295</v>
      </c>
      <c r="D24" s="87">
        <f>+SUM(E24,+I24)</f>
        <v>6159</v>
      </c>
      <c r="E24" s="87">
        <f>+SUM(G24+H24)</f>
        <v>1140</v>
      </c>
      <c r="F24" s="106">
        <f>IF(D24&gt;0,E24/D24*100,"-")</f>
        <v>18.509498295177789</v>
      </c>
      <c r="G24" s="87">
        <v>1124</v>
      </c>
      <c r="H24" s="87">
        <v>16</v>
      </c>
      <c r="I24" s="87">
        <f>+SUM(K24,+M24,O24+P24)</f>
        <v>5019</v>
      </c>
      <c r="J24" s="88">
        <f>IF(D24&gt;0,I24/D24*100,"-")</f>
        <v>81.490501704822222</v>
      </c>
      <c r="K24" s="87">
        <v>0</v>
      </c>
      <c r="L24" s="88">
        <f>IF(D24&gt;0,K24/D24*100,"-")</f>
        <v>0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5019</v>
      </c>
      <c r="Q24" s="87">
        <v>2771</v>
      </c>
      <c r="R24" s="87">
        <v>2248</v>
      </c>
      <c r="S24" s="87">
        <v>0</v>
      </c>
      <c r="T24" s="88">
        <f>IF(D24&gt;0,P24/D24*100,"-")</f>
        <v>81.490501704822222</v>
      </c>
      <c r="U24" s="87">
        <v>72</v>
      </c>
      <c r="V24" s="85" t="s">
        <v>263</v>
      </c>
      <c r="W24" s="85"/>
      <c r="X24" s="85"/>
      <c r="Y24" s="85"/>
      <c r="Z24" s="85"/>
      <c r="AA24" s="85"/>
      <c r="AB24" s="85" t="s">
        <v>263</v>
      </c>
      <c r="AC24" s="85"/>
      <c r="AD24" s="184" t="s">
        <v>262</v>
      </c>
    </row>
    <row r="25" spans="1:30" ht="13.5" customHeight="1">
      <c r="A25" s="85" t="s">
        <v>44</v>
      </c>
      <c r="B25" s="86" t="s">
        <v>296</v>
      </c>
      <c r="C25" s="85" t="s">
        <v>297</v>
      </c>
      <c r="D25" s="87">
        <f>+SUM(E25,+I25)</f>
        <v>1440</v>
      </c>
      <c r="E25" s="87">
        <f>+SUM(G25+H25)</f>
        <v>421</v>
      </c>
      <c r="F25" s="106">
        <f>IF(D25&gt;0,E25/D25*100,"-")</f>
        <v>29.236111111111114</v>
      </c>
      <c r="G25" s="87">
        <v>421</v>
      </c>
      <c r="H25" s="87">
        <v>0</v>
      </c>
      <c r="I25" s="87">
        <f>+SUM(K25,+M25,O25+P25)</f>
        <v>1019</v>
      </c>
      <c r="J25" s="88">
        <f>IF(D25&gt;0,I25/D25*100,"-")</f>
        <v>70.763888888888886</v>
      </c>
      <c r="K25" s="87">
        <v>0</v>
      </c>
      <c r="L25" s="88">
        <f>IF(D25&gt;0,K25/D25*100,"-")</f>
        <v>0</v>
      </c>
      <c r="M25" s="87">
        <v>0</v>
      </c>
      <c r="N25" s="88">
        <f>IF(D25&gt;0,M25/D25*100,"-")</f>
        <v>0</v>
      </c>
      <c r="O25" s="87">
        <v>0</v>
      </c>
      <c r="P25" s="87">
        <f>SUM(Q25:S25)</f>
        <v>1019</v>
      </c>
      <c r="Q25" s="87">
        <v>397</v>
      </c>
      <c r="R25" s="87">
        <v>554</v>
      </c>
      <c r="S25" s="87">
        <v>68</v>
      </c>
      <c r="T25" s="88">
        <f>IF(D25&gt;0,P25/D25*100,"-")</f>
        <v>70.763888888888886</v>
      </c>
      <c r="U25" s="87">
        <v>7</v>
      </c>
      <c r="V25" s="85" t="s">
        <v>263</v>
      </c>
      <c r="W25" s="85"/>
      <c r="X25" s="85"/>
      <c r="Y25" s="85"/>
      <c r="Z25" s="85"/>
      <c r="AA25" s="85"/>
      <c r="AB25" s="85" t="s">
        <v>263</v>
      </c>
      <c r="AC25" s="85"/>
      <c r="AD25" s="184" t="s">
        <v>262</v>
      </c>
    </row>
    <row r="26" spans="1:30" ht="13.5" customHeight="1">
      <c r="A26" s="85" t="s">
        <v>44</v>
      </c>
      <c r="B26" s="86" t="s">
        <v>298</v>
      </c>
      <c r="C26" s="85" t="s">
        <v>299</v>
      </c>
      <c r="D26" s="87">
        <f>+SUM(E26,+I26)</f>
        <v>12415</v>
      </c>
      <c r="E26" s="87">
        <f>+SUM(G26+H26)</f>
        <v>258</v>
      </c>
      <c r="F26" s="106">
        <f>IF(D26&gt;0,E26/D26*100,"-")</f>
        <v>2.0781312927909785</v>
      </c>
      <c r="G26" s="87">
        <v>258</v>
      </c>
      <c r="H26" s="87">
        <v>0</v>
      </c>
      <c r="I26" s="87">
        <f>+SUM(K26,+M26,O26+P26)</f>
        <v>12157</v>
      </c>
      <c r="J26" s="88">
        <f>IF(D26&gt;0,I26/D26*100,"-")</f>
        <v>97.921868707209029</v>
      </c>
      <c r="K26" s="87">
        <v>9031</v>
      </c>
      <c r="L26" s="88">
        <f>IF(D26&gt;0,K26/D26*100,"-")</f>
        <v>72.742650020136935</v>
      </c>
      <c r="M26" s="87">
        <v>0</v>
      </c>
      <c r="N26" s="88">
        <f>IF(D26&gt;0,M26/D26*100,"-")</f>
        <v>0</v>
      </c>
      <c r="O26" s="87">
        <v>1062</v>
      </c>
      <c r="P26" s="87">
        <f>SUM(Q26:S26)</f>
        <v>2064</v>
      </c>
      <c r="Q26" s="87">
        <v>1304</v>
      </c>
      <c r="R26" s="87">
        <v>760</v>
      </c>
      <c r="S26" s="87">
        <v>0</v>
      </c>
      <c r="T26" s="88">
        <f>IF(D26&gt;0,P26/D26*100,"-")</f>
        <v>16.625050342327828</v>
      </c>
      <c r="U26" s="87">
        <v>241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44</v>
      </c>
      <c r="B27" s="86" t="s">
        <v>300</v>
      </c>
      <c r="C27" s="85" t="s">
        <v>301</v>
      </c>
      <c r="D27" s="87">
        <f>+SUM(E27,+I27)</f>
        <v>14387</v>
      </c>
      <c r="E27" s="87">
        <f>+SUM(G27+H27)</f>
        <v>671</v>
      </c>
      <c r="F27" s="106">
        <f>IF(D27&gt;0,E27/D27*100,"-")</f>
        <v>4.6639327170362135</v>
      </c>
      <c r="G27" s="87">
        <v>671</v>
      </c>
      <c r="H27" s="87">
        <v>0</v>
      </c>
      <c r="I27" s="87">
        <f>+SUM(K27,+M27,O27+P27)</f>
        <v>13716</v>
      </c>
      <c r="J27" s="88">
        <f>IF(D27&gt;0,I27/D27*100,"-")</f>
        <v>95.336067282963782</v>
      </c>
      <c r="K27" s="87">
        <v>7720</v>
      </c>
      <c r="L27" s="88">
        <f>IF(D27&gt;0,K27/D27*100,"-")</f>
        <v>53.659553763814557</v>
      </c>
      <c r="M27" s="87">
        <v>0</v>
      </c>
      <c r="N27" s="88">
        <f>IF(D27&gt;0,M27/D27*100,"-")</f>
        <v>0</v>
      </c>
      <c r="O27" s="87">
        <v>2710</v>
      </c>
      <c r="P27" s="87">
        <f>SUM(Q27:S27)</f>
        <v>3286</v>
      </c>
      <c r="Q27" s="87">
        <v>1183</v>
      </c>
      <c r="R27" s="87">
        <v>2103</v>
      </c>
      <c r="S27" s="87">
        <v>0</v>
      </c>
      <c r="T27" s="88">
        <f>IF(D27&gt;0,P27/D27*100,"-")</f>
        <v>22.840063946618475</v>
      </c>
      <c r="U27" s="87">
        <v>345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44</v>
      </c>
      <c r="B28" s="86" t="s">
        <v>302</v>
      </c>
      <c r="C28" s="85" t="s">
        <v>303</v>
      </c>
      <c r="D28" s="87">
        <f>+SUM(E28,+I28)</f>
        <v>5191</v>
      </c>
      <c r="E28" s="87">
        <f>+SUM(G28+H28)</f>
        <v>353</v>
      </c>
      <c r="F28" s="106">
        <f>IF(D28&gt;0,E28/D28*100,"-")</f>
        <v>6.8002311693315356</v>
      </c>
      <c r="G28" s="87">
        <v>353</v>
      </c>
      <c r="H28" s="87">
        <v>0</v>
      </c>
      <c r="I28" s="87">
        <f>+SUM(K28,+M28,O28+P28)</f>
        <v>4838</v>
      </c>
      <c r="J28" s="88">
        <f>IF(D28&gt;0,I28/D28*100,"-")</f>
        <v>93.199768830668461</v>
      </c>
      <c r="K28" s="87">
        <v>1931</v>
      </c>
      <c r="L28" s="88">
        <f>IF(D28&gt;0,K28/D28*100,"-")</f>
        <v>37.198998266230014</v>
      </c>
      <c r="M28" s="87">
        <v>0</v>
      </c>
      <c r="N28" s="88">
        <f>IF(D28&gt;0,M28/D28*100,"-")</f>
        <v>0</v>
      </c>
      <c r="O28" s="87">
        <v>942</v>
      </c>
      <c r="P28" s="87">
        <f>SUM(Q28:S28)</f>
        <v>1965</v>
      </c>
      <c r="Q28" s="87">
        <v>1140</v>
      </c>
      <c r="R28" s="87">
        <v>825</v>
      </c>
      <c r="S28" s="87">
        <v>0</v>
      </c>
      <c r="T28" s="88">
        <f>IF(D28&gt;0,P28/D28*100,"-")</f>
        <v>37.853978038913503</v>
      </c>
      <c r="U28" s="87">
        <v>211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44</v>
      </c>
      <c r="B29" s="86" t="s">
        <v>304</v>
      </c>
      <c r="C29" s="85" t="s">
        <v>305</v>
      </c>
      <c r="D29" s="87">
        <f>+SUM(E29,+I29)</f>
        <v>9544</v>
      </c>
      <c r="E29" s="87">
        <f>+SUM(G29+H29)</f>
        <v>466</v>
      </c>
      <c r="F29" s="106">
        <f>IF(D29&gt;0,E29/D29*100,"-")</f>
        <v>4.8826487845766975</v>
      </c>
      <c r="G29" s="87">
        <v>466</v>
      </c>
      <c r="H29" s="87">
        <v>0</v>
      </c>
      <c r="I29" s="87">
        <f>+SUM(K29,+M29,O29+P29)</f>
        <v>9078</v>
      </c>
      <c r="J29" s="88">
        <f>IF(D29&gt;0,I29/D29*100,"-")</f>
        <v>95.117351215423312</v>
      </c>
      <c r="K29" s="87">
        <v>3308</v>
      </c>
      <c r="L29" s="88">
        <f>IF(D29&gt;0,K29/D29*100,"-")</f>
        <v>34.660519698239732</v>
      </c>
      <c r="M29" s="87">
        <v>0</v>
      </c>
      <c r="N29" s="88">
        <f>IF(D29&gt;0,M29/D29*100,"-")</f>
        <v>0</v>
      </c>
      <c r="O29" s="87">
        <v>2413</v>
      </c>
      <c r="P29" s="87">
        <f>SUM(Q29:S29)</f>
        <v>3357</v>
      </c>
      <c r="Q29" s="87">
        <v>709</v>
      </c>
      <c r="R29" s="87">
        <v>2648</v>
      </c>
      <c r="S29" s="87">
        <v>0</v>
      </c>
      <c r="T29" s="88">
        <f>IF(D29&gt;0,P29/D29*100,"-")</f>
        <v>35.173931265716682</v>
      </c>
      <c r="U29" s="87">
        <v>796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44</v>
      </c>
      <c r="B30" s="86" t="s">
        <v>306</v>
      </c>
      <c r="C30" s="85" t="s">
        <v>307</v>
      </c>
      <c r="D30" s="87">
        <f>+SUM(E30,+I30)</f>
        <v>6041</v>
      </c>
      <c r="E30" s="87">
        <f>+SUM(G30+H30)</f>
        <v>9</v>
      </c>
      <c r="F30" s="106">
        <f>IF(D30&gt;0,E30/D30*100,"-")</f>
        <v>0.14898195662969707</v>
      </c>
      <c r="G30" s="87">
        <v>9</v>
      </c>
      <c r="H30" s="87">
        <v>0</v>
      </c>
      <c r="I30" s="87">
        <f>+SUM(K30,+M30,O30+P30)</f>
        <v>6032</v>
      </c>
      <c r="J30" s="88">
        <f>IF(D30&gt;0,I30/D30*100,"-")</f>
        <v>99.851018043370303</v>
      </c>
      <c r="K30" s="87">
        <v>4557</v>
      </c>
      <c r="L30" s="88">
        <f>IF(D30&gt;0,K30/D30*100,"-")</f>
        <v>75.434530706836611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1475</v>
      </c>
      <c r="Q30" s="87">
        <v>628</v>
      </c>
      <c r="R30" s="87">
        <v>847</v>
      </c>
      <c r="S30" s="87">
        <v>0</v>
      </c>
      <c r="T30" s="88">
        <f>IF(D30&gt;0,P30/D30*100,"-")</f>
        <v>24.416487336533688</v>
      </c>
      <c r="U30" s="87">
        <v>587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44</v>
      </c>
      <c r="B31" s="86" t="s">
        <v>308</v>
      </c>
      <c r="C31" s="85" t="s">
        <v>309</v>
      </c>
      <c r="D31" s="87">
        <f>+SUM(E31,+I31)</f>
        <v>3276</v>
      </c>
      <c r="E31" s="87">
        <f>+SUM(G31+H31)</f>
        <v>168</v>
      </c>
      <c r="F31" s="106">
        <f>IF(D31&gt;0,E31/D31*100,"-")</f>
        <v>5.1282051282051277</v>
      </c>
      <c r="G31" s="87">
        <v>168</v>
      </c>
      <c r="H31" s="87">
        <v>0</v>
      </c>
      <c r="I31" s="87">
        <f>+SUM(K31,+M31,O31+P31)</f>
        <v>3108</v>
      </c>
      <c r="J31" s="88">
        <f>IF(D31&gt;0,I31/D31*100,"-")</f>
        <v>94.871794871794862</v>
      </c>
      <c r="K31" s="87">
        <v>0</v>
      </c>
      <c r="L31" s="88">
        <f>IF(D31&gt;0,K31/D31*100,"-")</f>
        <v>0</v>
      </c>
      <c r="M31" s="87">
        <v>0</v>
      </c>
      <c r="N31" s="88">
        <f>IF(D31&gt;0,M31/D31*100,"-")</f>
        <v>0</v>
      </c>
      <c r="O31" s="87">
        <v>1367</v>
      </c>
      <c r="P31" s="87">
        <f>SUM(Q31:S31)</f>
        <v>1741</v>
      </c>
      <c r="Q31" s="87">
        <v>298</v>
      </c>
      <c r="R31" s="87">
        <v>1443</v>
      </c>
      <c r="S31" s="87">
        <v>0</v>
      </c>
      <c r="T31" s="88">
        <f>IF(D31&gt;0,P31/D31*100,"-")</f>
        <v>53.144078144078144</v>
      </c>
      <c r="U31" s="87">
        <v>96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44</v>
      </c>
      <c r="B32" s="86" t="s">
        <v>310</v>
      </c>
      <c r="C32" s="85" t="s">
        <v>311</v>
      </c>
      <c r="D32" s="87">
        <f>+SUM(E32,+I32)</f>
        <v>12106</v>
      </c>
      <c r="E32" s="87">
        <f>+SUM(G32+H32)</f>
        <v>1268</v>
      </c>
      <c r="F32" s="106">
        <f>IF(D32&gt;0,E32/D32*100,"-")</f>
        <v>10.474145052040312</v>
      </c>
      <c r="G32" s="87">
        <v>1268</v>
      </c>
      <c r="H32" s="87">
        <v>0</v>
      </c>
      <c r="I32" s="87">
        <f>+SUM(K32,+M32,O32+P32)</f>
        <v>10838</v>
      </c>
      <c r="J32" s="88">
        <f>IF(D32&gt;0,I32/D32*100,"-")</f>
        <v>89.525854947959687</v>
      </c>
      <c r="K32" s="87">
        <v>2057</v>
      </c>
      <c r="L32" s="88">
        <f>IF(D32&gt;0,K32/D32*100,"-")</f>
        <v>16.99157442590451</v>
      </c>
      <c r="M32" s="87">
        <v>0</v>
      </c>
      <c r="N32" s="88">
        <f>IF(D32&gt;0,M32/D32*100,"-")</f>
        <v>0</v>
      </c>
      <c r="O32" s="87">
        <v>1447</v>
      </c>
      <c r="P32" s="87">
        <f>SUM(Q32:S32)</f>
        <v>7334</v>
      </c>
      <c r="Q32" s="87">
        <v>2056</v>
      </c>
      <c r="R32" s="87">
        <v>5278</v>
      </c>
      <c r="S32" s="87">
        <v>0</v>
      </c>
      <c r="T32" s="88">
        <f>IF(D32&gt;0,P32/D32*100,"-")</f>
        <v>60.581529819924008</v>
      </c>
      <c r="U32" s="87">
        <v>318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44</v>
      </c>
      <c r="B33" s="86" t="s">
        <v>312</v>
      </c>
      <c r="C33" s="85" t="s">
        <v>313</v>
      </c>
      <c r="D33" s="87">
        <f>+SUM(E33,+I33)</f>
        <v>3951</v>
      </c>
      <c r="E33" s="87">
        <f>+SUM(G33+H33)</f>
        <v>92</v>
      </c>
      <c r="F33" s="106">
        <f>IF(D33&gt;0,E33/D33*100,"-")</f>
        <v>2.3285244241964058</v>
      </c>
      <c r="G33" s="87">
        <v>92</v>
      </c>
      <c r="H33" s="87">
        <v>0</v>
      </c>
      <c r="I33" s="87">
        <f>+SUM(K33,+M33,O33+P33)</f>
        <v>3859</v>
      </c>
      <c r="J33" s="88">
        <f>IF(D33&gt;0,I33/D33*100,"-")</f>
        <v>97.671475575803584</v>
      </c>
      <c r="K33" s="87">
        <v>1013</v>
      </c>
      <c r="L33" s="88">
        <f>IF(D33&gt;0,K33/D33*100,"-")</f>
        <v>25.639078714249557</v>
      </c>
      <c r="M33" s="87">
        <v>0</v>
      </c>
      <c r="N33" s="88">
        <f>IF(D33&gt;0,M33/D33*100,"-")</f>
        <v>0</v>
      </c>
      <c r="O33" s="87">
        <v>464</v>
      </c>
      <c r="P33" s="87">
        <f>SUM(Q33:S33)</f>
        <v>2382</v>
      </c>
      <c r="Q33" s="87">
        <v>1319</v>
      </c>
      <c r="R33" s="87">
        <v>1063</v>
      </c>
      <c r="S33" s="87">
        <v>0</v>
      </c>
      <c r="T33" s="88">
        <f>IF(D33&gt;0,P33/D33*100,"-")</f>
        <v>60.288534548215644</v>
      </c>
      <c r="U33" s="87">
        <v>113</v>
      </c>
      <c r="V33" s="85"/>
      <c r="W33" s="85" t="s">
        <v>263</v>
      </c>
      <c r="X33" s="85"/>
      <c r="Y33" s="85"/>
      <c r="Z33" s="85"/>
      <c r="AA33" s="85" t="s">
        <v>263</v>
      </c>
      <c r="AB33" s="85"/>
      <c r="AC33" s="85"/>
      <c r="AD33" s="184" t="s">
        <v>262</v>
      </c>
    </row>
    <row r="34" spans="1:30" ht="13.5" customHeight="1">
      <c r="A34" s="85" t="s">
        <v>44</v>
      </c>
      <c r="B34" s="86" t="s">
        <v>314</v>
      </c>
      <c r="C34" s="85" t="s">
        <v>315</v>
      </c>
      <c r="D34" s="87">
        <f>+SUM(E34,+I34)</f>
        <v>2999</v>
      </c>
      <c r="E34" s="87">
        <f>+SUM(G34+H34)</f>
        <v>231</v>
      </c>
      <c r="F34" s="106">
        <f>IF(D34&gt;0,E34/D34*100,"-")</f>
        <v>7.7025675225075032</v>
      </c>
      <c r="G34" s="87">
        <v>231</v>
      </c>
      <c r="H34" s="87">
        <v>0</v>
      </c>
      <c r="I34" s="87">
        <f>+SUM(K34,+M34,O34+P34)</f>
        <v>2768</v>
      </c>
      <c r="J34" s="88">
        <f>IF(D34&gt;0,I34/D34*100,"-")</f>
        <v>92.297432477492507</v>
      </c>
      <c r="K34" s="87">
        <v>2249</v>
      </c>
      <c r="L34" s="88">
        <f>IF(D34&gt;0,K34/D34*100,"-")</f>
        <v>74.991663887962659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519</v>
      </c>
      <c r="Q34" s="87">
        <v>234</v>
      </c>
      <c r="R34" s="87">
        <v>285</v>
      </c>
      <c r="S34" s="87">
        <v>0</v>
      </c>
      <c r="T34" s="88">
        <f>IF(D34&gt;0,P34/D34*100,"-")</f>
        <v>17.305768589529844</v>
      </c>
      <c r="U34" s="87">
        <v>17</v>
      </c>
      <c r="V34" s="85"/>
      <c r="W34" s="85"/>
      <c r="X34" s="85"/>
      <c r="Y34" s="85" t="s">
        <v>263</v>
      </c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44</v>
      </c>
      <c r="B35" s="86" t="s">
        <v>316</v>
      </c>
      <c r="C35" s="85" t="s">
        <v>317</v>
      </c>
      <c r="D35" s="87">
        <f>+SUM(E35,+I35)</f>
        <v>7010</v>
      </c>
      <c r="E35" s="87">
        <f>+SUM(G35+H35)</f>
        <v>814</v>
      </c>
      <c r="F35" s="106">
        <f>IF(D35&gt;0,E35/D35*100,"-")</f>
        <v>11.611982881597717</v>
      </c>
      <c r="G35" s="87">
        <v>814</v>
      </c>
      <c r="H35" s="87">
        <v>0</v>
      </c>
      <c r="I35" s="87">
        <f>+SUM(K35,+M35,O35+P35)</f>
        <v>6196</v>
      </c>
      <c r="J35" s="88">
        <f>IF(D35&gt;0,I35/D35*100,"-")</f>
        <v>88.388017118402288</v>
      </c>
      <c r="K35" s="87">
        <v>0</v>
      </c>
      <c r="L35" s="88">
        <f>IF(D35&gt;0,K35/D35*100,"-")</f>
        <v>0</v>
      </c>
      <c r="M35" s="87">
        <v>0</v>
      </c>
      <c r="N35" s="88">
        <f>IF(D35&gt;0,M35/D35*100,"-")</f>
        <v>0</v>
      </c>
      <c r="O35" s="87">
        <v>4142</v>
      </c>
      <c r="P35" s="87">
        <f>SUM(Q35:S35)</f>
        <v>2054</v>
      </c>
      <c r="Q35" s="87">
        <v>443</v>
      </c>
      <c r="R35" s="87">
        <v>1611</v>
      </c>
      <c r="S35" s="87">
        <v>0</v>
      </c>
      <c r="T35" s="88">
        <f>IF(D35&gt;0,P35/D35*100,"-")</f>
        <v>29.300998573466476</v>
      </c>
      <c r="U35" s="87">
        <v>704</v>
      </c>
      <c r="V35" s="85"/>
      <c r="W35" s="85"/>
      <c r="X35" s="85"/>
      <c r="Y35" s="85" t="s">
        <v>263</v>
      </c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44</v>
      </c>
      <c r="B36" s="86" t="s">
        <v>318</v>
      </c>
      <c r="C36" s="85" t="s">
        <v>319</v>
      </c>
      <c r="D36" s="87">
        <f>+SUM(E36,+I36)</f>
        <v>17071</v>
      </c>
      <c r="E36" s="87">
        <f>+SUM(G36+H36)</f>
        <v>634</v>
      </c>
      <c r="F36" s="106">
        <f>IF(D36&gt;0,E36/D36*100,"-")</f>
        <v>3.7139007673832816</v>
      </c>
      <c r="G36" s="87">
        <v>634</v>
      </c>
      <c r="H36" s="87">
        <v>0</v>
      </c>
      <c r="I36" s="87">
        <f>+SUM(K36,+M36,O36+P36)</f>
        <v>16437</v>
      </c>
      <c r="J36" s="88">
        <f>IF(D36&gt;0,I36/D36*100,"-")</f>
        <v>96.286099232616721</v>
      </c>
      <c r="K36" s="87">
        <v>7107</v>
      </c>
      <c r="L36" s="88">
        <f>IF(D36&gt;0,K36/D36*100,"-")</f>
        <v>41.632007498096186</v>
      </c>
      <c r="M36" s="87">
        <v>0</v>
      </c>
      <c r="N36" s="88">
        <f>IF(D36&gt;0,M36/D36*100,"-")</f>
        <v>0</v>
      </c>
      <c r="O36" s="87">
        <v>20</v>
      </c>
      <c r="P36" s="87">
        <f>SUM(Q36:S36)</f>
        <v>9310</v>
      </c>
      <c r="Q36" s="87">
        <v>3764</v>
      </c>
      <c r="R36" s="87">
        <v>5546</v>
      </c>
      <c r="S36" s="87">
        <v>0</v>
      </c>
      <c r="T36" s="88">
        <f>IF(D36&gt;0,P36/D36*100,"-")</f>
        <v>54.536933981606225</v>
      </c>
      <c r="U36" s="87">
        <v>546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44</v>
      </c>
      <c r="B37" s="86" t="s">
        <v>320</v>
      </c>
      <c r="C37" s="85" t="s">
        <v>321</v>
      </c>
      <c r="D37" s="87">
        <f>+SUM(E37,+I37)</f>
        <v>35402</v>
      </c>
      <c r="E37" s="87">
        <f>+SUM(G37+H37)</f>
        <v>199</v>
      </c>
      <c r="F37" s="106">
        <f>IF(D37&gt;0,E37/D37*100,"-")</f>
        <v>0.56211513473815045</v>
      </c>
      <c r="G37" s="87">
        <v>199</v>
      </c>
      <c r="H37" s="87">
        <v>0</v>
      </c>
      <c r="I37" s="87">
        <f>+SUM(K37,+M37,O37+P37)</f>
        <v>35203</v>
      </c>
      <c r="J37" s="88">
        <f>IF(D37&gt;0,I37/D37*100,"-")</f>
        <v>99.43788486526185</v>
      </c>
      <c r="K37" s="87">
        <v>28988</v>
      </c>
      <c r="L37" s="88">
        <f>IF(D37&gt;0,K37/D37*100,"-")</f>
        <v>81.882379526580422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6215</v>
      </c>
      <c r="Q37" s="87">
        <v>4205</v>
      </c>
      <c r="R37" s="87">
        <v>2010</v>
      </c>
      <c r="S37" s="87">
        <v>0</v>
      </c>
      <c r="T37" s="88">
        <f>IF(D37&gt;0,P37/D37*100,"-")</f>
        <v>17.555505338681428</v>
      </c>
      <c r="U37" s="87">
        <v>1581</v>
      </c>
      <c r="V37" s="85"/>
      <c r="W37" s="85"/>
      <c r="X37" s="85"/>
      <c r="Y37" s="85" t="s">
        <v>263</v>
      </c>
      <c r="Z37" s="85"/>
      <c r="AA37" s="85"/>
      <c r="AB37" s="85"/>
      <c r="AC37" s="85" t="s">
        <v>263</v>
      </c>
      <c r="AD37" s="184" t="s">
        <v>262</v>
      </c>
    </row>
    <row r="38" spans="1:30" ht="13.5" customHeight="1">
      <c r="A38" s="85" t="s">
        <v>44</v>
      </c>
      <c r="B38" s="86" t="s">
        <v>322</v>
      </c>
      <c r="C38" s="85" t="s">
        <v>323</v>
      </c>
      <c r="D38" s="87">
        <f>+SUM(E38,+I38)</f>
        <v>13472</v>
      </c>
      <c r="E38" s="87">
        <f>+SUM(G38+H38)</f>
        <v>544</v>
      </c>
      <c r="F38" s="106">
        <f>IF(D38&gt;0,E38/D38*100,"-")</f>
        <v>4.0380047505938244</v>
      </c>
      <c r="G38" s="87">
        <v>544</v>
      </c>
      <c r="H38" s="87">
        <v>0</v>
      </c>
      <c r="I38" s="87">
        <f>+SUM(K38,+M38,O38+P38)</f>
        <v>12928</v>
      </c>
      <c r="J38" s="88">
        <f>IF(D38&gt;0,I38/D38*100,"-")</f>
        <v>95.961995249406172</v>
      </c>
      <c r="K38" s="87">
        <v>2387</v>
      </c>
      <c r="L38" s="88">
        <f>IF(D38&gt;0,K38/D38*100,"-")</f>
        <v>17.718230403800476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10541</v>
      </c>
      <c r="Q38" s="87">
        <v>1866</v>
      </c>
      <c r="R38" s="87">
        <v>8675</v>
      </c>
      <c r="S38" s="87">
        <v>0</v>
      </c>
      <c r="T38" s="88">
        <f>IF(D38&gt;0,P38/D38*100,"-")</f>
        <v>78.243764845605696</v>
      </c>
      <c r="U38" s="87">
        <v>624</v>
      </c>
      <c r="V38" s="85" t="s">
        <v>263</v>
      </c>
      <c r="W38" s="85"/>
      <c r="X38" s="85"/>
      <c r="Y38" s="85"/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44</v>
      </c>
      <c r="B39" s="86" t="s">
        <v>324</v>
      </c>
      <c r="C39" s="85" t="s">
        <v>325</v>
      </c>
      <c r="D39" s="87">
        <f>+SUM(E39,+I39)</f>
        <v>10772</v>
      </c>
      <c r="E39" s="87">
        <f>+SUM(G39+H39)</f>
        <v>207</v>
      </c>
      <c r="F39" s="106">
        <f>IF(D39&gt;0,E39/D39*100,"-")</f>
        <v>1.9216487189008542</v>
      </c>
      <c r="G39" s="87">
        <v>207</v>
      </c>
      <c r="H39" s="87">
        <v>0</v>
      </c>
      <c r="I39" s="87">
        <f>+SUM(K39,+M39,O39+P39)</f>
        <v>10565</v>
      </c>
      <c r="J39" s="88">
        <f>IF(D39&gt;0,I39/D39*100,"-")</f>
        <v>98.078351281099145</v>
      </c>
      <c r="K39" s="87">
        <v>4717</v>
      </c>
      <c r="L39" s="88">
        <f>IF(D39&gt;0,K39/D39*100,"-")</f>
        <v>43.789454140363901</v>
      </c>
      <c r="M39" s="87">
        <v>0</v>
      </c>
      <c r="N39" s="88">
        <f>IF(D39&gt;0,M39/D39*100,"-")</f>
        <v>0</v>
      </c>
      <c r="O39" s="87">
        <v>0</v>
      </c>
      <c r="P39" s="87">
        <f>SUM(Q39:S39)</f>
        <v>5848</v>
      </c>
      <c r="Q39" s="87">
        <v>2812</v>
      </c>
      <c r="R39" s="87">
        <v>3036</v>
      </c>
      <c r="S39" s="87">
        <v>0</v>
      </c>
      <c r="T39" s="88">
        <f>IF(D39&gt;0,P39/D39*100,"-")</f>
        <v>54.288897140735237</v>
      </c>
      <c r="U39" s="87">
        <v>386</v>
      </c>
      <c r="V39" s="85" t="s">
        <v>263</v>
      </c>
      <c r="W39" s="85"/>
      <c r="X39" s="85"/>
      <c r="Y39" s="85"/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44</v>
      </c>
      <c r="B40" s="86" t="s">
        <v>326</v>
      </c>
      <c r="C40" s="85" t="s">
        <v>327</v>
      </c>
      <c r="D40" s="87">
        <f>+SUM(E40,+I40)</f>
        <v>10865</v>
      </c>
      <c r="E40" s="87">
        <f>+SUM(G40+H40)</f>
        <v>990</v>
      </c>
      <c r="F40" s="106">
        <f>IF(D40&gt;0,E40/D40*100,"-")</f>
        <v>9.1118269673262766</v>
      </c>
      <c r="G40" s="87">
        <v>990</v>
      </c>
      <c r="H40" s="87">
        <v>0</v>
      </c>
      <c r="I40" s="87">
        <f>+SUM(K40,+M40,O40+P40)</f>
        <v>9875</v>
      </c>
      <c r="J40" s="88">
        <f>IF(D40&gt;0,I40/D40*100,"-")</f>
        <v>90.88817303267372</v>
      </c>
      <c r="K40" s="87">
        <v>2033</v>
      </c>
      <c r="L40" s="88">
        <f>IF(D40&gt;0,K40/D40*100,"-")</f>
        <v>18.711458812701334</v>
      </c>
      <c r="M40" s="87">
        <v>673</v>
      </c>
      <c r="N40" s="88">
        <f>IF(D40&gt;0,M40/D40*100,"-")</f>
        <v>6.1942015646571562</v>
      </c>
      <c r="O40" s="87">
        <v>0</v>
      </c>
      <c r="P40" s="87">
        <f>SUM(Q40:S40)</f>
        <v>7169</v>
      </c>
      <c r="Q40" s="87">
        <v>2761</v>
      </c>
      <c r="R40" s="87">
        <v>4408</v>
      </c>
      <c r="S40" s="87">
        <v>0</v>
      </c>
      <c r="T40" s="88">
        <f>IF(D40&gt;0,P40/D40*100,"-")</f>
        <v>65.982512655315233</v>
      </c>
      <c r="U40" s="87">
        <v>582</v>
      </c>
      <c r="V40" s="85" t="s">
        <v>263</v>
      </c>
      <c r="W40" s="85"/>
      <c r="X40" s="85"/>
      <c r="Y40" s="85"/>
      <c r="Z40" s="85"/>
      <c r="AA40" s="85"/>
      <c r="AB40" s="85"/>
      <c r="AC40" s="85" t="s">
        <v>263</v>
      </c>
      <c r="AD40" s="184" t="s">
        <v>262</v>
      </c>
    </row>
    <row r="41" spans="1:30" ht="13.5" customHeight="1">
      <c r="A41" s="85" t="s">
        <v>44</v>
      </c>
      <c r="B41" s="86" t="s">
        <v>328</v>
      </c>
      <c r="C41" s="85" t="s">
        <v>329</v>
      </c>
      <c r="D41" s="87">
        <f>+SUM(E41,+I41)</f>
        <v>41616</v>
      </c>
      <c r="E41" s="87">
        <f>+SUM(G41+H41)</f>
        <v>1818</v>
      </c>
      <c r="F41" s="106">
        <f>IF(D41&gt;0,E41/D41*100,"-")</f>
        <v>4.3685121107266438</v>
      </c>
      <c r="G41" s="87">
        <v>1818</v>
      </c>
      <c r="H41" s="87">
        <v>0</v>
      </c>
      <c r="I41" s="87">
        <f>+SUM(K41,+M41,O41+P41)</f>
        <v>39798</v>
      </c>
      <c r="J41" s="88">
        <f>IF(D41&gt;0,I41/D41*100,"-")</f>
        <v>95.631487889273359</v>
      </c>
      <c r="K41" s="87">
        <v>9958</v>
      </c>
      <c r="L41" s="88">
        <f>IF(D41&gt;0,K41/D41*100,"-")</f>
        <v>23.928296808919647</v>
      </c>
      <c r="M41" s="87">
        <v>0</v>
      </c>
      <c r="N41" s="88">
        <f>IF(D41&gt;0,M41/D41*100,"-")</f>
        <v>0</v>
      </c>
      <c r="O41" s="87">
        <v>0</v>
      </c>
      <c r="P41" s="87">
        <f>SUM(Q41:S41)</f>
        <v>29840</v>
      </c>
      <c r="Q41" s="87">
        <v>9244</v>
      </c>
      <c r="R41" s="87">
        <v>20596</v>
      </c>
      <c r="S41" s="87">
        <v>0</v>
      </c>
      <c r="T41" s="88">
        <f>IF(D41&gt;0,P41/D41*100,"-")</f>
        <v>71.703191080353719</v>
      </c>
      <c r="U41" s="87">
        <v>8723</v>
      </c>
      <c r="V41" s="85"/>
      <c r="W41" s="85"/>
      <c r="X41" s="85"/>
      <c r="Y41" s="85" t="s">
        <v>263</v>
      </c>
      <c r="Z41" s="85"/>
      <c r="AA41" s="85"/>
      <c r="AB41" s="85"/>
      <c r="AC41" s="85" t="s">
        <v>263</v>
      </c>
      <c r="AD41" s="184" t="s">
        <v>262</v>
      </c>
    </row>
    <row r="42" spans="1:30" ht="13.5" customHeight="1">
      <c r="A42" s="85" t="s">
        <v>44</v>
      </c>
      <c r="B42" s="86" t="s">
        <v>330</v>
      </c>
      <c r="C42" s="85" t="s">
        <v>331</v>
      </c>
      <c r="D42" s="87">
        <f>+SUM(E42,+I42)</f>
        <v>25633</v>
      </c>
      <c r="E42" s="87">
        <f>+SUM(G42+H42)</f>
        <v>1316</v>
      </c>
      <c r="F42" s="106">
        <f>IF(D42&gt;0,E42/D42*100,"-")</f>
        <v>5.1340069441735263</v>
      </c>
      <c r="G42" s="87">
        <v>1316</v>
      </c>
      <c r="H42" s="87">
        <v>0</v>
      </c>
      <c r="I42" s="87">
        <f>+SUM(K42,+M42,O42+P42)</f>
        <v>24317</v>
      </c>
      <c r="J42" s="88">
        <f>IF(D42&gt;0,I42/D42*100,"-")</f>
        <v>94.865993055826465</v>
      </c>
      <c r="K42" s="87">
        <v>7300</v>
      </c>
      <c r="L42" s="88">
        <f>IF(D42&gt;0,K42/D42*100,"-")</f>
        <v>28.478913900050717</v>
      </c>
      <c r="M42" s="87">
        <v>0</v>
      </c>
      <c r="N42" s="88">
        <f>IF(D42&gt;0,M42/D42*100,"-")</f>
        <v>0</v>
      </c>
      <c r="O42" s="87">
        <v>0</v>
      </c>
      <c r="P42" s="87">
        <f>SUM(Q42:S42)</f>
        <v>17017</v>
      </c>
      <c r="Q42" s="87">
        <v>8702</v>
      </c>
      <c r="R42" s="87">
        <v>8315</v>
      </c>
      <c r="S42" s="87">
        <v>0</v>
      </c>
      <c r="T42" s="88">
        <f>IF(D42&gt;0,P42/D42*100,"-")</f>
        <v>66.387079155775766</v>
      </c>
      <c r="U42" s="87">
        <v>1279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2">
    <sortCondition ref="A8:A42"/>
    <sortCondition ref="B8:B42"/>
    <sortCondition ref="C8:C42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群馬県</v>
      </c>
      <c r="B7" s="90" t="str">
        <f>水洗化人口等!B7</f>
        <v>10000</v>
      </c>
      <c r="C7" s="89" t="s">
        <v>198</v>
      </c>
      <c r="D7" s="91">
        <f>SUM(E7,+H7,+K7)</f>
        <v>500759</v>
      </c>
      <c r="E7" s="91">
        <f>SUM(F7:G7)</f>
        <v>1758</v>
      </c>
      <c r="F7" s="91">
        <f>SUM(F$8:F$207)</f>
        <v>350</v>
      </c>
      <c r="G7" s="91">
        <f>SUM(G$8:G$207)</f>
        <v>1408</v>
      </c>
      <c r="H7" s="91">
        <f>SUM(I7:J7)</f>
        <v>45375</v>
      </c>
      <c r="I7" s="91">
        <f>SUM(I$8:I$207)</f>
        <v>3872</v>
      </c>
      <c r="J7" s="91">
        <f>SUM(J$8:J$207)</f>
        <v>41503</v>
      </c>
      <c r="K7" s="91">
        <f>SUM(L7:M7)</f>
        <v>453626</v>
      </c>
      <c r="L7" s="91">
        <f>SUM(L$8:L$207)</f>
        <v>39365</v>
      </c>
      <c r="M7" s="91">
        <f>SUM(M$8:M$207)</f>
        <v>414261</v>
      </c>
      <c r="N7" s="91">
        <f>SUM(O7,+V7,+AC7)</f>
        <v>500774</v>
      </c>
      <c r="O7" s="91">
        <f>SUM(P7:U7)</f>
        <v>43587</v>
      </c>
      <c r="P7" s="91">
        <f t="shared" ref="P7:U7" si="0">SUM(P$8:P$207)</f>
        <v>41902</v>
      </c>
      <c r="Q7" s="91">
        <f t="shared" si="0"/>
        <v>0</v>
      </c>
      <c r="R7" s="91">
        <f t="shared" si="0"/>
        <v>0</v>
      </c>
      <c r="S7" s="91">
        <f t="shared" si="0"/>
        <v>1685</v>
      </c>
      <c r="T7" s="91">
        <f t="shared" si="0"/>
        <v>0</v>
      </c>
      <c r="U7" s="91">
        <f t="shared" si="0"/>
        <v>0</v>
      </c>
      <c r="V7" s="91">
        <f>SUM(W7:AB7)</f>
        <v>457172</v>
      </c>
      <c r="W7" s="91">
        <f t="shared" ref="W7:AB7" si="1">SUM(W$8:W$207)</f>
        <v>418351</v>
      </c>
      <c r="X7" s="91">
        <f t="shared" si="1"/>
        <v>0</v>
      </c>
      <c r="Y7" s="91">
        <f t="shared" si="1"/>
        <v>0</v>
      </c>
      <c r="Z7" s="91">
        <f t="shared" si="1"/>
        <v>20365</v>
      </c>
      <c r="AA7" s="91">
        <f t="shared" si="1"/>
        <v>0</v>
      </c>
      <c r="AB7" s="91">
        <f t="shared" si="1"/>
        <v>18456</v>
      </c>
      <c r="AC7" s="91">
        <f>SUM(AD7:AE7)</f>
        <v>15</v>
      </c>
      <c r="AD7" s="91">
        <f>SUM(AD$8:AD$207)</f>
        <v>15</v>
      </c>
      <c r="AE7" s="91">
        <f>SUM(AE$8:AE$207)</f>
        <v>0</v>
      </c>
      <c r="AF7" s="91">
        <f>SUM(AG7:AI7)</f>
        <v>6997</v>
      </c>
      <c r="AG7" s="91">
        <f>SUM(AG$8:AG$207)</f>
        <v>6997</v>
      </c>
      <c r="AH7" s="91">
        <f>SUM(AH$8:AH$207)</f>
        <v>0</v>
      </c>
      <c r="AI7" s="91">
        <f>SUM(AI$8:AI$207)</f>
        <v>0</v>
      </c>
      <c r="AJ7" s="91">
        <f>SUM(AK7:AS7)</f>
        <v>7157</v>
      </c>
      <c r="AK7" s="91">
        <f t="shared" ref="AK7:AS7" si="2">SUM(AK$8:AK$207)</f>
        <v>396</v>
      </c>
      <c r="AL7" s="91">
        <f t="shared" si="2"/>
        <v>294</v>
      </c>
      <c r="AM7" s="91">
        <f t="shared" si="2"/>
        <v>4366</v>
      </c>
      <c r="AN7" s="91">
        <f t="shared" si="2"/>
        <v>1404</v>
      </c>
      <c r="AO7" s="91">
        <f t="shared" si="2"/>
        <v>0</v>
      </c>
      <c r="AP7" s="91">
        <f t="shared" si="2"/>
        <v>409</v>
      </c>
      <c r="AQ7" s="91">
        <f t="shared" si="2"/>
        <v>11</v>
      </c>
      <c r="AR7" s="91">
        <f t="shared" si="2"/>
        <v>84</v>
      </c>
      <c r="AS7" s="91">
        <f t="shared" si="2"/>
        <v>193</v>
      </c>
      <c r="AT7" s="91">
        <f>SUM(AU7:AY7)</f>
        <v>882</v>
      </c>
      <c r="AU7" s="91">
        <f>SUM(AU$8:AU$207)</f>
        <v>530</v>
      </c>
      <c r="AV7" s="91">
        <f>SUM(AV$8:AV$207)</f>
        <v>0</v>
      </c>
      <c r="AW7" s="91">
        <f>SUM(AW$8:AW$207)</f>
        <v>352</v>
      </c>
      <c r="AX7" s="91">
        <f>SUM(AX$8:AX$207)</f>
        <v>0</v>
      </c>
      <c r="AY7" s="91">
        <f>SUM(AY$8:AY$207)</f>
        <v>0</v>
      </c>
      <c r="AZ7" s="91">
        <f>SUM(BA7:BC7)</f>
        <v>899</v>
      </c>
      <c r="BA7" s="91">
        <f>SUM(BA$8:BA$207)</f>
        <v>899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44</v>
      </c>
      <c r="B8" s="96" t="s">
        <v>260</v>
      </c>
      <c r="C8" s="85" t="s">
        <v>261</v>
      </c>
      <c r="D8" s="87">
        <f>SUM(E8,+H8,+K8)</f>
        <v>32915</v>
      </c>
      <c r="E8" s="87">
        <f>SUM(F8:G8)</f>
        <v>197</v>
      </c>
      <c r="F8" s="87">
        <v>37</v>
      </c>
      <c r="G8" s="87">
        <v>160</v>
      </c>
      <c r="H8" s="87">
        <f>SUM(I8:J8)</f>
        <v>0</v>
      </c>
      <c r="I8" s="87">
        <v>0</v>
      </c>
      <c r="J8" s="87">
        <v>0</v>
      </c>
      <c r="K8" s="87">
        <f>SUM(L8:M8)</f>
        <v>32718</v>
      </c>
      <c r="L8" s="87">
        <v>3060</v>
      </c>
      <c r="M8" s="87">
        <v>29658</v>
      </c>
      <c r="N8" s="87">
        <f>SUM(O8,+V8,+AC8)</f>
        <v>32915</v>
      </c>
      <c r="O8" s="87">
        <f>SUM(P8:U8)</f>
        <v>3097</v>
      </c>
      <c r="P8" s="87">
        <v>3097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29818</v>
      </c>
      <c r="W8" s="87">
        <v>29658</v>
      </c>
      <c r="X8" s="87">
        <v>0</v>
      </c>
      <c r="Y8" s="87">
        <v>0</v>
      </c>
      <c r="Z8" s="87">
        <v>160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482</v>
      </c>
      <c r="AG8" s="87">
        <v>482</v>
      </c>
      <c r="AH8" s="87">
        <v>0</v>
      </c>
      <c r="AI8" s="87">
        <v>0</v>
      </c>
      <c r="AJ8" s="87">
        <f>SUM(AK8:AS8)</f>
        <v>482</v>
      </c>
      <c r="AK8" s="87">
        <v>0</v>
      </c>
      <c r="AL8" s="87">
        <v>0</v>
      </c>
      <c r="AM8" s="87">
        <v>12</v>
      </c>
      <c r="AN8" s="87">
        <v>0</v>
      </c>
      <c r="AO8" s="87">
        <v>0</v>
      </c>
      <c r="AP8" s="87">
        <v>409</v>
      </c>
      <c r="AQ8" s="87">
        <v>0</v>
      </c>
      <c r="AR8" s="87">
        <v>0</v>
      </c>
      <c r="AS8" s="87">
        <v>61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212</v>
      </c>
      <c r="BA8" s="87">
        <v>212</v>
      </c>
      <c r="BB8" s="87">
        <v>0</v>
      </c>
      <c r="BC8" s="87">
        <v>0</v>
      </c>
    </row>
    <row r="9" spans="1:55" ht="13.5" customHeight="1">
      <c r="A9" s="98" t="s">
        <v>44</v>
      </c>
      <c r="B9" s="96" t="s">
        <v>264</v>
      </c>
      <c r="C9" s="85" t="s">
        <v>265</v>
      </c>
      <c r="D9" s="87">
        <f>SUM(E9,+H9,+K9)</f>
        <v>55710</v>
      </c>
      <c r="E9" s="87">
        <f>SUM(F9:G9)</f>
        <v>0</v>
      </c>
      <c r="F9" s="87">
        <v>0</v>
      </c>
      <c r="G9" s="87">
        <v>0</v>
      </c>
      <c r="H9" s="87">
        <f>SUM(I9:J9)</f>
        <v>1083</v>
      </c>
      <c r="I9" s="87">
        <v>1083</v>
      </c>
      <c r="J9" s="87">
        <v>0</v>
      </c>
      <c r="K9" s="87">
        <f>SUM(L9:M9)</f>
        <v>54627</v>
      </c>
      <c r="L9" s="87">
        <v>1682</v>
      </c>
      <c r="M9" s="87">
        <v>52945</v>
      </c>
      <c r="N9" s="87">
        <f>SUM(O9,+V9,+AC9)</f>
        <v>55710</v>
      </c>
      <c r="O9" s="87">
        <f>SUM(P9:U9)</f>
        <v>2765</v>
      </c>
      <c r="P9" s="87">
        <v>2765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52945</v>
      </c>
      <c r="W9" s="87">
        <v>52945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83</v>
      </c>
      <c r="AG9" s="87">
        <v>83</v>
      </c>
      <c r="AH9" s="87">
        <v>0</v>
      </c>
      <c r="AI9" s="87">
        <v>0</v>
      </c>
      <c r="AJ9" s="87">
        <f>SUM(AK9:AS9)</f>
        <v>304</v>
      </c>
      <c r="AK9" s="87">
        <v>0</v>
      </c>
      <c r="AL9" s="87">
        <v>294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10</v>
      </c>
      <c r="AS9" s="87">
        <v>0</v>
      </c>
      <c r="AT9" s="87">
        <f>SUM(AU9:AY9)</f>
        <v>73</v>
      </c>
      <c r="AU9" s="87">
        <v>73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294</v>
      </c>
      <c r="BA9" s="87">
        <v>294</v>
      </c>
      <c r="BB9" s="87">
        <v>0</v>
      </c>
      <c r="BC9" s="87">
        <v>0</v>
      </c>
    </row>
    <row r="10" spans="1:55" ht="13.5" customHeight="1">
      <c r="A10" s="98" t="s">
        <v>44</v>
      </c>
      <c r="B10" s="96" t="s">
        <v>266</v>
      </c>
      <c r="C10" s="85" t="s">
        <v>267</v>
      </c>
      <c r="D10" s="87">
        <f>SUM(E10,+H10,+K10)</f>
        <v>10872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10872</v>
      </c>
      <c r="L10" s="87">
        <v>3688</v>
      </c>
      <c r="M10" s="87">
        <v>7184</v>
      </c>
      <c r="N10" s="87">
        <f>SUM(O10,+V10,+AC10)</f>
        <v>10872</v>
      </c>
      <c r="O10" s="87">
        <f>SUM(P10:U10)</f>
        <v>3688</v>
      </c>
      <c r="P10" s="87">
        <v>3688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7184</v>
      </c>
      <c r="W10" s="87">
        <v>7108</v>
      </c>
      <c r="X10" s="87">
        <v>0</v>
      </c>
      <c r="Y10" s="87">
        <v>0</v>
      </c>
      <c r="Z10" s="87">
        <v>76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18</v>
      </c>
      <c r="AG10" s="87">
        <v>18</v>
      </c>
      <c r="AH10" s="87">
        <v>0</v>
      </c>
      <c r="AI10" s="87">
        <v>0</v>
      </c>
      <c r="AJ10" s="87">
        <f>SUM(AK10:AS10)</f>
        <v>136</v>
      </c>
      <c r="AK10" s="87">
        <v>136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18</v>
      </c>
      <c r="AU10" s="87">
        <v>18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44</v>
      </c>
      <c r="B11" s="96" t="s">
        <v>268</v>
      </c>
      <c r="C11" s="85" t="s">
        <v>269</v>
      </c>
      <c r="D11" s="87">
        <f>SUM(E11,+H11,+K11)</f>
        <v>83887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83887</v>
      </c>
      <c r="L11" s="87">
        <v>6978</v>
      </c>
      <c r="M11" s="87">
        <v>76909</v>
      </c>
      <c r="N11" s="87">
        <f>SUM(O11,+V11,+AC11)</f>
        <v>83887</v>
      </c>
      <c r="O11" s="87">
        <f>SUM(P11:U11)</f>
        <v>6978</v>
      </c>
      <c r="P11" s="87">
        <v>5485</v>
      </c>
      <c r="Q11" s="87">
        <v>0</v>
      </c>
      <c r="R11" s="87">
        <v>0</v>
      </c>
      <c r="S11" s="87">
        <v>1493</v>
      </c>
      <c r="T11" s="87">
        <v>0</v>
      </c>
      <c r="U11" s="87">
        <v>0</v>
      </c>
      <c r="V11" s="87">
        <f>SUM(W11:AB11)</f>
        <v>76909</v>
      </c>
      <c r="W11" s="87">
        <v>59737</v>
      </c>
      <c r="X11" s="87">
        <v>0</v>
      </c>
      <c r="Y11" s="87">
        <v>0</v>
      </c>
      <c r="Z11" s="87">
        <v>17172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87</v>
      </c>
      <c r="AG11" s="87">
        <v>87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87</v>
      </c>
      <c r="AU11" s="87">
        <v>87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241</v>
      </c>
      <c r="BA11" s="87">
        <v>241</v>
      </c>
      <c r="BB11" s="87">
        <v>0</v>
      </c>
      <c r="BC11" s="87">
        <v>0</v>
      </c>
    </row>
    <row r="12" spans="1:55" ht="13.5" customHeight="1">
      <c r="A12" s="98" t="s">
        <v>44</v>
      </c>
      <c r="B12" s="96" t="s">
        <v>270</v>
      </c>
      <c r="C12" s="85" t="s">
        <v>271</v>
      </c>
      <c r="D12" s="87">
        <f>SUM(E12,+H12,+K12)</f>
        <v>67462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67462</v>
      </c>
      <c r="L12" s="87">
        <v>3945</v>
      </c>
      <c r="M12" s="87">
        <v>63517</v>
      </c>
      <c r="N12" s="87">
        <f>SUM(O12,+V12,+AC12)</f>
        <v>67462</v>
      </c>
      <c r="O12" s="87">
        <f>SUM(P12:U12)</f>
        <v>3945</v>
      </c>
      <c r="P12" s="87">
        <v>3945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63517</v>
      </c>
      <c r="W12" s="87">
        <v>63517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118</v>
      </c>
      <c r="AG12" s="87">
        <v>118</v>
      </c>
      <c r="AH12" s="87">
        <v>0</v>
      </c>
      <c r="AI12" s="87">
        <v>0</v>
      </c>
      <c r="AJ12" s="87">
        <f>SUM(AK12:AS12)</f>
        <v>118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118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44</v>
      </c>
      <c r="B13" s="96" t="s">
        <v>272</v>
      </c>
      <c r="C13" s="85" t="s">
        <v>273</v>
      </c>
      <c r="D13" s="87">
        <f>SUM(E13,+H13,+K13)</f>
        <v>11585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11585</v>
      </c>
      <c r="L13" s="87">
        <v>1415</v>
      </c>
      <c r="M13" s="87">
        <v>10170</v>
      </c>
      <c r="N13" s="87">
        <f>SUM(O13,+V13,+AC13)</f>
        <v>11585</v>
      </c>
      <c r="O13" s="87">
        <f>SUM(P13:U13)</f>
        <v>1415</v>
      </c>
      <c r="P13" s="87">
        <v>1415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10170</v>
      </c>
      <c r="W13" s="87">
        <v>10170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20</v>
      </c>
      <c r="AG13" s="87">
        <v>20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20</v>
      </c>
      <c r="AU13" s="87">
        <v>20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44</v>
      </c>
      <c r="B14" s="96" t="s">
        <v>274</v>
      </c>
      <c r="C14" s="85" t="s">
        <v>275</v>
      </c>
      <c r="D14" s="87">
        <f>SUM(E14,+H14,+K14)</f>
        <v>15019</v>
      </c>
      <c r="E14" s="87">
        <f>SUM(F14:G14)</f>
        <v>0</v>
      </c>
      <c r="F14" s="87">
        <v>0</v>
      </c>
      <c r="G14" s="87">
        <v>0</v>
      </c>
      <c r="H14" s="87">
        <f>SUM(I14:J14)</f>
        <v>15019</v>
      </c>
      <c r="I14" s="87">
        <v>980</v>
      </c>
      <c r="J14" s="87">
        <v>14039</v>
      </c>
      <c r="K14" s="87">
        <f>SUM(L14:M14)</f>
        <v>0</v>
      </c>
      <c r="L14" s="87">
        <v>0</v>
      </c>
      <c r="M14" s="87">
        <v>0</v>
      </c>
      <c r="N14" s="87">
        <f>SUM(O14,+V14,+AC14)</f>
        <v>15019</v>
      </c>
      <c r="O14" s="87">
        <f>SUM(P14:U14)</f>
        <v>980</v>
      </c>
      <c r="P14" s="87">
        <v>980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14039</v>
      </c>
      <c r="W14" s="87">
        <v>14039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728</v>
      </c>
      <c r="AG14" s="87">
        <v>728</v>
      </c>
      <c r="AH14" s="87">
        <v>0</v>
      </c>
      <c r="AI14" s="87">
        <v>0</v>
      </c>
      <c r="AJ14" s="87">
        <f>SUM(AK14:AS14)</f>
        <v>728</v>
      </c>
      <c r="AK14" s="87">
        <v>0</v>
      </c>
      <c r="AL14" s="87">
        <v>0</v>
      </c>
      <c r="AM14" s="87">
        <v>64</v>
      </c>
      <c r="AN14" s="87">
        <v>662</v>
      </c>
      <c r="AO14" s="87">
        <v>0</v>
      </c>
      <c r="AP14" s="87">
        <v>0</v>
      </c>
      <c r="AQ14" s="87">
        <v>0</v>
      </c>
      <c r="AR14" s="87">
        <v>0</v>
      </c>
      <c r="AS14" s="87">
        <v>2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44</v>
      </c>
      <c r="B15" s="96" t="s">
        <v>276</v>
      </c>
      <c r="C15" s="85" t="s">
        <v>277</v>
      </c>
      <c r="D15" s="87">
        <f>SUM(E15,+H15,+K15)</f>
        <v>32985</v>
      </c>
      <c r="E15" s="87">
        <f>SUM(F15:G15)</f>
        <v>0</v>
      </c>
      <c r="F15" s="87">
        <v>0</v>
      </c>
      <c r="G15" s="87">
        <v>0</v>
      </c>
      <c r="H15" s="87">
        <f>SUM(I15:J15)</f>
        <v>18989</v>
      </c>
      <c r="I15" s="87">
        <v>0</v>
      </c>
      <c r="J15" s="87">
        <v>18989</v>
      </c>
      <c r="K15" s="87">
        <f>SUM(L15:M15)</f>
        <v>13996</v>
      </c>
      <c r="L15" s="87">
        <v>1426</v>
      </c>
      <c r="M15" s="87">
        <v>12570</v>
      </c>
      <c r="N15" s="87">
        <f>SUM(O15,+V15,+AC15)</f>
        <v>32985</v>
      </c>
      <c r="O15" s="87">
        <f>SUM(P15:U15)</f>
        <v>1426</v>
      </c>
      <c r="P15" s="87">
        <v>1426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31559</v>
      </c>
      <c r="W15" s="87">
        <v>13103</v>
      </c>
      <c r="X15" s="87">
        <v>0</v>
      </c>
      <c r="Y15" s="87">
        <v>0</v>
      </c>
      <c r="Z15" s="87">
        <v>0</v>
      </c>
      <c r="AA15" s="87">
        <v>0</v>
      </c>
      <c r="AB15" s="87">
        <v>18456</v>
      </c>
      <c r="AC15" s="87">
        <f>SUM(AD15:AE15)</f>
        <v>0</v>
      </c>
      <c r="AD15" s="87">
        <v>0</v>
      </c>
      <c r="AE15" s="87">
        <v>0</v>
      </c>
      <c r="AF15" s="87">
        <f>SUM(AG15:AI15)</f>
        <v>1748</v>
      </c>
      <c r="AG15" s="87">
        <v>1748</v>
      </c>
      <c r="AH15" s="87">
        <v>0</v>
      </c>
      <c r="AI15" s="87">
        <v>0</v>
      </c>
      <c r="AJ15" s="87">
        <f>SUM(AK15:AS15)</f>
        <v>1748</v>
      </c>
      <c r="AK15" s="87">
        <v>0</v>
      </c>
      <c r="AL15" s="87">
        <v>0</v>
      </c>
      <c r="AM15" s="87">
        <v>1748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183</v>
      </c>
      <c r="AU15" s="87">
        <v>0</v>
      </c>
      <c r="AV15" s="87">
        <v>0</v>
      </c>
      <c r="AW15" s="87">
        <v>183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44</v>
      </c>
      <c r="B16" s="96" t="s">
        <v>278</v>
      </c>
      <c r="C16" s="85" t="s">
        <v>279</v>
      </c>
      <c r="D16" s="87">
        <f>SUM(E16,+H16,+K16)</f>
        <v>21946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21946</v>
      </c>
      <c r="L16" s="87">
        <v>910</v>
      </c>
      <c r="M16" s="87">
        <v>21036</v>
      </c>
      <c r="N16" s="87">
        <f>SUM(O16,+V16,+AC16)</f>
        <v>21946</v>
      </c>
      <c r="O16" s="87">
        <f>SUM(P16:U16)</f>
        <v>910</v>
      </c>
      <c r="P16" s="87">
        <v>910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21036</v>
      </c>
      <c r="W16" s="87">
        <v>21036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35</v>
      </c>
      <c r="AG16" s="87">
        <v>35</v>
      </c>
      <c r="AH16" s="87">
        <v>0</v>
      </c>
      <c r="AI16" s="87">
        <v>0</v>
      </c>
      <c r="AJ16" s="87">
        <f>SUM(AK16:AS16)</f>
        <v>35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35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44</v>
      </c>
      <c r="B17" s="96" t="s">
        <v>280</v>
      </c>
      <c r="C17" s="85" t="s">
        <v>281</v>
      </c>
      <c r="D17" s="87">
        <f>SUM(E17,+H17,+K17)</f>
        <v>20409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20409</v>
      </c>
      <c r="L17" s="87">
        <v>1425</v>
      </c>
      <c r="M17" s="87">
        <v>18984</v>
      </c>
      <c r="N17" s="87">
        <f>SUM(O17,+V17,+AC17)</f>
        <v>20412</v>
      </c>
      <c r="O17" s="87">
        <f>SUM(P17:U17)</f>
        <v>1425</v>
      </c>
      <c r="P17" s="87">
        <v>1425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18984</v>
      </c>
      <c r="W17" s="87">
        <v>18984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3</v>
      </c>
      <c r="AD17" s="87">
        <v>3</v>
      </c>
      <c r="AE17" s="87">
        <v>0</v>
      </c>
      <c r="AF17" s="87">
        <f>SUM(AG17:AI17)</f>
        <v>394</v>
      </c>
      <c r="AG17" s="87">
        <v>394</v>
      </c>
      <c r="AH17" s="87">
        <v>0</v>
      </c>
      <c r="AI17" s="87">
        <v>0</v>
      </c>
      <c r="AJ17" s="87">
        <f>SUM(AK17:AS17)</f>
        <v>394</v>
      </c>
      <c r="AK17" s="87">
        <v>0</v>
      </c>
      <c r="AL17" s="87">
        <v>0</v>
      </c>
      <c r="AM17" s="87">
        <v>394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44</v>
      </c>
      <c r="B18" s="96" t="s">
        <v>282</v>
      </c>
      <c r="C18" s="85" t="s">
        <v>283</v>
      </c>
      <c r="D18" s="87">
        <f>SUM(E18,+H18,+K18)</f>
        <v>27523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27523</v>
      </c>
      <c r="L18" s="87">
        <v>2493</v>
      </c>
      <c r="M18" s="87">
        <v>25030</v>
      </c>
      <c r="N18" s="87">
        <f>SUM(O18,+V18,+AC18)</f>
        <v>27523</v>
      </c>
      <c r="O18" s="87">
        <f>SUM(P18:U18)</f>
        <v>2493</v>
      </c>
      <c r="P18" s="87">
        <v>2493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25030</v>
      </c>
      <c r="W18" s="87">
        <v>25030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1288</v>
      </c>
      <c r="AG18" s="87">
        <v>1288</v>
      </c>
      <c r="AH18" s="87">
        <v>0</v>
      </c>
      <c r="AI18" s="87">
        <v>0</v>
      </c>
      <c r="AJ18" s="87">
        <f>SUM(AK18:AS18)</f>
        <v>1288</v>
      </c>
      <c r="AK18" s="87">
        <v>0</v>
      </c>
      <c r="AL18" s="87">
        <v>0</v>
      </c>
      <c r="AM18" s="87">
        <v>1288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120</v>
      </c>
      <c r="AU18" s="87">
        <v>0</v>
      </c>
      <c r="AV18" s="87">
        <v>0</v>
      </c>
      <c r="AW18" s="87">
        <v>120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44</v>
      </c>
      <c r="B19" s="96" t="s">
        <v>284</v>
      </c>
      <c r="C19" s="85" t="s">
        <v>285</v>
      </c>
      <c r="D19" s="87">
        <f>SUM(E19,+H19,+K19)</f>
        <v>22802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22802</v>
      </c>
      <c r="L19" s="87">
        <v>6048</v>
      </c>
      <c r="M19" s="87">
        <v>16754</v>
      </c>
      <c r="N19" s="87">
        <f>SUM(O19,+V19,+AC19)</f>
        <v>22802</v>
      </c>
      <c r="O19" s="87">
        <f>SUM(P19:U19)</f>
        <v>6048</v>
      </c>
      <c r="P19" s="87">
        <v>6048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16754</v>
      </c>
      <c r="W19" s="87">
        <v>16754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44</v>
      </c>
      <c r="B20" s="96" t="s">
        <v>286</v>
      </c>
      <c r="C20" s="85" t="s">
        <v>287</v>
      </c>
      <c r="D20" s="87">
        <f>SUM(E20,+H20,+K20)</f>
        <v>2653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2653</v>
      </c>
      <c r="L20" s="87">
        <v>135</v>
      </c>
      <c r="M20" s="87">
        <v>2518</v>
      </c>
      <c r="N20" s="87">
        <f>SUM(O20,+V20,+AC20)</f>
        <v>2653</v>
      </c>
      <c r="O20" s="87">
        <f>SUM(P20:U20)</f>
        <v>135</v>
      </c>
      <c r="P20" s="87">
        <v>135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2518</v>
      </c>
      <c r="W20" s="87">
        <v>2518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115</v>
      </c>
      <c r="AG20" s="87">
        <v>115</v>
      </c>
      <c r="AH20" s="87">
        <v>0</v>
      </c>
      <c r="AI20" s="87">
        <v>0</v>
      </c>
      <c r="AJ20" s="87">
        <f>SUM(AK20:AS20)</f>
        <v>115</v>
      </c>
      <c r="AK20" s="87">
        <v>0</v>
      </c>
      <c r="AL20" s="87">
        <v>0</v>
      </c>
      <c r="AM20" s="87">
        <v>115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12</v>
      </c>
      <c r="AU20" s="87">
        <v>0</v>
      </c>
      <c r="AV20" s="87">
        <v>0</v>
      </c>
      <c r="AW20" s="87">
        <v>12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44</v>
      </c>
      <c r="B21" s="96" t="s">
        <v>288</v>
      </c>
      <c r="C21" s="85" t="s">
        <v>289</v>
      </c>
      <c r="D21" s="87">
        <f>SUM(E21,+H21,+K21)</f>
        <v>4959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4959</v>
      </c>
      <c r="L21" s="87">
        <v>187</v>
      </c>
      <c r="M21" s="87">
        <v>4772</v>
      </c>
      <c r="N21" s="87">
        <f>SUM(O21,+V21,+AC21)</f>
        <v>4959</v>
      </c>
      <c r="O21" s="87">
        <f>SUM(P21:U21)</f>
        <v>187</v>
      </c>
      <c r="P21" s="87">
        <v>187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4772</v>
      </c>
      <c r="W21" s="87">
        <v>4772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358</v>
      </c>
      <c r="AG21" s="87">
        <v>358</v>
      </c>
      <c r="AH21" s="87">
        <v>0</v>
      </c>
      <c r="AI21" s="87">
        <v>0</v>
      </c>
      <c r="AJ21" s="87">
        <f>SUM(AK21:AS21)</f>
        <v>358</v>
      </c>
      <c r="AK21" s="87">
        <v>0</v>
      </c>
      <c r="AL21" s="87">
        <v>0</v>
      </c>
      <c r="AM21" s="87">
        <v>358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37</v>
      </c>
      <c r="AU21" s="87">
        <v>0</v>
      </c>
      <c r="AV21" s="87">
        <v>0</v>
      </c>
      <c r="AW21" s="87">
        <v>37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44</v>
      </c>
      <c r="B22" s="96" t="s">
        <v>290</v>
      </c>
      <c r="C22" s="85" t="s">
        <v>291</v>
      </c>
      <c r="D22" s="87">
        <f>SUM(E22,+H22,+K22)</f>
        <v>639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639</v>
      </c>
      <c r="L22" s="87">
        <v>52</v>
      </c>
      <c r="M22" s="87">
        <v>587</v>
      </c>
      <c r="N22" s="87">
        <f>SUM(O22,+V22,+AC22)</f>
        <v>639</v>
      </c>
      <c r="O22" s="87">
        <f>SUM(P22:U22)</f>
        <v>52</v>
      </c>
      <c r="P22" s="87">
        <v>52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587</v>
      </c>
      <c r="W22" s="87">
        <v>587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44</v>
      </c>
      <c r="B23" s="96" t="s">
        <v>292</v>
      </c>
      <c r="C23" s="85" t="s">
        <v>293</v>
      </c>
      <c r="D23" s="87">
        <f>SUM(E23,+H23,+K23)</f>
        <v>1388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1388</v>
      </c>
      <c r="L23" s="87">
        <v>289</v>
      </c>
      <c r="M23" s="87">
        <v>1099</v>
      </c>
      <c r="N23" s="87">
        <f>SUM(O23,+V23,+AC23)</f>
        <v>1388</v>
      </c>
      <c r="O23" s="87">
        <f>SUM(P23:U23)</f>
        <v>289</v>
      </c>
      <c r="P23" s="87">
        <v>289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1099</v>
      </c>
      <c r="W23" s="87">
        <v>1099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2</v>
      </c>
      <c r="AG23" s="87">
        <v>2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2</v>
      </c>
      <c r="AU23" s="87">
        <v>2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68</v>
      </c>
      <c r="BA23" s="87">
        <v>68</v>
      </c>
      <c r="BB23" s="87">
        <v>0</v>
      </c>
      <c r="BC23" s="87">
        <v>0</v>
      </c>
    </row>
    <row r="24" spans="1:55" ht="13.5" customHeight="1">
      <c r="A24" s="98" t="s">
        <v>44</v>
      </c>
      <c r="B24" s="96" t="s">
        <v>294</v>
      </c>
      <c r="C24" s="85" t="s">
        <v>295</v>
      </c>
      <c r="D24" s="87">
        <f>SUM(E24,+H24,+K24)</f>
        <v>6243</v>
      </c>
      <c r="E24" s="87">
        <f>SUM(F24:G24)</f>
        <v>0</v>
      </c>
      <c r="F24" s="87">
        <v>0</v>
      </c>
      <c r="G24" s="87">
        <v>0</v>
      </c>
      <c r="H24" s="87">
        <f>SUM(I24:J24)</f>
        <v>6243</v>
      </c>
      <c r="I24" s="87">
        <v>725</v>
      </c>
      <c r="J24" s="87">
        <v>5518</v>
      </c>
      <c r="K24" s="87">
        <f>SUM(L24:M24)</f>
        <v>0</v>
      </c>
      <c r="L24" s="87">
        <v>0</v>
      </c>
      <c r="M24" s="87">
        <v>0</v>
      </c>
      <c r="N24" s="87">
        <f>SUM(O24,+V24,+AC24)</f>
        <v>6255</v>
      </c>
      <c r="O24" s="87">
        <f>SUM(P24:U24)</f>
        <v>725</v>
      </c>
      <c r="P24" s="87">
        <v>725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5518</v>
      </c>
      <c r="W24" s="87">
        <v>5518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12</v>
      </c>
      <c r="AD24" s="87">
        <v>12</v>
      </c>
      <c r="AE24" s="87">
        <v>0</v>
      </c>
      <c r="AF24" s="87">
        <f>SUM(AG24:AI24)</f>
        <v>260</v>
      </c>
      <c r="AG24" s="87">
        <v>260</v>
      </c>
      <c r="AH24" s="87">
        <v>0</v>
      </c>
      <c r="AI24" s="87">
        <v>0</v>
      </c>
      <c r="AJ24" s="87">
        <f>SUM(AK24:AS24)</f>
        <v>260</v>
      </c>
      <c r="AK24" s="87">
        <v>260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260</v>
      </c>
      <c r="AU24" s="87">
        <v>260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44</v>
      </c>
      <c r="B25" s="96" t="s">
        <v>296</v>
      </c>
      <c r="C25" s="85" t="s">
        <v>297</v>
      </c>
      <c r="D25" s="87">
        <f>SUM(E25,+H25,+K25)</f>
        <v>1561</v>
      </c>
      <c r="E25" s="87">
        <f>SUM(F25:G25)</f>
        <v>1561</v>
      </c>
      <c r="F25" s="87">
        <v>313</v>
      </c>
      <c r="G25" s="87">
        <v>1248</v>
      </c>
      <c r="H25" s="87">
        <f>SUM(I25:J25)</f>
        <v>0</v>
      </c>
      <c r="I25" s="87">
        <v>0</v>
      </c>
      <c r="J25" s="87">
        <v>0</v>
      </c>
      <c r="K25" s="87">
        <f>SUM(L25:M25)</f>
        <v>0</v>
      </c>
      <c r="L25" s="87">
        <v>0</v>
      </c>
      <c r="M25" s="87">
        <v>0</v>
      </c>
      <c r="N25" s="87">
        <f>SUM(O25,+V25,+AC25)</f>
        <v>1561</v>
      </c>
      <c r="O25" s="87">
        <f>SUM(P25:U25)</f>
        <v>313</v>
      </c>
      <c r="P25" s="87">
        <v>313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1248</v>
      </c>
      <c r="W25" s="87">
        <v>1248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44</v>
      </c>
      <c r="B26" s="96" t="s">
        <v>298</v>
      </c>
      <c r="C26" s="85" t="s">
        <v>299</v>
      </c>
      <c r="D26" s="87">
        <f>SUM(E26,+H26,+K26)</f>
        <v>1351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1351</v>
      </c>
      <c r="L26" s="87">
        <v>287</v>
      </c>
      <c r="M26" s="87">
        <v>1064</v>
      </c>
      <c r="N26" s="87">
        <f>SUM(O26,+V26,+AC26)</f>
        <v>1351</v>
      </c>
      <c r="O26" s="87">
        <f>SUM(P26:U26)</f>
        <v>287</v>
      </c>
      <c r="P26" s="87">
        <v>287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1064</v>
      </c>
      <c r="W26" s="87">
        <v>1064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1</v>
      </c>
      <c r="AG26" s="87">
        <v>1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1</v>
      </c>
      <c r="AU26" s="87">
        <v>1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26</v>
      </c>
      <c r="BA26" s="87">
        <v>26</v>
      </c>
      <c r="BB26" s="87">
        <v>0</v>
      </c>
      <c r="BC26" s="87">
        <v>0</v>
      </c>
    </row>
    <row r="27" spans="1:55" ht="13.5" customHeight="1">
      <c r="A27" s="98" t="s">
        <v>44</v>
      </c>
      <c r="B27" s="96" t="s">
        <v>300</v>
      </c>
      <c r="C27" s="85" t="s">
        <v>301</v>
      </c>
      <c r="D27" s="87">
        <f>SUM(E27,+H27,+K27)</f>
        <v>3444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3444</v>
      </c>
      <c r="L27" s="87">
        <v>483</v>
      </c>
      <c r="M27" s="87">
        <v>2961</v>
      </c>
      <c r="N27" s="87">
        <f>SUM(O27,+V27,+AC27)</f>
        <v>3444</v>
      </c>
      <c r="O27" s="87">
        <f>SUM(P27:U27)</f>
        <v>483</v>
      </c>
      <c r="P27" s="87">
        <v>483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2961</v>
      </c>
      <c r="W27" s="87">
        <v>2961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125</v>
      </c>
      <c r="AG27" s="87">
        <v>125</v>
      </c>
      <c r="AH27" s="87">
        <v>0</v>
      </c>
      <c r="AI27" s="87">
        <v>0</v>
      </c>
      <c r="AJ27" s="87">
        <f>SUM(AK27:AS27)</f>
        <v>125</v>
      </c>
      <c r="AK27" s="87">
        <v>0</v>
      </c>
      <c r="AL27" s="87">
        <v>0</v>
      </c>
      <c r="AM27" s="87">
        <v>97</v>
      </c>
      <c r="AN27" s="87">
        <v>28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44</v>
      </c>
      <c r="B28" s="96" t="s">
        <v>302</v>
      </c>
      <c r="C28" s="85" t="s">
        <v>303</v>
      </c>
      <c r="D28" s="87">
        <f>SUM(E28,+H28,+K28)</f>
        <v>2980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2980</v>
      </c>
      <c r="L28" s="87">
        <v>314</v>
      </c>
      <c r="M28" s="87">
        <v>2666</v>
      </c>
      <c r="N28" s="87">
        <f>SUM(O28,+V28,+AC28)</f>
        <v>2980</v>
      </c>
      <c r="O28" s="87">
        <f>SUM(P28:U28)</f>
        <v>314</v>
      </c>
      <c r="P28" s="87">
        <v>314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2666</v>
      </c>
      <c r="W28" s="87">
        <v>2666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4</v>
      </c>
      <c r="AG28" s="87">
        <v>4</v>
      </c>
      <c r="AH28" s="87">
        <v>0</v>
      </c>
      <c r="AI28" s="87">
        <v>0</v>
      </c>
      <c r="AJ28" s="87">
        <f>SUM(AK28:AS28)</f>
        <v>4</v>
      </c>
      <c r="AK28" s="87">
        <v>0</v>
      </c>
      <c r="AL28" s="87">
        <v>0</v>
      </c>
      <c r="AM28" s="87">
        <v>1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3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18</v>
      </c>
      <c r="BA28" s="87">
        <v>18</v>
      </c>
      <c r="BB28" s="87">
        <v>0</v>
      </c>
      <c r="BC28" s="87">
        <v>0</v>
      </c>
    </row>
    <row r="29" spans="1:55" ht="13.5" customHeight="1">
      <c r="A29" s="98" t="s">
        <v>44</v>
      </c>
      <c r="B29" s="96" t="s">
        <v>304</v>
      </c>
      <c r="C29" s="85" t="s">
        <v>305</v>
      </c>
      <c r="D29" s="87">
        <f>SUM(E29,+H29,+K29)</f>
        <v>5945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5945</v>
      </c>
      <c r="L29" s="87">
        <v>617</v>
      </c>
      <c r="M29" s="87">
        <v>5328</v>
      </c>
      <c r="N29" s="87">
        <f>SUM(O29,+V29,+AC29)</f>
        <v>5945</v>
      </c>
      <c r="O29" s="87">
        <f>SUM(P29:U29)</f>
        <v>617</v>
      </c>
      <c r="P29" s="87">
        <v>617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5328</v>
      </c>
      <c r="W29" s="87">
        <v>5328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8</v>
      </c>
      <c r="AG29" s="87">
        <v>8</v>
      </c>
      <c r="AH29" s="87">
        <v>0</v>
      </c>
      <c r="AI29" s="87">
        <v>0</v>
      </c>
      <c r="AJ29" s="87">
        <f>SUM(AK29:AS29)</f>
        <v>8</v>
      </c>
      <c r="AK29" s="87">
        <v>0</v>
      </c>
      <c r="AL29" s="87">
        <v>0</v>
      </c>
      <c r="AM29" s="87">
        <v>2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6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29</v>
      </c>
      <c r="BA29" s="87">
        <v>29</v>
      </c>
      <c r="BB29" s="87">
        <v>0</v>
      </c>
      <c r="BC29" s="87">
        <v>0</v>
      </c>
    </row>
    <row r="30" spans="1:55" ht="13.5" customHeight="1">
      <c r="A30" s="98" t="s">
        <v>44</v>
      </c>
      <c r="B30" s="96" t="s">
        <v>306</v>
      </c>
      <c r="C30" s="85" t="s">
        <v>307</v>
      </c>
      <c r="D30" s="87">
        <f>SUM(E30,+H30,+K30)</f>
        <v>1738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1738</v>
      </c>
      <c r="L30" s="87">
        <v>69</v>
      </c>
      <c r="M30" s="87">
        <v>1669</v>
      </c>
      <c r="N30" s="87">
        <f>SUM(O30,+V30,+AC30)</f>
        <v>1738</v>
      </c>
      <c r="O30" s="87">
        <f>SUM(P30:U30)</f>
        <v>69</v>
      </c>
      <c r="P30" s="87">
        <v>69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1669</v>
      </c>
      <c r="W30" s="87">
        <v>1669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14</v>
      </c>
      <c r="AG30" s="87">
        <v>14</v>
      </c>
      <c r="AH30" s="87">
        <v>0</v>
      </c>
      <c r="AI30" s="87">
        <v>0</v>
      </c>
      <c r="AJ30" s="87">
        <f>SUM(AK30:AS30)</f>
        <v>14</v>
      </c>
      <c r="AK30" s="87">
        <v>0</v>
      </c>
      <c r="AL30" s="87">
        <v>0</v>
      </c>
      <c r="AM30" s="87">
        <v>1</v>
      </c>
      <c r="AN30" s="87">
        <v>0</v>
      </c>
      <c r="AO30" s="87">
        <v>0</v>
      </c>
      <c r="AP30" s="87">
        <v>0</v>
      </c>
      <c r="AQ30" s="87">
        <v>11</v>
      </c>
      <c r="AR30" s="87">
        <v>2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11</v>
      </c>
      <c r="BA30" s="87">
        <v>11</v>
      </c>
      <c r="BB30" s="87">
        <v>0</v>
      </c>
      <c r="BC30" s="87">
        <v>0</v>
      </c>
    </row>
    <row r="31" spans="1:55" ht="13.5" customHeight="1">
      <c r="A31" s="98" t="s">
        <v>44</v>
      </c>
      <c r="B31" s="96" t="s">
        <v>308</v>
      </c>
      <c r="C31" s="85" t="s">
        <v>309</v>
      </c>
      <c r="D31" s="87">
        <f>SUM(E31,+H31,+K31)</f>
        <v>1727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1727</v>
      </c>
      <c r="L31" s="87">
        <v>109</v>
      </c>
      <c r="M31" s="87">
        <v>1618</v>
      </c>
      <c r="N31" s="87">
        <f>SUM(O31,+V31,+AC31)</f>
        <v>1727</v>
      </c>
      <c r="O31" s="87">
        <f>SUM(P31:U31)</f>
        <v>109</v>
      </c>
      <c r="P31" s="87">
        <v>109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1618</v>
      </c>
      <c r="W31" s="87">
        <v>1618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62</v>
      </c>
      <c r="AG31" s="87">
        <v>62</v>
      </c>
      <c r="AH31" s="87">
        <v>0</v>
      </c>
      <c r="AI31" s="87">
        <v>0</v>
      </c>
      <c r="AJ31" s="87">
        <f>SUM(AK31:AS31)</f>
        <v>62</v>
      </c>
      <c r="AK31" s="87">
        <v>0</v>
      </c>
      <c r="AL31" s="87">
        <v>0</v>
      </c>
      <c r="AM31" s="87">
        <v>48</v>
      </c>
      <c r="AN31" s="87">
        <v>14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44</v>
      </c>
      <c r="B32" s="96" t="s">
        <v>310</v>
      </c>
      <c r="C32" s="85" t="s">
        <v>311</v>
      </c>
      <c r="D32" s="87">
        <f>SUM(E32,+H32,+K32)</f>
        <v>6677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6677</v>
      </c>
      <c r="L32" s="87">
        <v>1009</v>
      </c>
      <c r="M32" s="87">
        <v>5668</v>
      </c>
      <c r="N32" s="87">
        <f>SUM(O32,+V32,+AC32)</f>
        <v>6677</v>
      </c>
      <c r="O32" s="87">
        <f>SUM(P32:U32)</f>
        <v>1009</v>
      </c>
      <c r="P32" s="87">
        <v>1009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5668</v>
      </c>
      <c r="W32" s="87">
        <v>5668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241</v>
      </c>
      <c r="AG32" s="87">
        <v>241</v>
      </c>
      <c r="AH32" s="87">
        <v>0</v>
      </c>
      <c r="AI32" s="87">
        <v>0</v>
      </c>
      <c r="AJ32" s="87">
        <f>SUM(AK32:AS32)</f>
        <v>241</v>
      </c>
      <c r="AK32" s="87">
        <v>0</v>
      </c>
      <c r="AL32" s="87">
        <v>0</v>
      </c>
      <c r="AM32" s="87">
        <v>188</v>
      </c>
      <c r="AN32" s="87">
        <v>53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44</v>
      </c>
      <c r="B33" s="96" t="s">
        <v>312</v>
      </c>
      <c r="C33" s="85" t="s">
        <v>313</v>
      </c>
      <c r="D33" s="87">
        <f>SUM(E33,+H33,+K33)</f>
        <v>3149</v>
      </c>
      <c r="E33" s="87">
        <f>SUM(F33:G33)</f>
        <v>0</v>
      </c>
      <c r="F33" s="87">
        <v>0</v>
      </c>
      <c r="G33" s="87">
        <v>0</v>
      </c>
      <c r="H33" s="87">
        <f>SUM(I33:J33)</f>
        <v>3149</v>
      </c>
      <c r="I33" s="87">
        <v>192</v>
      </c>
      <c r="J33" s="87">
        <v>2957</v>
      </c>
      <c r="K33" s="87">
        <f>SUM(L33:M33)</f>
        <v>0</v>
      </c>
      <c r="L33" s="87">
        <v>0</v>
      </c>
      <c r="M33" s="87">
        <v>0</v>
      </c>
      <c r="N33" s="87">
        <f>SUM(O33,+V33,+AC33)</f>
        <v>3149</v>
      </c>
      <c r="O33" s="87">
        <f>SUM(P33:U33)</f>
        <v>192</v>
      </c>
      <c r="P33" s="87">
        <v>0</v>
      </c>
      <c r="Q33" s="87">
        <v>0</v>
      </c>
      <c r="R33" s="87">
        <v>0</v>
      </c>
      <c r="S33" s="87">
        <v>192</v>
      </c>
      <c r="T33" s="87">
        <v>0</v>
      </c>
      <c r="U33" s="87">
        <v>0</v>
      </c>
      <c r="V33" s="87">
        <f>SUM(W33:AB33)</f>
        <v>2957</v>
      </c>
      <c r="W33" s="87">
        <v>0</v>
      </c>
      <c r="X33" s="87">
        <v>0</v>
      </c>
      <c r="Y33" s="87">
        <v>0</v>
      </c>
      <c r="Z33" s="87">
        <v>2957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0</v>
      </c>
      <c r="AG33" s="87">
        <v>0</v>
      </c>
      <c r="AH33" s="87">
        <v>0</v>
      </c>
      <c r="AI33" s="87">
        <v>0</v>
      </c>
      <c r="AJ33" s="87">
        <f>SUM(AK33:AS33)</f>
        <v>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44</v>
      </c>
      <c r="B34" s="96" t="s">
        <v>314</v>
      </c>
      <c r="C34" s="85" t="s">
        <v>315</v>
      </c>
      <c r="D34" s="87">
        <f>SUM(E34,+H34,+K34)</f>
        <v>605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605</v>
      </c>
      <c r="L34" s="87">
        <v>117</v>
      </c>
      <c r="M34" s="87">
        <v>488</v>
      </c>
      <c r="N34" s="87">
        <f>SUM(O34,+V34,+AC34)</f>
        <v>605</v>
      </c>
      <c r="O34" s="87">
        <f>SUM(P34:U34)</f>
        <v>117</v>
      </c>
      <c r="P34" s="87">
        <v>117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488</v>
      </c>
      <c r="W34" s="87">
        <v>488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1</v>
      </c>
      <c r="AG34" s="87">
        <v>1</v>
      </c>
      <c r="AH34" s="87">
        <v>0</v>
      </c>
      <c r="AI34" s="87">
        <v>0</v>
      </c>
      <c r="AJ34" s="87">
        <f>SUM(AK34:AS34)</f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1</v>
      </c>
      <c r="AU34" s="87">
        <v>1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44</v>
      </c>
      <c r="B35" s="96" t="s">
        <v>316</v>
      </c>
      <c r="C35" s="85" t="s">
        <v>317</v>
      </c>
      <c r="D35" s="87">
        <f>SUM(E35,+H35,+K35)</f>
        <v>1383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1383</v>
      </c>
      <c r="L35" s="87">
        <v>296</v>
      </c>
      <c r="M35" s="87">
        <v>1087</v>
      </c>
      <c r="N35" s="87">
        <f>SUM(O35,+V35,+AC35)</f>
        <v>1383</v>
      </c>
      <c r="O35" s="87">
        <f>SUM(P35:U35)</f>
        <v>296</v>
      </c>
      <c r="P35" s="87">
        <v>296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1087</v>
      </c>
      <c r="W35" s="87">
        <v>1087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2</v>
      </c>
      <c r="AG35" s="87">
        <v>2</v>
      </c>
      <c r="AH35" s="87">
        <v>0</v>
      </c>
      <c r="AI35" s="87">
        <v>0</v>
      </c>
      <c r="AJ35" s="87">
        <f>SUM(AK35:AS35)</f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2</v>
      </c>
      <c r="AU35" s="87">
        <v>2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44</v>
      </c>
      <c r="B36" s="96" t="s">
        <v>318</v>
      </c>
      <c r="C36" s="85" t="s">
        <v>319</v>
      </c>
      <c r="D36" s="87">
        <f>SUM(E36,+H36,+K36)</f>
        <v>5650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5650</v>
      </c>
      <c r="L36" s="87">
        <v>567</v>
      </c>
      <c r="M36" s="87">
        <v>5083</v>
      </c>
      <c r="N36" s="87">
        <f>SUM(O36,+V36,+AC36)</f>
        <v>5650</v>
      </c>
      <c r="O36" s="87">
        <f>SUM(P36:U36)</f>
        <v>567</v>
      </c>
      <c r="P36" s="87">
        <v>567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5083</v>
      </c>
      <c r="W36" s="87">
        <v>5083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151</v>
      </c>
      <c r="AG36" s="87">
        <v>151</v>
      </c>
      <c r="AH36" s="87">
        <v>0</v>
      </c>
      <c r="AI36" s="87">
        <v>0</v>
      </c>
      <c r="AJ36" s="87">
        <f>SUM(AK36:AS36)</f>
        <v>151</v>
      </c>
      <c r="AK36" s="87">
        <v>0</v>
      </c>
      <c r="AL36" s="87">
        <v>0</v>
      </c>
      <c r="AM36" s="87">
        <v>6</v>
      </c>
      <c r="AN36" s="87">
        <v>145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44</v>
      </c>
      <c r="B37" s="96" t="s">
        <v>320</v>
      </c>
      <c r="C37" s="85" t="s">
        <v>321</v>
      </c>
      <c r="D37" s="87">
        <f>SUM(E37,+H37,+K37)</f>
        <v>3829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3829</v>
      </c>
      <c r="L37" s="87">
        <v>169</v>
      </c>
      <c r="M37" s="87">
        <v>3660</v>
      </c>
      <c r="N37" s="87">
        <f>SUM(O37,+V37,+AC37)</f>
        <v>3829</v>
      </c>
      <c r="O37" s="87">
        <f>SUM(P37:U37)</f>
        <v>169</v>
      </c>
      <c r="P37" s="87">
        <v>169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3660</v>
      </c>
      <c r="W37" s="87">
        <v>3660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0</v>
      </c>
      <c r="AG37" s="87">
        <v>0</v>
      </c>
      <c r="AH37" s="87">
        <v>0</v>
      </c>
      <c r="AI37" s="87">
        <v>0</v>
      </c>
      <c r="AJ37" s="87">
        <f>SUM(AK37:AS37)</f>
        <v>0</v>
      </c>
      <c r="AK37" s="87">
        <v>0</v>
      </c>
      <c r="AL37" s="87">
        <v>0</v>
      </c>
      <c r="AM37" s="87">
        <v>0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44</v>
      </c>
      <c r="B38" s="96" t="s">
        <v>322</v>
      </c>
      <c r="C38" s="85" t="s">
        <v>323</v>
      </c>
      <c r="D38" s="87">
        <f>SUM(E38,+H38,+K38)</f>
        <v>4498</v>
      </c>
      <c r="E38" s="87">
        <f>SUM(F38:G38)</f>
        <v>0</v>
      </c>
      <c r="F38" s="87">
        <v>0</v>
      </c>
      <c r="G38" s="87">
        <v>0</v>
      </c>
      <c r="H38" s="87">
        <f>SUM(I38:J38)</f>
        <v>387</v>
      </c>
      <c r="I38" s="87">
        <v>387</v>
      </c>
      <c r="J38" s="87">
        <v>0</v>
      </c>
      <c r="K38" s="87">
        <f>SUM(L38:M38)</f>
        <v>4111</v>
      </c>
      <c r="L38" s="87">
        <v>0</v>
      </c>
      <c r="M38" s="87">
        <v>4111</v>
      </c>
      <c r="N38" s="87">
        <f>SUM(O38,+V38,+AC38)</f>
        <v>4498</v>
      </c>
      <c r="O38" s="87">
        <f>SUM(P38:U38)</f>
        <v>387</v>
      </c>
      <c r="P38" s="87">
        <v>387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4111</v>
      </c>
      <c r="W38" s="87">
        <v>4111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219</v>
      </c>
      <c r="AG38" s="87">
        <v>219</v>
      </c>
      <c r="AH38" s="87">
        <v>0</v>
      </c>
      <c r="AI38" s="87">
        <v>0</v>
      </c>
      <c r="AJ38" s="87">
        <f>SUM(AK38:AS38)</f>
        <v>219</v>
      </c>
      <c r="AK38" s="87">
        <v>0</v>
      </c>
      <c r="AL38" s="87">
        <v>0</v>
      </c>
      <c r="AM38" s="87">
        <v>19</v>
      </c>
      <c r="AN38" s="87">
        <v>199</v>
      </c>
      <c r="AO38" s="87">
        <v>0</v>
      </c>
      <c r="AP38" s="87">
        <v>0</v>
      </c>
      <c r="AQ38" s="87">
        <v>0</v>
      </c>
      <c r="AR38" s="87">
        <v>0</v>
      </c>
      <c r="AS38" s="87">
        <v>1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44</v>
      </c>
      <c r="B39" s="96" t="s">
        <v>324</v>
      </c>
      <c r="C39" s="85" t="s">
        <v>325</v>
      </c>
      <c r="D39" s="87">
        <f>SUM(E39,+H39,+K39)</f>
        <v>2754</v>
      </c>
      <c r="E39" s="87">
        <f>SUM(F39:G39)</f>
        <v>0</v>
      </c>
      <c r="F39" s="87">
        <v>0</v>
      </c>
      <c r="G39" s="87">
        <v>0</v>
      </c>
      <c r="H39" s="87">
        <f>SUM(I39:J39)</f>
        <v>173</v>
      </c>
      <c r="I39" s="87">
        <v>173</v>
      </c>
      <c r="J39" s="87">
        <v>0</v>
      </c>
      <c r="K39" s="87">
        <f>SUM(L39:M39)</f>
        <v>2581</v>
      </c>
      <c r="L39" s="87">
        <v>0</v>
      </c>
      <c r="M39" s="87">
        <v>2581</v>
      </c>
      <c r="N39" s="87">
        <f>SUM(O39,+V39,+AC39)</f>
        <v>2754</v>
      </c>
      <c r="O39" s="87">
        <f>SUM(P39:U39)</f>
        <v>173</v>
      </c>
      <c r="P39" s="87">
        <v>173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2581</v>
      </c>
      <c r="W39" s="87">
        <v>2581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125</v>
      </c>
      <c r="AG39" s="87">
        <v>125</v>
      </c>
      <c r="AH39" s="87">
        <v>0</v>
      </c>
      <c r="AI39" s="87">
        <v>0</v>
      </c>
      <c r="AJ39" s="87">
        <f>SUM(AK39:AS39)</f>
        <v>125</v>
      </c>
      <c r="AK39" s="87">
        <v>0</v>
      </c>
      <c r="AL39" s="87">
        <v>0</v>
      </c>
      <c r="AM39" s="87">
        <v>7</v>
      </c>
      <c r="AN39" s="87">
        <v>117</v>
      </c>
      <c r="AO39" s="87">
        <v>0</v>
      </c>
      <c r="AP39" s="87">
        <v>0</v>
      </c>
      <c r="AQ39" s="87">
        <v>0</v>
      </c>
      <c r="AR39" s="87">
        <v>0</v>
      </c>
      <c r="AS39" s="87">
        <v>1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44</v>
      </c>
      <c r="B40" s="96" t="s">
        <v>326</v>
      </c>
      <c r="C40" s="85" t="s">
        <v>327</v>
      </c>
      <c r="D40" s="87">
        <f>SUM(E40,+H40,+K40)</f>
        <v>4220</v>
      </c>
      <c r="E40" s="87">
        <f>SUM(F40:G40)</f>
        <v>0</v>
      </c>
      <c r="F40" s="87">
        <v>0</v>
      </c>
      <c r="G40" s="87">
        <v>0</v>
      </c>
      <c r="H40" s="87">
        <f>SUM(I40:J40)</f>
        <v>332</v>
      </c>
      <c r="I40" s="87">
        <v>332</v>
      </c>
      <c r="J40" s="87">
        <v>0</v>
      </c>
      <c r="K40" s="87">
        <f>SUM(L40:M40)</f>
        <v>3888</v>
      </c>
      <c r="L40" s="87">
        <v>0</v>
      </c>
      <c r="M40" s="87">
        <v>3888</v>
      </c>
      <c r="N40" s="87">
        <f>SUM(O40,+V40,+AC40)</f>
        <v>4220</v>
      </c>
      <c r="O40" s="87">
        <f>SUM(P40:U40)</f>
        <v>332</v>
      </c>
      <c r="P40" s="87">
        <v>332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3888</v>
      </c>
      <c r="W40" s="87">
        <v>3888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205</v>
      </c>
      <c r="AG40" s="87">
        <v>205</v>
      </c>
      <c r="AH40" s="87">
        <v>0</v>
      </c>
      <c r="AI40" s="87">
        <v>0</v>
      </c>
      <c r="AJ40" s="87">
        <f>SUM(AK40:AS40)</f>
        <v>205</v>
      </c>
      <c r="AK40" s="87">
        <v>0</v>
      </c>
      <c r="AL40" s="87">
        <v>0</v>
      </c>
      <c r="AM40" s="87">
        <v>18</v>
      </c>
      <c r="AN40" s="87">
        <v>186</v>
      </c>
      <c r="AO40" s="87">
        <v>0</v>
      </c>
      <c r="AP40" s="87">
        <v>0</v>
      </c>
      <c r="AQ40" s="87">
        <v>0</v>
      </c>
      <c r="AR40" s="87">
        <v>0</v>
      </c>
      <c r="AS40" s="87">
        <v>1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44</v>
      </c>
      <c r="B41" s="96" t="s">
        <v>328</v>
      </c>
      <c r="C41" s="85" t="s">
        <v>329</v>
      </c>
      <c r="D41" s="87">
        <f>SUM(E41,+H41,+K41)</f>
        <v>21727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21727</v>
      </c>
      <c r="L41" s="87">
        <v>815</v>
      </c>
      <c r="M41" s="87">
        <v>20912</v>
      </c>
      <c r="N41" s="87">
        <f>SUM(O41,+V41,+AC41)</f>
        <v>21727</v>
      </c>
      <c r="O41" s="87">
        <f>SUM(P41:U41)</f>
        <v>815</v>
      </c>
      <c r="P41" s="87">
        <v>815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20912</v>
      </c>
      <c r="W41" s="87">
        <v>20912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66</v>
      </c>
      <c r="AG41" s="87">
        <v>66</v>
      </c>
      <c r="AH41" s="87">
        <v>0</v>
      </c>
      <c r="AI41" s="87">
        <v>0</v>
      </c>
      <c r="AJ41" s="87">
        <f>SUM(AK41:AS41)</f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66</v>
      </c>
      <c r="AU41" s="87">
        <v>66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44</v>
      </c>
      <c r="B42" s="96" t="s">
        <v>330</v>
      </c>
      <c r="C42" s="85" t="s">
        <v>331</v>
      </c>
      <c r="D42" s="87">
        <f>SUM(E42,+H42,+K42)</f>
        <v>8524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8524</v>
      </c>
      <c r="L42" s="87">
        <v>780</v>
      </c>
      <c r="M42" s="87">
        <v>7744</v>
      </c>
      <c r="N42" s="87">
        <f>SUM(O42,+V42,+AC42)</f>
        <v>8524</v>
      </c>
      <c r="O42" s="87">
        <f>SUM(P42:U42)</f>
        <v>780</v>
      </c>
      <c r="P42" s="87">
        <v>780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7744</v>
      </c>
      <c r="W42" s="87">
        <v>7744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37</v>
      </c>
      <c r="AG42" s="87">
        <v>37</v>
      </c>
      <c r="AH42" s="87">
        <v>0</v>
      </c>
      <c r="AI42" s="87">
        <v>0</v>
      </c>
      <c r="AJ42" s="87">
        <f>SUM(AK42:AS42)</f>
        <v>37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37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2">
    <sortCondition ref="A8:A42"/>
    <sortCondition ref="B8:B42"/>
    <sortCondition ref="C8:C42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1" man="1"/>
    <brk id="31" min="1" max="41" man="1"/>
    <brk id="45" min="1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10000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10201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10202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10203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10204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10205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10206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10207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10208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10209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10210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10211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10212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10344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10345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10366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10367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10382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10383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10384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10421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10424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10425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10426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10428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10429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10443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10444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10448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10449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10464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10521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10522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10523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10524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10525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384D39-B5BF-4B57-B90E-12A6E141FD66}"/>
</file>

<file path=customXml/itemProps2.xml><?xml version="1.0" encoding="utf-8"?>
<ds:datastoreItem xmlns:ds="http://schemas.openxmlformats.org/officeDocument/2006/customXml" ds:itemID="{ED5E011A-4034-473E-A42D-472D2E9BDDF9}"/>
</file>

<file path=customXml/itemProps3.xml><?xml version="1.0" encoding="utf-8"?>
<ds:datastoreItem xmlns:ds="http://schemas.openxmlformats.org/officeDocument/2006/customXml" ds:itemID="{89D2CF5D-56B2-4832-8EDF-C61185A8D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2025-12-16T00:59:49Z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