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09栃木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市町村分担金内訳!$A$6:$DU$12</definedName>
    <definedName name="_xlnm._FilterDatabase" localSheetId="4" hidden="1">組合分担金内訳!$A$6:$BE$31</definedName>
    <definedName name="_xlnm._FilterDatabase" localSheetId="3" hidden="1">'廃棄物事業経費（歳出）'!$A$6:$CI$37</definedName>
    <definedName name="_xlnm._FilterDatabase" localSheetId="2" hidden="1">'廃棄物事業経費（歳入）'!$A$6:$AE$37</definedName>
    <definedName name="_xlnm._FilterDatabase" localSheetId="0" hidden="1">'廃棄物事業経費（市町村）'!$A$6:$DJ$31</definedName>
    <definedName name="_xlnm._FilterDatabase" localSheetId="1" hidden="1">'廃棄物事業経費（組合）'!$A$6:$DJ$12</definedName>
    <definedName name="_xlnm.Print_Area" localSheetId="6">経費集計!$A$1:$M$33</definedName>
    <definedName name="_xlnm.Print_Area" localSheetId="5">市町村分担金内訳!$2:$13</definedName>
    <definedName name="_xlnm.Print_Area" localSheetId="4">組合分担金内訳!$2:$32</definedName>
    <definedName name="_xlnm.Print_Area" localSheetId="3">'廃棄物事業経費（歳出）'!$2:$38</definedName>
    <definedName name="_xlnm.Print_Area" localSheetId="2">'廃棄物事業経費（歳入）'!$2:$38</definedName>
    <definedName name="_xlnm.Print_Area" localSheetId="0">'廃棄物事業経費（市町村）'!$2:$32</definedName>
    <definedName name="_xlnm.Print_Area" localSheetId="1">'廃棄物事業経費（組合）'!$2:$13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D8" i="6"/>
  <c r="D9" i="6"/>
  <c r="D10" i="6"/>
  <c r="D11" i="6"/>
  <c r="D12" i="6"/>
  <c r="D13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I11" i="5"/>
  <c r="I12" i="5"/>
  <c r="I17" i="5"/>
  <c r="I18" i="5"/>
  <c r="I23" i="5"/>
  <c r="I24" i="5"/>
  <c r="I29" i="5"/>
  <c r="I30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G8" i="5"/>
  <c r="I8" i="5" s="1"/>
  <c r="G9" i="5"/>
  <c r="I9" i="5" s="1"/>
  <c r="G10" i="5"/>
  <c r="G11" i="5"/>
  <c r="G12" i="5"/>
  <c r="G13" i="5"/>
  <c r="I13" i="5" s="1"/>
  <c r="G14" i="5"/>
  <c r="I14" i="5" s="1"/>
  <c r="G15" i="5"/>
  <c r="I15" i="5" s="1"/>
  <c r="G16" i="5"/>
  <c r="G17" i="5"/>
  <c r="G18" i="5"/>
  <c r="G19" i="5"/>
  <c r="I19" i="5" s="1"/>
  <c r="G20" i="5"/>
  <c r="I20" i="5" s="1"/>
  <c r="G21" i="5"/>
  <c r="I21" i="5" s="1"/>
  <c r="G22" i="5"/>
  <c r="G23" i="5"/>
  <c r="G24" i="5"/>
  <c r="G25" i="5"/>
  <c r="I25" i="5" s="1"/>
  <c r="G26" i="5"/>
  <c r="I26" i="5" s="1"/>
  <c r="G27" i="5"/>
  <c r="I27" i="5" s="1"/>
  <c r="G28" i="5"/>
  <c r="G29" i="5"/>
  <c r="G30" i="5"/>
  <c r="G31" i="5"/>
  <c r="I31" i="5" s="1"/>
  <c r="G32" i="5"/>
  <c r="I32" i="5" s="1"/>
  <c r="F8" i="5"/>
  <c r="F9" i="5"/>
  <c r="F15" i="5"/>
  <c r="F21" i="5"/>
  <c r="F26" i="5"/>
  <c r="F27" i="5"/>
  <c r="E8" i="5"/>
  <c r="E9" i="5"/>
  <c r="E10" i="5"/>
  <c r="E11" i="5"/>
  <c r="E12" i="5"/>
  <c r="E13" i="5"/>
  <c r="E14" i="5"/>
  <c r="F14" i="5" s="1"/>
  <c r="E15" i="5"/>
  <c r="E16" i="5"/>
  <c r="E17" i="5"/>
  <c r="E18" i="5"/>
  <c r="E19" i="5"/>
  <c r="E20" i="5"/>
  <c r="F20" i="5" s="1"/>
  <c r="E21" i="5"/>
  <c r="E22" i="5"/>
  <c r="E23" i="5"/>
  <c r="E24" i="5"/>
  <c r="E25" i="5"/>
  <c r="E26" i="5"/>
  <c r="E27" i="5"/>
  <c r="E28" i="5"/>
  <c r="E29" i="5"/>
  <c r="E30" i="5"/>
  <c r="E31" i="5"/>
  <c r="E32" i="5"/>
  <c r="F32" i="5" s="1"/>
  <c r="D8" i="5"/>
  <c r="D9" i="5"/>
  <c r="D10" i="5"/>
  <c r="F10" i="5" s="1"/>
  <c r="D11" i="5"/>
  <c r="F11" i="5" s="1"/>
  <c r="D12" i="5"/>
  <c r="F12" i="5" s="1"/>
  <c r="D13" i="5"/>
  <c r="F13" i="5" s="1"/>
  <c r="D14" i="5"/>
  <c r="D15" i="5"/>
  <c r="D16" i="5"/>
  <c r="F16" i="5" s="1"/>
  <c r="D17" i="5"/>
  <c r="F17" i="5" s="1"/>
  <c r="D18" i="5"/>
  <c r="F18" i="5" s="1"/>
  <c r="D19" i="5"/>
  <c r="F19" i="5" s="1"/>
  <c r="D20" i="5"/>
  <c r="D21" i="5"/>
  <c r="D22" i="5"/>
  <c r="F22" i="5" s="1"/>
  <c r="D23" i="5"/>
  <c r="F23" i="5" s="1"/>
  <c r="D24" i="5"/>
  <c r="F24" i="5" s="1"/>
  <c r="D25" i="5"/>
  <c r="F25" i="5" s="1"/>
  <c r="D26" i="5"/>
  <c r="D27" i="5"/>
  <c r="D28" i="5"/>
  <c r="F28" i="5" s="1"/>
  <c r="D29" i="5"/>
  <c r="F29" i="5" s="1"/>
  <c r="D30" i="5"/>
  <c r="F30" i="5" s="1"/>
  <c r="D31" i="5"/>
  <c r="F31" i="5" s="1"/>
  <c r="D32" i="5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A9" i="4"/>
  <c r="CA10" i="4"/>
  <c r="CA15" i="4"/>
  <c r="CA16" i="4"/>
  <c r="CA21" i="4"/>
  <c r="CA27" i="4"/>
  <c r="CA33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V10" i="4"/>
  <c r="BV28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Q12" i="4"/>
  <c r="BQ18" i="4"/>
  <c r="BQ23" i="4"/>
  <c r="BQ24" i="4"/>
  <c r="BQ30" i="4"/>
  <c r="BQ36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I10" i="4"/>
  <c r="BI15" i="4"/>
  <c r="BI16" i="4"/>
  <c r="BI22" i="4"/>
  <c r="BI28" i="4"/>
  <c r="BI33" i="4"/>
  <c r="BI34" i="4"/>
  <c r="BH9" i="4"/>
  <c r="BH15" i="4"/>
  <c r="BH27" i="4"/>
  <c r="BH33" i="4"/>
  <c r="BG14" i="4"/>
  <c r="BG25" i="4"/>
  <c r="BG32" i="4"/>
  <c r="BG38" i="4"/>
  <c r="AY8" i="4"/>
  <c r="AY9" i="4"/>
  <c r="AY10" i="4"/>
  <c r="AY11" i="4"/>
  <c r="AY12" i="4"/>
  <c r="AY13" i="4"/>
  <c r="AN13" i="4" s="1"/>
  <c r="BG13" i="4" s="1"/>
  <c r="AY14" i="4"/>
  <c r="AY15" i="4"/>
  <c r="AY16" i="4"/>
  <c r="AY17" i="4"/>
  <c r="AY18" i="4"/>
  <c r="AY19" i="4"/>
  <c r="AN19" i="4" s="1"/>
  <c r="BG19" i="4" s="1"/>
  <c r="AY20" i="4"/>
  <c r="AY21" i="4"/>
  <c r="AY22" i="4"/>
  <c r="AY23" i="4"/>
  <c r="AY24" i="4"/>
  <c r="AY25" i="4"/>
  <c r="AN25" i="4" s="1"/>
  <c r="AY26" i="4"/>
  <c r="AY27" i="4"/>
  <c r="AY28" i="4"/>
  <c r="AY29" i="4"/>
  <c r="AY30" i="4"/>
  <c r="AY31" i="4"/>
  <c r="AN31" i="4" s="1"/>
  <c r="BG31" i="4" s="1"/>
  <c r="AY32" i="4"/>
  <c r="AY33" i="4"/>
  <c r="AY34" i="4"/>
  <c r="AY35" i="4"/>
  <c r="AY36" i="4"/>
  <c r="AY37" i="4"/>
  <c r="AN37" i="4" s="1"/>
  <c r="BG37" i="4" s="1"/>
  <c r="AY38" i="4"/>
  <c r="AT8" i="4"/>
  <c r="AT9" i="4"/>
  <c r="AT10" i="4"/>
  <c r="AT11" i="4"/>
  <c r="AT12" i="4"/>
  <c r="AN12" i="4" s="1"/>
  <c r="BG12" i="4" s="1"/>
  <c r="AT13" i="4"/>
  <c r="AT14" i="4"/>
  <c r="AT15" i="4"/>
  <c r="AT16" i="4"/>
  <c r="AT17" i="4"/>
  <c r="AT18" i="4"/>
  <c r="AN18" i="4" s="1"/>
  <c r="BG18" i="4" s="1"/>
  <c r="AT19" i="4"/>
  <c r="AT20" i="4"/>
  <c r="AT21" i="4"/>
  <c r="AT22" i="4"/>
  <c r="AT23" i="4"/>
  <c r="AT24" i="4"/>
  <c r="AN24" i="4" s="1"/>
  <c r="BG24" i="4" s="1"/>
  <c r="AT25" i="4"/>
  <c r="AT26" i="4"/>
  <c r="AT27" i="4"/>
  <c r="AT28" i="4"/>
  <c r="AT29" i="4"/>
  <c r="AT30" i="4"/>
  <c r="AN30" i="4" s="1"/>
  <c r="BG30" i="4" s="1"/>
  <c r="AT31" i="4"/>
  <c r="AT32" i="4"/>
  <c r="AT33" i="4"/>
  <c r="AT34" i="4"/>
  <c r="AT35" i="4"/>
  <c r="AT36" i="4"/>
  <c r="AN36" i="4" s="1"/>
  <c r="BG36" i="4" s="1"/>
  <c r="AT37" i="4"/>
  <c r="AT38" i="4"/>
  <c r="AO8" i="4"/>
  <c r="AO9" i="4"/>
  <c r="AO10" i="4"/>
  <c r="AO11" i="4"/>
  <c r="AN11" i="4" s="1"/>
  <c r="BG11" i="4" s="1"/>
  <c r="AO12" i="4"/>
  <c r="AO13" i="4"/>
  <c r="AO14" i="4"/>
  <c r="AO15" i="4"/>
  <c r="AO16" i="4"/>
  <c r="AN16" i="4" s="1"/>
  <c r="BG16" i="4" s="1"/>
  <c r="AO17" i="4"/>
  <c r="AN17" i="4" s="1"/>
  <c r="BG17" i="4" s="1"/>
  <c r="AO18" i="4"/>
  <c r="AO19" i="4"/>
  <c r="AO20" i="4"/>
  <c r="AO21" i="4"/>
  <c r="AO22" i="4"/>
  <c r="AO23" i="4"/>
  <c r="AN23" i="4" s="1"/>
  <c r="BG23" i="4" s="1"/>
  <c r="AO24" i="4"/>
  <c r="AO25" i="4"/>
  <c r="AO26" i="4"/>
  <c r="AO27" i="4"/>
  <c r="AO28" i="4"/>
  <c r="AN28" i="4" s="1"/>
  <c r="BG28" i="4" s="1"/>
  <c r="AO29" i="4"/>
  <c r="AN29" i="4" s="1"/>
  <c r="BG29" i="4" s="1"/>
  <c r="AO30" i="4"/>
  <c r="AO31" i="4"/>
  <c r="AO32" i="4"/>
  <c r="AO33" i="4"/>
  <c r="AO34" i="4"/>
  <c r="AO35" i="4"/>
  <c r="AN35" i="4" s="1"/>
  <c r="BG35" i="4" s="1"/>
  <c r="AO36" i="4"/>
  <c r="AO37" i="4"/>
  <c r="AO38" i="4"/>
  <c r="AN8" i="4"/>
  <c r="AN9" i="4"/>
  <c r="BG9" i="4" s="1"/>
  <c r="AN10" i="4"/>
  <c r="BG10" i="4" s="1"/>
  <c r="AN14" i="4"/>
  <c r="AN15" i="4"/>
  <c r="AN20" i="4"/>
  <c r="AN21" i="4"/>
  <c r="BG21" i="4" s="1"/>
  <c r="AN22" i="4"/>
  <c r="BG22" i="4" s="1"/>
  <c r="AN26" i="4"/>
  <c r="AN27" i="4"/>
  <c r="AN32" i="4"/>
  <c r="AN33" i="4"/>
  <c r="BG33" i="4" s="1"/>
  <c r="AN34" i="4"/>
  <c r="BG34" i="4" s="1"/>
  <c r="AN38" i="4"/>
  <c r="AG8" i="4"/>
  <c r="AG9" i="4"/>
  <c r="AF9" i="4" s="1"/>
  <c r="AG10" i="4"/>
  <c r="AG11" i="4"/>
  <c r="AG12" i="4"/>
  <c r="AG13" i="4"/>
  <c r="AG14" i="4"/>
  <c r="AG15" i="4"/>
  <c r="AF15" i="4" s="1"/>
  <c r="AG16" i="4"/>
  <c r="AG17" i="4"/>
  <c r="AG18" i="4"/>
  <c r="AG19" i="4"/>
  <c r="AG20" i="4"/>
  <c r="AG21" i="4"/>
  <c r="AF21" i="4" s="1"/>
  <c r="BH21" i="4" s="1"/>
  <c r="AG22" i="4"/>
  <c r="AG23" i="4"/>
  <c r="AG24" i="4"/>
  <c r="AG25" i="4"/>
  <c r="AG26" i="4"/>
  <c r="AG27" i="4"/>
  <c r="AF27" i="4" s="1"/>
  <c r="AG28" i="4"/>
  <c r="AG29" i="4"/>
  <c r="AG30" i="4"/>
  <c r="AG31" i="4"/>
  <c r="AG32" i="4"/>
  <c r="AG33" i="4"/>
  <c r="AF33" i="4" s="1"/>
  <c r="AG34" i="4"/>
  <c r="AG35" i="4"/>
  <c r="AG36" i="4"/>
  <c r="AG37" i="4"/>
  <c r="AG38" i="4"/>
  <c r="AF8" i="4"/>
  <c r="BG8" i="4" s="1"/>
  <c r="AF10" i="4"/>
  <c r="AF11" i="4"/>
  <c r="AF12" i="4"/>
  <c r="AF13" i="4"/>
  <c r="AF14" i="4"/>
  <c r="AF16" i="4"/>
  <c r="AF17" i="4"/>
  <c r="AF18" i="4"/>
  <c r="AF19" i="4"/>
  <c r="AF20" i="4"/>
  <c r="BG20" i="4" s="1"/>
  <c r="AF22" i="4"/>
  <c r="AF23" i="4"/>
  <c r="AF24" i="4"/>
  <c r="AF25" i="4"/>
  <c r="AF26" i="4"/>
  <c r="BG26" i="4" s="1"/>
  <c r="AF28" i="4"/>
  <c r="AF29" i="4"/>
  <c r="AF30" i="4"/>
  <c r="AF31" i="4"/>
  <c r="AF32" i="4"/>
  <c r="AF34" i="4"/>
  <c r="AF35" i="4"/>
  <c r="AF36" i="4"/>
  <c r="AF37" i="4"/>
  <c r="AF38" i="4"/>
  <c r="W8" i="4"/>
  <c r="CA8" i="4" s="1"/>
  <c r="W9" i="4"/>
  <c r="W10" i="4"/>
  <c r="W11" i="4"/>
  <c r="CA11" i="4" s="1"/>
  <c r="W12" i="4"/>
  <c r="W13" i="4"/>
  <c r="W14" i="4"/>
  <c r="CA14" i="4" s="1"/>
  <c r="W15" i="4"/>
  <c r="W16" i="4"/>
  <c r="W17" i="4"/>
  <c r="CA17" i="4" s="1"/>
  <c r="W18" i="4"/>
  <c r="W19" i="4"/>
  <c r="W20" i="4"/>
  <c r="CA20" i="4" s="1"/>
  <c r="W21" i="4"/>
  <c r="W22" i="4"/>
  <c r="CA22" i="4" s="1"/>
  <c r="W23" i="4"/>
  <c r="CA23" i="4" s="1"/>
  <c r="W24" i="4"/>
  <c r="W25" i="4"/>
  <c r="W26" i="4"/>
  <c r="CA26" i="4" s="1"/>
  <c r="W27" i="4"/>
  <c r="W28" i="4"/>
  <c r="CA28" i="4" s="1"/>
  <c r="W29" i="4"/>
  <c r="CA29" i="4" s="1"/>
  <c r="W30" i="4"/>
  <c r="CA30" i="4" s="1"/>
  <c r="W31" i="4"/>
  <c r="W32" i="4"/>
  <c r="CA32" i="4" s="1"/>
  <c r="W33" i="4"/>
  <c r="W34" i="4"/>
  <c r="CA34" i="4" s="1"/>
  <c r="W35" i="4"/>
  <c r="CA35" i="4" s="1"/>
  <c r="W36" i="4"/>
  <c r="W37" i="4"/>
  <c r="W38" i="4"/>
  <c r="CA38" i="4" s="1"/>
  <c r="R8" i="4"/>
  <c r="BV8" i="4" s="1"/>
  <c r="R9" i="4"/>
  <c r="BV9" i="4" s="1"/>
  <c r="R10" i="4"/>
  <c r="R11" i="4"/>
  <c r="R12" i="4"/>
  <c r="R13" i="4"/>
  <c r="BV13" i="4" s="1"/>
  <c r="R14" i="4"/>
  <c r="BV14" i="4" s="1"/>
  <c r="R15" i="4"/>
  <c r="BV15" i="4" s="1"/>
  <c r="R16" i="4"/>
  <c r="BV16" i="4" s="1"/>
  <c r="R17" i="4"/>
  <c r="R18" i="4"/>
  <c r="R19" i="4"/>
  <c r="BV19" i="4" s="1"/>
  <c r="R20" i="4"/>
  <c r="BV20" i="4" s="1"/>
  <c r="R21" i="4"/>
  <c r="BV21" i="4" s="1"/>
  <c r="R22" i="4"/>
  <c r="BV22" i="4" s="1"/>
  <c r="R23" i="4"/>
  <c r="R24" i="4"/>
  <c r="R25" i="4"/>
  <c r="BV25" i="4" s="1"/>
  <c r="R26" i="4"/>
  <c r="BV26" i="4" s="1"/>
  <c r="R27" i="4"/>
  <c r="BV27" i="4" s="1"/>
  <c r="R28" i="4"/>
  <c r="R29" i="4"/>
  <c r="R30" i="4"/>
  <c r="R31" i="4"/>
  <c r="BV31" i="4" s="1"/>
  <c r="R32" i="4"/>
  <c r="BV32" i="4" s="1"/>
  <c r="R33" i="4"/>
  <c r="BV33" i="4" s="1"/>
  <c r="R34" i="4"/>
  <c r="BV34" i="4" s="1"/>
  <c r="R35" i="4"/>
  <c r="R36" i="4"/>
  <c r="R37" i="4"/>
  <c r="BV37" i="4" s="1"/>
  <c r="R38" i="4"/>
  <c r="BV38" i="4" s="1"/>
  <c r="M8" i="4"/>
  <c r="BQ8" i="4" s="1"/>
  <c r="M9" i="4"/>
  <c r="BQ9" i="4" s="1"/>
  <c r="M10" i="4"/>
  <c r="M11" i="4"/>
  <c r="M12" i="4"/>
  <c r="M13" i="4"/>
  <c r="BQ13" i="4" s="1"/>
  <c r="M14" i="4"/>
  <c r="BQ14" i="4" s="1"/>
  <c r="M15" i="4"/>
  <c r="BQ15" i="4" s="1"/>
  <c r="M16" i="4"/>
  <c r="M17" i="4"/>
  <c r="M18" i="4"/>
  <c r="M19" i="4"/>
  <c r="BQ19" i="4" s="1"/>
  <c r="M20" i="4"/>
  <c r="BQ20" i="4" s="1"/>
  <c r="M21" i="4"/>
  <c r="BQ21" i="4" s="1"/>
  <c r="M22" i="4"/>
  <c r="M23" i="4"/>
  <c r="M24" i="4"/>
  <c r="M25" i="4"/>
  <c r="BQ25" i="4" s="1"/>
  <c r="M26" i="4"/>
  <c r="BQ26" i="4" s="1"/>
  <c r="M27" i="4"/>
  <c r="BQ27" i="4" s="1"/>
  <c r="M28" i="4"/>
  <c r="M29" i="4"/>
  <c r="M30" i="4"/>
  <c r="M31" i="4"/>
  <c r="BQ31" i="4" s="1"/>
  <c r="M32" i="4"/>
  <c r="BQ32" i="4" s="1"/>
  <c r="M33" i="4"/>
  <c r="BQ33" i="4" s="1"/>
  <c r="M34" i="4"/>
  <c r="M35" i="4"/>
  <c r="M36" i="4"/>
  <c r="M37" i="4"/>
  <c r="BQ37" i="4" s="1"/>
  <c r="M38" i="4"/>
  <c r="BQ38" i="4" s="1"/>
  <c r="L8" i="4"/>
  <c r="BP8" i="4" s="1"/>
  <c r="L9" i="4"/>
  <c r="BP9" i="4" s="1"/>
  <c r="L13" i="4"/>
  <c r="L19" i="4"/>
  <c r="BP19" i="4" s="1"/>
  <c r="L20" i="4"/>
  <c r="BP20" i="4" s="1"/>
  <c r="L25" i="4"/>
  <c r="L26" i="4"/>
  <c r="BP26" i="4" s="1"/>
  <c r="L27" i="4"/>
  <c r="BP27" i="4" s="1"/>
  <c r="L31" i="4"/>
  <c r="L37" i="4"/>
  <c r="BP37" i="4" s="1"/>
  <c r="L38" i="4"/>
  <c r="BP38" i="4" s="1"/>
  <c r="E8" i="4"/>
  <c r="E9" i="4"/>
  <c r="E10" i="4"/>
  <c r="E11" i="4"/>
  <c r="BI11" i="4" s="1"/>
  <c r="E12" i="4"/>
  <c r="BI12" i="4" s="1"/>
  <c r="E13" i="4"/>
  <c r="BI13" i="4" s="1"/>
  <c r="E14" i="4"/>
  <c r="E15" i="4"/>
  <c r="E16" i="4"/>
  <c r="E17" i="4"/>
  <c r="BI17" i="4" s="1"/>
  <c r="E18" i="4"/>
  <c r="BI18" i="4" s="1"/>
  <c r="E19" i="4"/>
  <c r="E20" i="4"/>
  <c r="E21" i="4"/>
  <c r="E22" i="4"/>
  <c r="E23" i="4"/>
  <c r="BI23" i="4" s="1"/>
  <c r="E24" i="4"/>
  <c r="BI24" i="4" s="1"/>
  <c r="E25" i="4"/>
  <c r="E26" i="4"/>
  <c r="E27" i="4"/>
  <c r="E28" i="4"/>
  <c r="E29" i="4"/>
  <c r="BI29" i="4" s="1"/>
  <c r="E30" i="4"/>
  <c r="BI30" i="4" s="1"/>
  <c r="E31" i="4"/>
  <c r="E32" i="4"/>
  <c r="E33" i="4"/>
  <c r="E34" i="4"/>
  <c r="E35" i="4"/>
  <c r="BI35" i="4" s="1"/>
  <c r="E36" i="4"/>
  <c r="BI36" i="4" s="1"/>
  <c r="E37" i="4"/>
  <c r="E38" i="4"/>
  <c r="D9" i="4"/>
  <c r="D10" i="4"/>
  <c r="D11" i="4"/>
  <c r="D12" i="4"/>
  <c r="BH12" i="4" s="1"/>
  <c r="D13" i="4"/>
  <c r="D15" i="4"/>
  <c r="D16" i="4"/>
  <c r="D17" i="4"/>
  <c r="D21" i="4"/>
  <c r="D22" i="4"/>
  <c r="D27" i="4"/>
  <c r="AE27" i="4" s="1"/>
  <c r="D28" i="4"/>
  <c r="D33" i="4"/>
  <c r="D34" i="4"/>
  <c r="D35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W17" i="3"/>
  <c r="W25" i="3"/>
  <c r="W31" i="3"/>
  <c r="W32" i="3"/>
  <c r="W38" i="3"/>
  <c r="V8" i="3"/>
  <c r="V15" i="3"/>
  <c r="V37" i="3"/>
  <c r="N8" i="3"/>
  <c r="N9" i="3"/>
  <c r="N10" i="3"/>
  <c r="N11" i="3"/>
  <c r="N12" i="3"/>
  <c r="M12" i="3" s="1"/>
  <c r="N13" i="3"/>
  <c r="N14" i="3"/>
  <c r="N15" i="3"/>
  <c r="N16" i="3"/>
  <c r="N17" i="3"/>
  <c r="N18" i="3"/>
  <c r="M18" i="3" s="1"/>
  <c r="N19" i="3"/>
  <c r="N20" i="3"/>
  <c r="N21" i="3"/>
  <c r="N22" i="3"/>
  <c r="N23" i="3"/>
  <c r="W23" i="3" s="1"/>
  <c r="N24" i="3"/>
  <c r="M24" i="3" s="1"/>
  <c r="N25" i="3"/>
  <c r="N26" i="3"/>
  <c r="N27" i="3"/>
  <c r="N28" i="3"/>
  <c r="N29" i="3"/>
  <c r="W29" i="3" s="1"/>
  <c r="N30" i="3"/>
  <c r="M30" i="3" s="1"/>
  <c r="V30" i="3" s="1"/>
  <c r="N31" i="3"/>
  <c r="N32" i="3"/>
  <c r="N33" i="3"/>
  <c r="N34" i="3"/>
  <c r="N35" i="3"/>
  <c r="W35" i="3" s="1"/>
  <c r="N36" i="3"/>
  <c r="M36" i="3" s="1"/>
  <c r="V36" i="3" s="1"/>
  <c r="N37" i="3"/>
  <c r="N38" i="3"/>
  <c r="M8" i="3"/>
  <c r="M9" i="3"/>
  <c r="M10" i="3"/>
  <c r="M11" i="3"/>
  <c r="M13" i="3"/>
  <c r="M14" i="3"/>
  <c r="M15" i="3"/>
  <c r="M16" i="3"/>
  <c r="M17" i="3"/>
  <c r="M19" i="3"/>
  <c r="M20" i="3"/>
  <c r="M21" i="3"/>
  <c r="M22" i="3"/>
  <c r="M23" i="3"/>
  <c r="M25" i="3"/>
  <c r="M26" i="3"/>
  <c r="M27" i="3"/>
  <c r="M28" i="3"/>
  <c r="M29" i="3"/>
  <c r="M31" i="3"/>
  <c r="M32" i="3"/>
  <c r="M33" i="3"/>
  <c r="M34" i="3"/>
  <c r="M35" i="3"/>
  <c r="M37" i="3"/>
  <c r="M38" i="3"/>
  <c r="E8" i="3"/>
  <c r="W8" i="3" s="1"/>
  <c r="E9" i="3"/>
  <c r="W9" i="3" s="1"/>
  <c r="E10" i="3"/>
  <c r="D10" i="3" s="1"/>
  <c r="V10" i="3" s="1"/>
  <c r="E11" i="3"/>
  <c r="W11" i="3" s="1"/>
  <c r="E12" i="3"/>
  <c r="E13" i="3"/>
  <c r="W13" i="3" s="1"/>
  <c r="E14" i="3"/>
  <c r="W14" i="3" s="1"/>
  <c r="E15" i="3"/>
  <c r="W15" i="3" s="1"/>
  <c r="E16" i="3"/>
  <c r="E17" i="3"/>
  <c r="E18" i="3"/>
  <c r="E19" i="3"/>
  <c r="W19" i="3" s="1"/>
  <c r="E20" i="3"/>
  <c r="W20" i="3" s="1"/>
  <c r="E21" i="3"/>
  <c r="W21" i="3" s="1"/>
  <c r="E22" i="3"/>
  <c r="E23" i="3"/>
  <c r="E24" i="3"/>
  <c r="E25" i="3"/>
  <c r="E26" i="3"/>
  <c r="W26" i="3" s="1"/>
  <c r="E27" i="3"/>
  <c r="W27" i="3" s="1"/>
  <c r="E28" i="3"/>
  <c r="E29" i="3"/>
  <c r="E30" i="3"/>
  <c r="E31" i="3"/>
  <c r="E32" i="3"/>
  <c r="E33" i="3"/>
  <c r="W33" i="3" s="1"/>
  <c r="E34" i="3"/>
  <c r="E35" i="3"/>
  <c r="E36" i="3"/>
  <c r="E37" i="3"/>
  <c r="W37" i="3" s="1"/>
  <c r="E38" i="3"/>
  <c r="D8" i="3"/>
  <c r="D9" i="3"/>
  <c r="V9" i="3" s="1"/>
  <c r="D11" i="3"/>
  <c r="D12" i="3"/>
  <c r="V12" i="3" s="1"/>
  <c r="D13" i="3"/>
  <c r="V13" i="3" s="1"/>
  <c r="D14" i="3"/>
  <c r="V14" i="3" s="1"/>
  <c r="D15" i="3"/>
  <c r="D17" i="3"/>
  <c r="D18" i="3"/>
  <c r="V18" i="3" s="1"/>
  <c r="D19" i="3"/>
  <c r="V19" i="3" s="1"/>
  <c r="D20" i="3"/>
  <c r="V20" i="3" s="1"/>
  <c r="D21" i="3"/>
  <c r="V21" i="3" s="1"/>
  <c r="D23" i="3"/>
  <c r="D24" i="3"/>
  <c r="V24" i="3" s="1"/>
  <c r="D25" i="3"/>
  <c r="V25" i="3" s="1"/>
  <c r="D26" i="3"/>
  <c r="V26" i="3" s="1"/>
  <c r="D27" i="3"/>
  <c r="V27" i="3" s="1"/>
  <c r="D29" i="3"/>
  <c r="D30" i="3"/>
  <c r="D31" i="3"/>
  <c r="V31" i="3" s="1"/>
  <c r="D32" i="3"/>
  <c r="V32" i="3" s="1"/>
  <c r="D33" i="3"/>
  <c r="V33" i="3" s="1"/>
  <c r="D35" i="3"/>
  <c r="D36" i="3"/>
  <c r="D37" i="3"/>
  <c r="D38" i="3"/>
  <c r="V38" i="3" s="1"/>
  <c r="DI8" i="2"/>
  <c r="DI9" i="2"/>
  <c r="DI10" i="2"/>
  <c r="DI11" i="2"/>
  <c r="DI12" i="2"/>
  <c r="DI13" i="2"/>
  <c r="DH8" i="2"/>
  <c r="DH9" i="2"/>
  <c r="DH10" i="2"/>
  <c r="DH11" i="2"/>
  <c r="DH12" i="2"/>
  <c r="DH13" i="2"/>
  <c r="DF8" i="2"/>
  <c r="DF9" i="2"/>
  <c r="DF10" i="2"/>
  <c r="DF11" i="2"/>
  <c r="DF12" i="2"/>
  <c r="DF13" i="2"/>
  <c r="DE8" i="2"/>
  <c r="DE9" i="2"/>
  <c r="DE10" i="2"/>
  <c r="DE11" i="2"/>
  <c r="DE12" i="2"/>
  <c r="DE13" i="2"/>
  <c r="DD8" i="2"/>
  <c r="DD9" i="2"/>
  <c r="DD10" i="2"/>
  <c r="DD11" i="2"/>
  <c r="DD12" i="2"/>
  <c r="DD13" i="2"/>
  <c r="DC8" i="2"/>
  <c r="DC9" i="2"/>
  <c r="DC10" i="2"/>
  <c r="DC11" i="2"/>
  <c r="DC12" i="2"/>
  <c r="DC13" i="2"/>
  <c r="DA8" i="2"/>
  <c r="DA9" i="2"/>
  <c r="DA10" i="2"/>
  <c r="DA11" i="2"/>
  <c r="DA12" i="2"/>
  <c r="DA13" i="2"/>
  <c r="CZ8" i="2"/>
  <c r="CZ9" i="2"/>
  <c r="CZ10" i="2"/>
  <c r="CZ11" i="2"/>
  <c r="CZ12" i="2"/>
  <c r="CZ13" i="2"/>
  <c r="CY8" i="2"/>
  <c r="CY9" i="2"/>
  <c r="CY10" i="2"/>
  <c r="CY11" i="2"/>
  <c r="CY12" i="2"/>
  <c r="CY13" i="2"/>
  <c r="CX8" i="2"/>
  <c r="CX9" i="2"/>
  <c r="CX10" i="2"/>
  <c r="CX11" i="2"/>
  <c r="CX12" i="2"/>
  <c r="CX13" i="2"/>
  <c r="CV8" i="2"/>
  <c r="CV9" i="2"/>
  <c r="CV10" i="2"/>
  <c r="CV11" i="2"/>
  <c r="CV12" i="2"/>
  <c r="CV13" i="2"/>
  <c r="CU8" i="2"/>
  <c r="CU9" i="2"/>
  <c r="CU10" i="2"/>
  <c r="CU11" i="2"/>
  <c r="CU12" i="2"/>
  <c r="CU13" i="2"/>
  <c r="CT8" i="2"/>
  <c r="CT9" i="2"/>
  <c r="CT10" i="2"/>
  <c r="CT11" i="2"/>
  <c r="CT12" i="2"/>
  <c r="CT13" i="2"/>
  <c r="CS8" i="2"/>
  <c r="CS9" i="2"/>
  <c r="CS10" i="2"/>
  <c r="CS11" i="2"/>
  <c r="CS12" i="2"/>
  <c r="CS13" i="2"/>
  <c r="CO8" i="2"/>
  <c r="CO9" i="2"/>
  <c r="CO10" i="2"/>
  <c r="CO11" i="2"/>
  <c r="CO12" i="2"/>
  <c r="CO13" i="2"/>
  <c r="CN8" i="2"/>
  <c r="CN9" i="2"/>
  <c r="CN10" i="2"/>
  <c r="CN11" i="2"/>
  <c r="CN12" i="2"/>
  <c r="CN13" i="2"/>
  <c r="CM8" i="2"/>
  <c r="CM9" i="2"/>
  <c r="CM10" i="2"/>
  <c r="CM11" i="2"/>
  <c r="CM12" i="2"/>
  <c r="CM13" i="2"/>
  <c r="CL8" i="2"/>
  <c r="CL9" i="2"/>
  <c r="CL10" i="2"/>
  <c r="CL11" i="2"/>
  <c r="CL12" i="2"/>
  <c r="CL13" i="2"/>
  <c r="CK8" i="2"/>
  <c r="CK9" i="2"/>
  <c r="CK10" i="2"/>
  <c r="CK11" i="2"/>
  <c r="CK12" i="2"/>
  <c r="CK13" i="2"/>
  <c r="BZ8" i="2"/>
  <c r="DB8" i="2" s="1"/>
  <c r="BZ9" i="2"/>
  <c r="DB9" i="2" s="1"/>
  <c r="BZ10" i="2"/>
  <c r="DB10" i="2" s="1"/>
  <c r="BZ11" i="2"/>
  <c r="DB11" i="2" s="1"/>
  <c r="BZ12" i="2"/>
  <c r="DB12" i="2" s="1"/>
  <c r="BZ13" i="2"/>
  <c r="DB13" i="2" s="1"/>
  <c r="BU8" i="2"/>
  <c r="CW8" i="2" s="1"/>
  <c r="BU9" i="2"/>
  <c r="CW9" i="2" s="1"/>
  <c r="BU10" i="2"/>
  <c r="CW10" i="2" s="1"/>
  <c r="BU11" i="2"/>
  <c r="CW11" i="2" s="1"/>
  <c r="BU12" i="2"/>
  <c r="CW12" i="2" s="1"/>
  <c r="BU13" i="2"/>
  <c r="CW13" i="2" s="1"/>
  <c r="BP8" i="2"/>
  <c r="BP9" i="2"/>
  <c r="CR9" i="2" s="1"/>
  <c r="BP10" i="2"/>
  <c r="CR10" i="2" s="1"/>
  <c r="BP11" i="2"/>
  <c r="CR11" i="2" s="1"/>
  <c r="BP12" i="2"/>
  <c r="CR12" i="2" s="1"/>
  <c r="BP13" i="2"/>
  <c r="CR13" i="2" s="1"/>
  <c r="BO8" i="2"/>
  <c r="CQ8" i="2" s="1"/>
  <c r="BO9" i="2"/>
  <c r="CQ9" i="2" s="1"/>
  <c r="BO10" i="2"/>
  <c r="CQ10" i="2" s="1"/>
  <c r="BO11" i="2"/>
  <c r="CQ11" i="2" s="1"/>
  <c r="BO12" i="2"/>
  <c r="CQ12" i="2" s="1"/>
  <c r="BO13" i="2"/>
  <c r="CQ13" i="2" s="1"/>
  <c r="BH8" i="2"/>
  <c r="CJ8" i="2" s="1"/>
  <c r="BH9" i="2"/>
  <c r="CJ9" i="2" s="1"/>
  <c r="BH10" i="2"/>
  <c r="CJ10" i="2" s="1"/>
  <c r="BH11" i="2"/>
  <c r="CJ11" i="2" s="1"/>
  <c r="BH12" i="2"/>
  <c r="CJ12" i="2" s="1"/>
  <c r="BH13" i="2"/>
  <c r="CJ13" i="2" s="1"/>
  <c r="BG8" i="2"/>
  <c r="BG9" i="2"/>
  <c r="CI9" i="2" s="1"/>
  <c r="BG10" i="2"/>
  <c r="CI10" i="2" s="1"/>
  <c r="BG11" i="2"/>
  <c r="CI11" i="2" s="1"/>
  <c r="BG12" i="2"/>
  <c r="CI12" i="2" s="1"/>
  <c r="BG13" i="2"/>
  <c r="CI13" i="2" s="1"/>
  <c r="AX8" i="2"/>
  <c r="AX9" i="2"/>
  <c r="AX10" i="2"/>
  <c r="AX11" i="2"/>
  <c r="AX12" i="2"/>
  <c r="AX13" i="2"/>
  <c r="AS8" i="2"/>
  <c r="AS9" i="2"/>
  <c r="AS10" i="2"/>
  <c r="AS11" i="2"/>
  <c r="AS12" i="2"/>
  <c r="AS13" i="2"/>
  <c r="AN8" i="2"/>
  <c r="CR8" i="2" s="1"/>
  <c r="AN9" i="2"/>
  <c r="AN10" i="2"/>
  <c r="AN11" i="2"/>
  <c r="AN12" i="2"/>
  <c r="AN13" i="2"/>
  <c r="AM8" i="2"/>
  <c r="AM9" i="2"/>
  <c r="BF9" i="2" s="1"/>
  <c r="AM10" i="2"/>
  <c r="BF10" i="2" s="1"/>
  <c r="AM11" i="2"/>
  <c r="BF11" i="2" s="1"/>
  <c r="AM12" i="2"/>
  <c r="BF12" i="2" s="1"/>
  <c r="AM13" i="2"/>
  <c r="BF13" i="2" s="1"/>
  <c r="AF8" i="2"/>
  <c r="AE8" i="2" s="1"/>
  <c r="AF9" i="2"/>
  <c r="AF10" i="2"/>
  <c r="AF11" i="2"/>
  <c r="AF12" i="2"/>
  <c r="AF13" i="2"/>
  <c r="AE9" i="2"/>
  <c r="AE10" i="2"/>
  <c r="AE11" i="2"/>
  <c r="AE12" i="2"/>
  <c r="AE13" i="2"/>
  <c r="AD8" i="2"/>
  <c r="AD9" i="2"/>
  <c r="AD10" i="2"/>
  <c r="AD11" i="2"/>
  <c r="AD12" i="2"/>
  <c r="AD13" i="2"/>
  <c r="AC8" i="2"/>
  <c r="AC9" i="2"/>
  <c r="AC10" i="2"/>
  <c r="AC11" i="2"/>
  <c r="AC12" i="2"/>
  <c r="AC13" i="2"/>
  <c r="AB8" i="2"/>
  <c r="AB9" i="2"/>
  <c r="AB10" i="2"/>
  <c r="AB11" i="2"/>
  <c r="AB12" i="2"/>
  <c r="AB13" i="2"/>
  <c r="AA8" i="2"/>
  <c r="AA9" i="2"/>
  <c r="AA10" i="2"/>
  <c r="AA11" i="2"/>
  <c r="AA12" i="2"/>
  <c r="AA13" i="2"/>
  <c r="Z8" i="2"/>
  <c r="Z9" i="2"/>
  <c r="Z10" i="2"/>
  <c r="Z11" i="2"/>
  <c r="Z12" i="2"/>
  <c r="Z13" i="2"/>
  <c r="Y8" i="2"/>
  <c r="Y9" i="2"/>
  <c r="Y10" i="2"/>
  <c r="Y11" i="2"/>
  <c r="Y12" i="2"/>
  <c r="Y13" i="2"/>
  <c r="X8" i="2"/>
  <c r="X9" i="2"/>
  <c r="X10" i="2"/>
  <c r="X11" i="2"/>
  <c r="X12" i="2"/>
  <c r="X13" i="2"/>
  <c r="W8" i="2"/>
  <c r="N8" i="2"/>
  <c r="N9" i="2"/>
  <c r="N10" i="2"/>
  <c r="N11" i="2"/>
  <c r="N12" i="2"/>
  <c r="N13" i="2"/>
  <c r="M8" i="2"/>
  <c r="M9" i="2"/>
  <c r="M10" i="2"/>
  <c r="M11" i="2"/>
  <c r="M12" i="2"/>
  <c r="M13" i="2"/>
  <c r="E8" i="2"/>
  <c r="E9" i="2"/>
  <c r="W9" i="2" s="1"/>
  <c r="E10" i="2"/>
  <c r="W10" i="2" s="1"/>
  <c r="E11" i="2"/>
  <c r="W11" i="2" s="1"/>
  <c r="E12" i="2"/>
  <c r="W12" i="2" s="1"/>
  <c r="E13" i="2"/>
  <c r="W13" i="2" s="1"/>
  <c r="D8" i="2"/>
  <c r="V8" i="2" s="1"/>
  <c r="D9" i="2"/>
  <c r="V9" i="2" s="1"/>
  <c r="D10" i="2"/>
  <c r="V10" i="2" s="1"/>
  <c r="D11" i="2"/>
  <c r="V11" i="2" s="1"/>
  <c r="D12" i="2"/>
  <c r="V12" i="2" s="1"/>
  <c r="D13" i="2"/>
  <c r="V13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B23" i="1"/>
  <c r="DB24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W24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R23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J9" i="1"/>
  <c r="CJ17" i="1"/>
  <c r="CJ27" i="1"/>
  <c r="CI20" i="1"/>
  <c r="BZ8" i="1"/>
  <c r="DB8" i="1" s="1"/>
  <c r="BZ9" i="1"/>
  <c r="DB9" i="1" s="1"/>
  <c r="BZ10" i="1"/>
  <c r="BZ11" i="1"/>
  <c r="DB11" i="1" s="1"/>
  <c r="BZ12" i="1"/>
  <c r="DB12" i="1" s="1"/>
  <c r="BZ13" i="1"/>
  <c r="BZ14" i="1"/>
  <c r="DB14" i="1" s="1"/>
  <c r="BZ15" i="1"/>
  <c r="DB15" i="1" s="1"/>
  <c r="BZ16" i="1"/>
  <c r="BZ17" i="1"/>
  <c r="DB17" i="1" s="1"/>
  <c r="BZ18" i="1"/>
  <c r="DB18" i="1" s="1"/>
  <c r="BZ19" i="1"/>
  <c r="BZ20" i="1"/>
  <c r="DB20" i="1" s="1"/>
  <c r="BZ21" i="1"/>
  <c r="DB21" i="1" s="1"/>
  <c r="BZ22" i="1"/>
  <c r="BZ23" i="1"/>
  <c r="BZ24" i="1"/>
  <c r="BZ25" i="1"/>
  <c r="BZ26" i="1"/>
  <c r="DB26" i="1" s="1"/>
  <c r="BZ27" i="1"/>
  <c r="DB27" i="1" s="1"/>
  <c r="BZ28" i="1"/>
  <c r="BZ29" i="1"/>
  <c r="DB29" i="1" s="1"/>
  <c r="BZ30" i="1"/>
  <c r="DB30" i="1" s="1"/>
  <c r="BZ31" i="1"/>
  <c r="BZ32" i="1"/>
  <c r="DB32" i="1" s="1"/>
  <c r="BU8" i="1"/>
  <c r="CW8" i="1" s="1"/>
  <c r="BU9" i="1"/>
  <c r="BU10" i="1"/>
  <c r="CW10" i="1" s="1"/>
  <c r="BU11" i="1"/>
  <c r="CW11" i="1" s="1"/>
  <c r="BU12" i="1"/>
  <c r="CW12" i="1" s="1"/>
  <c r="BU13" i="1"/>
  <c r="CW13" i="1" s="1"/>
  <c r="BU14" i="1"/>
  <c r="CW14" i="1" s="1"/>
  <c r="BU15" i="1"/>
  <c r="BU16" i="1"/>
  <c r="CW16" i="1" s="1"/>
  <c r="BU17" i="1"/>
  <c r="CW17" i="1" s="1"/>
  <c r="BU18" i="1"/>
  <c r="BU19" i="1"/>
  <c r="CW19" i="1" s="1"/>
  <c r="BU20" i="1"/>
  <c r="CW20" i="1" s="1"/>
  <c r="BU21" i="1"/>
  <c r="BU22" i="1"/>
  <c r="CW22" i="1" s="1"/>
  <c r="BU23" i="1"/>
  <c r="CW23" i="1" s="1"/>
  <c r="BU24" i="1"/>
  <c r="BU25" i="1"/>
  <c r="CW25" i="1" s="1"/>
  <c r="BU26" i="1"/>
  <c r="CW26" i="1" s="1"/>
  <c r="BU27" i="1"/>
  <c r="BU28" i="1"/>
  <c r="CW28" i="1" s="1"/>
  <c r="BU29" i="1"/>
  <c r="CW29" i="1" s="1"/>
  <c r="BU30" i="1"/>
  <c r="BU31" i="1"/>
  <c r="CW31" i="1" s="1"/>
  <c r="BU32" i="1"/>
  <c r="CW32" i="1" s="1"/>
  <c r="BP8" i="1"/>
  <c r="BP9" i="1"/>
  <c r="CR9" i="1" s="1"/>
  <c r="BP10" i="1"/>
  <c r="CR10" i="1" s="1"/>
  <c r="BP11" i="1"/>
  <c r="CR11" i="1" s="1"/>
  <c r="BP12" i="1"/>
  <c r="CR12" i="1" s="1"/>
  <c r="BP13" i="1"/>
  <c r="BO13" i="1" s="1"/>
  <c r="BP14" i="1"/>
  <c r="BP15" i="1"/>
  <c r="CR15" i="1" s="1"/>
  <c r="BP16" i="1"/>
  <c r="CR16" i="1" s="1"/>
  <c r="BP17" i="1"/>
  <c r="CR17" i="1" s="1"/>
  <c r="BP18" i="1"/>
  <c r="CR18" i="1" s="1"/>
  <c r="BP19" i="1"/>
  <c r="BO19" i="1" s="1"/>
  <c r="CQ19" i="1" s="1"/>
  <c r="BP20" i="1"/>
  <c r="BP21" i="1"/>
  <c r="CR21" i="1" s="1"/>
  <c r="BP22" i="1"/>
  <c r="CR22" i="1" s="1"/>
  <c r="BP23" i="1"/>
  <c r="BP24" i="1"/>
  <c r="CR24" i="1" s="1"/>
  <c r="BP25" i="1"/>
  <c r="CR25" i="1" s="1"/>
  <c r="BP26" i="1"/>
  <c r="BP27" i="1"/>
  <c r="CR27" i="1" s="1"/>
  <c r="BP28" i="1"/>
  <c r="CR28" i="1" s="1"/>
  <c r="BP29" i="1"/>
  <c r="CR29" i="1" s="1"/>
  <c r="BP30" i="1"/>
  <c r="BO30" i="1" s="1"/>
  <c r="BP31" i="1"/>
  <c r="BO31" i="1" s="1"/>
  <c r="BP32" i="1"/>
  <c r="BO11" i="1"/>
  <c r="BO12" i="1"/>
  <c r="CQ12" i="1" s="1"/>
  <c r="BO16" i="1"/>
  <c r="BO18" i="1"/>
  <c r="CQ18" i="1" s="1"/>
  <c r="BO20" i="1"/>
  <c r="CH20" i="1" s="1"/>
  <c r="DJ20" i="1" s="1"/>
  <c r="BO23" i="1"/>
  <c r="BO26" i="1"/>
  <c r="BO29" i="1"/>
  <c r="BO32" i="1"/>
  <c r="CH32" i="1" s="1"/>
  <c r="BH8" i="1"/>
  <c r="BH9" i="1"/>
  <c r="BH10" i="1"/>
  <c r="CJ10" i="1" s="1"/>
  <c r="BH11" i="1"/>
  <c r="CJ11" i="1" s="1"/>
  <c r="BH12" i="1"/>
  <c r="CJ12" i="1" s="1"/>
  <c r="BH13" i="1"/>
  <c r="CJ13" i="1" s="1"/>
  <c r="BH14" i="1"/>
  <c r="BH15" i="1"/>
  <c r="CJ15" i="1" s="1"/>
  <c r="BH16" i="1"/>
  <c r="BG16" i="1" s="1"/>
  <c r="CI16" i="1" s="1"/>
  <c r="BH17" i="1"/>
  <c r="BH18" i="1"/>
  <c r="CJ18" i="1" s="1"/>
  <c r="BH19" i="1"/>
  <c r="CJ19" i="1" s="1"/>
  <c r="BH20" i="1"/>
  <c r="BH21" i="1"/>
  <c r="CJ21" i="1" s="1"/>
  <c r="BH22" i="1"/>
  <c r="CJ22" i="1" s="1"/>
  <c r="BH23" i="1"/>
  <c r="CJ23" i="1" s="1"/>
  <c r="BH24" i="1"/>
  <c r="CJ24" i="1" s="1"/>
  <c r="BH25" i="1"/>
  <c r="CJ25" i="1" s="1"/>
  <c r="BH26" i="1"/>
  <c r="BH27" i="1"/>
  <c r="BH28" i="1"/>
  <c r="CJ28" i="1" s="1"/>
  <c r="BH29" i="1"/>
  <c r="CJ29" i="1" s="1"/>
  <c r="BH30" i="1"/>
  <c r="CJ30" i="1" s="1"/>
  <c r="BH31" i="1"/>
  <c r="CJ31" i="1" s="1"/>
  <c r="BH32" i="1"/>
  <c r="BG8" i="1"/>
  <c r="CI8" i="1" s="1"/>
  <c r="BG9" i="1"/>
  <c r="BG11" i="1"/>
  <c r="CI11" i="1" s="1"/>
  <c r="BG12" i="1"/>
  <c r="BG14" i="1"/>
  <c r="CI14" i="1" s="1"/>
  <c r="BG15" i="1"/>
  <c r="BG17" i="1"/>
  <c r="CI17" i="1" s="1"/>
  <c r="BG18" i="1"/>
  <c r="BG20" i="1"/>
  <c r="BG21" i="1"/>
  <c r="CI21" i="1" s="1"/>
  <c r="BG23" i="1"/>
  <c r="CI23" i="1" s="1"/>
  <c r="BG24" i="1"/>
  <c r="BG26" i="1"/>
  <c r="CI26" i="1" s="1"/>
  <c r="BG27" i="1"/>
  <c r="BG29" i="1"/>
  <c r="CI29" i="1" s="1"/>
  <c r="BG30" i="1"/>
  <c r="BG32" i="1"/>
  <c r="CI32" i="1" s="1"/>
  <c r="AX8" i="1"/>
  <c r="AX9" i="1"/>
  <c r="AX10" i="1"/>
  <c r="AM10" i="1" s="1"/>
  <c r="BF10" i="1" s="1"/>
  <c r="AX11" i="1"/>
  <c r="AX12" i="1"/>
  <c r="AX13" i="1"/>
  <c r="AX14" i="1"/>
  <c r="AX15" i="1"/>
  <c r="AX16" i="1"/>
  <c r="AM16" i="1" s="1"/>
  <c r="AX17" i="1"/>
  <c r="AX18" i="1"/>
  <c r="AX19" i="1"/>
  <c r="AX20" i="1"/>
  <c r="AX21" i="1"/>
  <c r="AX22" i="1"/>
  <c r="AM22" i="1" s="1"/>
  <c r="BF22" i="1" s="1"/>
  <c r="AX23" i="1"/>
  <c r="AX24" i="1"/>
  <c r="AX25" i="1"/>
  <c r="AX26" i="1"/>
  <c r="AX27" i="1"/>
  <c r="AX28" i="1"/>
  <c r="AM28" i="1" s="1"/>
  <c r="BF28" i="1" s="1"/>
  <c r="AX29" i="1"/>
  <c r="AX30" i="1"/>
  <c r="AX31" i="1"/>
  <c r="AX32" i="1"/>
  <c r="AS8" i="1"/>
  <c r="AS9" i="1"/>
  <c r="AM9" i="1" s="1"/>
  <c r="AS10" i="1"/>
  <c r="AS11" i="1"/>
  <c r="AS12" i="1"/>
  <c r="AS13" i="1"/>
  <c r="AS14" i="1"/>
  <c r="AS15" i="1"/>
  <c r="AM15" i="1" s="1"/>
  <c r="AS16" i="1"/>
  <c r="AS17" i="1"/>
  <c r="AS18" i="1"/>
  <c r="CW18" i="1" s="1"/>
  <c r="AS19" i="1"/>
  <c r="AS20" i="1"/>
  <c r="AS21" i="1"/>
  <c r="AM21" i="1" s="1"/>
  <c r="AS22" i="1"/>
  <c r="AS23" i="1"/>
  <c r="AS24" i="1"/>
  <c r="AS25" i="1"/>
  <c r="AS26" i="1"/>
  <c r="AS27" i="1"/>
  <c r="AM27" i="1" s="1"/>
  <c r="AS28" i="1"/>
  <c r="AS29" i="1"/>
  <c r="AS30" i="1"/>
  <c r="CW30" i="1" s="1"/>
  <c r="AS31" i="1"/>
  <c r="AS32" i="1"/>
  <c r="AN8" i="1"/>
  <c r="AM8" i="1" s="1"/>
  <c r="BF8" i="1" s="1"/>
  <c r="AN9" i="1"/>
  <c r="AN10" i="1"/>
  <c r="AN11" i="1"/>
  <c r="AM11" i="1" s="1"/>
  <c r="BF11" i="1" s="1"/>
  <c r="AN12" i="1"/>
  <c r="AN13" i="1"/>
  <c r="AN14" i="1"/>
  <c r="CR14" i="1" s="1"/>
  <c r="AN15" i="1"/>
  <c r="AN16" i="1"/>
  <c r="AN17" i="1"/>
  <c r="AM17" i="1" s="1"/>
  <c r="BF17" i="1" s="1"/>
  <c r="AN18" i="1"/>
  <c r="AN19" i="1"/>
  <c r="AN20" i="1"/>
  <c r="AM20" i="1" s="1"/>
  <c r="BF20" i="1" s="1"/>
  <c r="AN21" i="1"/>
  <c r="AN22" i="1"/>
  <c r="AN23" i="1"/>
  <c r="AM23" i="1" s="1"/>
  <c r="BF23" i="1" s="1"/>
  <c r="AN24" i="1"/>
  <c r="AN25" i="1"/>
  <c r="AN26" i="1"/>
  <c r="AM26" i="1" s="1"/>
  <c r="BF26" i="1" s="1"/>
  <c r="AN27" i="1"/>
  <c r="AN28" i="1"/>
  <c r="AN29" i="1"/>
  <c r="AM29" i="1" s="1"/>
  <c r="BF29" i="1" s="1"/>
  <c r="AN30" i="1"/>
  <c r="AN31" i="1"/>
  <c r="AN32" i="1"/>
  <c r="CR32" i="1" s="1"/>
  <c r="AM12" i="1"/>
  <c r="AM13" i="1"/>
  <c r="BF13" i="1" s="1"/>
  <c r="AM18" i="1"/>
  <c r="AM19" i="1"/>
  <c r="BF19" i="1" s="1"/>
  <c r="AM24" i="1"/>
  <c r="BF24" i="1" s="1"/>
  <c r="AM25" i="1"/>
  <c r="BF25" i="1" s="1"/>
  <c r="AM30" i="1"/>
  <c r="AM31" i="1"/>
  <c r="BF31" i="1" s="1"/>
  <c r="AF8" i="1"/>
  <c r="AF9" i="1"/>
  <c r="AE9" i="1" s="1"/>
  <c r="AF10" i="1"/>
  <c r="AF11" i="1"/>
  <c r="AF12" i="1"/>
  <c r="AE12" i="1" s="1"/>
  <c r="AF13" i="1"/>
  <c r="AF14" i="1"/>
  <c r="AF15" i="1"/>
  <c r="AE15" i="1" s="1"/>
  <c r="AF16" i="1"/>
  <c r="AF17" i="1"/>
  <c r="AF18" i="1"/>
  <c r="AE18" i="1" s="1"/>
  <c r="AF19" i="1"/>
  <c r="AF20" i="1"/>
  <c r="AF21" i="1"/>
  <c r="AE21" i="1" s="1"/>
  <c r="AF22" i="1"/>
  <c r="AF23" i="1"/>
  <c r="AF24" i="1"/>
  <c r="AE24" i="1" s="1"/>
  <c r="AF25" i="1"/>
  <c r="AF26" i="1"/>
  <c r="AF27" i="1"/>
  <c r="AE27" i="1" s="1"/>
  <c r="AF28" i="1"/>
  <c r="AF29" i="1"/>
  <c r="AF30" i="1"/>
  <c r="AE30" i="1" s="1"/>
  <c r="AF31" i="1"/>
  <c r="AF32" i="1"/>
  <c r="AE8" i="1"/>
  <c r="AE10" i="1"/>
  <c r="AE11" i="1"/>
  <c r="AE13" i="1"/>
  <c r="AE14" i="1"/>
  <c r="AE16" i="1"/>
  <c r="AE17" i="1"/>
  <c r="AE19" i="1"/>
  <c r="AE20" i="1"/>
  <c r="AE22" i="1"/>
  <c r="AE23" i="1"/>
  <c r="AE25" i="1"/>
  <c r="AE26" i="1"/>
  <c r="AE28" i="1"/>
  <c r="AE29" i="1"/>
  <c r="AE31" i="1"/>
  <c r="AE32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W9" i="1"/>
  <c r="W15" i="1"/>
  <c r="W21" i="1"/>
  <c r="W27" i="1"/>
  <c r="N8" i="1"/>
  <c r="N9" i="1"/>
  <c r="N10" i="1"/>
  <c r="M10" i="1" s="1"/>
  <c r="N11" i="1"/>
  <c r="N12" i="1"/>
  <c r="W12" i="1" s="1"/>
  <c r="N13" i="1"/>
  <c r="M13" i="1" s="1"/>
  <c r="N14" i="1"/>
  <c r="N15" i="1"/>
  <c r="N16" i="1"/>
  <c r="M16" i="1" s="1"/>
  <c r="N17" i="1"/>
  <c r="N18" i="1"/>
  <c r="W18" i="1" s="1"/>
  <c r="N19" i="1"/>
  <c r="M19" i="1" s="1"/>
  <c r="N20" i="1"/>
  <c r="N21" i="1"/>
  <c r="N22" i="1"/>
  <c r="M22" i="1" s="1"/>
  <c r="N23" i="1"/>
  <c r="N24" i="1"/>
  <c r="W24" i="1" s="1"/>
  <c r="N25" i="1"/>
  <c r="M25" i="1" s="1"/>
  <c r="N26" i="1"/>
  <c r="N27" i="1"/>
  <c r="N28" i="1"/>
  <c r="M28" i="1" s="1"/>
  <c r="N29" i="1"/>
  <c r="N30" i="1"/>
  <c r="W30" i="1" s="1"/>
  <c r="N31" i="1"/>
  <c r="M31" i="1" s="1"/>
  <c r="N32" i="1"/>
  <c r="M8" i="1"/>
  <c r="M9" i="1"/>
  <c r="M11" i="1"/>
  <c r="M12" i="1"/>
  <c r="M14" i="1"/>
  <c r="M15" i="1"/>
  <c r="M17" i="1"/>
  <c r="M18" i="1"/>
  <c r="M20" i="1"/>
  <c r="M21" i="1"/>
  <c r="M23" i="1"/>
  <c r="M24" i="1"/>
  <c r="M26" i="1"/>
  <c r="M27" i="1"/>
  <c r="M29" i="1"/>
  <c r="M30" i="1"/>
  <c r="M32" i="1"/>
  <c r="E8" i="1"/>
  <c r="D8" i="1" s="1"/>
  <c r="V8" i="1" s="1"/>
  <c r="E9" i="1"/>
  <c r="E10" i="1"/>
  <c r="W10" i="1" s="1"/>
  <c r="E11" i="1"/>
  <c r="D11" i="1" s="1"/>
  <c r="V11" i="1" s="1"/>
  <c r="E12" i="1"/>
  <c r="E13" i="1"/>
  <c r="W13" i="1" s="1"/>
  <c r="E14" i="1"/>
  <c r="D14" i="1" s="1"/>
  <c r="V14" i="1" s="1"/>
  <c r="E15" i="1"/>
  <c r="E16" i="1"/>
  <c r="W16" i="1" s="1"/>
  <c r="E17" i="1"/>
  <c r="D17" i="1" s="1"/>
  <c r="V17" i="1" s="1"/>
  <c r="E18" i="1"/>
  <c r="E19" i="1"/>
  <c r="W19" i="1" s="1"/>
  <c r="E20" i="1"/>
  <c r="D20" i="1" s="1"/>
  <c r="V20" i="1" s="1"/>
  <c r="E21" i="1"/>
  <c r="E22" i="1"/>
  <c r="W22" i="1" s="1"/>
  <c r="E23" i="1"/>
  <c r="D23" i="1" s="1"/>
  <c r="V23" i="1" s="1"/>
  <c r="E24" i="1"/>
  <c r="E25" i="1"/>
  <c r="W25" i="1" s="1"/>
  <c r="E26" i="1"/>
  <c r="D26" i="1" s="1"/>
  <c r="V26" i="1" s="1"/>
  <c r="E27" i="1"/>
  <c r="E28" i="1"/>
  <c r="W28" i="1" s="1"/>
  <c r="E29" i="1"/>
  <c r="D29" i="1" s="1"/>
  <c r="V29" i="1" s="1"/>
  <c r="E30" i="1"/>
  <c r="E31" i="1"/>
  <c r="W31" i="1" s="1"/>
  <c r="E32" i="1"/>
  <c r="D32" i="1" s="1"/>
  <c r="V32" i="1" s="1"/>
  <c r="D9" i="1"/>
  <c r="V9" i="1" s="1"/>
  <c r="D10" i="1"/>
  <c r="V10" i="1" s="1"/>
  <c r="D12" i="1"/>
  <c r="V12" i="1" s="1"/>
  <c r="D13" i="1"/>
  <c r="V13" i="1" s="1"/>
  <c r="D15" i="1"/>
  <c r="V15" i="1" s="1"/>
  <c r="D16" i="1"/>
  <c r="V16" i="1" s="1"/>
  <c r="D18" i="1"/>
  <c r="V18" i="1" s="1"/>
  <c r="D19" i="1"/>
  <c r="V19" i="1" s="1"/>
  <c r="D21" i="1"/>
  <c r="V21" i="1" s="1"/>
  <c r="D22" i="1"/>
  <c r="D24" i="1"/>
  <c r="V24" i="1" s="1"/>
  <c r="D25" i="1"/>
  <c r="V25" i="1" s="1"/>
  <c r="D27" i="1"/>
  <c r="V27" i="1" s="1"/>
  <c r="D28" i="1"/>
  <c r="V28" i="1" s="1"/>
  <c r="D30" i="1"/>
  <c r="V30" i="1" s="1"/>
  <c r="D31" i="1"/>
  <c r="V31" i="1" s="1"/>
  <c r="BF30" i="1" l="1"/>
  <c r="BF12" i="1"/>
  <c r="V22" i="1"/>
  <c r="BF27" i="1"/>
  <c r="BF21" i="1"/>
  <c r="BF15" i="1"/>
  <c r="BF9" i="1"/>
  <c r="CQ16" i="1"/>
  <c r="BF16" i="1"/>
  <c r="CI27" i="1"/>
  <c r="CI9" i="1"/>
  <c r="CQ23" i="1"/>
  <c r="BF8" i="2"/>
  <c r="CI8" i="2"/>
  <c r="CQ31" i="1"/>
  <c r="CI15" i="1"/>
  <c r="CH30" i="1"/>
  <c r="DJ30" i="1" s="1"/>
  <c r="CQ30" i="1"/>
  <c r="BF18" i="1"/>
  <c r="CH16" i="1"/>
  <c r="CI30" i="1"/>
  <c r="CQ26" i="1"/>
  <c r="CR31" i="1"/>
  <c r="BQ34" i="4"/>
  <c r="L34" i="4"/>
  <c r="BP34" i="4" s="1"/>
  <c r="L35" i="4"/>
  <c r="BP35" i="4" s="1"/>
  <c r="BV35" i="4"/>
  <c r="L17" i="4"/>
  <c r="BP17" i="4" s="1"/>
  <c r="BV17" i="4"/>
  <c r="CA24" i="4"/>
  <c r="L24" i="4"/>
  <c r="BP24" i="4" s="1"/>
  <c r="W26" i="1"/>
  <c r="W14" i="1"/>
  <c r="BO25" i="1"/>
  <c r="CH11" i="1"/>
  <c r="DJ11" i="1" s="1"/>
  <c r="CH26" i="1"/>
  <c r="DJ26" i="1" s="1"/>
  <c r="CJ16" i="1"/>
  <c r="CQ13" i="1"/>
  <c r="CR30" i="1"/>
  <c r="CR20" i="1"/>
  <c r="AE28" i="4"/>
  <c r="CI28" i="4" s="1"/>
  <c r="BH28" i="4"/>
  <c r="CI18" i="1"/>
  <c r="BQ16" i="4"/>
  <c r="L16" i="4"/>
  <c r="BP16" i="4" s="1"/>
  <c r="L11" i="4"/>
  <c r="BP11" i="4" s="1"/>
  <c r="BV11" i="4"/>
  <c r="CA12" i="4"/>
  <c r="L12" i="4"/>
  <c r="BP12" i="4" s="1"/>
  <c r="W32" i="1"/>
  <c r="W20" i="1"/>
  <c r="W8" i="1"/>
  <c r="BG28" i="1"/>
  <c r="CI28" i="1" s="1"/>
  <c r="BG22" i="1"/>
  <c r="CI22" i="1" s="1"/>
  <c r="BG10" i="1"/>
  <c r="CI10" i="1" s="1"/>
  <c r="BO24" i="1"/>
  <c r="BO17" i="1"/>
  <c r="BO10" i="1"/>
  <c r="DB31" i="1"/>
  <c r="DB25" i="1"/>
  <c r="DB19" i="1"/>
  <c r="DB13" i="1"/>
  <c r="CH18" i="1"/>
  <c r="CR19" i="1"/>
  <c r="CH8" i="2"/>
  <c r="DJ8" i="2" s="1"/>
  <c r="W10" i="3"/>
  <c r="BH13" i="4"/>
  <c r="AE13" i="4"/>
  <c r="CI13" i="4" s="1"/>
  <c r="BI37" i="4"/>
  <c r="D37" i="4"/>
  <c r="BI31" i="4"/>
  <c r="D31" i="4"/>
  <c r="BI25" i="4"/>
  <c r="D25" i="4"/>
  <c r="BI19" i="4"/>
  <c r="D19" i="4"/>
  <c r="CQ32" i="1"/>
  <c r="BQ22" i="4"/>
  <c r="L22" i="4"/>
  <c r="BP22" i="4" s="1"/>
  <c r="L23" i="4"/>
  <c r="BP23" i="4" s="1"/>
  <c r="BV23" i="4"/>
  <c r="CA18" i="4"/>
  <c r="L18" i="4"/>
  <c r="BP18" i="4" s="1"/>
  <c r="CH29" i="1"/>
  <c r="DJ29" i="1" s="1"/>
  <c r="CH23" i="1"/>
  <c r="DJ23" i="1" s="1"/>
  <c r="BO9" i="1"/>
  <c r="CQ29" i="1"/>
  <c r="CQ11" i="1"/>
  <c r="CR26" i="1"/>
  <c r="CR8" i="1"/>
  <c r="CI12" i="1"/>
  <c r="CH12" i="1"/>
  <c r="DJ12" i="1" s="1"/>
  <c r="CR13" i="1"/>
  <c r="BQ10" i="4"/>
  <c r="L10" i="4"/>
  <c r="BP10" i="4" s="1"/>
  <c r="CA36" i="4"/>
  <c r="L36" i="4"/>
  <c r="BP36" i="4" s="1"/>
  <c r="W29" i="1"/>
  <c r="W23" i="1"/>
  <c r="W17" i="1"/>
  <c r="W11" i="1"/>
  <c r="BO28" i="1"/>
  <c r="BO22" i="1"/>
  <c r="BO15" i="1"/>
  <c r="BO8" i="1"/>
  <c r="W34" i="3"/>
  <c r="D34" i="3"/>
  <c r="V34" i="3" s="1"/>
  <c r="W28" i="3"/>
  <c r="D28" i="3"/>
  <c r="V28" i="3" s="1"/>
  <c r="W22" i="3"/>
  <c r="D22" i="3"/>
  <c r="V22" i="3" s="1"/>
  <c r="W16" i="3"/>
  <c r="D16" i="3"/>
  <c r="V16" i="3" s="1"/>
  <c r="BH35" i="4"/>
  <c r="AE35" i="4"/>
  <c r="CI35" i="4" s="1"/>
  <c r="AE21" i="4"/>
  <c r="CI21" i="4" s="1"/>
  <c r="CI24" i="1"/>
  <c r="CQ20" i="1"/>
  <c r="BQ28" i="4"/>
  <c r="L28" i="4"/>
  <c r="BP28" i="4" s="1"/>
  <c r="L29" i="4"/>
  <c r="BP29" i="4" s="1"/>
  <c r="BV29" i="4"/>
  <c r="AM32" i="1"/>
  <c r="BF32" i="1" s="1"/>
  <c r="DJ32" i="1" s="1"/>
  <c r="AM14" i="1"/>
  <c r="BF14" i="1" s="1"/>
  <c r="BG31" i="1"/>
  <c r="CI31" i="1" s="1"/>
  <c r="BG25" i="1"/>
  <c r="CI25" i="1" s="1"/>
  <c r="BG19" i="1"/>
  <c r="CI19" i="1" s="1"/>
  <c r="BG13" i="1"/>
  <c r="CI13" i="1" s="1"/>
  <c r="CJ32" i="1"/>
  <c r="CJ26" i="1"/>
  <c r="CJ20" i="1"/>
  <c r="CJ14" i="1"/>
  <c r="CJ8" i="1"/>
  <c r="BO27" i="1"/>
  <c r="BO21" i="1"/>
  <c r="BO14" i="1"/>
  <c r="CW27" i="1"/>
  <c r="CW21" i="1"/>
  <c r="CW15" i="1"/>
  <c r="CW9" i="1"/>
  <c r="DB28" i="1"/>
  <c r="DB22" i="1"/>
  <c r="DB16" i="1"/>
  <c r="DB10" i="1"/>
  <c r="L30" i="4"/>
  <c r="BP30" i="4" s="1"/>
  <c r="CH9" i="2"/>
  <c r="DJ9" i="2" s="1"/>
  <c r="D36" i="4"/>
  <c r="D29" i="4"/>
  <c r="AE22" i="4"/>
  <c r="CI22" i="4" s="1"/>
  <c r="BH22" i="4"/>
  <c r="BI38" i="4"/>
  <c r="D38" i="4"/>
  <c r="BI32" i="4"/>
  <c r="D32" i="4"/>
  <c r="BI26" i="4"/>
  <c r="D26" i="4"/>
  <c r="BI20" i="4"/>
  <c r="D20" i="4"/>
  <c r="BI14" i="4"/>
  <c r="D14" i="4"/>
  <c r="BI8" i="4"/>
  <c r="D8" i="4"/>
  <c r="BP31" i="4"/>
  <c r="L21" i="4"/>
  <c r="BP21" i="4" s="1"/>
  <c r="BP13" i="4"/>
  <c r="BV36" i="4"/>
  <c r="BV30" i="4"/>
  <c r="BV24" i="4"/>
  <c r="BV18" i="4"/>
  <c r="BV12" i="4"/>
  <c r="CA37" i="4"/>
  <c r="CA31" i="4"/>
  <c r="CA25" i="4"/>
  <c r="CA19" i="4"/>
  <c r="CA13" i="4"/>
  <c r="BG27" i="4"/>
  <c r="BG15" i="4"/>
  <c r="I28" i="5"/>
  <c r="I22" i="5"/>
  <c r="I16" i="5"/>
  <c r="I10" i="5"/>
  <c r="CH13" i="2"/>
  <c r="DJ13" i="2" s="1"/>
  <c r="AE34" i="4"/>
  <c r="CI34" i="4" s="1"/>
  <c r="BH34" i="4"/>
  <c r="CI27" i="4"/>
  <c r="CH12" i="2"/>
  <c r="DJ12" i="2" s="1"/>
  <c r="D18" i="4"/>
  <c r="BH11" i="4"/>
  <c r="AE11" i="4"/>
  <c r="CI11" i="4" s="1"/>
  <c r="AE12" i="4"/>
  <c r="CI12" i="4" s="1"/>
  <c r="BI27" i="4"/>
  <c r="BI9" i="4"/>
  <c r="BQ35" i="4"/>
  <c r="BQ17" i="4"/>
  <c r="CH11" i="2"/>
  <c r="DJ11" i="2" s="1"/>
  <c r="D24" i="4"/>
  <c r="BH17" i="4"/>
  <c r="AE17" i="4"/>
  <c r="CI17" i="4" s="1"/>
  <c r="BH10" i="4"/>
  <c r="L33" i="4"/>
  <c r="BP33" i="4" s="1"/>
  <c r="BP25" i="4"/>
  <c r="L15" i="4"/>
  <c r="BP15" i="4" s="1"/>
  <c r="CH10" i="2"/>
  <c r="DJ10" i="2" s="1"/>
  <c r="V35" i="3"/>
  <c r="V29" i="3"/>
  <c r="V23" i="3"/>
  <c r="V17" i="3"/>
  <c r="V11" i="3"/>
  <c r="W36" i="3"/>
  <c r="W30" i="3"/>
  <c r="W24" i="3"/>
  <c r="W18" i="3"/>
  <c r="W12" i="3"/>
  <c r="D30" i="4"/>
  <c r="D23" i="4"/>
  <c r="AE16" i="4"/>
  <c r="CI16" i="4" s="1"/>
  <c r="BH16" i="4"/>
  <c r="AE9" i="4"/>
  <c r="CI9" i="4" s="1"/>
  <c r="L32" i="4"/>
  <c r="BP32" i="4" s="1"/>
  <c r="L14" i="4"/>
  <c r="BP14" i="4" s="1"/>
  <c r="BI21" i="4"/>
  <c r="BQ29" i="4"/>
  <c r="BQ11" i="4"/>
  <c r="C1" i="8"/>
  <c r="B1" i="8"/>
  <c r="AE33" i="4" l="1"/>
  <c r="CI33" i="4" s="1"/>
  <c r="CQ27" i="1"/>
  <c r="CH27" i="1"/>
  <c r="DJ27" i="1" s="1"/>
  <c r="CQ15" i="1"/>
  <c r="CH15" i="1"/>
  <c r="DJ15" i="1" s="1"/>
  <c r="BH25" i="4"/>
  <c r="AE25" i="4"/>
  <c r="CI25" i="4" s="1"/>
  <c r="CQ24" i="1"/>
  <c r="CH24" i="1"/>
  <c r="DJ24" i="1" s="1"/>
  <c r="BH30" i="4"/>
  <c r="AE30" i="4"/>
  <c r="CI30" i="4" s="1"/>
  <c r="AE8" i="4"/>
  <c r="CI8" i="4" s="1"/>
  <c r="BH8" i="4"/>
  <c r="AE26" i="4"/>
  <c r="CI26" i="4" s="1"/>
  <c r="BH26" i="4"/>
  <c r="AE15" i="4"/>
  <c r="CI15" i="4" s="1"/>
  <c r="CH22" i="1"/>
  <c r="DJ22" i="1" s="1"/>
  <c r="CQ22" i="1"/>
  <c r="DJ16" i="1"/>
  <c r="CH13" i="1"/>
  <c r="DJ13" i="1" s="1"/>
  <c r="BH23" i="4"/>
  <c r="AE23" i="4"/>
  <c r="CI23" i="4" s="1"/>
  <c r="CQ9" i="1"/>
  <c r="CH9" i="1"/>
  <c r="DJ9" i="1" s="1"/>
  <c r="BH24" i="4"/>
  <c r="AE24" i="4"/>
  <c r="CI24" i="4" s="1"/>
  <c r="CH28" i="1"/>
  <c r="DJ28" i="1" s="1"/>
  <c r="CQ28" i="1"/>
  <c r="BH31" i="4"/>
  <c r="AE31" i="4"/>
  <c r="CI31" i="4" s="1"/>
  <c r="CH19" i="1"/>
  <c r="DJ19" i="1" s="1"/>
  <c r="AE14" i="4"/>
  <c r="CI14" i="4" s="1"/>
  <c r="BH14" i="4"/>
  <c r="AE32" i="4"/>
  <c r="CI32" i="4" s="1"/>
  <c r="BH32" i="4"/>
  <c r="BH19" i="4"/>
  <c r="AE19" i="4"/>
  <c r="CI19" i="4" s="1"/>
  <c r="CH31" i="1"/>
  <c r="DJ31" i="1" s="1"/>
  <c r="BH29" i="4"/>
  <c r="AE29" i="4"/>
  <c r="CI29" i="4" s="1"/>
  <c r="CQ14" i="1"/>
  <c r="CH14" i="1"/>
  <c r="DJ14" i="1" s="1"/>
  <c r="BH37" i="4"/>
  <c r="AE37" i="4"/>
  <c r="CI37" i="4" s="1"/>
  <c r="CQ10" i="1"/>
  <c r="CH10" i="1"/>
  <c r="DJ10" i="1" s="1"/>
  <c r="AE10" i="4"/>
  <c r="CI10" i="4" s="1"/>
  <c r="BH18" i="4"/>
  <c r="AE18" i="4"/>
  <c r="CI18" i="4" s="1"/>
  <c r="AE20" i="4"/>
  <c r="CI20" i="4" s="1"/>
  <c r="BH20" i="4"/>
  <c r="AE38" i="4"/>
  <c r="CI38" i="4" s="1"/>
  <c r="BH38" i="4"/>
  <c r="BH36" i="4"/>
  <c r="AE36" i="4"/>
  <c r="CI36" i="4" s="1"/>
  <c r="CQ21" i="1"/>
  <c r="CH21" i="1"/>
  <c r="DJ21" i="1" s="1"/>
  <c r="CQ8" i="1"/>
  <c r="CH8" i="1"/>
  <c r="DJ8" i="1" s="1"/>
  <c r="DJ18" i="1"/>
  <c r="CH17" i="1"/>
  <c r="DJ17" i="1" s="1"/>
  <c r="CQ17" i="1"/>
  <c r="CQ25" i="1"/>
  <c r="CH25" i="1"/>
  <c r="DJ25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CX7" i="1" s="1"/>
  <c r="AR7" i="1"/>
  <c r="AQ7" i="1"/>
  <c r="AP7" i="1"/>
  <c r="AO7" i="1"/>
  <c r="AL7" i="1"/>
  <c r="AK7" i="1"/>
  <c r="CO7" i="1" s="1"/>
  <c r="AJ7" i="1"/>
  <c r="AI7" i="1"/>
  <c r="AH7" i="1"/>
  <c r="AG7" i="1"/>
  <c r="U7" i="1"/>
  <c r="T7" i="1"/>
  <c r="R7" i="1"/>
  <c r="Q7" i="1"/>
  <c r="P7" i="1"/>
  <c r="O7" i="1"/>
  <c r="L7" i="1"/>
  <c r="K7" i="1"/>
  <c r="AC7" i="1" s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DF7" i="2" s="1"/>
  <c r="BA7" i="2"/>
  <c r="AZ7" i="2"/>
  <c r="AY7" i="2"/>
  <c r="DC7" i="2" s="1"/>
  <c r="AW7" i="2"/>
  <c r="AV7" i="2"/>
  <c r="AU7" i="2"/>
  <c r="AT7" i="2"/>
  <c r="AR7" i="2"/>
  <c r="AQ7" i="2"/>
  <c r="CU7" i="2" s="1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AD7" i="2" s="1"/>
  <c r="K7" i="2"/>
  <c r="J7" i="2"/>
  <c r="I7" i="2"/>
  <c r="AA7" i="2" s="1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AD7" i="5" s="1"/>
  <c r="Z7" i="5"/>
  <c r="X7" i="5"/>
  <c r="W7" i="5"/>
  <c r="U7" i="5"/>
  <c r="T7" i="5"/>
  <c r="V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DG7" i="1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Z7" i="1"/>
  <c r="CK7" i="1"/>
  <c r="AB7" i="1"/>
  <c r="BP7" i="2" l="1"/>
  <c r="CT7" i="2"/>
  <c r="CL7" i="2"/>
  <c r="AS7" i="2"/>
  <c r="Y7" i="2"/>
  <c r="CS7" i="2"/>
  <c r="DH7" i="2"/>
  <c r="BU7" i="2"/>
  <c r="BM7" i="4"/>
  <c r="BN7" i="4"/>
  <c r="BW7" i="4"/>
  <c r="CD7" i="4"/>
  <c r="Z7" i="2"/>
  <c r="AF7" i="2"/>
  <c r="AE7" i="2" s="1"/>
  <c r="BH7" i="2"/>
  <c r="CJ7" i="2" s="1"/>
  <c r="E7" i="6"/>
  <c r="AC7" i="2"/>
  <c r="DE7" i="2"/>
  <c r="D7" i="6"/>
  <c r="CX7" i="2"/>
  <c r="CM7" i="2"/>
  <c r="BZ7" i="2"/>
  <c r="N7" i="2"/>
  <c r="M7" i="2" s="1"/>
  <c r="CY7" i="2"/>
  <c r="CO7" i="2"/>
  <c r="DA7" i="2"/>
  <c r="DI7" i="2"/>
  <c r="CM7" i="1"/>
  <c r="AN7" i="1"/>
  <c r="Y7" i="3"/>
  <c r="CU7" i="1"/>
  <c r="DI7" i="1"/>
  <c r="DF7" i="1"/>
  <c r="BO7" i="4"/>
  <c r="BX7" i="4"/>
  <c r="CY7" i="1"/>
  <c r="AL7" i="5"/>
  <c r="BE7" i="5"/>
  <c r="BK7" i="4"/>
  <c r="CL7" i="1"/>
  <c r="BY7" i="4"/>
  <c r="CF7" i="4"/>
  <c r="AF7" i="1"/>
  <c r="AE7" i="1" s="1"/>
  <c r="DD7" i="1"/>
  <c r="CB7" i="4"/>
  <c r="W7" i="4"/>
  <c r="AA7" i="3"/>
  <c r="AG7" i="4"/>
  <c r="AF7" i="4" s="1"/>
  <c r="AB7" i="3"/>
  <c r="AD7" i="1"/>
  <c r="N7" i="5"/>
  <c r="E7" i="1"/>
  <c r="D7" i="1" s="1"/>
  <c r="BL7" i="4"/>
  <c r="AC7" i="3"/>
  <c r="BJ7" i="4"/>
  <c r="Q7" i="5"/>
  <c r="BB7" i="5"/>
  <c r="BH7" i="1"/>
  <c r="BG7" i="1" s="1"/>
  <c r="AO7" i="4"/>
  <c r="E7" i="4"/>
  <c r="D7" i="4" s="1"/>
  <c r="BT7" i="4"/>
  <c r="CH7" i="4"/>
  <c r="N7" i="1"/>
  <c r="BR7" i="4"/>
  <c r="H7" i="5"/>
  <c r="AT7" i="5"/>
  <c r="AT7" i="4"/>
  <c r="Z7" i="3"/>
  <c r="AX7" i="1"/>
  <c r="R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CR7" i="2" s="1"/>
  <c r="X7" i="2"/>
  <c r="CK7" i="2"/>
  <c r="AX7" i="2"/>
  <c r="CP7" i="1"/>
  <c r="DA7" i="1"/>
  <c r="G7" i="5"/>
  <c r="D7" i="5"/>
  <c r="BP7" i="1"/>
  <c r="CR7" i="1" s="1"/>
  <c r="DC7" i="1"/>
  <c r="E7" i="5"/>
  <c r="Y7" i="5"/>
  <c r="AG7" i="5"/>
  <c r="AO7" i="5"/>
  <c r="AW7" i="5"/>
  <c r="AS7" i="1"/>
  <c r="BZ7" i="1"/>
  <c r="AF2" i="8"/>
  <c r="CW7" i="2" l="1"/>
  <c r="BG7" i="2"/>
  <c r="CI7" i="2" s="1"/>
  <c r="BO7" i="2"/>
  <c r="AM7" i="2"/>
  <c r="BF7" i="2" s="1"/>
  <c r="W7" i="2"/>
  <c r="D7" i="2"/>
  <c r="V7" i="2" s="1"/>
  <c r="DB7" i="2"/>
  <c r="AM7" i="1"/>
  <c r="BF7" i="1" s="1"/>
  <c r="CJ7" i="1"/>
  <c r="CA7" i="4"/>
  <c r="BV7" i="4"/>
  <c r="BI7" i="4"/>
  <c r="W7" i="1"/>
  <c r="M7" i="1"/>
  <c r="V7" i="1" s="1"/>
  <c r="V7" i="3"/>
  <c r="AN7" i="4"/>
  <c r="BG7" i="4" s="1"/>
  <c r="I7" i="5"/>
  <c r="CI7" i="1"/>
  <c r="DB7" i="1"/>
  <c r="CW7" i="1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Q7" i="2"/>
  <c r="BH7" i="4"/>
  <c r="CH7" i="2" l="1"/>
  <c r="DJ7" i="2" s="1"/>
  <c r="CQ7" i="1"/>
  <c r="CH7" i="1"/>
  <c r="DJ7" i="1" s="1"/>
  <c r="BP7" i="4"/>
  <c r="CI7" i="4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<sst xmlns="http://schemas.openxmlformats.org/spreadsheetml/2006/main" count="2048" uniqueCount="391">
  <si>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</si>
  <si>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</si>
  <si>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</si>
  <si>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</si>
  <si>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</si>
  <si>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</si>
  <si>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</si>
  <si>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</si>
  <si>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</si>
  <si>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</si>
  <si>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</si>
  <si>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</si>
  <si>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</si>
  <si>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</si>
  <si>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</si>
  <si>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</si>
  <si>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</si>
  <si>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</si>
  <si>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</si>
  <si>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</si>
  <si>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</si>
  <si>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</si>
  <si>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</si>
  <si>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</si>
  <si>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</si>
  <si>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</si>
  <si>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</si>
  <si>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</si>
  <si>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</si>
  <si>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</si>
  <si>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</si>
  <si>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</si>
  <si>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</si>
  <si>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</si>
  <si>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</si>
  <si>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</si>
  <si>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</si>
  <si>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</si>
  <si>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</si>
  <si>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</si>
  <si>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</si>
  <si>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</si>
  <si>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</si>
  <si>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</si>
  <si>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</si>
  <si>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</si>
  <si>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</si>
  <si>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</si>
  <si>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</si>
  <si>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</si>
  <si>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</si>
  <si>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</si>
  <si>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</si>
  <si>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</si>
  <si>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</si>
  <si>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</si>
  <si>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</si>
  <si>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</si>
  <si>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</si>
  <si>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</si>
  <si>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</si>
  <si>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</si>
  <si>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</si>
  <si>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</si>
  <si>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</si>
  <si>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</si>
  <si>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</si>
  <si>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</si>
  <si>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</si>
  <si>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</si>
  <si>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</si>
  <si>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</si>
  <si>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</si>
  <si>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</si>
  <si>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</si>
  <si>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</si>
  <si>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</si>
  <si>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</si>
  <si>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</si>
  <si>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</si>
  <si>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</si>
  <si>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</si>
  <si>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</si>
  <si>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</si>
  <si>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</si>
  <si>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</si>
  <si>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</si>
  <si>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</si>
  <si>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</si>
  <si>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</si>
  <si>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</si>
  <si>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</si>
  <si>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</si>
  <si>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</si>
  <si>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</si>
  <si>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</si>
  <si>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</si>
  <si>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</si>
  <si>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</si>
  <si>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</si>
  <si>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</si>
  <si>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</si>
  <si>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</si>
  <si>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</si>
  <si>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</si>
  <si>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</si>
  <si>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</si>
  <si>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</si>
  <si>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</si>
  <si>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</si>
  <si>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</si>
  <si>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</si>
  <si>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</si>
  <si>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</si>
  <si>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</si>
  <si>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</si>
  <si>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</si>
  <si>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</si>
  <si>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</si>
  <si>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</si>
  <si>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</si>
  <si>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</si>
  <si>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</si>
  <si>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</si>
  <si>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</si>
  <si>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</si>
  <si>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</si>
  <si>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</si>
  <si>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</si>
  <si>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</si>
  <si>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</si>
  <si>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</si>
  <si>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</si>
  <si>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</si>
  <si>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</si>
  <si>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</si>
  <si>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</si>
  <si>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</si>
  <si>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</si>
  <si>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</si>
  <si>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</si>
  <si>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</si>
  <si>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</si>
  <si>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</si>
  <si>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</si>
  <si>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</si>
  <si>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</si>
  <si>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</si>
  <si>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</si>
  <si>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</si>
  <si>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</si>
  <si>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</si>
  <si>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</si>
  <si>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</si>
  <si>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</si>
  <si>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</si>
  <si>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</si>
  <si>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</si>
  <si>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</si>
  <si>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</si>
  <si>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</si>
  <si>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</si>
  <si>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</si>
  <si>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</si>
  <si>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</si>
  <si>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</si>
  <si>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</si>
  <si>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</si>
  <si>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</si>
  <si>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</si>
  <si>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</si>
  <si>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</si>
  <si>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</si>
  <si>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</si>
  <si>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</si>
  <si>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</si>
  <si>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</si>
  <si>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</si>
  <si>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</si>
  <si>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</si>
  <si>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</si>
  <si>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</si>
  <si>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</si>
  <si>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</si>
  <si>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</si>
  <si>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</si>
  <si>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</si>
  <si>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</si>
  <si>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</si>
  <si>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</si>
  <si>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</si>
  <si>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</si>
  <si>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</si>
  <si>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</si>
  <si>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</si>
  <si>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</si>
  <si>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</si>
  <si>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</si>
  <si>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</si>
  <si>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</si>
  <si>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</si>
  <si>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</si>
  <si>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</si>
  <si>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</si>
  <si>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</si>
  <si>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</si>
  <si>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</si>
  <si>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</si>
  <si>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</si>
  <si>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</si>
  <si>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</si>
  <si>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</si>
  <si>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</si>
  <si>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</si>
  <si>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</si>
  <si>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</si>
  <si>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</si>
  <si>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</si>
  <si>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</si>
  <si>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</si>
  <si>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</si>
  <si>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</si>
  <si>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</si>
  <si>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</si>
  <si>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</si>
  <si>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</si>
  <si>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</si>
  <si>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</si>
  <si>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</si>
  <si>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</si>
  <si>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</si>
  <si>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</si>
  <si>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</si>
  <si>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</si>
  <si>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</si>
  <si>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</si>
  <si>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</si>
  <si>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</si>
  <si>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</si>
  <si>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</si>
  <si>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</si>
  <si>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</si>
  <si>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</si>
  <si>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</si>
  <si>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</si>
  <si>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</si>
  <si>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</si>
  <si>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</si>
  <si>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</si>
  <si>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</si>
  <si>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</si>
  <si>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</si>
  <si>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</si>
  <si>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</si>
  <si>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</si>
  <si>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</si>
  <si>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</si>
  <si>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</si>
  <si>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</si>
  <si>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</si>
  <si>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</si>
  <si>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</si>
  <si>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</si>
  <si>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</si>
  <si>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</si>
  <si>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</si>
  <si>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</si>
  <si>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</si>
  <si>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</si>
  <si>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</si>
  <si>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</si>
  <si>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</si>
  <si>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</si>
  <si>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</si>
  <si>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</si>
  <si>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</si>
  <si>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</si>
  <si>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</si>
  <si>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</si>
  <si>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</si>
  <si>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</si>
  <si>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</si>
  <si>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</si>
  <si>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</si>
  <si>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</si>
  <si>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</si>
  <si>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</si>
  <si>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</si>
  <si>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</si>
  <si>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</si>
  <si>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</si>
  <si>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</si>
  <si>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</si>
  <si>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</si>
  <si>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</si>
  <si>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</si>
  <si>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</si>
  <si>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</si>
  <si>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</si>
  <si>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</si>
  <si>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</si>
  <si>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</si>
  <si>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</si>
  <si>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</si>
  <si>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</si>
  <si>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</si>
  <si>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</si>
  <si>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</si>
  <si>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</si>
  <si>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</si>
  <si>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</si>
  <si>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</si>
  <si>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</si>
  <si>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</si>
  <si>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</si>
  <si>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</si>
  <si>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09000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</si>
  <si>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</si>
  <si>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</si>
  <si>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</si>
  <si>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</si>
  <si>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</si>
  <si>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</si>
  <si>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09201</t>
  </si>
  <si>
    <t>宇都宮市</t>
  </si>
  <si>
    <t/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</si>
  <si>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</si>
  <si>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</si>
  <si>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</si>
  <si>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</si>
  <si>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</si>
  <si>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</si>
  <si>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</si>
  <si>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</si>
  <si>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</si>
  <si>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</si>
  <si>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</si>
  <si>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</si>
  <si>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09852</t>
  </si>
  <si>
    <t>小山広域保健衛生組合</t>
  </si>
  <si>
    <t>09209</t>
  </si>
  <si>
    <t>真岡市</t>
  </si>
  <si>
    <t>09833</t>
  </si>
  <si>
    <t>芳賀地区広域行政事務組合</t>
  </si>
  <si>
    <t>09210</t>
  </si>
  <si>
    <t>大田原市</t>
  </si>
  <si>
    <t>09806</t>
  </si>
  <si>
    <t>那須地区広域行政事務組合</t>
  </si>
  <si>
    <t>09211</t>
  </si>
  <si>
    <t>矢板市</t>
  </si>
  <si>
    <t>09850</t>
  </si>
  <si>
    <t>塩谷広域行政組合</t>
  </si>
  <si>
    <t>09213</t>
  </si>
  <si>
    <t>那須塩原市</t>
  </si>
  <si>
    <t>09214</t>
  </si>
  <si>
    <t>さくら市</t>
  </si>
  <si>
    <t>09215</t>
  </si>
  <si>
    <t>那須烏山市</t>
  </si>
  <si>
    <t>09841</t>
  </si>
  <si>
    <t>南那須地区広域行政事務組合</t>
  </si>
  <si>
    <t>09216</t>
  </si>
  <si>
    <t>下野市</t>
  </si>
  <si>
    <t>09301</t>
  </si>
  <si>
    <t>上三川町</t>
  </si>
  <si>
    <t>小山広域</t>
  </si>
  <si>
    <t>09342</t>
  </si>
  <si>
    <t>益子町</t>
  </si>
  <si>
    <t>09821</t>
  </si>
  <si>
    <t>芳賀郡中部環境衛生事務組合</t>
  </si>
  <si>
    <t>09343</t>
  </si>
  <si>
    <t>茂木町</t>
  </si>
  <si>
    <t>芳賀中部環境衛生事務組合</t>
  </si>
  <si>
    <t>09344</t>
  </si>
  <si>
    <t>市貝町</t>
  </si>
  <si>
    <t>芳賀地区行政事務組合</t>
  </si>
  <si>
    <t>09345</t>
  </si>
  <si>
    <t>芳賀町</t>
  </si>
  <si>
    <t>芳賀郡中部環境衛生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</si>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</sst>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11</v>
      </c>
      <c r="B7" s="148" t="s">
        <v>316</v>
      </c>
      <c r="C7" s="131" t="s">
        <v>33</v>
      </c>
      <c r="D7" s="133">
        <f>SUM(E7,+L7)</f>
        <v>34662557</v>
      </c>
      <c r="E7" s="133">
        <f>SUM(F7:I7,K7)</f>
        <v>8089576.3000000007</v>
      </c>
      <c r="F7" s="133">
        <f>SUM(F$8:F$207)</f>
        <v>1354524</v>
      </c>
      <c r="G7" s="133">
        <f>SUM(G$8:G$207)</f>
        <v>17883</v>
      </c>
      <c r="H7" s="133">
        <f>SUM(H$8:H$207)</f>
        <v>1048900</v>
      </c>
      <c r="I7" s="133">
        <f>SUM(I$8:I$207)</f>
        <v>3134158.9</v>
      </c>
      <c r="J7" s="136" t="s">
        <v>311</v>
      </c>
      <c r="K7" s="133">
        <f>SUM(K$8:K$207)</f>
        <v>2534110.4</v>
      </c>
      <c r="L7" s="133">
        <f>SUM(L$8:L$207)</f>
        <v>26572980.699999999</v>
      </c>
      <c r="M7" s="133">
        <f>SUM(N7,+U7)</f>
        <v>3809445</v>
      </c>
      <c r="N7" s="133">
        <f>SUM(O7:R7,T7)</f>
        <v>731393.3</v>
      </c>
      <c r="O7" s="133">
        <f>SUM(O$8:O$207)</f>
        <v>0</v>
      </c>
      <c r="P7" s="133">
        <f>SUM(P$8:P$207)</f>
        <v>0</v>
      </c>
      <c r="Q7" s="133">
        <f>SUM(Q$8:Q$207)</f>
        <v>557800</v>
      </c>
      <c r="R7" s="133">
        <f>SUM(R$8:R$207)</f>
        <v>164048.29999999999</v>
      </c>
      <c r="S7" s="136" t="s">
        <v>311</v>
      </c>
      <c r="T7" s="133">
        <f>SUM(T$8:T$207)</f>
        <v>9545</v>
      </c>
      <c r="U7" s="133">
        <f>SUM(U$8:U$207)</f>
        <v>3078051.7</v>
      </c>
      <c r="V7" s="133">
        <f t="shared" ref="V7:AA7" si="0">+SUM(D7,M7)</f>
        <v>38472002</v>
      </c>
      <c r="W7" s="133">
        <f t="shared" si="0"/>
        <v>8820969.6000000015</v>
      </c>
      <c r="X7" s="133">
        <f t="shared" si="0"/>
        <v>1354524</v>
      </c>
      <c r="Y7" s="133">
        <f t="shared" si="0"/>
        <v>17883</v>
      </c>
      <c r="Z7" s="133">
        <f t="shared" si="0"/>
        <v>1606700</v>
      </c>
      <c r="AA7" s="133">
        <f t="shared" si="0"/>
        <v>3298207.1999999997</v>
      </c>
      <c r="AB7" s="135" t="str">
        <f>IF(+SUM(J7,S7)=0,"-",+SUM(J7,S7))</f>
        <v>-</v>
      </c>
      <c r="AC7" s="133">
        <f>+SUM(K7,T7)</f>
        <v>2543655.4</v>
      </c>
      <c r="AD7" s="133">
        <f>+SUM(L7,U7)</f>
        <v>29651032.399999999</v>
      </c>
      <c r="AE7" s="133">
        <f>SUM(AF7,+AK7)</f>
        <v>10152522</v>
      </c>
      <c r="AF7" s="133">
        <f>SUM(AG7:AJ7)</f>
        <v>10140681</v>
      </c>
      <c r="AG7" s="133">
        <f t="shared" ref="AG7:AL7" si="1">SUM(AG$8:AG$207)</f>
        <v>0</v>
      </c>
      <c r="AH7" s="133">
        <f t="shared" si="1"/>
        <v>9702833</v>
      </c>
      <c r="AI7" s="133">
        <f t="shared" si="1"/>
        <v>141182</v>
      </c>
      <c r="AJ7" s="133">
        <f t="shared" si="1"/>
        <v>296666</v>
      </c>
      <c r="AK7" s="133">
        <f t="shared" si="1"/>
        <v>11841</v>
      </c>
      <c r="AL7" s="133">
        <f t="shared" si="1"/>
        <v>588247</v>
      </c>
      <c r="AM7" s="133">
        <f>SUM(AN7,AS7,AW7,AX7,BD7)</f>
        <v>18908429</v>
      </c>
      <c r="AN7" s="133">
        <f>SUM(AO7:AR7)</f>
        <v>2023640</v>
      </c>
      <c r="AO7" s="133">
        <f>SUM(AO$8:AO$207)</f>
        <v>1204188</v>
      </c>
      <c r="AP7" s="133">
        <f>SUM(AP$8:AP$207)</f>
        <v>196716</v>
      </c>
      <c r="AQ7" s="133">
        <f>SUM(AQ$8:AQ$207)</f>
        <v>588277</v>
      </c>
      <c r="AR7" s="133">
        <f>SUM(AR$8:AR$207)</f>
        <v>34459</v>
      </c>
      <c r="AS7" s="133">
        <f>SUM(AT7:AV7)</f>
        <v>2019233</v>
      </c>
      <c r="AT7" s="133">
        <f>SUM(AT$8:AT$207)</f>
        <v>117094</v>
      </c>
      <c r="AU7" s="133">
        <f>SUM(AU$8:AU$207)</f>
        <v>1681976</v>
      </c>
      <c r="AV7" s="133">
        <f>SUM(AV$8:AV$207)</f>
        <v>220163</v>
      </c>
      <c r="AW7" s="133">
        <f>SUM(AW$8:AW$207)</f>
        <v>13051</v>
      </c>
      <c r="AX7" s="133">
        <f>SUM(AY7:BB7)</f>
        <v>14724790</v>
      </c>
      <c r="AY7" s="133">
        <f t="shared" ref="AY7:BE7" si="2">SUM(AY$8:AY$207)</f>
        <v>6519021</v>
      </c>
      <c r="AZ7" s="133">
        <f t="shared" si="2"/>
        <v>7283411</v>
      </c>
      <c r="BA7" s="133">
        <f t="shared" si="2"/>
        <v>506948</v>
      </c>
      <c r="BB7" s="133">
        <f t="shared" si="2"/>
        <v>415410</v>
      </c>
      <c r="BC7" s="133">
        <f t="shared" si="2"/>
        <v>4460426</v>
      </c>
      <c r="BD7" s="133">
        <f t="shared" si="2"/>
        <v>127715</v>
      </c>
      <c r="BE7" s="133">
        <f t="shared" si="2"/>
        <v>552933</v>
      </c>
      <c r="BF7" s="133">
        <f>SUM(AE7,+AM7,+BE7)</f>
        <v>29613884</v>
      </c>
      <c r="BG7" s="133">
        <f>SUM(BH7,+BM7)</f>
        <v>582362</v>
      </c>
      <c r="BH7" s="133">
        <f>SUM(BI7:BL7)</f>
        <v>550583</v>
      </c>
      <c r="BI7" s="133">
        <f t="shared" ref="BI7:BN7" si="3">SUM(BI$8:BI$207)</f>
        <v>0</v>
      </c>
      <c r="BJ7" s="133">
        <f t="shared" si="3"/>
        <v>550583</v>
      </c>
      <c r="BK7" s="133">
        <f t="shared" si="3"/>
        <v>0</v>
      </c>
      <c r="BL7" s="133">
        <f t="shared" si="3"/>
        <v>0</v>
      </c>
      <c r="BM7" s="133">
        <f t="shared" si="3"/>
        <v>31779</v>
      </c>
      <c r="BN7" s="133">
        <f t="shared" si="3"/>
        <v>0</v>
      </c>
      <c r="BO7" s="133">
        <f>SUM(BP7,BU7,BY7,BZ7,CF7)</f>
        <v>1617313</v>
      </c>
      <c r="BP7" s="133">
        <f>SUM(BQ7:BT7)</f>
        <v>303611</v>
      </c>
      <c r="BQ7" s="133">
        <f>SUM(BQ$8:BQ$207)</f>
        <v>153405</v>
      </c>
      <c r="BR7" s="133">
        <f>SUM(BR$8:BR$207)</f>
        <v>131344</v>
      </c>
      <c r="BS7" s="133">
        <f>SUM(BS$8:BS$207)</f>
        <v>18862</v>
      </c>
      <c r="BT7" s="133">
        <f>SUM(BT$8:BT$207)</f>
        <v>0</v>
      </c>
      <c r="BU7" s="133">
        <f>SUM(BV7:BX7)</f>
        <v>551611</v>
      </c>
      <c r="BV7" s="133">
        <f>SUM(BV$8:BV$207)</f>
        <v>26224</v>
      </c>
      <c r="BW7" s="133">
        <f>SUM(BW$8:BW$207)</f>
        <v>525385</v>
      </c>
      <c r="BX7" s="133">
        <f>SUM(BX$8:BX$207)</f>
        <v>2</v>
      </c>
      <c r="BY7" s="133">
        <f>SUM(BY$8:BY$207)</f>
        <v>11972</v>
      </c>
      <c r="BZ7" s="133">
        <f>SUM(CA7:CD7)</f>
        <v>728506</v>
      </c>
      <c r="CA7" s="133">
        <f t="shared" ref="CA7:CG7" si="4">SUM(CA$8:CA$207)</f>
        <v>195053</v>
      </c>
      <c r="CB7" s="133">
        <f t="shared" si="4"/>
        <v>519375</v>
      </c>
      <c r="CC7" s="133">
        <f t="shared" si="4"/>
        <v>6584</v>
      </c>
      <c r="CD7" s="133">
        <f t="shared" si="4"/>
        <v>7494</v>
      </c>
      <c r="CE7" s="133">
        <f t="shared" si="4"/>
        <v>1485270</v>
      </c>
      <c r="CF7" s="133">
        <f t="shared" si="4"/>
        <v>21613</v>
      </c>
      <c r="CG7" s="133">
        <f t="shared" si="4"/>
        <v>124500</v>
      </c>
      <c r="CH7" s="133">
        <f>SUM(BG7,+BO7,+CG7)</f>
        <v>2324175</v>
      </c>
      <c r="CI7" s="133">
        <f>SUM(AE7,+BG7)</f>
        <v>10734884</v>
      </c>
      <c r="CJ7" s="133">
        <f>SUM(AF7,+BH7)</f>
        <v>10691264</v>
      </c>
      <c r="CK7" s="133">
        <f t="shared" ref="CK7:DJ7" si="5">SUM(AG7,+BI7)</f>
        <v>0</v>
      </c>
      <c r="CL7" s="133">
        <f t="shared" si="5"/>
        <v>10253416</v>
      </c>
      <c r="CM7" s="133">
        <f t="shared" si="5"/>
        <v>141182</v>
      </c>
      <c r="CN7" s="133">
        <f t="shared" si="5"/>
        <v>296666</v>
      </c>
      <c r="CO7" s="133">
        <f t="shared" si="5"/>
        <v>43620</v>
      </c>
      <c r="CP7" s="133">
        <f t="shared" si="5"/>
        <v>588247</v>
      </c>
      <c r="CQ7" s="133">
        <f t="shared" si="5"/>
        <v>20525742</v>
      </c>
      <c r="CR7" s="133">
        <f t="shared" si="5"/>
        <v>2327251</v>
      </c>
      <c r="CS7" s="133">
        <f t="shared" si="5"/>
        <v>1357593</v>
      </c>
      <c r="CT7" s="133">
        <f t="shared" si="5"/>
        <v>328060</v>
      </c>
      <c r="CU7" s="133">
        <f t="shared" si="5"/>
        <v>607139</v>
      </c>
      <c r="CV7" s="133">
        <f t="shared" si="5"/>
        <v>34459</v>
      </c>
      <c r="CW7" s="133">
        <f t="shared" si="5"/>
        <v>2570844</v>
      </c>
      <c r="CX7" s="133">
        <f t="shared" si="5"/>
        <v>143318</v>
      </c>
      <c r="CY7" s="133">
        <f t="shared" si="5"/>
        <v>2207361</v>
      </c>
      <c r="CZ7" s="133">
        <f t="shared" si="5"/>
        <v>220165</v>
      </c>
      <c r="DA7" s="133">
        <f t="shared" si="5"/>
        <v>25023</v>
      </c>
      <c r="DB7" s="133">
        <f t="shared" si="5"/>
        <v>15453296</v>
      </c>
      <c r="DC7" s="133">
        <f t="shared" si="5"/>
        <v>6714074</v>
      </c>
      <c r="DD7" s="133">
        <f t="shared" si="5"/>
        <v>7802786</v>
      </c>
      <c r="DE7" s="133">
        <f t="shared" si="5"/>
        <v>513532</v>
      </c>
      <c r="DF7" s="133">
        <f t="shared" si="5"/>
        <v>422904</v>
      </c>
      <c r="DG7" s="133">
        <f t="shared" si="5"/>
        <v>5945696</v>
      </c>
      <c r="DH7" s="133">
        <f t="shared" si="5"/>
        <v>149328</v>
      </c>
      <c r="DI7" s="133">
        <f t="shared" si="5"/>
        <v>677433</v>
      </c>
      <c r="DJ7" s="133">
        <f t="shared" si="5"/>
        <v>31938059</v>
      </c>
    </row>
    <row r="8" spans="1:114" ht="13.5" customHeight="1" x14ac:dyDescent="0.15">
      <c r="A8" s="114" t="s">
        <v>11</v>
      </c>
      <c r="B8" s="115" t="s">
        <v>323</v>
      </c>
      <c r="C8" s="114" t="s">
        <v>324</v>
      </c>
      <c r="D8" s="116">
        <f>SUM(E8,+L8)</f>
        <v>6932633</v>
      </c>
      <c r="E8" s="116">
        <f>SUM(F8:I8,K8)</f>
        <v>3225845</v>
      </c>
      <c r="F8" s="116">
        <v>8719</v>
      </c>
      <c r="G8" s="116">
        <v>0</v>
      </c>
      <c r="H8" s="116">
        <v>913200</v>
      </c>
      <c r="I8" s="116">
        <v>937948</v>
      </c>
      <c r="J8" s="117" t="s">
        <v>390</v>
      </c>
      <c r="K8" s="116">
        <v>1365978</v>
      </c>
      <c r="L8" s="116">
        <v>3706788</v>
      </c>
      <c r="M8" s="116">
        <f>SUM(N8,+U8)</f>
        <v>828973</v>
      </c>
      <c r="N8" s="116">
        <f>SUM(O8:R8,T8)</f>
        <v>549909</v>
      </c>
      <c r="O8" s="116">
        <v>0</v>
      </c>
      <c r="P8" s="116">
        <v>0</v>
      </c>
      <c r="Q8" s="116">
        <v>479600</v>
      </c>
      <c r="R8" s="116">
        <v>70309</v>
      </c>
      <c r="S8" s="117" t="s">
        <v>390</v>
      </c>
      <c r="T8" s="116">
        <v>0</v>
      </c>
      <c r="U8" s="116">
        <v>279064</v>
      </c>
      <c r="V8" s="116">
        <f>+SUM(D8,M8)</f>
        <v>7761606</v>
      </c>
      <c r="W8" s="116">
        <f>+SUM(E8,N8)</f>
        <v>3775754</v>
      </c>
      <c r="X8" s="116">
        <f>+SUM(F8,O8)</f>
        <v>8719</v>
      </c>
      <c r="Y8" s="116">
        <f>+SUM(G8,P8)</f>
        <v>0</v>
      </c>
      <c r="Z8" s="116">
        <f>+SUM(H8,Q8)</f>
        <v>1392800</v>
      </c>
      <c r="AA8" s="116">
        <f>+SUM(I8,R8)</f>
        <v>1008257</v>
      </c>
      <c r="AB8" s="117" t="str">
        <f>IF(+SUM(J8,S8)=0,"-",+SUM(J8,S8))</f>
        <v>-</v>
      </c>
      <c r="AC8" s="116">
        <f>+SUM(K8,T8)</f>
        <v>1365978</v>
      </c>
      <c r="AD8" s="116">
        <f>+SUM(L8,U8)</f>
        <v>3985852</v>
      </c>
      <c r="AE8" s="116">
        <f>SUM(AF8,+AK8)</f>
        <v>2066531</v>
      </c>
      <c r="AF8" s="116">
        <f>SUM(AG8:AJ8)</f>
        <v>2066531</v>
      </c>
      <c r="AG8" s="116">
        <v>0</v>
      </c>
      <c r="AH8" s="116">
        <v>1945842</v>
      </c>
      <c r="AI8" s="116">
        <v>120689</v>
      </c>
      <c r="AJ8" s="116">
        <v>0</v>
      </c>
      <c r="AK8" s="116">
        <v>0</v>
      </c>
      <c r="AL8" s="116">
        <v>0</v>
      </c>
      <c r="AM8" s="116">
        <f>SUM(AN8,AS8,AW8,AX8,BD8)</f>
        <v>4864630</v>
      </c>
      <c r="AN8" s="116">
        <f>SUM(AO8:AR8)</f>
        <v>503838</v>
      </c>
      <c r="AO8" s="116">
        <v>351670</v>
      </c>
      <c r="AP8" s="116">
        <v>107992</v>
      </c>
      <c r="AQ8" s="116">
        <v>27454</v>
      </c>
      <c r="AR8" s="116">
        <v>16722</v>
      </c>
      <c r="AS8" s="116">
        <f>SUM(AT8:AV8)</f>
        <v>669234</v>
      </c>
      <c r="AT8" s="116">
        <v>1991</v>
      </c>
      <c r="AU8" s="116">
        <v>532881</v>
      </c>
      <c r="AV8" s="116">
        <v>134362</v>
      </c>
      <c r="AW8" s="116">
        <v>0</v>
      </c>
      <c r="AX8" s="116">
        <f>SUM(AY8:BB8)</f>
        <v>3570602</v>
      </c>
      <c r="AY8" s="116">
        <v>1788578</v>
      </c>
      <c r="AZ8" s="116">
        <v>1648803</v>
      </c>
      <c r="BA8" s="116">
        <v>133221</v>
      </c>
      <c r="BB8" s="116">
        <v>0</v>
      </c>
      <c r="BC8" s="116">
        <v>0</v>
      </c>
      <c r="BD8" s="116">
        <v>120956</v>
      </c>
      <c r="BE8" s="116">
        <v>1472</v>
      </c>
      <c r="BF8" s="116">
        <f>SUM(AE8,+AM8,+BE8)</f>
        <v>6932633</v>
      </c>
      <c r="BG8" s="116">
        <f>SUM(BH8,+BM8)</f>
        <v>532933</v>
      </c>
      <c r="BH8" s="116">
        <f>SUM(BI8:BL8)</f>
        <v>532933</v>
      </c>
      <c r="BI8" s="116">
        <v>0</v>
      </c>
      <c r="BJ8" s="116">
        <v>532933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295926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144245</v>
      </c>
      <c r="BV8" s="116">
        <v>204</v>
      </c>
      <c r="BW8" s="116">
        <v>144041</v>
      </c>
      <c r="BX8" s="116">
        <v>0</v>
      </c>
      <c r="BY8" s="116">
        <v>0</v>
      </c>
      <c r="BZ8" s="116">
        <f>SUM(CA8:CD8)</f>
        <v>151681</v>
      </c>
      <c r="CA8" s="116">
        <v>151681</v>
      </c>
      <c r="CB8" s="116">
        <v>0</v>
      </c>
      <c r="CC8" s="116">
        <v>0</v>
      </c>
      <c r="CD8" s="116">
        <v>0</v>
      </c>
      <c r="CE8" s="116">
        <v>0</v>
      </c>
      <c r="CF8" s="116">
        <v>0</v>
      </c>
      <c r="CG8" s="116">
        <v>114</v>
      </c>
      <c r="CH8" s="116">
        <f>SUM(BG8,+BO8,+CG8)</f>
        <v>828973</v>
      </c>
      <c r="CI8" s="116">
        <f>SUM(AE8,+BG8)</f>
        <v>2599464</v>
      </c>
      <c r="CJ8" s="116">
        <f>SUM(AF8,+BH8)</f>
        <v>2599464</v>
      </c>
      <c r="CK8" s="116">
        <f>SUM(AG8,+BI8)</f>
        <v>0</v>
      </c>
      <c r="CL8" s="116">
        <f>SUM(AH8,+BJ8)</f>
        <v>2478775</v>
      </c>
      <c r="CM8" s="116">
        <f>SUM(AI8,+BK8)</f>
        <v>120689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5160556</v>
      </c>
      <c r="CR8" s="116">
        <f>SUM(AN8,+BP8)</f>
        <v>503838</v>
      </c>
      <c r="CS8" s="116">
        <f>SUM(AO8,+BQ8)</f>
        <v>351670</v>
      </c>
      <c r="CT8" s="116">
        <f>SUM(AP8,+BR8)</f>
        <v>107992</v>
      </c>
      <c r="CU8" s="116">
        <f>SUM(AQ8,+BS8)</f>
        <v>27454</v>
      </c>
      <c r="CV8" s="116">
        <f>SUM(AR8,+BT8)</f>
        <v>16722</v>
      </c>
      <c r="CW8" s="116">
        <f>SUM(AS8,+BU8)</f>
        <v>813479</v>
      </c>
      <c r="CX8" s="116">
        <f>SUM(AT8,+BV8)</f>
        <v>2195</v>
      </c>
      <c r="CY8" s="116">
        <f>SUM(AU8,+BW8)</f>
        <v>676922</v>
      </c>
      <c r="CZ8" s="116">
        <f>SUM(AV8,+BX8)</f>
        <v>134362</v>
      </c>
      <c r="DA8" s="116">
        <f>SUM(AW8,+BY8)</f>
        <v>0</v>
      </c>
      <c r="DB8" s="116">
        <f>SUM(AX8,+BZ8)</f>
        <v>3722283</v>
      </c>
      <c r="DC8" s="116">
        <f>SUM(AY8,+CA8)</f>
        <v>1940259</v>
      </c>
      <c r="DD8" s="116">
        <f>SUM(AZ8,+CB8)</f>
        <v>1648803</v>
      </c>
      <c r="DE8" s="116">
        <f>SUM(BA8,+CC8)</f>
        <v>133221</v>
      </c>
      <c r="DF8" s="116">
        <f>SUM(BB8,+CD8)</f>
        <v>0</v>
      </c>
      <c r="DG8" s="116">
        <f>SUM(BC8,+CE8)</f>
        <v>0</v>
      </c>
      <c r="DH8" s="116">
        <f>SUM(BD8,+CF8)</f>
        <v>120956</v>
      </c>
      <c r="DI8" s="116">
        <f>SUM(BE8,+CG8)</f>
        <v>1586</v>
      </c>
      <c r="DJ8" s="116">
        <f>SUM(BF8,+CH8)</f>
        <v>7761606</v>
      </c>
    </row>
    <row r="9" spans="1:114" ht="13.5" customHeight="1" x14ac:dyDescent="0.15">
      <c r="A9" s="114" t="s">
        <v>11</v>
      </c>
      <c r="B9" s="115" t="s">
        <v>326</v>
      </c>
      <c r="C9" s="114" t="s">
        <v>327</v>
      </c>
      <c r="D9" s="116">
        <f>SUM(E9,+L9)</f>
        <v>1686160</v>
      </c>
      <c r="E9" s="116">
        <f>SUM(F9:I9,K9)</f>
        <v>361560</v>
      </c>
      <c r="F9" s="116">
        <v>0</v>
      </c>
      <c r="G9" s="116">
        <v>0</v>
      </c>
      <c r="H9" s="116">
        <v>106800</v>
      </c>
      <c r="I9" s="116">
        <v>115517</v>
      </c>
      <c r="J9" s="117" t="s">
        <v>390</v>
      </c>
      <c r="K9" s="116">
        <v>139243</v>
      </c>
      <c r="L9" s="116">
        <v>1324600</v>
      </c>
      <c r="M9" s="116">
        <f>SUM(N9,+U9)</f>
        <v>402968</v>
      </c>
      <c r="N9" s="116">
        <f>SUM(O9:R9,T9)</f>
        <v>116607</v>
      </c>
      <c r="O9" s="116">
        <v>0</v>
      </c>
      <c r="P9" s="116">
        <v>0</v>
      </c>
      <c r="Q9" s="116">
        <v>78200</v>
      </c>
      <c r="R9" s="116">
        <v>38400</v>
      </c>
      <c r="S9" s="117" t="s">
        <v>390</v>
      </c>
      <c r="T9" s="116">
        <v>7</v>
      </c>
      <c r="U9" s="116">
        <v>286361</v>
      </c>
      <c r="V9" s="116">
        <f>+SUM(D9,M9)</f>
        <v>2089128</v>
      </c>
      <c r="W9" s="116">
        <f>+SUM(E9,N9)</f>
        <v>478167</v>
      </c>
      <c r="X9" s="116">
        <f>+SUM(F9,O9)</f>
        <v>0</v>
      </c>
      <c r="Y9" s="116">
        <f>+SUM(G9,P9)</f>
        <v>0</v>
      </c>
      <c r="Z9" s="116">
        <f>+SUM(H9,Q9)</f>
        <v>185000</v>
      </c>
      <c r="AA9" s="116">
        <f>+SUM(I9,R9)</f>
        <v>153917</v>
      </c>
      <c r="AB9" s="117" t="str">
        <f>IF(+SUM(J9,S9)=0,"-",+SUM(J9,S9))</f>
        <v>-</v>
      </c>
      <c r="AC9" s="116">
        <f>+SUM(K9,T9)</f>
        <v>139250</v>
      </c>
      <c r="AD9" s="116">
        <f>+SUM(L9,U9)</f>
        <v>1610961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1686160</v>
      </c>
      <c r="AN9" s="116">
        <f>SUM(AO9:AR9)</f>
        <v>258487</v>
      </c>
      <c r="AO9" s="116">
        <v>81526</v>
      </c>
      <c r="AP9" s="116">
        <v>4744</v>
      </c>
      <c r="AQ9" s="116">
        <v>161520</v>
      </c>
      <c r="AR9" s="116">
        <v>10697</v>
      </c>
      <c r="AS9" s="116">
        <f>SUM(AT9:AV9)</f>
        <v>633965</v>
      </c>
      <c r="AT9" s="116">
        <v>132</v>
      </c>
      <c r="AU9" s="116">
        <v>594367</v>
      </c>
      <c r="AV9" s="116">
        <v>39466</v>
      </c>
      <c r="AW9" s="116">
        <v>0</v>
      </c>
      <c r="AX9" s="116">
        <f>SUM(AY9:BB9)</f>
        <v>793708</v>
      </c>
      <c r="AY9" s="116">
        <v>570221</v>
      </c>
      <c r="AZ9" s="116">
        <v>223487</v>
      </c>
      <c r="BA9" s="116">
        <v>0</v>
      </c>
      <c r="BB9" s="116">
        <v>0</v>
      </c>
      <c r="BC9" s="116">
        <v>0</v>
      </c>
      <c r="BD9" s="116">
        <v>0</v>
      </c>
      <c r="BE9" s="116">
        <v>0</v>
      </c>
      <c r="BF9" s="116">
        <f>SUM(AE9,+AM9,+BE9)</f>
        <v>1686160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402968</v>
      </c>
      <c r="BP9" s="116">
        <f>SUM(BQ9:BT9)</f>
        <v>138204</v>
      </c>
      <c r="BQ9" s="116">
        <v>43289</v>
      </c>
      <c r="BR9" s="116">
        <v>79471</v>
      </c>
      <c r="BS9" s="116">
        <v>15444</v>
      </c>
      <c r="BT9" s="116">
        <v>0</v>
      </c>
      <c r="BU9" s="116">
        <f>SUM(BV9:BX9)</f>
        <v>206891</v>
      </c>
      <c r="BV9" s="116">
        <v>6130</v>
      </c>
      <c r="BW9" s="116">
        <v>200761</v>
      </c>
      <c r="BX9" s="116">
        <v>0</v>
      </c>
      <c r="BY9" s="116">
        <v>11972</v>
      </c>
      <c r="BZ9" s="116">
        <f>SUM(CA9:CD9)</f>
        <v>45901</v>
      </c>
      <c r="CA9" s="116">
        <v>0</v>
      </c>
      <c r="CB9" s="116">
        <v>45901</v>
      </c>
      <c r="CC9" s="116">
        <v>0</v>
      </c>
      <c r="CD9" s="116">
        <v>0</v>
      </c>
      <c r="CE9" s="116">
        <v>0</v>
      </c>
      <c r="CF9" s="116">
        <v>0</v>
      </c>
      <c r="CG9" s="116">
        <v>0</v>
      </c>
      <c r="CH9" s="116">
        <f>SUM(BG9,+BO9,+CG9)</f>
        <v>402968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2089128</v>
      </c>
      <c r="CR9" s="116">
        <f>SUM(AN9,+BP9)</f>
        <v>396691</v>
      </c>
      <c r="CS9" s="116">
        <f>SUM(AO9,+BQ9)</f>
        <v>124815</v>
      </c>
      <c r="CT9" s="116">
        <f>SUM(AP9,+BR9)</f>
        <v>84215</v>
      </c>
      <c r="CU9" s="116">
        <f>SUM(AQ9,+BS9)</f>
        <v>176964</v>
      </c>
      <c r="CV9" s="116">
        <f>SUM(AR9,+BT9)</f>
        <v>10697</v>
      </c>
      <c r="CW9" s="116">
        <f>SUM(AS9,+BU9)</f>
        <v>840856</v>
      </c>
      <c r="CX9" s="116">
        <f>SUM(AT9,+BV9)</f>
        <v>6262</v>
      </c>
      <c r="CY9" s="116">
        <f>SUM(AU9,+BW9)</f>
        <v>795128</v>
      </c>
      <c r="CZ9" s="116">
        <f>SUM(AV9,+BX9)</f>
        <v>39466</v>
      </c>
      <c r="DA9" s="116">
        <f>SUM(AW9,+BY9)</f>
        <v>11972</v>
      </c>
      <c r="DB9" s="116">
        <f>SUM(AX9,+BZ9)</f>
        <v>839609</v>
      </c>
      <c r="DC9" s="116">
        <f>SUM(AY9,+CA9)</f>
        <v>570221</v>
      </c>
      <c r="DD9" s="116">
        <f>SUM(AZ9,+CB9)</f>
        <v>269388</v>
      </c>
      <c r="DE9" s="116">
        <f>SUM(BA9,+CC9)</f>
        <v>0</v>
      </c>
      <c r="DF9" s="116">
        <f>SUM(BB9,+CD9)</f>
        <v>0</v>
      </c>
      <c r="DG9" s="116">
        <f>SUM(BC9,+CE9)</f>
        <v>0</v>
      </c>
      <c r="DH9" s="116">
        <f>SUM(BD9,+CF9)</f>
        <v>0</v>
      </c>
      <c r="DI9" s="116">
        <f>SUM(BE9,+CG9)</f>
        <v>0</v>
      </c>
      <c r="DJ9" s="116">
        <f>SUM(BF9,+CH9)</f>
        <v>2089128</v>
      </c>
    </row>
    <row r="10" spans="1:114" ht="13.5" customHeight="1" x14ac:dyDescent="0.15">
      <c r="A10" s="114" t="s">
        <v>11</v>
      </c>
      <c r="B10" s="115" t="s">
        <v>328</v>
      </c>
      <c r="C10" s="114" t="s">
        <v>329</v>
      </c>
      <c r="D10" s="116">
        <f>SUM(E10,+L10)</f>
        <v>7438250</v>
      </c>
      <c r="E10" s="116">
        <f>SUM(F10:I10,K10)</f>
        <v>1457297</v>
      </c>
      <c r="F10" s="116">
        <v>1008400</v>
      </c>
      <c r="G10" s="116">
        <v>0</v>
      </c>
      <c r="H10" s="116">
        <v>0</v>
      </c>
      <c r="I10" s="116">
        <v>297475</v>
      </c>
      <c r="J10" s="117" t="s">
        <v>390</v>
      </c>
      <c r="K10" s="116">
        <v>151422</v>
      </c>
      <c r="L10" s="116">
        <v>5980953</v>
      </c>
      <c r="M10" s="116">
        <f>SUM(N10,+U10)</f>
        <v>352230</v>
      </c>
      <c r="N10" s="116">
        <f>SUM(O10:R10,T10)</f>
        <v>9054</v>
      </c>
      <c r="O10" s="116">
        <v>0</v>
      </c>
      <c r="P10" s="116">
        <v>0</v>
      </c>
      <c r="Q10" s="116">
        <v>0</v>
      </c>
      <c r="R10" s="116">
        <v>0</v>
      </c>
      <c r="S10" s="117" t="s">
        <v>390</v>
      </c>
      <c r="T10" s="116">
        <v>9054</v>
      </c>
      <c r="U10" s="116">
        <v>343176</v>
      </c>
      <c r="V10" s="116">
        <f>+SUM(D10,M10)</f>
        <v>7790480</v>
      </c>
      <c r="W10" s="116">
        <f>+SUM(E10,N10)</f>
        <v>1466351</v>
      </c>
      <c r="X10" s="116">
        <f>+SUM(F10,O10)</f>
        <v>1008400</v>
      </c>
      <c r="Y10" s="116">
        <f>+SUM(G10,P10)</f>
        <v>0</v>
      </c>
      <c r="Z10" s="116">
        <f>+SUM(H10,Q10)</f>
        <v>0</v>
      </c>
      <c r="AA10" s="116">
        <f>+SUM(I10,R10)</f>
        <v>297475</v>
      </c>
      <c r="AB10" s="117" t="str">
        <f>IF(+SUM(J10,S10)=0,"-",+SUM(J10,S10))</f>
        <v>-</v>
      </c>
      <c r="AC10" s="116">
        <f>+SUM(K10,T10)</f>
        <v>160476</v>
      </c>
      <c r="AD10" s="116">
        <f>+SUM(L10,U10)</f>
        <v>6324129</v>
      </c>
      <c r="AE10" s="116">
        <f>SUM(AF10,+AK10)</f>
        <v>5335588</v>
      </c>
      <c r="AF10" s="116">
        <f>SUM(AG10:AJ10)</f>
        <v>5325578</v>
      </c>
      <c r="AG10" s="116">
        <v>0</v>
      </c>
      <c r="AH10" s="116">
        <v>5325578</v>
      </c>
      <c r="AI10" s="116">
        <v>0</v>
      </c>
      <c r="AJ10" s="116">
        <v>0</v>
      </c>
      <c r="AK10" s="116">
        <v>10010</v>
      </c>
      <c r="AL10" s="116">
        <v>0</v>
      </c>
      <c r="AM10" s="116">
        <f>SUM(AN10,AS10,AW10,AX10,BD10)</f>
        <v>2095647</v>
      </c>
      <c r="AN10" s="116">
        <f>SUM(AO10:AR10)</f>
        <v>107996</v>
      </c>
      <c r="AO10" s="116">
        <v>107996</v>
      </c>
      <c r="AP10" s="116">
        <v>0</v>
      </c>
      <c r="AQ10" s="116">
        <v>0</v>
      </c>
      <c r="AR10" s="116">
        <v>0</v>
      </c>
      <c r="AS10" s="116">
        <f>SUM(AT10:AV10)</f>
        <v>1134</v>
      </c>
      <c r="AT10" s="116">
        <v>1134</v>
      </c>
      <c r="AU10" s="116">
        <v>0</v>
      </c>
      <c r="AV10" s="116">
        <v>0</v>
      </c>
      <c r="AW10" s="116">
        <v>1078</v>
      </c>
      <c r="AX10" s="116">
        <f>SUM(AY10:BB10)</f>
        <v>1979144</v>
      </c>
      <c r="AY10" s="116">
        <v>616385</v>
      </c>
      <c r="AZ10" s="116">
        <v>1196923</v>
      </c>
      <c r="BA10" s="116">
        <v>165836</v>
      </c>
      <c r="BB10" s="116">
        <v>0</v>
      </c>
      <c r="BC10" s="116">
        <v>0</v>
      </c>
      <c r="BD10" s="116">
        <v>6295</v>
      </c>
      <c r="BE10" s="116">
        <v>7015</v>
      </c>
      <c r="BF10" s="116">
        <f>SUM(AE10,+AM10,+BE10)</f>
        <v>7438250</v>
      </c>
      <c r="BG10" s="116">
        <f>SUM(BH10,+BM10)</f>
        <v>31779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31779</v>
      </c>
      <c r="BN10" s="116">
        <v>0</v>
      </c>
      <c r="BO10" s="116">
        <f>SUM(BP10,BU10,BY10,BZ10,CF10)</f>
        <v>316751</v>
      </c>
      <c r="BP10" s="116">
        <f>SUM(BQ10:BT10)</f>
        <v>6568</v>
      </c>
      <c r="BQ10" s="116">
        <v>6568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310173</v>
      </c>
      <c r="CA10" s="116">
        <v>7858</v>
      </c>
      <c r="CB10" s="116">
        <v>302315</v>
      </c>
      <c r="CC10" s="116">
        <v>0</v>
      </c>
      <c r="CD10" s="116">
        <v>0</v>
      </c>
      <c r="CE10" s="116">
        <v>0</v>
      </c>
      <c r="CF10" s="116">
        <v>10</v>
      </c>
      <c r="CG10" s="116">
        <v>3700</v>
      </c>
      <c r="CH10" s="116">
        <f>SUM(BG10,+BO10,+CG10)</f>
        <v>352230</v>
      </c>
      <c r="CI10" s="116">
        <f>SUM(AE10,+BG10)</f>
        <v>5367367</v>
      </c>
      <c r="CJ10" s="116">
        <f>SUM(AF10,+BH10)</f>
        <v>5325578</v>
      </c>
      <c r="CK10" s="116">
        <f>SUM(AG10,+BI10)</f>
        <v>0</v>
      </c>
      <c r="CL10" s="116">
        <f>SUM(AH10,+BJ10)</f>
        <v>5325578</v>
      </c>
      <c r="CM10" s="116">
        <f>SUM(AI10,+BK10)</f>
        <v>0</v>
      </c>
      <c r="CN10" s="116">
        <f>SUM(AJ10,+BL10)</f>
        <v>0</v>
      </c>
      <c r="CO10" s="116">
        <f>SUM(AK10,+BM10)</f>
        <v>41789</v>
      </c>
      <c r="CP10" s="116">
        <f>SUM(AL10,+BN10)</f>
        <v>0</v>
      </c>
      <c r="CQ10" s="116">
        <f>SUM(AM10,+BO10)</f>
        <v>2412398</v>
      </c>
      <c r="CR10" s="116">
        <f>SUM(AN10,+BP10)</f>
        <v>114564</v>
      </c>
      <c r="CS10" s="116">
        <f>SUM(AO10,+BQ10)</f>
        <v>114564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1134</v>
      </c>
      <c r="CX10" s="116">
        <f>SUM(AT10,+BV10)</f>
        <v>1134</v>
      </c>
      <c r="CY10" s="116">
        <f>SUM(AU10,+BW10)</f>
        <v>0</v>
      </c>
      <c r="CZ10" s="116">
        <f>SUM(AV10,+BX10)</f>
        <v>0</v>
      </c>
      <c r="DA10" s="116">
        <f>SUM(AW10,+BY10)</f>
        <v>1078</v>
      </c>
      <c r="DB10" s="116">
        <f>SUM(AX10,+BZ10)</f>
        <v>2289317</v>
      </c>
      <c r="DC10" s="116">
        <f>SUM(AY10,+CA10)</f>
        <v>624243</v>
      </c>
      <c r="DD10" s="116">
        <f>SUM(AZ10,+CB10)</f>
        <v>1499238</v>
      </c>
      <c r="DE10" s="116">
        <f>SUM(BA10,+CC10)</f>
        <v>165836</v>
      </c>
      <c r="DF10" s="116">
        <f>SUM(BB10,+CD10)</f>
        <v>0</v>
      </c>
      <c r="DG10" s="116">
        <f>SUM(BC10,+CE10)</f>
        <v>0</v>
      </c>
      <c r="DH10" s="116">
        <f>SUM(BD10,+CF10)</f>
        <v>6305</v>
      </c>
      <c r="DI10" s="116">
        <f>SUM(BE10,+CG10)</f>
        <v>10715</v>
      </c>
      <c r="DJ10" s="116">
        <f>SUM(BF10,+CH10)</f>
        <v>7790480</v>
      </c>
    </row>
    <row r="11" spans="1:114" ht="13.5" customHeight="1" x14ac:dyDescent="0.15">
      <c r="A11" s="114" t="s">
        <v>11</v>
      </c>
      <c r="B11" s="115" t="s">
        <v>330</v>
      </c>
      <c r="C11" s="114" t="s">
        <v>331</v>
      </c>
      <c r="D11" s="116">
        <f>SUM(E11,+L11)</f>
        <v>2087728</v>
      </c>
      <c r="E11" s="116">
        <f>SUM(F11:I11,K11)</f>
        <v>816828</v>
      </c>
      <c r="F11" s="116">
        <v>0</v>
      </c>
      <c r="G11" s="116">
        <v>13114</v>
      </c>
      <c r="H11" s="116">
        <v>0</v>
      </c>
      <c r="I11" s="116">
        <v>286900</v>
      </c>
      <c r="J11" s="117" t="s">
        <v>390</v>
      </c>
      <c r="K11" s="116">
        <v>516814</v>
      </c>
      <c r="L11" s="116">
        <v>1270900</v>
      </c>
      <c r="M11" s="116">
        <f>SUM(N11,+U11)</f>
        <v>154237</v>
      </c>
      <c r="N11" s="116">
        <f>SUM(O11:R11,T11)</f>
        <v>61</v>
      </c>
      <c r="O11" s="116">
        <v>0</v>
      </c>
      <c r="P11" s="116">
        <v>0</v>
      </c>
      <c r="Q11" s="116">
        <v>0</v>
      </c>
      <c r="R11" s="116">
        <v>0</v>
      </c>
      <c r="S11" s="117" t="s">
        <v>390</v>
      </c>
      <c r="T11" s="116">
        <v>61</v>
      </c>
      <c r="U11" s="116">
        <v>154176</v>
      </c>
      <c r="V11" s="116">
        <f>+SUM(D11,M11)</f>
        <v>2241965</v>
      </c>
      <c r="W11" s="116">
        <f>+SUM(E11,N11)</f>
        <v>816889</v>
      </c>
      <c r="X11" s="116">
        <f>+SUM(F11,O11)</f>
        <v>0</v>
      </c>
      <c r="Y11" s="116">
        <f>+SUM(G11,P11)</f>
        <v>13114</v>
      </c>
      <c r="Z11" s="116">
        <f>+SUM(H11,Q11)</f>
        <v>0</v>
      </c>
      <c r="AA11" s="116">
        <f>+SUM(I11,R11)</f>
        <v>286900</v>
      </c>
      <c r="AB11" s="117" t="str">
        <f>IF(+SUM(J11,S11)=0,"-",+SUM(J11,S11))</f>
        <v>-</v>
      </c>
      <c r="AC11" s="116">
        <f>+SUM(K11,T11)</f>
        <v>516875</v>
      </c>
      <c r="AD11" s="116">
        <f>+SUM(L11,U11)</f>
        <v>1425076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2044629</v>
      </c>
      <c r="AN11" s="116">
        <f>SUM(AO11:AR11)</f>
        <v>439708</v>
      </c>
      <c r="AO11" s="116">
        <v>228785</v>
      </c>
      <c r="AP11" s="116">
        <v>23772</v>
      </c>
      <c r="AQ11" s="116">
        <v>187151</v>
      </c>
      <c r="AR11" s="116">
        <v>0</v>
      </c>
      <c r="AS11" s="116">
        <f>SUM(AT11:AV11)</f>
        <v>278472</v>
      </c>
      <c r="AT11" s="116">
        <v>29118</v>
      </c>
      <c r="AU11" s="116">
        <v>249050</v>
      </c>
      <c r="AV11" s="116">
        <v>304</v>
      </c>
      <c r="AW11" s="116">
        <v>0</v>
      </c>
      <c r="AX11" s="116">
        <f>SUM(AY11:BB11)</f>
        <v>1326449</v>
      </c>
      <c r="AY11" s="116">
        <v>138671</v>
      </c>
      <c r="AZ11" s="116">
        <v>982668</v>
      </c>
      <c r="BA11" s="116">
        <v>83298</v>
      </c>
      <c r="BB11" s="116">
        <v>121812</v>
      </c>
      <c r="BC11" s="116">
        <v>0</v>
      </c>
      <c r="BD11" s="116">
        <v>0</v>
      </c>
      <c r="BE11" s="116">
        <v>43099</v>
      </c>
      <c r="BF11" s="116">
        <f>SUM(AE11,+AM11,+BE11)</f>
        <v>2087728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71181</v>
      </c>
      <c r="BP11" s="116">
        <f>SUM(BQ11:BT11)</f>
        <v>30325</v>
      </c>
      <c r="BQ11" s="116">
        <v>30325</v>
      </c>
      <c r="BR11" s="116">
        <v>0</v>
      </c>
      <c r="BS11" s="116">
        <v>0</v>
      </c>
      <c r="BT11" s="116">
        <v>0</v>
      </c>
      <c r="BU11" s="116">
        <f>SUM(BV11:BX11)</f>
        <v>19007</v>
      </c>
      <c r="BV11" s="116">
        <v>0</v>
      </c>
      <c r="BW11" s="116">
        <v>19007</v>
      </c>
      <c r="BX11" s="116">
        <v>0</v>
      </c>
      <c r="BY11" s="116">
        <v>0</v>
      </c>
      <c r="BZ11" s="116">
        <f>SUM(CA11:CD11)</f>
        <v>246</v>
      </c>
      <c r="CA11" s="116">
        <v>0</v>
      </c>
      <c r="CB11" s="116">
        <v>246</v>
      </c>
      <c r="CC11" s="116">
        <v>0</v>
      </c>
      <c r="CD11" s="116">
        <v>0</v>
      </c>
      <c r="CE11" s="116">
        <v>0</v>
      </c>
      <c r="CF11" s="116">
        <v>21603</v>
      </c>
      <c r="CG11" s="116">
        <v>83056</v>
      </c>
      <c r="CH11" s="116">
        <f>SUM(BG11,+BO11,+CG11)</f>
        <v>154237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2115810</v>
      </c>
      <c r="CR11" s="116">
        <f>SUM(AN11,+BP11)</f>
        <v>470033</v>
      </c>
      <c r="CS11" s="116">
        <f>SUM(AO11,+BQ11)</f>
        <v>259110</v>
      </c>
      <c r="CT11" s="116">
        <f>SUM(AP11,+BR11)</f>
        <v>23772</v>
      </c>
      <c r="CU11" s="116">
        <f>SUM(AQ11,+BS11)</f>
        <v>187151</v>
      </c>
      <c r="CV11" s="116">
        <f>SUM(AR11,+BT11)</f>
        <v>0</v>
      </c>
      <c r="CW11" s="116">
        <f>SUM(AS11,+BU11)</f>
        <v>297479</v>
      </c>
      <c r="CX11" s="116">
        <f>SUM(AT11,+BV11)</f>
        <v>29118</v>
      </c>
      <c r="CY11" s="116">
        <f>SUM(AU11,+BW11)</f>
        <v>268057</v>
      </c>
      <c r="CZ11" s="116">
        <f>SUM(AV11,+BX11)</f>
        <v>304</v>
      </c>
      <c r="DA11" s="116">
        <f>SUM(AW11,+BY11)</f>
        <v>0</v>
      </c>
      <c r="DB11" s="116">
        <f>SUM(AX11,+BZ11)</f>
        <v>1326695</v>
      </c>
      <c r="DC11" s="116">
        <f>SUM(AY11,+CA11)</f>
        <v>138671</v>
      </c>
      <c r="DD11" s="116">
        <f>SUM(AZ11,+CB11)</f>
        <v>982914</v>
      </c>
      <c r="DE11" s="116">
        <f>SUM(BA11,+CC11)</f>
        <v>83298</v>
      </c>
      <c r="DF11" s="116">
        <f>SUM(BB11,+CD11)</f>
        <v>121812</v>
      </c>
      <c r="DG11" s="116">
        <f>SUM(BC11,+CE11)</f>
        <v>0</v>
      </c>
      <c r="DH11" s="116">
        <f>SUM(BD11,+CF11)</f>
        <v>21603</v>
      </c>
      <c r="DI11" s="116">
        <f>SUM(BE11,+CG11)</f>
        <v>126155</v>
      </c>
      <c r="DJ11" s="116">
        <f>SUM(BF11,+CH11)</f>
        <v>2241965</v>
      </c>
    </row>
    <row r="12" spans="1:114" ht="13.5" customHeight="1" x14ac:dyDescent="0.15">
      <c r="A12" s="114" t="s">
        <v>11</v>
      </c>
      <c r="B12" s="115" t="s">
        <v>332</v>
      </c>
      <c r="C12" s="114" t="s">
        <v>333</v>
      </c>
      <c r="D12" s="116">
        <f>SUM(E12,+L12)</f>
        <v>1826153</v>
      </c>
      <c r="E12" s="116">
        <f>SUM(F12:I12,K12)</f>
        <v>390834</v>
      </c>
      <c r="F12" s="116">
        <v>26873</v>
      </c>
      <c r="G12" s="116">
        <v>0</v>
      </c>
      <c r="H12" s="116">
        <v>0</v>
      </c>
      <c r="I12" s="116">
        <v>297411</v>
      </c>
      <c r="J12" s="117" t="s">
        <v>390</v>
      </c>
      <c r="K12" s="116">
        <v>66550</v>
      </c>
      <c r="L12" s="116">
        <v>1435319</v>
      </c>
      <c r="M12" s="116">
        <f>SUM(N12,+U12)</f>
        <v>261326</v>
      </c>
      <c r="N12" s="116">
        <f>SUM(O12:R12,T12)</f>
        <v>29332</v>
      </c>
      <c r="O12" s="116">
        <v>0</v>
      </c>
      <c r="P12" s="116">
        <v>0</v>
      </c>
      <c r="Q12" s="116">
        <v>0</v>
      </c>
      <c r="R12" s="116">
        <v>28909</v>
      </c>
      <c r="S12" s="117" t="s">
        <v>390</v>
      </c>
      <c r="T12" s="116">
        <v>423</v>
      </c>
      <c r="U12" s="116">
        <v>231994</v>
      </c>
      <c r="V12" s="116">
        <f>+SUM(D12,M12)</f>
        <v>2087479</v>
      </c>
      <c r="W12" s="116">
        <f>+SUM(E12,N12)</f>
        <v>420166</v>
      </c>
      <c r="X12" s="116">
        <f>+SUM(F12,O12)</f>
        <v>26873</v>
      </c>
      <c r="Y12" s="116">
        <f>+SUM(G12,P12)</f>
        <v>0</v>
      </c>
      <c r="Z12" s="116">
        <f>+SUM(H12,Q12)</f>
        <v>0</v>
      </c>
      <c r="AA12" s="116">
        <f>+SUM(I12,R12)</f>
        <v>326320</v>
      </c>
      <c r="AB12" s="117" t="str">
        <f>IF(+SUM(J12,S12)=0,"-",+SUM(J12,S12))</f>
        <v>-</v>
      </c>
      <c r="AC12" s="116">
        <f>+SUM(K12,T12)</f>
        <v>66973</v>
      </c>
      <c r="AD12" s="116">
        <f>+SUM(L12,U12)</f>
        <v>1667313</v>
      </c>
      <c r="AE12" s="116">
        <f>SUM(AF12,+AK12)</f>
        <v>51664</v>
      </c>
      <c r="AF12" s="116">
        <f>SUM(AG12:AJ12)</f>
        <v>51664</v>
      </c>
      <c r="AG12" s="116">
        <v>0</v>
      </c>
      <c r="AH12" s="116">
        <v>51664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1310760</v>
      </c>
      <c r="AN12" s="116">
        <f>SUM(AO12:AR12)</f>
        <v>249317</v>
      </c>
      <c r="AO12" s="116">
        <v>48840</v>
      </c>
      <c r="AP12" s="116">
        <v>14871</v>
      </c>
      <c r="AQ12" s="116">
        <v>185606</v>
      </c>
      <c r="AR12" s="116">
        <v>0</v>
      </c>
      <c r="AS12" s="116">
        <f>SUM(AT12:AV12)</f>
        <v>157980</v>
      </c>
      <c r="AT12" s="116">
        <v>25194</v>
      </c>
      <c r="AU12" s="116">
        <v>108904</v>
      </c>
      <c r="AV12" s="116">
        <v>23882</v>
      </c>
      <c r="AW12" s="116">
        <v>0</v>
      </c>
      <c r="AX12" s="116">
        <f>SUM(AY12:BB12)</f>
        <v>903463</v>
      </c>
      <c r="AY12" s="116">
        <v>495982</v>
      </c>
      <c r="AZ12" s="116">
        <v>375948</v>
      </c>
      <c r="BA12" s="116">
        <v>30893</v>
      </c>
      <c r="BB12" s="116">
        <v>640</v>
      </c>
      <c r="BC12" s="116">
        <v>0</v>
      </c>
      <c r="BD12" s="116">
        <v>0</v>
      </c>
      <c r="BE12" s="116">
        <v>463729</v>
      </c>
      <c r="BF12" s="116">
        <f>SUM(AE12,+AM12,+BE12)</f>
        <v>1826153</v>
      </c>
      <c r="BG12" s="116">
        <f>SUM(BH12,+BM12)</f>
        <v>8525</v>
      </c>
      <c r="BH12" s="116">
        <f>SUM(BI12:BL12)</f>
        <v>8525</v>
      </c>
      <c r="BI12" s="116">
        <v>0</v>
      </c>
      <c r="BJ12" s="116">
        <v>8525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215626</v>
      </c>
      <c r="BP12" s="116">
        <f>SUM(BQ12:BT12)</f>
        <v>104125</v>
      </c>
      <c r="BQ12" s="116">
        <v>48834</v>
      </c>
      <c r="BR12" s="116">
        <v>51873</v>
      </c>
      <c r="BS12" s="116">
        <v>3418</v>
      </c>
      <c r="BT12" s="116">
        <v>0</v>
      </c>
      <c r="BU12" s="116">
        <f>SUM(BV12:BX12)</f>
        <v>47016</v>
      </c>
      <c r="BV12" s="116">
        <v>17890</v>
      </c>
      <c r="BW12" s="116">
        <v>29126</v>
      </c>
      <c r="BX12" s="116">
        <v>0</v>
      </c>
      <c r="BY12" s="116">
        <v>0</v>
      </c>
      <c r="BZ12" s="116">
        <f>SUM(CA12:CD12)</f>
        <v>64485</v>
      </c>
      <c r="CA12" s="116">
        <v>6746</v>
      </c>
      <c r="CB12" s="116">
        <v>57099</v>
      </c>
      <c r="CC12" s="116">
        <v>0</v>
      </c>
      <c r="CD12" s="116">
        <v>640</v>
      </c>
      <c r="CE12" s="116">
        <v>0</v>
      </c>
      <c r="CF12" s="116">
        <v>0</v>
      </c>
      <c r="CG12" s="116">
        <v>37175</v>
      </c>
      <c r="CH12" s="116">
        <f>SUM(BG12,+BO12,+CG12)</f>
        <v>261326</v>
      </c>
      <c r="CI12" s="116">
        <f>SUM(AE12,+BG12)</f>
        <v>60189</v>
      </c>
      <c r="CJ12" s="116">
        <f>SUM(AF12,+BH12)</f>
        <v>60189</v>
      </c>
      <c r="CK12" s="116">
        <f>SUM(AG12,+BI12)</f>
        <v>0</v>
      </c>
      <c r="CL12" s="116">
        <f>SUM(AH12,+BJ12)</f>
        <v>60189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1526386</v>
      </c>
      <c r="CR12" s="116">
        <f>SUM(AN12,+BP12)</f>
        <v>353442</v>
      </c>
      <c r="CS12" s="116">
        <f>SUM(AO12,+BQ12)</f>
        <v>97674</v>
      </c>
      <c r="CT12" s="116">
        <f>SUM(AP12,+BR12)</f>
        <v>66744</v>
      </c>
      <c r="CU12" s="116">
        <f>SUM(AQ12,+BS12)</f>
        <v>189024</v>
      </c>
      <c r="CV12" s="116">
        <f>SUM(AR12,+BT12)</f>
        <v>0</v>
      </c>
      <c r="CW12" s="116">
        <f>SUM(AS12,+BU12)</f>
        <v>204996</v>
      </c>
      <c r="CX12" s="116">
        <f>SUM(AT12,+BV12)</f>
        <v>43084</v>
      </c>
      <c r="CY12" s="116">
        <f>SUM(AU12,+BW12)</f>
        <v>138030</v>
      </c>
      <c r="CZ12" s="116">
        <f>SUM(AV12,+BX12)</f>
        <v>23882</v>
      </c>
      <c r="DA12" s="116">
        <f>SUM(AW12,+BY12)</f>
        <v>0</v>
      </c>
      <c r="DB12" s="116">
        <f>SUM(AX12,+BZ12)</f>
        <v>967948</v>
      </c>
      <c r="DC12" s="116">
        <f>SUM(AY12,+CA12)</f>
        <v>502728</v>
      </c>
      <c r="DD12" s="116">
        <f>SUM(AZ12,+CB12)</f>
        <v>433047</v>
      </c>
      <c r="DE12" s="116">
        <f>SUM(BA12,+CC12)</f>
        <v>30893</v>
      </c>
      <c r="DF12" s="116">
        <f>SUM(BB12,+CD12)</f>
        <v>1280</v>
      </c>
      <c r="DG12" s="116">
        <f>SUM(BC12,+CE12)</f>
        <v>0</v>
      </c>
      <c r="DH12" s="116">
        <f>SUM(BD12,+CF12)</f>
        <v>0</v>
      </c>
      <c r="DI12" s="116">
        <f>SUM(BE12,+CG12)</f>
        <v>500904</v>
      </c>
      <c r="DJ12" s="116">
        <f>SUM(BF12,+CH12)</f>
        <v>2087479</v>
      </c>
    </row>
    <row r="13" spans="1:114" ht="13.5" customHeight="1" x14ac:dyDescent="0.15">
      <c r="A13" s="114" t="s">
        <v>11</v>
      </c>
      <c r="B13" s="115" t="s">
        <v>334</v>
      </c>
      <c r="C13" s="114" t="s">
        <v>335</v>
      </c>
      <c r="D13" s="116">
        <f>SUM(E13,+L13)</f>
        <v>1865502</v>
      </c>
      <c r="E13" s="116">
        <f>SUM(F13:I13,K13)</f>
        <v>377518.30000000005</v>
      </c>
      <c r="F13" s="116">
        <v>0</v>
      </c>
      <c r="G13" s="116">
        <v>0</v>
      </c>
      <c r="H13" s="116">
        <v>0</v>
      </c>
      <c r="I13" s="116">
        <v>279196.90000000002</v>
      </c>
      <c r="J13" s="117" t="s">
        <v>390</v>
      </c>
      <c r="K13" s="116">
        <v>98321.4</v>
      </c>
      <c r="L13" s="116">
        <v>1487983.7</v>
      </c>
      <c r="M13" s="116">
        <f>SUM(N13,+U13)</f>
        <v>221360</v>
      </c>
      <c r="N13" s="116">
        <f>SUM(O13:R13,T13)</f>
        <v>25761.3</v>
      </c>
      <c r="O13" s="116">
        <v>0</v>
      </c>
      <c r="P13" s="116">
        <v>0</v>
      </c>
      <c r="Q13" s="116">
        <v>0</v>
      </c>
      <c r="R13" s="116">
        <v>25761.3</v>
      </c>
      <c r="S13" s="117" t="s">
        <v>390</v>
      </c>
      <c r="T13" s="116">
        <v>0</v>
      </c>
      <c r="U13" s="116">
        <v>195598.7</v>
      </c>
      <c r="V13" s="116">
        <f>+SUM(D13,M13)</f>
        <v>2086862</v>
      </c>
      <c r="W13" s="116">
        <f>+SUM(E13,N13)</f>
        <v>403279.60000000003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304958.2</v>
      </c>
      <c r="AB13" s="117" t="str">
        <f>IF(+SUM(J13,S13)=0,"-",+SUM(J13,S13))</f>
        <v>-</v>
      </c>
      <c r="AC13" s="116">
        <f>+SUM(K13,T13)</f>
        <v>98321.4</v>
      </c>
      <c r="AD13" s="116">
        <f>+SUM(L13,U13)</f>
        <v>1683582.4</v>
      </c>
      <c r="AE13" s="116">
        <f>SUM(AF13,+AK13)</f>
        <v>22506</v>
      </c>
      <c r="AF13" s="116">
        <f>SUM(AG13:AJ13)</f>
        <v>22506</v>
      </c>
      <c r="AG13" s="116">
        <v>0</v>
      </c>
      <c r="AH13" s="116">
        <v>2013</v>
      </c>
      <c r="AI13" s="116">
        <v>20493</v>
      </c>
      <c r="AJ13" s="116">
        <v>0</v>
      </c>
      <c r="AK13" s="116">
        <v>0</v>
      </c>
      <c r="AL13" s="116">
        <v>0</v>
      </c>
      <c r="AM13" s="116">
        <f>SUM(AN13,AS13,AW13,AX13,BD13)</f>
        <v>1838105</v>
      </c>
      <c r="AN13" s="116">
        <f>SUM(AO13:AR13)</f>
        <v>110874</v>
      </c>
      <c r="AO13" s="116">
        <v>82714</v>
      </c>
      <c r="AP13" s="116">
        <v>7040</v>
      </c>
      <c r="AQ13" s="116">
        <v>14080</v>
      </c>
      <c r="AR13" s="116">
        <v>7040</v>
      </c>
      <c r="AS13" s="116">
        <f>SUM(AT13:AV13)</f>
        <v>59507</v>
      </c>
      <c r="AT13" s="116">
        <v>9301</v>
      </c>
      <c r="AU13" s="116">
        <v>45110</v>
      </c>
      <c r="AV13" s="116">
        <v>5096</v>
      </c>
      <c r="AW13" s="116">
        <v>0</v>
      </c>
      <c r="AX13" s="116">
        <f>SUM(AY13:BB13)</f>
        <v>1667724</v>
      </c>
      <c r="AY13" s="116">
        <v>470244</v>
      </c>
      <c r="AZ13" s="116">
        <v>1102949</v>
      </c>
      <c r="BA13" s="116">
        <v>40727</v>
      </c>
      <c r="BB13" s="116">
        <v>53804</v>
      </c>
      <c r="BC13" s="116">
        <v>0</v>
      </c>
      <c r="BD13" s="116">
        <v>0</v>
      </c>
      <c r="BE13" s="116">
        <v>4891</v>
      </c>
      <c r="BF13" s="116">
        <f>SUM(AE13,+AM13,+BE13)</f>
        <v>1865502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220905</v>
      </c>
      <c r="BP13" s="116">
        <f>SUM(BQ13:BT13)</f>
        <v>14080</v>
      </c>
      <c r="BQ13" s="116">
        <v>14080</v>
      </c>
      <c r="BR13" s="116">
        <v>0</v>
      </c>
      <c r="BS13" s="116">
        <v>0</v>
      </c>
      <c r="BT13" s="116">
        <v>0</v>
      </c>
      <c r="BU13" s="116">
        <f>SUM(BV13:BX13)</f>
        <v>104790</v>
      </c>
      <c r="BV13" s="116">
        <v>0</v>
      </c>
      <c r="BW13" s="116">
        <v>104788</v>
      </c>
      <c r="BX13" s="116">
        <v>2</v>
      </c>
      <c r="BY13" s="116">
        <v>0</v>
      </c>
      <c r="BZ13" s="116">
        <f>SUM(CA13:CD13)</f>
        <v>102035</v>
      </c>
      <c r="CA13" s="116">
        <v>26031</v>
      </c>
      <c r="CB13" s="116">
        <v>75435</v>
      </c>
      <c r="CC13" s="116">
        <v>0</v>
      </c>
      <c r="CD13" s="116">
        <v>569</v>
      </c>
      <c r="CE13" s="116">
        <v>0</v>
      </c>
      <c r="CF13" s="116">
        <v>0</v>
      </c>
      <c r="CG13" s="116">
        <v>455</v>
      </c>
      <c r="CH13" s="116">
        <f>SUM(BG13,+BO13,+CG13)</f>
        <v>221360</v>
      </c>
      <c r="CI13" s="116">
        <f>SUM(AE13,+BG13)</f>
        <v>22506</v>
      </c>
      <c r="CJ13" s="116">
        <f>SUM(AF13,+BH13)</f>
        <v>22506</v>
      </c>
      <c r="CK13" s="116">
        <f>SUM(AG13,+BI13)</f>
        <v>0</v>
      </c>
      <c r="CL13" s="116">
        <f>SUM(AH13,+BJ13)</f>
        <v>2013</v>
      </c>
      <c r="CM13" s="116">
        <f>SUM(AI13,+BK13)</f>
        <v>20493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2059010</v>
      </c>
      <c r="CR13" s="116">
        <f>SUM(AN13,+BP13)</f>
        <v>124954</v>
      </c>
      <c r="CS13" s="116">
        <f>SUM(AO13,+BQ13)</f>
        <v>96794</v>
      </c>
      <c r="CT13" s="116">
        <f>SUM(AP13,+BR13)</f>
        <v>7040</v>
      </c>
      <c r="CU13" s="116">
        <f>SUM(AQ13,+BS13)</f>
        <v>14080</v>
      </c>
      <c r="CV13" s="116">
        <f>SUM(AR13,+BT13)</f>
        <v>7040</v>
      </c>
      <c r="CW13" s="116">
        <f>SUM(AS13,+BU13)</f>
        <v>164297</v>
      </c>
      <c r="CX13" s="116">
        <f>SUM(AT13,+BV13)</f>
        <v>9301</v>
      </c>
      <c r="CY13" s="116">
        <f>SUM(AU13,+BW13)</f>
        <v>149898</v>
      </c>
      <c r="CZ13" s="116">
        <f>SUM(AV13,+BX13)</f>
        <v>5098</v>
      </c>
      <c r="DA13" s="116">
        <f>SUM(AW13,+BY13)</f>
        <v>0</v>
      </c>
      <c r="DB13" s="116">
        <f>SUM(AX13,+BZ13)</f>
        <v>1769759</v>
      </c>
      <c r="DC13" s="116">
        <f>SUM(AY13,+CA13)</f>
        <v>496275</v>
      </c>
      <c r="DD13" s="116">
        <f>SUM(AZ13,+CB13)</f>
        <v>1178384</v>
      </c>
      <c r="DE13" s="116">
        <f>SUM(BA13,+CC13)</f>
        <v>40727</v>
      </c>
      <c r="DF13" s="116">
        <f>SUM(BB13,+CD13)</f>
        <v>54373</v>
      </c>
      <c r="DG13" s="116">
        <f>SUM(BC13,+CE13)</f>
        <v>0</v>
      </c>
      <c r="DH13" s="116">
        <f>SUM(BD13,+CF13)</f>
        <v>0</v>
      </c>
      <c r="DI13" s="116">
        <f>SUM(BE13,+CG13)</f>
        <v>5346</v>
      </c>
      <c r="DJ13" s="116">
        <f>SUM(BF13,+CH13)</f>
        <v>2086862</v>
      </c>
    </row>
    <row r="14" spans="1:114" ht="13.5" customHeight="1" x14ac:dyDescent="0.15">
      <c r="A14" s="114" t="s">
        <v>11</v>
      </c>
      <c r="B14" s="115" t="s">
        <v>336</v>
      </c>
      <c r="C14" s="114" t="s">
        <v>337</v>
      </c>
      <c r="D14" s="116">
        <f>SUM(E14,+L14)</f>
        <v>2125322</v>
      </c>
      <c r="E14" s="116">
        <f>SUM(F14:I14,K14)</f>
        <v>3891</v>
      </c>
      <c r="F14" s="116">
        <v>0</v>
      </c>
      <c r="G14" s="116">
        <v>0</v>
      </c>
      <c r="H14" s="116">
        <v>0</v>
      </c>
      <c r="I14" s="116">
        <v>3891</v>
      </c>
      <c r="J14" s="117" t="s">
        <v>390</v>
      </c>
      <c r="K14" s="116">
        <v>0</v>
      </c>
      <c r="L14" s="116">
        <v>2121431</v>
      </c>
      <c r="M14" s="116">
        <f>SUM(N14,+U14)</f>
        <v>279778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390</v>
      </c>
      <c r="T14" s="116">
        <v>0</v>
      </c>
      <c r="U14" s="116">
        <v>279778</v>
      </c>
      <c r="V14" s="116">
        <f>+SUM(D14,M14)</f>
        <v>2405100</v>
      </c>
      <c r="W14" s="116">
        <f>+SUM(E14,N14)</f>
        <v>3891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3891</v>
      </c>
      <c r="AB14" s="117" t="str">
        <f>IF(+SUM(J14,S14)=0,"-",+SUM(J14,S14))</f>
        <v>-</v>
      </c>
      <c r="AC14" s="116">
        <f>+SUM(K14,T14)</f>
        <v>0</v>
      </c>
      <c r="AD14" s="116">
        <f>+SUM(L14,U14)</f>
        <v>2401209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391828</v>
      </c>
      <c r="AM14" s="116">
        <f>SUM(AN14,AS14,AW14,AX14,BD14)</f>
        <v>730548</v>
      </c>
      <c r="AN14" s="116">
        <f>SUM(AO14:AR14)</f>
        <v>85539</v>
      </c>
      <c r="AO14" s="116">
        <v>70979</v>
      </c>
      <c r="AP14" s="116">
        <v>14560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645009</v>
      </c>
      <c r="AY14" s="116">
        <v>645009</v>
      </c>
      <c r="AZ14" s="116">
        <v>0</v>
      </c>
      <c r="BA14" s="116">
        <v>0</v>
      </c>
      <c r="BB14" s="116">
        <v>0</v>
      </c>
      <c r="BC14" s="116">
        <v>1002946</v>
      </c>
      <c r="BD14" s="116">
        <v>0</v>
      </c>
      <c r="BE14" s="116">
        <v>0</v>
      </c>
      <c r="BF14" s="116">
        <f>SUM(AE14,+AM14,+BE14)</f>
        <v>730548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279778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391828</v>
      </c>
      <c r="CQ14" s="116">
        <f>SUM(AM14,+BO14)</f>
        <v>730548</v>
      </c>
      <c r="CR14" s="116">
        <f>SUM(AN14,+BP14)</f>
        <v>85539</v>
      </c>
      <c r="CS14" s="116">
        <f>SUM(AO14,+BQ14)</f>
        <v>70979</v>
      </c>
      <c r="CT14" s="116">
        <f>SUM(AP14,+BR14)</f>
        <v>14560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645009</v>
      </c>
      <c r="DC14" s="116">
        <f>SUM(AY14,+CA14)</f>
        <v>645009</v>
      </c>
      <c r="DD14" s="116">
        <f>SUM(AZ14,+CB14)</f>
        <v>0</v>
      </c>
      <c r="DE14" s="116">
        <f>SUM(BA14,+CC14)</f>
        <v>0</v>
      </c>
      <c r="DF14" s="116">
        <f>SUM(BB14,+CD14)</f>
        <v>0</v>
      </c>
      <c r="DG14" s="116">
        <f>SUM(BC14,+CE14)</f>
        <v>1282724</v>
      </c>
      <c r="DH14" s="116">
        <f>SUM(BD14,+CF14)</f>
        <v>0</v>
      </c>
      <c r="DI14" s="116">
        <f>SUM(BE14,+CG14)</f>
        <v>0</v>
      </c>
      <c r="DJ14" s="116">
        <f>SUM(BF14,+CH14)</f>
        <v>730548</v>
      </c>
    </row>
    <row r="15" spans="1:114" ht="13.5" customHeight="1" x14ac:dyDescent="0.15">
      <c r="A15" s="114" t="s">
        <v>11</v>
      </c>
      <c r="B15" s="115" t="s">
        <v>340</v>
      </c>
      <c r="C15" s="114" t="s">
        <v>341</v>
      </c>
      <c r="D15" s="116">
        <f>SUM(E15,+L15)</f>
        <v>666267</v>
      </c>
      <c r="E15" s="116">
        <f>SUM(F15:I15,K15)</f>
        <v>133031</v>
      </c>
      <c r="F15" s="116">
        <v>0</v>
      </c>
      <c r="G15" s="116">
        <v>0</v>
      </c>
      <c r="H15" s="116">
        <v>0</v>
      </c>
      <c r="I15" s="116">
        <v>130836</v>
      </c>
      <c r="J15" s="117" t="s">
        <v>390</v>
      </c>
      <c r="K15" s="116">
        <v>2195</v>
      </c>
      <c r="L15" s="116">
        <v>533236</v>
      </c>
      <c r="M15" s="116">
        <f>SUM(N15,+U15)</f>
        <v>133374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390</v>
      </c>
      <c r="T15" s="116">
        <v>0</v>
      </c>
      <c r="U15" s="116">
        <v>133374</v>
      </c>
      <c r="V15" s="116">
        <f>+SUM(D15,M15)</f>
        <v>799641</v>
      </c>
      <c r="W15" s="116">
        <f>+SUM(E15,N15)</f>
        <v>133031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130836</v>
      </c>
      <c r="AB15" s="117" t="str">
        <f>IF(+SUM(J15,S15)=0,"-",+SUM(J15,S15))</f>
        <v>-</v>
      </c>
      <c r="AC15" s="116">
        <f>+SUM(K15,T15)</f>
        <v>2195</v>
      </c>
      <c r="AD15" s="116">
        <f>+SUM(L15,U15)</f>
        <v>666610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327528</v>
      </c>
      <c r="AN15" s="116">
        <f>SUM(AO15:AR15)</f>
        <v>40679</v>
      </c>
      <c r="AO15" s="116">
        <v>40679</v>
      </c>
      <c r="AP15" s="116">
        <v>0</v>
      </c>
      <c r="AQ15" s="116">
        <v>0</v>
      </c>
      <c r="AR15" s="116">
        <v>0</v>
      </c>
      <c r="AS15" s="116">
        <f>SUM(AT15:AV15)</f>
        <v>19784</v>
      </c>
      <c r="AT15" s="116">
        <v>18154</v>
      </c>
      <c r="AU15" s="116">
        <v>1461</v>
      </c>
      <c r="AV15" s="116">
        <v>169</v>
      </c>
      <c r="AW15" s="116">
        <v>0</v>
      </c>
      <c r="AX15" s="116">
        <f>SUM(AY15:BB15)</f>
        <v>267065</v>
      </c>
      <c r="AY15" s="116">
        <v>224593</v>
      </c>
      <c r="AZ15" s="116">
        <v>4420</v>
      </c>
      <c r="BA15" s="116">
        <v>2292</v>
      </c>
      <c r="BB15" s="116">
        <v>35760</v>
      </c>
      <c r="BC15" s="116">
        <v>338739</v>
      </c>
      <c r="BD15" s="116">
        <v>0</v>
      </c>
      <c r="BE15" s="116">
        <v>0</v>
      </c>
      <c r="BF15" s="116">
        <f>SUM(AE15,+AM15,+BE15)</f>
        <v>327528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133374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327528</v>
      </c>
      <c r="CR15" s="116">
        <f>SUM(AN15,+BP15)</f>
        <v>40679</v>
      </c>
      <c r="CS15" s="116">
        <f>SUM(AO15,+BQ15)</f>
        <v>40679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19784</v>
      </c>
      <c r="CX15" s="116">
        <f>SUM(AT15,+BV15)</f>
        <v>18154</v>
      </c>
      <c r="CY15" s="116">
        <f>SUM(AU15,+BW15)</f>
        <v>1461</v>
      </c>
      <c r="CZ15" s="116">
        <f>SUM(AV15,+BX15)</f>
        <v>169</v>
      </c>
      <c r="DA15" s="116">
        <f>SUM(AW15,+BY15)</f>
        <v>0</v>
      </c>
      <c r="DB15" s="116">
        <f>SUM(AX15,+BZ15)</f>
        <v>267065</v>
      </c>
      <c r="DC15" s="116">
        <f>SUM(AY15,+CA15)</f>
        <v>224593</v>
      </c>
      <c r="DD15" s="116">
        <f>SUM(AZ15,+CB15)</f>
        <v>4420</v>
      </c>
      <c r="DE15" s="116">
        <f>SUM(BA15,+CC15)</f>
        <v>2292</v>
      </c>
      <c r="DF15" s="116">
        <f>SUM(BB15,+CD15)</f>
        <v>35760</v>
      </c>
      <c r="DG15" s="116">
        <f>SUM(BC15,+CE15)</f>
        <v>472113</v>
      </c>
      <c r="DH15" s="116">
        <f>SUM(BD15,+CF15)</f>
        <v>0</v>
      </c>
      <c r="DI15" s="116">
        <f>SUM(BE15,+CG15)</f>
        <v>0</v>
      </c>
      <c r="DJ15" s="116">
        <f>SUM(BF15,+CH15)</f>
        <v>327528</v>
      </c>
    </row>
    <row r="16" spans="1:114" ht="13.5" customHeight="1" x14ac:dyDescent="0.15">
      <c r="A16" s="114" t="s">
        <v>11</v>
      </c>
      <c r="B16" s="115" t="s">
        <v>344</v>
      </c>
      <c r="C16" s="114" t="s">
        <v>345</v>
      </c>
      <c r="D16" s="116">
        <f>SUM(E16,+L16)</f>
        <v>904576</v>
      </c>
      <c r="E16" s="116">
        <f>SUM(F16:I16,K16)</f>
        <v>7880</v>
      </c>
      <c r="F16" s="116">
        <v>0</v>
      </c>
      <c r="G16" s="116">
        <v>0</v>
      </c>
      <c r="H16" s="116">
        <v>0</v>
      </c>
      <c r="I16" s="116">
        <v>971</v>
      </c>
      <c r="J16" s="117" t="s">
        <v>390</v>
      </c>
      <c r="K16" s="116">
        <v>6909</v>
      </c>
      <c r="L16" s="116">
        <v>896696</v>
      </c>
      <c r="M16" s="116">
        <f>SUM(N16,+U16)</f>
        <v>123970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390</v>
      </c>
      <c r="T16" s="116">
        <v>0</v>
      </c>
      <c r="U16" s="116">
        <v>123970</v>
      </c>
      <c r="V16" s="116">
        <f>+SUM(D16,M16)</f>
        <v>1028546</v>
      </c>
      <c r="W16" s="116">
        <f>+SUM(E16,N16)</f>
        <v>7880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971</v>
      </c>
      <c r="AB16" s="117" t="str">
        <f>IF(+SUM(J16,S16)=0,"-",+SUM(J16,S16))</f>
        <v>-</v>
      </c>
      <c r="AC16" s="116">
        <f>+SUM(K16,T16)</f>
        <v>6909</v>
      </c>
      <c r="AD16" s="116">
        <f>+SUM(L16,U16)</f>
        <v>1020666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343700</v>
      </c>
      <c r="AN16" s="116">
        <f>SUM(AO16:AR16)</f>
        <v>18712</v>
      </c>
      <c r="AO16" s="116">
        <v>17359</v>
      </c>
      <c r="AP16" s="116">
        <v>1353</v>
      </c>
      <c r="AQ16" s="116">
        <v>0</v>
      </c>
      <c r="AR16" s="116">
        <v>0</v>
      </c>
      <c r="AS16" s="116">
        <f>SUM(AT16:AV16)</f>
        <v>117</v>
      </c>
      <c r="AT16" s="116">
        <v>0</v>
      </c>
      <c r="AU16" s="116">
        <v>117</v>
      </c>
      <c r="AV16" s="116">
        <v>0</v>
      </c>
      <c r="AW16" s="116">
        <v>0</v>
      </c>
      <c r="AX16" s="116">
        <f>SUM(AY16:BB16)</f>
        <v>324871</v>
      </c>
      <c r="AY16" s="116">
        <v>292644</v>
      </c>
      <c r="AZ16" s="116">
        <v>28740</v>
      </c>
      <c r="BA16" s="116">
        <v>0</v>
      </c>
      <c r="BB16" s="116">
        <v>3487</v>
      </c>
      <c r="BC16" s="116">
        <v>560876</v>
      </c>
      <c r="BD16" s="116">
        <v>0</v>
      </c>
      <c r="BE16" s="116">
        <v>0</v>
      </c>
      <c r="BF16" s="116">
        <f>SUM(AE16,+AM16,+BE16)</f>
        <v>343700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123970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343700</v>
      </c>
      <c r="CR16" s="116">
        <f>SUM(AN16,+BP16)</f>
        <v>18712</v>
      </c>
      <c r="CS16" s="116">
        <f>SUM(AO16,+BQ16)</f>
        <v>17359</v>
      </c>
      <c r="CT16" s="116">
        <f>SUM(AP16,+BR16)</f>
        <v>1353</v>
      </c>
      <c r="CU16" s="116">
        <f>SUM(AQ16,+BS16)</f>
        <v>0</v>
      </c>
      <c r="CV16" s="116">
        <f>SUM(AR16,+BT16)</f>
        <v>0</v>
      </c>
      <c r="CW16" s="116">
        <f>SUM(AS16,+BU16)</f>
        <v>117</v>
      </c>
      <c r="CX16" s="116">
        <f>SUM(AT16,+BV16)</f>
        <v>0</v>
      </c>
      <c r="CY16" s="116">
        <f>SUM(AU16,+BW16)</f>
        <v>117</v>
      </c>
      <c r="CZ16" s="116">
        <f>SUM(AV16,+BX16)</f>
        <v>0</v>
      </c>
      <c r="DA16" s="116">
        <f>SUM(AW16,+BY16)</f>
        <v>0</v>
      </c>
      <c r="DB16" s="116">
        <f>SUM(AX16,+BZ16)</f>
        <v>324871</v>
      </c>
      <c r="DC16" s="116">
        <f>SUM(AY16,+CA16)</f>
        <v>292644</v>
      </c>
      <c r="DD16" s="116">
        <f>SUM(AZ16,+CB16)</f>
        <v>28740</v>
      </c>
      <c r="DE16" s="116">
        <f>SUM(BA16,+CC16)</f>
        <v>0</v>
      </c>
      <c r="DF16" s="116">
        <f>SUM(BB16,+CD16)</f>
        <v>3487</v>
      </c>
      <c r="DG16" s="116">
        <f>SUM(BC16,+CE16)</f>
        <v>684846</v>
      </c>
      <c r="DH16" s="116">
        <f>SUM(BD16,+CF16)</f>
        <v>0</v>
      </c>
      <c r="DI16" s="116">
        <f>SUM(BE16,+CG16)</f>
        <v>0</v>
      </c>
      <c r="DJ16" s="116">
        <f>SUM(BF16,+CH16)</f>
        <v>343700</v>
      </c>
    </row>
    <row r="17" spans="1:114" ht="13.5" customHeight="1" x14ac:dyDescent="0.15">
      <c r="A17" s="114" t="s">
        <v>11</v>
      </c>
      <c r="B17" s="115" t="s">
        <v>348</v>
      </c>
      <c r="C17" s="114" t="s">
        <v>349</v>
      </c>
      <c r="D17" s="116">
        <f>SUM(E17,+L17)</f>
        <v>330326</v>
      </c>
      <c r="E17" s="116">
        <f>SUM(F17:I17,K17)</f>
        <v>49547</v>
      </c>
      <c r="F17" s="116">
        <v>0</v>
      </c>
      <c r="G17" s="116">
        <v>0</v>
      </c>
      <c r="H17" s="116">
        <v>0</v>
      </c>
      <c r="I17" s="116">
        <v>49547</v>
      </c>
      <c r="J17" s="117" t="s">
        <v>390</v>
      </c>
      <c r="K17" s="116">
        <v>0</v>
      </c>
      <c r="L17" s="116">
        <v>280779</v>
      </c>
      <c r="M17" s="116">
        <f>SUM(N17,+U17)</f>
        <v>36563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390</v>
      </c>
      <c r="T17" s="116">
        <v>0</v>
      </c>
      <c r="U17" s="116">
        <v>36563</v>
      </c>
      <c r="V17" s="116">
        <f>+SUM(D17,M17)</f>
        <v>366889</v>
      </c>
      <c r="W17" s="116">
        <f>+SUM(E17,N17)</f>
        <v>49547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49547</v>
      </c>
      <c r="AB17" s="117" t="str">
        <f>IF(+SUM(J17,S17)=0,"-",+SUM(J17,S17))</f>
        <v>-</v>
      </c>
      <c r="AC17" s="116">
        <f>+SUM(K17,T17)</f>
        <v>0</v>
      </c>
      <c r="AD17" s="116">
        <f>+SUM(L17,U17)</f>
        <v>317342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54910</v>
      </c>
      <c r="AN17" s="116">
        <f>SUM(AO17:AR17)</f>
        <v>0</v>
      </c>
      <c r="AO17" s="116">
        <v>0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54910</v>
      </c>
      <c r="AY17" s="116">
        <v>54910</v>
      </c>
      <c r="AZ17" s="116">
        <v>0</v>
      </c>
      <c r="BA17" s="116">
        <v>0</v>
      </c>
      <c r="BB17" s="116">
        <v>0</v>
      </c>
      <c r="BC17" s="116">
        <v>275416</v>
      </c>
      <c r="BD17" s="116">
        <v>0</v>
      </c>
      <c r="BE17" s="116">
        <v>0</v>
      </c>
      <c r="BF17" s="116">
        <f>SUM(AE17,+AM17,+BE17)</f>
        <v>54910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36563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54910</v>
      </c>
      <c r="CR17" s="116">
        <f>SUM(AN17,+BP17)</f>
        <v>0</v>
      </c>
      <c r="CS17" s="116">
        <f>SUM(AO17,+BQ17)</f>
        <v>0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0</v>
      </c>
      <c r="CX17" s="116">
        <f>SUM(AT17,+BV17)</f>
        <v>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54910</v>
      </c>
      <c r="DC17" s="116">
        <f>SUM(AY17,+CA17)</f>
        <v>54910</v>
      </c>
      <c r="DD17" s="116">
        <f>SUM(AZ17,+CB17)</f>
        <v>0</v>
      </c>
      <c r="DE17" s="116">
        <f>SUM(BA17,+CC17)</f>
        <v>0</v>
      </c>
      <c r="DF17" s="116">
        <f>SUM(BB17,+CD17)</f>
        <v>0</v>
      </c>
      <c r="DG17" s="116">
        <f>SUM(BC17,+CE17)</f>
        <v>311979</v>
      </c>
      <c r="DH17" s="116">
        <f>SUM(BD17,+CF17)</f>
        <v>0</v>
      </c>
      <c r="DI17" s="116">
        <f>SUM(BE17,+CG17)</f>
        <v>0</v>
      </c>
      <c r="DJ17" s="116">
        <f>SUM(BF17,+CH17)</f>
        <v>54910</v>
      </c>
    </row>
    <row r="18" spans="1:114" ht="13.5" customHeight="1" x14ac:dyDescent="0.15">
      <c r="A18" s="114" t="s">
        <v>11</v>
      </c>
      <c r="B18" s="115" t="s">
        <v>352</v>
      </c>
      <c r="C18" s="114" t="s">
        <v>353</v>
      </c>
      <c r="D18" s="116">
        <f>SUM(E18,+L18)</f>
        <v>4765267</v>
      </c>
      <c r="E18" s="116">
        <f>SUM(F18:I18,K18)</f>
        <v>812457</v>
      </c>
      <c r="F18" s="116">
        <v>278210</v>
      </c>
      <c r="G18" s="116">
        <v>0</v>
      </c>
      <c r="H18" s="116">
        <v>0</v>
      </c>
      <c r="I18" s="116">
        <v>424313</v>
      </c>
      <c r="J18" s="117" t="s">
        <v>390</v>
      </c>
      <c r="K18" s="116">
        <v>109934</v>
      </c>
      <c r="L18" s="116">
        <v>3952810</v>
      </c>
      <c r="M18" s="116">
        <f>SUM(N18,+U18)</f>
        <v>181453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390</v>
      </c>
      <c r="T18" s="116">
        <v>0</v>
      </c>
      <c r="U18" s="116">
        <v>181453</v>
      </c>
      <c r="V18" s="116">
        <f>+SUM(D18,M18)</f>
        <v>4946720</v>
      </c>
      <c r="W18" s="116">
        <f>+SUM(E18,N18)</f>
        <v>812457</v>
      </c>
      <c r="X18" s="116">
        <f>+SUM(F18,O18)</f>
        <v>278210</v>
      </c>
      <c r="Y18" s="116">
        <f>+SUM(G18,P18)</f>
        <v>0</v>
      </c>
      <c r="Z18" s="116">
        <f>+SUM(H18,Q18)</f>
        <v>0</v>
      </c>
      <c r="AA18" s="116">
        <f>+SUM(I18,R18)</f>
        <v>424313</v>
      </c>
      <c r="AB18" s="117" t="str">
        <f>IF(+SUM(J18,S18)=0,"-",+SUM(J18,S18))</f>
        <v>-</v>
      </c>
      <c r="AC18" s="116">
        <f>+SUM(K18,T18)</f>
        <v>109934</v>
      </c>
      <c r="AD18" s="116">
        <f>+SUM(L18,U18)</f>
        <v>4134263</v>
      </c>
      <c r="AE18" s="116">
        <f>SUM(AF18,+AK18)</f>
        <v>2619353</v>
      </c>
      <c r="AF18" s="116">
        <f>SUM(AG18:AJ18)</f>
        <v>2619353</v>
      </c>
      <c r="AG18" s="116">
        <v>0</v>
      </c>
      <c r="AH18" s="116">
        <v>2336125</v>
      </c>
      <c r="AI18" s="116">
        <v>0</v>
      </c>
      <c r="AJ18" s="116">
        <v>283228</v>
      </c>
      <c r="AK18" s="116">
        <v>0</v>
      </c>
      <c r="AL18" s="116">
        <v>0</v>
      </c>
      <c r="AM18" s="116">
        <f>SUM(AN18,AS18,AW18,AX18,BD18)</f>
        <v>2116008</v>
      </c>
      <c r="AN18" s="116">
        <f>SUM(AO18:AR18)</f>
        <v>96313</v>
      </c>
      <c r="AO18" s="116">
        <v>96313</v>
      </c>
      <c r="AP18" s="116">
        <v>0</v>
      </c>
      <c r="AQ18" s="116">
        <v>0</v>
      </c>
      <c r="AR18" s="116">
        <v>0</v>
      </c>
      <c r="AS18" s="116">
        <f>SUM(AT18:AV18)</f>
        <v>73834</v>
      </c>
      <c r="AT18" s="116">
        <v>2844</v>
      </c>
      <c r="AU18" s="116">
        <v>54106</v>
      </c>
      <c r="AV18" s="116">
        <v>16884</v>
      </c>
      <c r="AW18" s="116">
        <v>0</v>
      </c>
      <c r="AX18" s="116">
        <f>SUM(AY18:BB18)</f>
        <v>1945630</v>
      </c>
      <c r="AY18" s="116">
        <v>473411</v>
      </c>
      <c r="AZ18" s="116">
        <v>1322064</v>
      </c>
      <c r="BA18" s="116">
        <v>48961</v>
      </c>
      <c r="BB18" s="116">
        <v>101194</v>
      </c>
      <c r="BC18" s="116">
        <v>10752</v>
      </c>
      <c r="BD18" s="116">
        <v>231</v>
      </c>
      <c r="BE18" s="116">
        <v>19154</v>
      </c>
      <c r="BF18" s="116">
        <f>SUM(AE18,+AM18,+BE18)</f>
        <v>4754515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181453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2619353</v>
      </c>
      <c r="CJ18" s="116">
        <f>SUM(AF18,+BH18)</f>
        <v>2619353</v>
      </c>
      <c r="CK18" s="116">
        <f>SUM(AG18,+BI18)</f>
        <v>0</v>
      </c>
      <c r="CL18" s="116">
        <f>SUM(AH18,+BJ18)</f>
        <v>2336125</v>
      </c>
      <c r="CM18" s="116">
        <f>SUM(AI18,+BK18)</f>
        <v>0</v>
      </c>
      <c r="CN18" s="116">
        <f>SUM(AJ18,+BL18)</f>
        <v>283228</v>
      </c>
      <c r="CO18" s="116">
        <f>SUM(AK18,+BM18)</f>
        <v>0</v>
      </c>
      <c r="CP18" s="116">
        <f>SUM(AL18,+BN18)</f>
        <v>0</v>
      </c>
      <c r="CQ18" s="116">
        <f>SUM(AM18,+BO18)</f>
        <v>2116008</v>
      </c>
      <c r="CR18" s="116">
        <f>SUM(AN18,+BP18)</f>
        <v>96313</v>
      </c>
      <c r="CS18" s="116">
        <f>SUM(AO18,+BQ18)</f>
        <v>96313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73834</v>
      </c>
      <c r="CX18" s="116">
        <f>SUM(AT18,+BV18)</f>
        <v>2844</v>
      </c>
      <c r="CY18" s="116">
        <f>SUM(AU18,+BW18)</f>
        <v>54106</v>
      </c>
      <c r="CZ18" s="116">
        <f>SUM(AV18,+BX18)</f>
        <v>16884</v>
      </c>
      <c r="DA18" s="116">
        <f>SUM(AW18,+BY18)</f>
        <v>0</v>
      </c>
      <c r="DB18" s="116">
        <f>SUM(AX18,+BZ18)</f>
        <v>1945630</v>
      </c>
      <c r="DC18" s="116">
        <f>SUM(AY18,+CA18)</f>
        <v>473411</v>
      </c>
      <c r="DD18" s="116">
        <f>SUM(AZ18,+CB18)</f>
        <v>1322064</v>
      </c>
      <c r="DE18" s="116">
        <f>SUM(BA18,+CC18)</f>
        <v>48961</v>
      </c>
      <c r="DF18" s="116">
        <f>SUM(BB18,+CD18)</f>
        <v>101194</v>
      </c>
      <c r="DG18" s="116">
        <f>SUM(BC18,+CE18)</f>
        <v>192205</v>
      </c>
      <c r="DH18" s="116">
        <f>SUM(BD18,+CF18)</f>
        <v>231</v>
      </c>
      <c r="DI18" s="116">
        <f>SUM(BE18,+CG18)</f>
        <v>19154</v>
      </c>
      <c r="DJ18" s="116">
        <f>SUM(BF18,+CH18)</f>
        <v>4754515</v>
      </c>
    </row>
    <row r="19" spans="1:114" ht="13.5" customHeight="1" x14ac:dyDescent="0.15">
      <c r="A19" s="114" t="s">
        <v>11</v>
      </c>
      <c r="B19" s="115" t="s">
        <v>354</v>
      </c>
      <c r="C19" s="114" t="s">
        <v>355</v>
      </c>
      <c r="D19" s="116">
        <f>SUM(E19,+L19)</f>
        <v>541862</v>
      </c>
      <c r="E19" s="116">
        <f>SUM(F19:I19,K19)</f>
        <v>78158</v>
      </c>
      <c r="F19" s="116">
        <v>0</v>
      </c>
      <c r="G19" s="116">
        <v>0</v>
      </c>
      <c r="H19" s="116">
        <v>0</v>
      </c>
      <c r="I19" s="116">
        <v>74355</v>
      </c>
      <c r="J19" s="117" t="s">
        <v>390</v>
      </c>
      <c r="K19" s="116">
        <v>3803</v>
      </c>
      <c r="L19" s="116">
        <v>463704</v>
      </c>
      <c r="M19" s="116">
        <f>SUM(N19,+U19)</f>
        <v>43355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390</v>
      </c>
      <c r="T19" s="116">
        <v>0</v>
      </c>
      <c r="U19" s="116">
        <v>43355</v>
      </c>
      <c r="V19" s="116">
        <f>+SUM(D19,M19)</f>
        <v>585217</v>
      </c>
      <c r="W19" s="116">
        <f>+SUM(E19,N19)</f>
        <v>78158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74355</v>
      </c>
      <c r="AB19" s="117" t="str">
        <f>IF(+SUM(J19,S19)=0,"-",+SUM(J19,S19))</f>
        <v>-</v>
      </c>
      <c r="AC19" s="116">
        <f>+SUM(K19,T19)</f>
        <v>3803</v>
      </c>
      <c r="AD19" s="116">
        <f>+SUM(L19,U19)</f>
        <v>507059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179898</v>
      </c>
      <c r="AN19" s="116">
        <f>SUM(AO19:AR19)</f>
        <v>66208</v>
      </c>
      <c r="AO19" s="116">
        <v>55740</v>
      </c>
      <c r="AP19" s="116">
        <v>10468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113690</v>
      </c>
      <c r="AY19" s="116">
        <v>113690</v>
      </c>
      <c r="AZ19" s="116">
        <v>0</v>
      </c>
      <c r="BA19" s="116">
        <v>0</v>
      </c>
      <c r="BB19" s="116">
        <v>0</v>
      </c>
      <c r="BC19" s="116">
        <v>361964</v>
      </c>
      <c r="BD19" s="116">
        <v>0</v>
      </c>
      <c r="BE19" s="116">
        <v>0</v>
      </c>
      <c r="BF19" s="116">
        <f>SUM(AE19,+AM19,+BE19)</f>
        <v>179898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43355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179898</v>
      </c>
      <c r="CR19" s="116">
        <f>SUM(AN19,+BP19)</f>
        <v>66208</v>
      </c>
      <c r="CS19" s="116">
        <f>SUM(AO19,+BQ19)</f>
        <v>55740</v>
      </c>
      <c r="CT19" s="116">
        <f>SUM(AP19,+BR19)</f>
        <v>10468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113690</v>
      </c>
      <c r="DC19" s="116">
        <f>SUM(AY19,+CA19)</f>
        <v>113690</v>
      </c>
      <c r="DD19" s="116">
        <f>SUM(AZ19,+CB19)</f>
        <v>0</v>
      </c>
      <c r="DE19" s="116">
        <f>SUM(BA19,+CC19)</f>
        <v>0</v>
      </c>
      <c r="DF19" s="116">
        <f>SUM(BB19,+CD19)</f>
        <v>0</v>
      </c>
      <c r="DG19" s="116">
        <f>SUM(BC19,+CE19)</f>
        <v>405319</v>
      </c>
      <c r="DH19" s="116">
        <f>SUM(BD19,+CF19)</f>
        <v>0</v>
      </c>
      <c r="DI19" s="116">
        <f>SUM(BE19,+CG19)</f>
        <v>0</v>
      </c>
      <c r="DJ19" s="116">
        <f>SUM(BF19,+CH19)</f>
        <v>179898</v>
      </c>
    </row>
    <row r="20" spans="1:114" ht="13.5" customHeight="1" x14ac:dyDescent="0.15">
      <c r="A20" s="114" t="s">
        <v>11</v>
      </c>
      <c r="B20" s="115" t="s">
        <v>356</v>
      </c>
      <c r="C20" s="114" t="s">
        <v>357</v>
      </c>
      <c r="D20" s="116">
        <f>SUM(E20,+L20)</f>
        <v>288132</v>
      </c>
      <c r="E20" s="116">
        <f>SUM(F20:I20,K20)</f>
        <v>15251</v>
      </c>
      <c r="F20" s="116">
        <v>0</v>
      </c>
      <c r="G20" s="116">
        <v>0</v>
      </c>
      <c r="H20" s="116">
        <v>0</v>
      </c>
      <c r="I20" s="116">
        <v>248</v>
      </c>
      <c r="J20" s="117" t="s">
        <v>390</v>
      </c>
      <c r="K20" s="116">
        <v>15003</v>
      </c>
      <c r="L20" s="116">
        <v>272881</v>
      </c>
      <c r="M20" s="116">
        <f>SUM(N20,+U20)</f>
        <v>96917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390</v>
      </c>
      <c r="T20" s="116">
        <v>0</v>
      </c>
      <c r="U20" s="116">
        <v>96917</v>
      </c>
      <c r="V20" s="116">
        <f>+SUM(D20,M20)</f>
        <v>385049</v>
      </c>
      <c r="W20" s="116">
        <f>+SUM(E20,N20)</f>
        <v>15251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248</v>
      </c>
      <c r="AB20" s="117" t="str">
        <f>IF(+SUM(J20,S20)=0,"-",+SUM(J20,S20))</f>
        <v>-</v>
      </c>
      <c r="AC20" s="116">
        <f>+SUM(K20,T20)</f>
        <v>15003</v>
      </c>
      <c r="AD20" s="116">
        <f>+SUM(L20,U20)</f>
        <v>369798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77218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77218</v>
      </c>
      <c r="AY20" s="116">
        <v>77218</v>
      </c>
      <c r="AZ20" s="116">
        <v>0</v>
      </c>
      <c r="BA20" s="116">
        <v>0</v>
      </c>
      <c r="BB20" s="116">
        <v>0</v>
      </c>
      <c r="BC20" s="116">
        <v>210914</v>
      </c>
      <c r="BD20" s="116">
        <v>0</v>
      </c>
      <c r="BE20" s="116">
        <v>0</v>
      </c>
      <c r="BF20" s="116">
        <f>SUM(AE20,+AM20,+BE20)</f>
        <v>77218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96917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77218</v>
      </c>
      <c r="CR20" s="116">
        <f>SUM(AN20,+BP20)</f>
        <v>0</v>
      </c>
      <c r="CS20" s="116">
        <f>SUM(AO20,+BQ20)</f>
        <v>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0</v>
      </c>
      <c r="CX20" s="116">
        <f>SUM(AT20,+BV20)</f>
        <v>0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77218</v>
      </c>
      <c r="DC20" s="116">
        <f>SUM(AY20,+CA20)</f>
        <v>77218</v>
      </c>
      <c r="DD20" s="116">
        <f>SUM(AZ20,+CB20)</f>
        <v>0</v>
      </c>
      <c r="DE20" s="116">
        <f>SUM(BA20,+CC20)</f>
        <v>0</v>
      </c>
      <c r="DF20" s="116">
        <f>SUM(BB20,+CD20)</f>
        <v>0</v>
      </c>
      <c r="DG20" s="116">
        <f>SUM(BC20,+CE20)</f>
        <v>307831</v>
      </c>
      <c r="DH20" s="116">
        <f>SUM(BD20,+CF20)</f>
        <v>0</v>
      </c>
      <c r="DI20" s="116">
        <f>SUM(BE20,+CG20)</f>
        <v>0</v>
      </c>
      <c r="DJ20" s="116">
        <f>SUM(BF20,+CH20)</f>
        <v>77218</v>
      </c>
    </row>
    <row r="21" spans="1:114" ht="13.5" customHeight="1" x14ac:dyDescent="0.15">
      <c r="A21" s="114" t="s">
        <v>11</v>
      </c>
      <c r="B21" s="115" t="s">
        <v>360</v>
      </c>
      <c r="C21" s="114" t="s">
        <v>361</v>
      </c>
      <c r="D21" s="116">
        <f>SUM(E21,+L21)</f>
        <v>637984</v>
      </c>
      <c r="E21" s="116">
        <f>SUM(F21:I21,K21)</f>
        <v>236</v>
      </c>
      <c r="F21" s="116">
        <v>0</v>
      </c>
      <c r="G21" s="116">
        <v>0</v>
      </c>
      <c r="H21" s="116">
        <v>0</v>
      </c>
      <c r="I21" s="116">
        <v>0</v>
      </c>
      <c r="J21" s="117" t="s">
        <v>390</v>
      </c>
      <c r="K21" s="116">
        <v>236</v>
      </c>
      <c r="L21" s="116">
        <v>637748</v>
      </c>
      <c r="M21" s="116">
        <f>SUM(N21,+U21)</f>
        <v>84859</v>
      </c>
      <c r="N21" s="116">
        <f>SUM(O21:R21,T21)</f>
        <v>2</v>
      </c>
      <c r="O21" s="116">
        <v>0</v>
      </c>
      <c r="P21" s="116">
        <v>0</v>
      </c>
      <c r="Q21" s="116">
        <v>0</v>
      </c>
      <c r="R21" s="116">
        <v>2</v>
      </c>
      <c r="S21" s="117" t="s">
        <v>390</v>
      </c>
      <c r="T21" s="116">
        <v>0</v>
      </c>
      <c r="U21" s="116">
        <v>84857</v>
      </c>
      <c r="V21" s="116">
        <f>+SUM(D21,M21)</f>
        <v>722843</v>
      </c>
      <c r="W21" s="116">
        <f>+SUM(E21,N21)</f>
        <v>238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2</v>
      </c>
      <c r="AB21" s="117" t="str">
        <f>IF(+SUM(J21,S21)=0,"-",+SUM(J21,S21))</f>
        <v>-</v>
      </c>
      <c r="AC21" s="116">
        <f>+SUM(K21,T21)</f>
        <v>236</v>
      </c>
      <c r="AD21" s="116">
        <f>+SUM(L21,U21)</f>
        <v>722605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145871</v>
      </c>
      <c r="AM21" s="116">
        <f>SUM(AN21,AS21,AW21,AX21,BD21)</f>
        <v>32886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32886</v>
      </c>
      <c r="AY21" s="116">
        <v>32886</v>
      </c>
      <c r="AZ21" s="116">
        <v>0</v>
      </c>
      <c r="BA21" s="116">
        <v>0</v>
      </c>
      <c r="BB21" s="116">
        <v>0</v>
      </c>
      <c r="BC21" s="116">
        <v>459227</v>
      </c>
      <c r="BD21" s="116">
        <v>0</v>
      </c>
      <c r="BE21" s="116">
        <v>0</v>
      </c>
      <c r="BF21" s="116">
        <f>SUM(AE21,+AM21,+BE21)</f>
        <v>32886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84859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145871</v>
      </c>
      <c r="CQ21" s="116">
        <f>SUM(AM21,+BO21)</f>
        <v>32886</v>
      </c>
      <c r="CR21" s="116">
        <f>SUM(AN21,+BP21)</f>
        <v>0</v>
      </c>
      <c r="CS21" s="116">
        <f>SUM(AO21,+BQ21)</f>
        <v>0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32886</v>
      </c>
      <c r="DC21" s="116">
        <f>SUM(AY21,+CA21)</f>
        <v>32886</v>
      </c>
      <c r="DD21" s="116">
        <f>SUM(AZ21,+CB21)</f>
        <v>0</v>
      </c>
      <c r="DE21" s="116">
        <f>SUM(BA21,+CC21)</f>
        <v>0</v>
      </c>
      <c r="DF21" s="116">
        <f>SUM(BB21,+CD21)</f>
        <v>0</v>
      </c>
      <c r="DG21" s="116">
        <f>SUM(BC21,+CE21)</f>
        <v>544086</v>
      </c>
      <c r="DH21" s="116">
        <f>SUM(BD21,+CF21)</f>
        <v>0</v>
      </c>
      <c r="DI21" s="116">
        <f>SUM(BE21,+CG21)</f>
        <v>0</v>
      </c>
      <c r="DJ21" s="116">
        <f>SUM(BF21,+CH21)</f>
        <v>32886</v>
      </c>
    </row>
    <row r="22" spans="1:114" ht="13.5" customHeight="1" x14ac:dyDescent="0.15">
      <c r="A22" s="114" t="s">
        <v>11</v>
      </c>
      <c r="B22" s="115" t="s">
        <v>362</v>
      </c>
      <c r="C22" s="114" t="s">
        <v>363</v>
      </c>
      <c r="D22" s="116">
        <f>SUM(E22,+L22)</f>
        <v>290889</v>
      </c>
      <c r="E22" s="116">
        <f>SUM(F22:I22,K22)</f>
        <v>32833</v>
      </c>
      <c r="F22" s="116">
        <v>32322</v>
      </c>
      <c r="G22" s="116">
        <v>0</v>
      </c>
      <c r="H22" s="116">
        <v>0</v>
      </c>
      <c r="I22" s="116">
        <v>283</v>
      </c>
      <c r="J22" s="117" t="s">
        <v>390</v>
      </c>
      <c r="K22" s="116">
        <v>228</v>
      </c>
      <c r="L22" s="116">
        <v>258056</v>
      </c>
      <c r="M22" s="116">
        <f>SUM(N22,+U22)</f>
        <v>67344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390</v>
      </c>
      <c r="T22" s="116">
        <v>0</v>
      </c>
      <c r="U22" s="116">
        <v>67344</v>
      </c>
      <c r="V22" s="116">
        <f>+SUM(D22,M22)</f>
        <v>358233</v>
      </c>
      <c r="W22" s="116">
        <f>+SUM(E22,N22)</f>
        <v>32833</v>
      </c>
      <c r="X22" s="116">
        <f>+SUM(F22,O22)</f>
        <v>32322</v>
      </c>
      <c r="Y22" s="116">
        <f>+SUM(G22,P22)</f>
        <v>0</v>
      </c>
      <c r="Z22" s="116">
        <f>+SUM(H22,Q22)</f>
        <v>0</v>
      </c>
      <c r="AA22" s="116">
        <f>+SUM(I22,R22)</f>
        <v>283</v>
      </c>
      <c r="AB22" s="117" t="str">
        <f>IF(+SUM(J22,S22)=0,"-",+SUM(J22,S22))</f>
        <v>-</v>
      </c>
      <c r="AC22" s="116">
        <f>+SUM(K22,T22)</f>
        <v>228</v>
      </c>
      <c r="AD22" s="116">
        <f>+SUM(L22,U22)</f>
        <v>325400</v>
      </c>
      <c r="AE22" s="116">
        <f>SUM(AF22,+AK22)</f>
        <v>15269</v>
      </c>
      <c r="AF22" s="116">
        <f>SUM(AG22:AJ22)</f>
        <v>13438</v>
      </c>
      <c r="AG22" s="116">
        <v>0</v>
      </c>
      <c r="AH22" s="116">
        <v>0</v>
      </c>
      <c r="AI22" s="116">
        <v>0</v>
      </c>
      <c r="AJ22" s="116">
        <v>13438</v>
      </c>
      <c r="AK22" s="116">
        <v>1831</v>
      </c>
      <c r="AL22" s="116">
        <v>0</v>
      </c>
      <c r="AM22" s="116">
        <f>SUM(AN22,AS22,AW22,AX22,BD22)</f>
        <v>275620</v>
      </c>
      <c r="AN22" s="116">
        <f>SUM(AO22:AR22)</f>
        <v>3404</v>
      </c>
      <c r="AO22" s="116">
        <v>0</v>
      </c>
      <c r="AP22" s="116">
        <v>3404</v>
      </c>
      <c r="AQ22" s="116">
        <v>0</v>
      </c>
      <c r="AR22" s="116">
        <v>0</v>
      </c>
      <c r="AS22" s="116">
        <f>SUM(AT22:AV22)</f>
        <v>1440</v>
      </c>
      <c r="AT22" s="116">
        <v>1440</v>
      </c>
      <c r="AU22" s="116">
        <v>0</v>
      </c>
      <c r="AV22" s="116">
        <v>0</v>
      </c>
      <c r="AW22" s="116">
        <v>0</v>
      </c>
      <c r="AX22" s="116">
        <f>SUM(AY22:BB22)</f>
        <v>270776</v>
      </c>
      <c r="AY22" s="116">
        <v>77581</v>
      </c>
      <c r="AZ22" s="116">
        <v>177218</v>
      </c>
      <c r="BA22" s="116">
        <v>1643</v>
      </c>
      <c r="BB22" s="116">
        <v>14334</v>
      </c>
      <c r="BC22" s="116">
        <v>0</v>
      </c>
      <c r="BD22" s="116">
        <v>0</v>
      </c>
      <c r="BE22" s="116">
        <v>0</v>
      </c>
      <c r="BF22" s="116">
        <f>SUM(AE22,+AM22,+BE22)</f>
        <v>290889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2000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2000</v>
      </c>
      <c r="BV22" s="116">
        <v>2000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65344</v>
      </c>
      <c r="CF22" s="116">
        <v>0</v>
      </c>
      <c r="CG22" s="116">
        <v>0</v>
      </c>
      <c r="CH22" s="116">
        <f>SUM(BG22,+BO22,+CG22)</f>
        <v>2000</v>
      </c>
      <c r="CI22" s="116">
        <f>SUM(AE22,+BG22)</f>
        <v>15269</v>
      </c>
      <c r="CJ22" s="116">
        <f>SUM(AF22,+BH22)</f>
        <v>13438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13438</v>
      </c>
      <c r="CO22" s="116">
        <f>SUM(AK22,+BM22)</f>
        <v>1831</v>
      </c>
      <c r="CP22" s="116">
        <f>SUM(AL22,+BN22)</f>
        <v>0</v>
      </c>
      <c r="CQ22" s="116">
        <f>SUM(AM22,+BO22)</f>
        <v>277620</v>
      </c>
      <c r="CR22" s="116">
        <f>SUM(AN22,+BP22)</f>
        <v>3404</v>
      </c>
      <c r="CS22" s="116">
        <f>SUM(AO22,+BQ22)</f>
        <v>0</v>
      </c>
      <c r="CT22" s="116">
        <f>SUM(AP22,+BR22)</f>
        <v>3404</v>
      </c>
      <c r="CU22" s="116">
        <f>SUM(AQ22,+BS22)</f>
        <v>0</v>
      </c>
      <c r="CV22" s="116">
        <f>SUM(AR22,+BT22)</f>
        <v>0</v>
      </c>
      <c r="CW22" s="116">
        <f>SUM(AS22,+BU22)</f>
        <v>3440</v>
      </c>
      <c r="CX22" s="116">
        <f>SUM(AT22,+BV22)</f>
        <v>3440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270776</v>
      </c>
      <c r="DC22" s="116">
        <f>SUM(AY22,+CA22)</f>
        <v>77581</v>
      </c>
      <c r="DD22" s="116">
        <f>SUM(AZ22,+CB22)</f>
        <v>177218</v>
      </c>
      <c r="DE22" s="116">
        <f>SUM(BA22,+CC22)</f>
        <v>1643</v>
      </c>
      <c r="DF22" s="116">
        <f>SUM(BB22,+CD22)</f>
        <v>14334</v>
      </c>
      <c r="DG22" s="116">
        <f>SUM(BC22,+CE22)</f>
        <v>65344</v>
      </c>
      <c r="DH22" s="116">
        <f>SUM(BD22,+CF22)</f>
        <v>0</v>
      </c>
      <c r="DI22" s="116">
        <f>SUM(BE22,+CG22)</f>
        <v>0</v>
      </c>
      <c r="DJ22" s="116">
        <f>SUM(BF22,+CH22)</f>
        <v>292889</v>
      </c>
    </row>
    <row r="23" spans="1:114" ht="13.5" customHeight="1" x14ac:dyDescent="0.15">
      <c r="A23" s="114" t="s">
        <v>11</v>
      </c>
      <c r="B23" s="115" t="s">
        <v>365</v>
      </c>
      <c r="C23" s="114" t="s">
        <v>366</v>
      </c>
      <c r="D23" s="116">
        <f>SUM(E23,+L23)</f>
        <v>135116</v>
      </c>
      <c r="E23" s="116">
        <f>SUM(F23:I23,K23)</f>
        <v>3629</v>
      </c>
      <c r="F23" s="116">
        <v>0</v>
      </c>
      <c r="G23" s="116">
        <v>0</v>
      </c>
      <c r="H23" s="116">
        <v>0</v>
      </c>
      <c r="I23" s="116">
        <v>3629</v>
      </c>
      <c r="J23" s="117" t="s">
        <v>390</v>
      </c>
      <c r="K23" s="116">
        <v>0</v>
      </c>
      <c r="L23" s="116">
        <v>131487</v>
      </c>
      <c r="M23" s="116">
        <f>SUM(N23,+U23)</f>
        <v>57304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390</v>
      </c>
      <c r="T23" s="116">
        <v>0</v>
      </c>
      <c r="U23" s="116">
        <v>57304</v>
      </c>
      <c r="V23" s="116">
        <f>+SUM(D23,M23)</f>
        <v>192420</v>
      </c>
      <c r="W23" s="116">
        <f>+SUM(E23,N23)</f>
        <v>3629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3629</v>
      </c>
      <c r="AB23" s="117" t="str">
        <f>IF(+SUM(J23,S23)=0,"-",+SUM(J23,S23))</f>
        <v>-</v>
      </c>
      <c r="AC23" s="116">
        <f>+SUM(K23,T23)</f>
        <v>0</v>
      </c>
      <c r="AD23" s="116">
        <f>+SUM(L23,U23)</f>
        <v>188791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17660</v>
      </c>
      <c r="AN23" s="116">
        <f>SUM(AO23:AR23)</f>
        <v>0</v>
      </c>
      <c r="AO23" s="116">
        <v>0</v>
      </c>
      <c r="AP23" s="116">
        <v>0</v>
      </c>
      <c r="AQ23" s="116">
        <v>0</v>
      </c>
      <c r="AR23" s="116">
        <v>0</v>
      </c>
      <c r="AS23" s="116">
        <f>SUM(AT23:AV23)</f>
        <v>17609</v>
      </c>
      <c r="AT23" s="116">
        <v>8754</v>
      </c>
      <c r="AU23" s="116">
        <v>8855</v>
      </c>
      <c r="AV23" s="116">
        <v>0</v>
      </c>
      <c r="AW23" s="116">
        <v>0</v>
      </c>
      <c r="AX23" s="116">
        <f>SUM(AY23:BB23)</f>
        <v>51</v>
      </c>
      <c r="AY23" s="116">
        <v>0</v>
      </c>
      <c r="AZ23" s="116">
        <v>0</v>
      </c>
      <c r="BA23" s="116">
        <v>0</v>
      </c>
      <c r="BB23" s="116">
        <v>51</v>
      </c>
      <c r="BC23" s="116">
        <v>117456</v>
      </c>
      <c r="BD23" s="116">
        <v>0</v>
      </c>
      <c r="BE23" s="116">
        <v>0</v>
      </c>
      <c r="BF23" s="116">
        <f>SUM(AE23,+AM23,+BE23)</f>
        <v>17660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57304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17660</v>
      </c>
      <c r="CR23" s="116">
        <f>SUM(AN23,+BP23)</f>
        <v>0</v>
      </c>
      <c r="CS23" s="116">
        <f>SUM(AO23,+BQ23)</f>
        <v>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17609</v>
      </c>
      <c r="CX23" s="116">
        <f>SUM(AT23,+BV23)</f>
        <v>8754</v>
      </c>
      <c r="CY23" s="116">
        <f>SUM(AU23,+BW23)</f>
        <v>8855</v>
      </c>
      <c r="CZ23" s="116">
        <f>SUM(AV23,+BX23)</f>
        <v>0</v>
      </c>
      <c r="DA23" s="116">
        <f>SUM(AW23,+BY23)</f>
        <v>0</v>
      </c>
      <c r="DB23" s="116">
        <f>SUM(AX23,+BZ23)</f>
        <v>51</v>
      </c>
      <c r="DC23" s="116">
        <f>SUM(AY23,+CA23)</f>
        <v>0</v>
      </c>
      <c r="DD23" s="116">
        <f>SUM(AZ23,+CB23)</f>
        <v>0</v>
      </c>
      <c r="DE23" s="116">
        <f>SUM(BA23,+CC23)</f>
        <v>0</v>
      </c>
      <c r="DF23" s="116">
        <f>SUM(BB23,+CD23)</f>
        <v>51</v>
      </c>
      <c r="DG23" s="116">
        <f>SUM(BC23,+CE23)</f>
        <v>174760</v>
      </c>
      <c r="DH23" s="116">
        <f>SUM(BD23,+CF23)</f>
        <v>0</v>
      </c>
      <c r="DI23" s="116">
        <f>SUM(BE23,+CG23)</f>
        <v>0</v>
      </c>
      <c r="DJ23" s="116">
        <f>SUM(BF23,+CH23)</f>
        <v>17660</v>
      </c>
    </row>
    <row r="24" spans="1:114" ht="13.5" customHeight="1" x14ac:dyDescent="0.15">
      <c r="A24" s="114" t="s">
        <v>11</v>
      </c>
      <c r="B24" s="115" t="s">
        <v>369</v>
      </c>
      <c r="C24" s="114" t="s">
        <v>370</v>
      </c>
      <c r="D24" s="116">
        <f>SUM(E24,+L24)</f>
        <v>69532</v>
      </c>
      <c r="E24" s="116">
        <f>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7" t="s">
        <v>390</v>
      </c>
      <c r="K24" s="116">
        <v>0</v>
      </c>
      <c r="L24" s="116">
        <v>69532</v>
      </c>
      <c r="M24" s="116">
        <f>SUM(N24,+U24)</f>
        <v>30912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390</v>
      </c>
      <c r="T24" s="116">
        <v>0</v>
      </c>
      <c r="U24" s="116">
        <v>30912</v>
      </c>
      <c r="V24" s="116">
        <f>+SUM(D24,M24)</f>
        <v>100444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7" t="str">
        <f>IF(+SUM(J24,S24)=0,"-",+SUM(J24,S24))</f>
        <v>-</v>
      </c>
      <c r="AC24" s="116">
        <f>+SUM(K24,T24)</f>
        <v>0</v>
      </c>
      <c r="AD24" s="116">
        <f>+SUM(L24,U24)</f>
        <v>100444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0</v>
      </c>
      <c r="AN24" s="116">
        <f>SUM(AO24:AR24)</f>
        <v>0</v>
      </c>
      <c r="AO24" s="116">
        <v>0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0</v>
      </c>
      <c r="AY24" s="116">
        <v>0</v>
      </c>
      <c r="AZ24" s="116">
        <v>0</v>
      </c>
      <c r="BA24" s="116">
        <v>0</v>
      </c>
      <c r="BB24" s="116">
        <v>0</v>
      </c>
      <c r="BC24" s="116">
        <v>69532</v>
      </c>
      <c r="BD24" s="116">
        <v>0</v>
      </c>
      <c r="BE24" s="116">
        <v>0</v>
      </c>
      <c r="BF24" s="116">
        <f>SUM(AE24,+AM24,+BE24)</f>
        <v>0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30912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0</v>
      </c>
      <c r="CR24" s="116">
        <f>SUM(AN24,+BP24)</f>
        <v>0</v>
      </c>
      <c r="CS24" s="116">
        <f>SUM(AO24,+BQ24)</f>
        <v>0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0</v>
      </c>
      <c r="DC24" s="116">
        <f>SUM(AY24,+CA24)</f>
        <v>0</v>
      </c>
      <c r="DD24" s="116">
        <f>SUM(AZ24,+CB24)</f>
        <v>0</v>
      </c>
      <c r="DE24" s="116">
        <f>SUM(BA24,+CC24)</f>
        <v>0</v>
      </c>
      <c r="DF24" s="116">
        <f>SUM(BB24,+CD24)</f>
        <v>0</v>
      </c>
      <c r="DG24" s="116">
        <f>SUM(BC24,+CE24)</f>
        <v>100444</v>
      </c>
      <c r="DH24" s="116">
        <f>SUM(BD24,+CF24)</f>
        <v>0</v>
      </c>
      <c r="DI24" s="116">
        <f>SUM(BE24,+CG24)</f>
        <v>0</v>
      </c>
      <c r="DJ24" s="116">
        <f>SUM(BF24,+CH24)</f>
        <v>0</v>
      </c>
    </row>
    <row r="25" spans="1:114" ht="13.5" customHeight="1" x14ac:dyDescent="0.15">
      <c r="A25" s="114" t="s">
        <v>11</v>
      </c>
      <c r="B25" s="115" t="s">
        <v>372</v>
      </c>
      <c r="C25" s="114" t="s">
        <v>373</v>
      </c>
      <c r="D25" s="116">
        <f>SUM(E25,+L25)</f>
        <v>72000</v>
      </c>
      <c r="E25" s="116">
        <f>SUM(F25:I25,K25)</f>
        <v>149</v>
      </c>
      <c r="F25" s="116">
        <v>0</v>
      </c>
      <c r="G25" s="116">
        <v>0</v>
      </c>
      <c r="H25" s="116">
        <v>0</v>
      </c>
      <c r="I25" s="116">
        <v>0</v>
      </c>
      <c r="J25" s="117" t="s">
        <v>390</v>
      </c>
      <c r="K25" s="116">
        <v>149</v>
      </c>
      <c r="L25" s="116">
        <v>71851</v>
      </c>
      <c r="M25" s="116">
        <f>SUM(N25,+U25)</f>
        <v>38346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390</v>
      </c>
      <c r="T25" s="116">
        <v>0</v>
      </c>
      <c r="U25" s="116">
        <v>38346</v>
      </c>
      <c r="V25" s="116">
        <f>+SUM(D25,M25)</f>
        <v>110346</v>
      </c>
      <c r="W25" s="116">
        <f>+SUM(E25,N25)</f>
        <v>149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0</v>
      </c>
      <c r="AB25" s="117" t="str">
        <f>IF(+SUM(J25,S25)=0,"-",+SUM(J25,S25))</f>
        <v>-</v>
      </c>
      <c r="AC25" s="116">
        <f>+SUM(K25,T25)</f>
        <v>149</v>
      </c>
      <c r="AD25" s="116">
        <f>+SUM(L25,U25)</f>
        <v>110197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2064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2064</v>
      </c>
      <c r="AY25" s="116">
        <v>1514</v>
      </c>
      <c r="AZ25" s="116">
        <v>483</v>
      </c>
      <c r="BA25" s="116">
        <v>0</v>
      </c>
      <c r="BB25" s="116">
        <v>67</v>
      </c>
      <c r="BC25" s="116">
        <v>68216</v>
      </c>
      <c r="BD25" s="116">
        <v>0</v>
      </c>
      <c r="BE25" s="116">
        <v>1720</v>
      </c>
      <c r="BF25" s="116">
        <f>SUM(AE25,+AM25,+BE25)</f>
        <v>3784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38346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2064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2064</v>
      </c>
      <c r="DC25" s="116">
        <f>SUM(AY25,+CA25)</f>
        <v>1514</v>
      </c>
      <c r="DD25" s="116">
        <f>SUM(AZ25,+CB25)</f>
        <v>483</v>
      </c>
      <c r="DE25" s="116">
        <f>SUM(BA25,+CC25)</f>
        <v>0</v>
      </c>
      <c r="DF25" s="116">
        <f>SUM(BB25,+CD25)</f>
        <v>67</v>
      </c>
      <c r="DG25" s="116">
        <f>SUM(BC25,+CE25)</f>
        <v>106562</v>
      </c>
      <c r="DH25" s="116">
        <f>SUM(BD25,+CF25)</f>
        <v>0</v>
      </c>
      <c r="DI25" s="116">
        <f>SUM(BE25,+CG25)</f>
        <v>1720</v>
      </c>
      <c r="DJ25" s="116">
        <f>SUM(BF25,+CH25)</f>
        <v>3784</v>
      </c>
    </row>
    <row r="26" spans="1:114" ht="13.5" customHeight="1" x14ac:dyDescent="0.15">
      <c r="A26" s="114" t="s">
        <v>11</v>
      </c>
      <c r="B26" s="115" t="s">
        <v>375</v>
      </c>
      <c r="C26" s="114" t="s">
        <v>376</v>
      </c>
      <c r="D26" s="116">
        <f>SUM(E26,+L26)</f>
        <v>86551</v>
      </c>
      <c r="E26" s="116">
        <f>SUM(F26:I26,K26)</f>
        <v>0</v>
      </c>
      <c r="F26" s="116">
        <v>0</v>
      </c>
      <c r="G26" s="116">
        <v>0</v>
      </c>
      <c r="H26" s="116">
        <v>0</v>
      </c>
      <c r="I26" s="116">
        <v>0</v>
      </c>
      <c r="J26" s="117" t="s">
        <v>390</v>
      </c>
      <c r="K26" s="116">
        <v>0</v>
      </c>
      <c r="L26" s="116">
        <v>86551</v>
      </c>
      <c r="M26" s="116">
        <f>SUM(N26,+U26)</f>
        <v>52313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390</v>
      </c>
      <c r="T26" s="116">
        <v>0</v>
      </c>
      <c r="U26" s="116">
        <v>52313</v>
      </c>
      <c r="V26" s="116">
        <f>+SUM(D26,M26)</f>
        <v>138864</v>
      </c>
      <c r="W26" s="116">
        <f>+SUM(E26,N26)</f>
        <v>0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0</v>
      </c>
      <c r="AB26" s="117" t="str">
        <f>IF(+SUM(J26,S26)=0,"-",+SUM(J26,S26))</f>
        <v>-</v>
      </c>
      <c r="AC26" s="116">
        <f>+SUM(K26,T26)</f>
        <v>0</v>
      </c>
      <c r="AD26" s="116">
        <f>+SUM(L26,U26)</f>
        <v>138864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0</v>
      </c>
      <c r="AN26" s="116">
        <f>SUM(AO26:AR26)</f>
        <v>0</v>
      </c>
      <c r="AO26" s="116">
        <v>0</v>
      </c>
      <c r="AP26" s="116">
        <v>0</v>
      </c>
      <c r="AQ26" s="116">
        <v>0</v>
      </c>
      <c r="AR26" s="116">
        <v>0</v>
      </c>
      <c r="AS26" s="116">
        <f>SUM(AT26:AV26)</f>
        <v>0</v>
      </c>
      <c r="AT26" s="116">
        <v>0</v>
      </c>
      <c r="AU26" s="116">
        <v>0</v>
      </c>
      <c r="AV26" s="116">
        <v>0</v>
      </c>
      <c r="AW26" s="116">
        <v>0</v>
      </c>
      <c r="AX26" s="116">
        <f>SUM(AY26:BB26)</f>
        <v>0</v>
      </c>
      <c r="AY26" s="116">
        <v>0</v>
      </c>
      <c r="AZ26" s="116">
        <v>0</v>
      </c>
      <c r="BA26" s="116">
        <v>0</v>
      </c>
      <c r="BB26" s="116">
        <v>0</v>
      </c>
      <c r="BC26" s="116">
        <v>86551</v>
      </c>
      <c r="BD26" s="116">
        <v>0</v>
      </c>
      <c r="BE26" s="116">
        <v>0</v>
      </c>
      <c r="BF26" s="116">
        <f>SUM(AE26,+AM26,+BE26)</f>
        <v>0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52313</v>
      </c>
      <c r="CF26" s="116">
        <v>0</v>
      </c>
      <c r="CG26" s="116">
        <v>0</v>
      </c>
      <c r="CH26" s="116">
        <f>SUM(BG26,+BO26,+CG26)</f>
        <v>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0</v>
      </c>
      <c r="CR26" s="116">
        <f>SUM(AN26,+BP26)</f>
        <v>0</v>
      </c>
      <c r="CS26" s="116">
        <f>SUM(AO26,+BQ26)</f>
        <v>0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0</v>
      </c>
      <c r="CX26" s="116">
        <f>SUM(AT26,+BV26)</f>
        <v>0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0</v>
      </c>
      <c r="DC26" s="116">
        <f>SUM(AY26,+CA26)</f>
        <v>0</v>
      </c>
      <c r="DD26" s="116">
        <f>SUM(AZ26,+CB26)</f>
        <v>0</v>
      </c>
      <c r="DE26" s="116">
        <f>SUM(BA26,+CC26)</f>
        <v>0</v>
      </c>
      <c r="DF26" s="116">
        <f>SUM(BB26,+CD26)</f>
        <v>0</v>
      </c>
      <c r="DG26" s="116">
        <f>SUM(BC26,+CE26)</f>
        <v>138864</v>
      </c>
      <c r="DH26" s="116">
        <f>SUM(BD26,+CF26)</f>
        <v>0</v>
      </c>
      <c r="DI26" s="116">
        <f>SUM(BE26,+CG26)</f>
        <v>0</v>
      </c>
      <c r="DJ26" s="116">
        <f>SUM(BF26,+CH26)</f>
        <v>0</v>
      </c>
    </row>
    <row r="27" spans="1:114" ht="13.5" customHeight="1" x14ac:dyDescent="0.15">
      <c r="A27" s="114" t="s">
        <v>11</v>
      </c>
      <c r="B27" s="115" t="s">
        <v>378</v>
      </c>
      <c r="C27" s="114" t="s">
        <v>379</v>
      </c>
      <c r="D27" s="116">
        <f>SUM(E27,+L27)</f>
        <v>460196</v>
      </c>
      <c r="E27" s="116">
        <f>SUM(F27:I27,K27)</f>
        <v>142709</v>
      </c>
      <c r="F27" s="116">
        <v>0</v>
      </c>
      <c r="G27" s="116">
        <v>0</v>
      </c>
      <c r="H27" s="116">
        <v>28900</v>
      </c>
      <c r="I27" s="116">
        <v>68363</v>
      </c>
      <c r="J27" s="117" t="s">
        <v>390</v>
      </c>
      <c r="K27" s="116">
        <v>45446</v>
      </c>
      <c r="L27" s="116">
        <v>317487</v>
      </c>
      <c r="M27" s="116">
        <f>SUM(N27,+U27)</f>
        <v>101081</v>
      </c>
      <c r="N27" s="116">
        <f>SUM(O27:R27,T27)</f>
        <v>667</v>
      </c>
      <c r="O27" s="116">
        <v>0</v>
      </c>
      <c r="P27" s="116">
        <v>0</v>
      </c>
      <c r="Q27" s="116">
        <v>0</v>
      </c>
      <c r="R27" s="116">
        <v>667</v>
      </c>
      <c r="S27" s="117" t="s">
        <v>390</v>
      </c>
      <c r="T27" s="116">
        <v>0</v>
      </c>
      <c r="U27" s="116">
        <v>100414</v>
      </c>
      <c r="V27" s="116">
        <f>+SUM(D27,M27)</f>
        <v>561277</v>
      </c>
      <c r="W27" s="116">
        <f>+SUM(E27,N27)</f>
        <v>143376</v>
      </c>
      <c r="X27" s="116">
        <f>+SUM(F27,O27)</f>
        <v>0</v>
      </c>
      <c r="Y27" s="116">
        <f>+SUM(G27,P27)</f>
        <v>0</v>
      </c>
      <c r="Z27" s="116">
        <f>+SUM(H27,Q27)</f>
        <v>28900</v>
      </c>
      <c r="AA27" s="116">
        <f>+SUM(I27,R27)</f>
        <v>69030</v>
      </c>
      <c r="AB27" s="117" t="str">
        <f>IF(+SUM(J27,S27)=0,"-",+SUM(J27,S27))</f>
        <v>-</v>
      </c>
      <c r="AC27" s="116">
        <f>+SUM(K27,T27)</f>
        <v>45446</v>
      </c>
      <c r="AD27" s="116">
        <f>+SUM(L27,U27)</f>
        <v>417901</v>
      </c>
      <c r="AE27" s="116">
        <f>SUM(AF27,+AK27)</f>
        <v>41611</v>
      </c>
      <c r="AF27" s="116">
        <f>SUM(AG27:AJ27)</f>
        <v>41611</v>
      </c>
      <c r="AG27" s="116">
        <v>0</v>
      </c>
      <c r="AH27" s="116">
        <v>41611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418585</v>
      </c>
      <c r="AN27" s="116">
        <f>SUM(AO27:AR27)</f>
        <v>35253</v>
      </c>
      <c r="AO27" s="116">
        <v>14275</v>
      </c>
      <c r="AP27" s="116">
        <v>8512</v>
      </c>
      <c r="AQ27" s="116">
        <v>12466</v>
      </c>
      <c r="AR27" s="116">
        <v>0</v>
      </c>
      <c r="AS27" s="116">
        <f>SUM(AT27:AV27)</f>
        <v>91644</v>
      </c>
      <c r="AT27" s="116">
        <v>4519</v>
      </c>
      <c r="AU27" s="116">
        <v>87125</v>
      </c>
      <c r="AV27" s="116">
        <v>0</v>
      </c>
      <c r="AW27" s="116">
        <v>0</v>
      </c>
      <c r="AX27" s="116">
        <f>SUM(AY27:BB27)</f>
        <v>291688</v>
      </c>
      <c r="AY27" s="116">
        <v>98100</v>
      </c>
      <c r="AZ27" s="116">
        <v>193588</v>
      </c>
      <c r="BA27" s="116">
        <v>0</v>
      </c>
      <c r="BB27" s="116">
        <v>0</v>
      </c>
      <c r="BC27" s="116">
        <v>0</v>
      </c>
      <c r="BD27" s="116">
        <v>0</v>
      </c>
      <c r="BE27" s="116">
        <v>0</v>
      </c>
      <c r="BF27" s="116">
        <f>SUM(AE27,+AM27,+BE27)</f>
        <v>460196</v>
      </c>
      <c r="BG27" s="116">
        <f>SUM(BH27,+BM27)</f>
        <v>9125</v>
      </c>
      <c r="BH27" s="116">
        <f>SUM(BI27:BL27)</f>
        <v>9125</v>
      </c>
      <c r="BI27" s="116">
        <v>0</v>
      </c>
      <c r="BJ27" s="116">
        <v>9125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91956</v>
      </c>
      <c r="BP27" s="116">
        <f>SUM(BQ27:BT27)</f>
        <v>10309</v>
      </c>
      <c r="BQ27" s="116">
        <v>10309</v>
      </c>
      <c r="BR27" s="116">
        <v>0</v>
      </c>
      <c r="BS27" s="116">
        <v>0</v>
      </c>
      <c r="BT27" s="116">
        <v>0</v>
      </c>
      <c r="BU27" s="116">
        <f>SUM(BV27:BX27)</f>
        <v>27662</v>
      </c>
      <c r="BV27" s="116">
        <v>0</v>
      </c>
      <c r="BW27" s="116">
        <v>27662</v>
      </c>
      <c r="BX27" s="116">
        <v>0</v>
      </c>
      <c r="BY27" s="116">
        <v>0</v>
      </c>
      <c r="BZ27" s="116">
        <f>SUM(CA27:CD27)</f>
        <v>53985</v>
      </c>
      <c r="CA27" s="116">
        <v>2737</v>
      </c>
      <c r="CB27" s="116">
        <v>38379</v>
      </c>
      <c r="CC27" s="116">
        <v>6584</v>
      </c>
      <c r="CD27" s="116">
        <v>6285</v>
      </c>
      <c r="CE27" s="116">
        <v>0</v>
      </c>
      <c r="CF27" s="116">
        <v>0</v>
      </c>
      <c r="CG27" s="116">
        <v>0</v>
      </c>
      <c r="CH27" s="116">
        <f>SUM(BG27,+BO27,+CG27)</f>
        <v>101081</v>
      </c>
      <c r="CI27" s="116">
        <f>SUM(AE27,+BG27)</f>
        <v>50736</v>
      </c>
      <c r="CJ27" s="116">
        <f>SUM(AF27,+BH27)</f>
        <v>50736</v>
      </c>
      <c r="CK27" s="116">
        <f>SUM(AG27,+BI27)</f>
        <v>0</v>
      </c>
      <c r="CL27" s="116">
        <f>SUM(AH27,+BJ27)</f>
        <v>50736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510541</v>
      </c>
      <c r="CR27" s="116">
        <f>SUM(AN27,+BP27)</f>
        <v>45562</v>
      </c>
      <c r="CS27" s="116">
        <f>SUM(AO27,+BQ27)</f>
        <v>24584</v>
      </c>
      <c r="CT27" s="116">
        <f>SUM(AP27,+BR27)</f>
        <v>8512</v>
      </c>
      <c r="CU27" s="116">
        <f>SUM(AQ27,+BS27)</f>
        <v>12466</v>
      </c>
      <c r="CV27" s="116">
        <f>SUM(AR27,+BT27)</f>
        <v>0</v>
      </c>
      <c r="CW27" s="116">
        <f>SUM(AS27,+BU27)</f>
        <v>119306</v>
      </c>
      <c r="CX27" s="116">
        <f>SUM(AT27,+BV27)</f>
        <v>4519</v>
      </c>
      <c r="CY27" s="116">
        <f>SUM(AU27,+BW27)</f>
        <v>114787</v>
      </c>
      <c r="CZ27" s="116">
        <f>SUM(AV27,+BX27)</f>
        <v>0</v>
      </c>
      <c r="DA27" s="116">
        <f>SUM(AW27,+BY27)</f>
        <v>0</v>
      </c>
      <c r="DB27" s="116">
        <f>SUM(AX27,+BZ27)</f>
        <v>345673</v>
      </c>
      <c r="DC27" s="116">
        <f>SUM(AY27,+CA27)</f>
        <v>100837</v>
      </c>
      <c r="DD27" s="116">
        <f>SUM(AZ27,+CB27)</f>
        <v>231967</v>
      </c>
      <c r="DE27" s="116">
        <f>SUM(BA27,+CC27)</f>
        <v>6584</v>
      </c>
      <c r="DF27" s="116">
        <f>SUM(BB27,+CD27)</f>
        <v>6285</v>
      </c>
      <c r="DG27" s="116">
        <f>SUM(BC27,+CE27)</f>
        <v>0</v>
      </c>
      <c r="DH27" s="116">
        <f>SUM(BD27,+CF27)</f>
        <v>0</v>
      </c>
      <c r="DI27" s="116">
        <f>SUM(BE27,+CG27)</f>
        <v>0</v>
      </c>
      <c r="DJ27" s="116">
        <f>SUM(BF27,+CH27)</f>
        <v>561277</v>
      </c>
    </row>
    <row r="28" spans="1:114" ht="13.5" customHeight="1" x14ac:dyDescent="0.15">
      <c r="A28" s="114" t="s">
        <v>11</v>
      </c>
      <c r="B28" s="115" t="s">
        <v>380</v>
      </c>
      <c r="C28" s="114" t="s">
        <v>381</v>
      </c>
      <c r="D28" s="116">
        <f>SUM(E28,+L28)</f>
        <v>236680</v>
      </c>
      <c r="E28" s="116">
        <f>SUM(F28:I28,K28)</f>
        <v>220</v>
      </c>
      <c r="F28" s="116">
        <v>0</v>
      </c>
      <c r="G28" s="116">
        <v>0</v>
      </c>
      <c r="H28" s="116">
        <v>0</v>
      </c>
      <c r="I28" s="116">
        <v>220</v>
      </c>
      <c r="J28" s="117" t="s">
        <v>390</v>
      </c>
      <c r="K28" s="116">
        <v>0</v>
      </c>
      <c r="L28" s="116">
        <v>236460</v>
      </c>
      <c r="M28" s="116">
        <f>SUM(N28,+U28)</f>
        <v>44845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390</v>
      </c>
      <c r="T28" s="116">
        <v>0</v>
      </c>
      <c r="U28" s="116">
        <v>44845</v>
      </c>
      <c r="V28" s="116">
        <f>+SUM(D28,M28)</f>
        <v>281525</v>
      </c>
      <c r="W28" s="116">
        <f>+SUM(E28,N28)</f>
        <v>220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220</v>
      </c>
      <c r="AB28" s="117" t="str">
        <f>IF(+SUM(J28,S28)=0,"-",+SUM(J28,S28))</f>
        <v>-</v>
      </c>
      <c r="AC28" s="116">
        <f>+SUM(K28,T28)</f>
        <v>0</v>
      </c>
      <c r="AD28" s="116">
        <f>+SUM(L28,U28)</f>
        <v>281305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50548</v>
      </c>
      <c r="AM28" s="116">
        <f>SUM(AN28,AS28,AW28,AX28,BD28)</f>
        <v>0</v>
      </c>
      <c r="AN28" s="116">
        <f>SUM(AO28:AR28)</f>
        <v>0</v>
      </c>
      <c r="AO28" s="116">
        <v>0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0</v>
      </c>
      <c r="AY28" s="116">
        <v>0</v>
      </c>
      <c r="AZ28" s="116">
        <v>0</v>
      </c>
      <c r="BA28" s="116">
        <v>0</v>
      </c>
      <c r="BB28" s="116">
        <v>0</v>
      </c>
      <c r="BC28" s="116">
        <v>185912</v>
      </c>
      <c r="BD28" s="116">
        <v>0</v>
      </c>
      <c r="BE28" s="116">
        <v>220</v>
      </c>
      <c r="BF28" s="116">
        <f>SUM(AE28,+AM28,+BE28)</f>
        <v>220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44845</v>
      </c>
      <c r="CF28" s="116">
        <v>0</v>
      </c>
      <c r="CG28" s="116">
        <v>0</v>
      </c>
      <c r="CH28" s="116">
        <f>SUM(BG28,+BO28,+CG28)</f>
        <v>0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50548</v>
      </c>
      <c r="CQ28" s="116">
        <f>SUM(AM28,+BO28)</f>
        <v>0</v>
      </c>
      <c r="CR28" s="116">
        <f>SUM(AN28,+BP28)</f>
        <v>0</v>
      </c>
      <c r="CS28" s="116">
        <f>SUM(AO28,+BQ28)</f>
        <v>0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0</v>
      </c>
      <c r="DC28" s="116">
        <f>SUM(AY28,+CA28)</f>
        <v>0</v>
      </c>
      <c r="DD28" s="116">
        <f>SUM(AZ28,+CB28)</f>
        <v>0</v>
      </c>
      <c r="DE28" s="116">
        <f>SUM(BA28,+CC28)</f>
        <v>0</v>
      </c>
      <c r="DF28" s="116">
        <f>SUM(BB28,+CD28)</f>
        <v>0</v>
      </c>
      <c r="DG28" s="116">
        <f>SUM(BC28,+CE28)</f>
        <v>230757</v>
      </c>
      <c r="DH28" s="116">
        <f>SUM(BD28,+CF28)</f>
        <v>0</v>
      </c>
      <c r="DI28" s="116">
        <f>SUM(BE28,+CG28)</f>
        <v>220</v>
      </c>
      <c r="DJ28" s="116">
        <f>SUM(BF28,+CH28)</f>
        <v>220</v>
      </c>
    </row>
    <row r="29" spans="1:114" ht="13.5" customHeight="1" x14ac:dyDescent="0.15">
      <c r="A29" s="114" t="s">
        <v>11</v>
      </c>
      <c r="B29" s="115" t="s">
        <v>382</v>
      </c>
      <c r="C29" s="114" t="s">
        <v>383</v>
      </c>
      <c r="D29" s="116">
        <f>SUM(E29,+L29)</f>
        <v>109352</v>
      </c>
      <c r="E29" s="116">
        <f>SUM(F29:I29,K29)</f>
        <v>10231</v>
      </c>
      <c r="F29" s="116">
        <v>0</v>
      </c>
      <c r="G29" s="116">
        <v>1800</v>
      </c>
      <c r="H29" s="116">
        <v>0</v>
      </c>
      <c r="I29" s="116">
        <v>8431</v>
      </c>
      <c r="J29" s="117" t="s">
        <v>390</v>
      </c>
      <c r="K29" s="116">
        <v>0</v>
      </c>
      <c r="L29" s="116">
        <v>99121</v>
      </c>
      <c r="M29" s="116">
        <f>SUM(N29,+U29)</f>
        <v>26667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390</v>
      </c>
      <c r="T29" s="116">
        <v>0</v>
      </c>
      <c r="U29" s="116">
        <v>26667</v>
      </c>
      <c r="V29" s="116">
        <f>+SUM(D29,M29)</f>
        <v>136019</v>
      </c>
      <c r="W29" s="116">
        <f>+SUM(E29,N29)</f>
        <v>10231</v>
      </c>
      <c r="X29" s="116">
        <f>+SUM(F29,O29)</f>
        <v>0</v>
      </c>
      <c r="Y29" s="116">
        <f>+SUM(G29,P29)</f>
        <v>1800</v>
      </c>
      <c r="Z29" s="116">
        <f>+SUM(H29,Q29)</f>
        <v>0</v>
      </c>
      <c r="AA29" s="116">
        <f>+SUM(I29,R29)</f>
        <v>8431</v>
      </c>
      <c r="AB29" s="117" t="str">
        <f>IF(+SUM(J29,S29)=0,"-",+SUM(J29,S29))</f>
        <v>-</v>
      </c>
      <c r="AC29" s="116">
        <f>+SUM(K29,T29)</f>
        <v>0</v>
      </c>
      <c r="AD29" s="116">
        <f>+SUM(L29,U29)</f>
        <v>125788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36928</v>
      </c>
      <c r="AN29" s="116">
        <f>SUM(AO29:AR29)</f>
        <v>7312</v>
      </c>
      <c r="AO29" s="116">
        <v>7312</v>
      </c>
      <c r="AP29" s="116">
        <v>0</v>
      </c>
      <c r="AQ29" s="116">
        <v>0</v>
      </c>
      <c r="AR29" s="116">
        <v>0</v>
      </c>
      <c r="AS29" s="116">
        <f>SUM(AT29:AV29)</f>
        <v>7141</v>
      </c>
      <c r="AT29" s="116">
        <v>7141</v>
      </c>
      <c r="AU29" s="116">
        <v>0</v>
      </c>
      <c r="AV29" s="116">
        <v>0</v>
      </c>
      <c r="AW29" s="116">
        <v>0</v>
      </c>
      <c r="AX29" s="116">
        <f>SUM(AY29:BB29)</f>
        <v>22475</v>
      </c>
      <c r="AY29" s="116">
        <v>21665</v>
      </c>
      <c r="AZ29" s="116">
        <v>0</v>
      </c>
      <c r="BA29" s="116">
        <v>77</v>
      </c>
      <c r="BB29" s="116">
        <v>733</v>
      </c>
      <c r="BC29" s="116">
        <v>72424</v>
      </c>
      <c r="BD29" s="116">
        <v>0</v>
      </c>
      <c r="BE29" s="116">
        <v>0</v>
      </c>
      <c r="BF29" s="116">
        <f>SUM(AE29,+AM29,+BE29)</f>
        <v>36928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26667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36928</v>
      </c>
      <c r="CR29" s="116">
        <f>SUM(AN29,+BP29)</f>
        <v>7312</v>
      </c>
      <c r="CS29" s="116">
        <f>SUM(AO29,+BQ29)</f>
        <v>7312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7141</v>
      </c>
      <c r="CX29" s="116">
        <f>SUM(AT29,+BV29)</f>
        <v>7141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22475</v>
      </c>
      <c r="DC29" s="116">
        <f>SUM(AY29,+CA29)</f>
        <v>21665</v>
      </c>
      <c r="DD29" s="116">
        <f>SUM(AZ29,+CB29)</f>
        <v>0</v>
      </c>
      <c r="DE29" s="116">
        <f>SUM(BA29,+CC29)</f>
        <v>77</v>
      </c>
      <c r="DF29" s="116">
        <f>SUM(BB29,+CD29)</f>
        <v>733</v>
      </c>
      <c r="DG29" s="116">
        <f>SUM(BC29,+CE29)</f>
        <v>99091</v>
      </c>
      <c r="DH29" s="116">
        <f>SUM(BD29,+CF29)</f>
        <v>0</v>
      </c>
      <c r="DI29" s="116">
        <f>SUM(BE29,+CG29)</f>
        <v>0</v>
      </c>
      <c r="DJ29" s="116">
        <f>SUM(BF29,+CH29)</f>
        <v>36928</v>
      </c>
    </row>
    <row r="30" spans="1:114" ht="13.5" customHeight="1" x14ac:dyDescent="0.15">
      <c r="A30" s="114" t="s">
        <v>11</v>
      </c>
      <c r="B30" s="115" t="s">
        <v>384</v>
      </c>
      <c r="C30" s="114" t="s">
        <v>385</v>
      </c>
      <c r="D30" s="116">
        <f>SUM(E30,+L30)</f>
        <v>373913</v>
      </c>
      <c r="E30" s="116">
        <f>SUM(F30:I30,K30)</f>
        <v>47568</v>
      </c>
      <c r="F30" s="116">
        <v>0</v>
      </c>
      <c r="G30" s="116">
        <v>2969</v>
      </c>
      <c r="H30" s="116">
        <v>0</v>
      </c>
      <c r="I30" s="116">
        <v>38841</v>
      </c>
      <c r="J30" s="117" t="s">
        <v>390</v>
      </c>
      <c r="K30" s="116">
        <v>5758</v>
      </c>
      <c r="L30" s="116">
        <v>326345</v>
      </c>
      <c r="M30" s="116">
        <f>SUM(N30,+U30)</f>
        <v>30501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390</v>
      </c>
      <c r="T30" s="116">
        <v>0</v>
      </c>
      <c r="U30" s="116">
        <v>30501</v>
      </c>
      <c r="V30" s="116">
        <f>+SUM(D30,M30)</f>
        <v>404414</v>
      </c>
      <c r="W30" s="116">
        <f>+SUM(E30,N30)</f>
        <v>47568</v>
      </c>
      <c r="X30" s="116">
        <f>+SUM(F30,O30)</f>
        <v>0</v>
      </c>
      <c r="Y30" s="116">
        <f>+SUM(G30,P30)</f>
        <v>2969</v>
      </c>
      <c r="Z30" s="116">
        <f>+SUM(H30,Q30)</f>
        <v>0</v>
      </c>
      <c r="AA30" s="116">
        <f>+SUM(I30,R30)</f>
        <v>38841</v>
      </c>
      <c r="AB30" s="117" t="str">
        <f>IF(+SUM(J30,S30)=0,"-",+SUM(J30,S30))</f>
        <v>-</v>
      </c>
      <c r="AC30" s="116">
        <f>+SUM(K30,T30)</f>
        <v>5758</v>
      </c>
      <c r="AD30" s="116">
        <f>+SUM(L30,U30)</f>
        <v>356846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175557</v>
      </c>
      <c r="AN30" s="116">
        <f>SUM(AO30:AR30)</f>
        <v>0</v>
      </c>
      <c r="AO30" s="116">
        <v>0</v>
      </c>
      <c r="AP30" s="116">
        <v>0</v>
      </c>
      <c r="AQ30" s="116">
        <v>0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175557</v>
      </c>
      <c r="AY30" s="116">
        <v>128928</v>
      </c>
      <c r="AZ30" s="116">
        <v>2754</v>
      </c>
      <c r="BA30" s="116">
        <v>0</v>
      </c>
      <c r="BB30" s="116">
        <v>43875</v>
      </c>
      <c r="BC30" s="116">
        <v>198356</v>
      </c>
      <c r="BD30" s="116">
        <v>0</v>
      </c>
      <c r="BE30" s="116">
        <v>0</v>
      </c>
      <c r="BF30" s="116">
        <f>SUM(AE30,+AM30,+BE30)</f>
        <v>175557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30501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0</v>
      </c>
      <c r="CQ30" s="116">
        <f>SUM(AM30,+BO30)</f>
        <v>175557</v>
      </c>
      <c r="CR30" s="116">
        <f>SUM(AN30,+BP30)</f>
        <v>0</v>
      </c>
      <c r="CS30" s="116">
        <f>SUM(AO30,+BQ30)</f>
        <v>0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175557</v>
      </c>
      <c r="DC30" s="116">
        <f>SUM(AY30,+CA30)</f>
        <v>128928</v>
      </c>
      <c r="DD30" s="116">
        <f>SUM(AZ30,+CB30)</f>
        <v>2754</v>
      </c>
      <c r="DE30" s="116">
        <f>SUM(BA30,+CC30)</f>
        <v>0</v>
      </c>
      <c r="DF30" s="116">
        <f>SUM(BB30,+CD30)</f>
        <v>43875</v>
      </c>
      <c r="DG30" s="116">
        <f>SUM(BC30,+CE30)</f>
        <v>228857</v>
      </c>
      <c r="DH30" s="116">
        <f>SUM(BD30,+CF30)</f>
        <v>0</v>
      </c>
      <c r="DI30" s="116">
        <f>SUM(BE30,+CG30)</f>
        <v>0</v>
      </c>
      <c r="DJ30" s="116">
        <f>SUM(BF30,+CH30)</f>
        <v>175557</v>
      </c>
    </row>
    <row r="31" spans="1:114" ht="13.5" customHeight="1" x14ac:dyDescent="0.15">
      <c r="A31" s="114" t="s">
        <v>11</v>
      </c>
      <c r="B31" s="115" t="s">
        <v>386</v>
      </c>
      <c r="C31" s="114" t="s">
        <v>387</v>
      </c>
      <c r="D31" s="116">
        <f>SUM(E31,+L31)</f>
        <v>543269</v>
      </c>
      <c r="E31" s="116">
        <f>SUM(F31:I31,K31)</f>
        <v>121649</v>
      </c>
      <c r="F31" s="116">
        <v>0</v>
      </c>
      <c r="G31" s="116">
        <v>0</v>
      </c>
      <c r="H31" s="116">
        <v>0</v>
      </c>
      <c r="I31" s="116">
        <v>115528</v>
      </c>
      <c r="J31" s="117" t="s">
        <v>390</v>
      </c>
      <c r="K31" s="116">
        <v>6121</v>
      </c>
      <c r="L31" s="116">
        <v>421620</v>
      </c>
      <c r="M31" s="116">
        <f>SUM(N31,+U31)</f>
        <v>99670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390</v>
      </c>
      <c r="T31" s="116">
        <v>0</v>
      </c>
      <c r="U31" s="116">
        <v>99670</v>
      </c>
      <c r="V31" s="116">
        <f>+SUM(D31,M31)</f>
        <v>642939</v>
      </c>
      <c r="W31" s="116">
        <f>+SUM(E31,N31)</f>
        <v>121649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115528</v>
      </c>
      <c r="AB31" s="117" t="str">
        <f>IF(+SUM(J31,S31)=0,"-",+SUM(J31,S31))</f>
        <v>-</v>
      </c>
      <c r="AC31" s="116">
        <f>+SUM(K31,T31)</f>
        <v>6121</v>
      </c>
      <c r="AD31" s="116">
        <f>+SUM(L31,U31)</f>
        <v>521290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224828</v>
      </c>
      <c r="AN31" s="116">
        <f>SUM(AO31:AR31)</f>
        <v>0</v>
      </c>
      <c r="AO31" s="116">
        <v>0</v>
      </c>
      <c r="AP31" s="116">
        <v>0</v>
      </c>
      <c r="AQ31" s="116">
        <v>0</v>
      </c>
      <c r="AR31" s="116">
        <v>0</v>
      </c>
      <c r="AS31" s="116">
        <f>SUM(AT31:AV31)</f>
        <v>7372</v>
      </c>
      <c r="AT31" s="116">
        <v>7372</v>
      </c>
      <c r="AU31" s="116">
        <v>0</v>
      </c>
      <c r="AV31" s="116">
        <v>0</v>
      </c>
      <c r="AW31" s="116">
        <v>11973</v>
      </c>
      <c r="AX31" s="116">
        <f>SUM(AY31:BB31)</f>
        <v>205250</v>
      </c>
      <c r="AY31" s="116">
        <v>142231</v>
      </c>
      <c r="AZ31" s="116">
        <v>23366</v>
      </c>
      <c r="BA31" s="116">
        <v>0</v>
      </c>
      <c r="BB31" s="116">
        <v>39653</v>
      </c>
      <c r="BC31" s="116">
        <v>306808</v>
      </c>
      <c r="BD31" s="116">
        <v>233</v>
      </c>
      <c r="BE31" s="116">
        <v>11633</v>
      </c>
      <c r="BF31" s="116">
        <f>SUM(AE31,+AM31,+BE31)</f>
        <v>236461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99670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224828</v>
      </c>
      <c r="CR31" s="116">
        <f>SUM(AN31,+BP31)</f>
        <v>0</v>
      </c>
      <c r="CS31" s="116">
        <f>SUM(AO31,+BQ31)</f>
        <v>0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7372</v>
      </c>
      <c r="CX31" s="116">
        <f>SUM(AT31,+BV31)</f>
        <v>7372</v>
      </c>
      <c r="CY31" s="116">
        <f>SUM(AU31,+BW31)</f>
        <v>0</v>
      </c>
      <c r="CZ31" s="116">
        <f>SUM(AV31,+BX31)</f>
        <v>0</v>
      </c>
      <c r="DA31" s="116">
        <f>SUM(AW31,+BY31)</f>
        <v>11973</v>
      </c>
      <c r="DB31" s="116">
        <f>SUM(AX31,+BZ31)</f>
        <v>205250</v>
      </c>
      <c r="DC31" s="116">
        <f>SUM(AY31,+CA31)</f>
        <v>142231</v>
      </c>
      <c r="DD31" s="116">
        <f>SUM(AZ31,+CB31)</f>
        <v>23366</v>
      </c>
      <c r="DE31" s="116">
        <f>SUM(BA31,+CC31)</f>
        <v>0</v>
      </c>
      <c r="DF31" s="116">
        <f>SUM(BB31,+CD31)</f>
        <v>39653</v>
      </c>
      <c r="DG31" s="116">
        <f>SUM(BC31,+CE31)</f>
        <v>406478</v>
      </c>
      <c r="DH31" s="116">
        <f>SUM(BD31,+CF31)</f>
        <v>233</v>
      </c>
      <c r="DI31" s="116">
        <f>SUM(BE31,+CG31)</f>
        <v>11633</v>
      </c>
      <c r="DJ31" s="116">
        <f>SUM(BF31,+CH31)</f>
        <v>236461</v>
      </c>
    </row>
    <row r="32" spans="1:114" ht="13.5" customHeight="1" x14ac:dyDescent="0.15">
      <c r="A32" s="114" t="s">
        <v>11</v>
      </c>
      <c r="B32" s="115" t="s">
        <v>388</v>
      </c>
      <c r="C32" s="114" t="s">
        <v>389</v>
      </c>
      <c r="D32" s="116">
        <f>SUM(E32,+L32)</f>
        <v>188897</v>
      </c>
      <c r="E32" s="116">
        <f>SUM(F32:I32,K32)</f>
        <v>255</v>
      </c>
      <c r="F32" s="116">
        <v>0</v>
      </c>
      <c r="G32" s="116">
        <v>0</v>
      </c>
      <c r="H32" s="116">
        <v>0</v>
      </c>
      <c r="I32" s="116">
        <v>255</v>
      </c>
      <c r="J32" s="117" t="s">
        <v>390</v>
      </c>
      <c r="K32" s="116">
        <v>0</v>
      </c>
      <c r="L32" s="116">
        <v>188642</v>
      </c>
      <c r="M32" s="116">
        <f>SUM(N32,+U32)</f>
        <v>59099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390</v>
      </c>
      <c r="T32" s="116">
        <v>0</v>
      </c>
      <c r="U32" s="116">
        <v>59099</v>
      </c>
      <c r="V32" s="116">
        <f>+SUM(D32,M32)</f>
        <v>247996</v>
      </c>
      <c r="W32" s="116">
        <f>+SUM(E32,N32)</f>
        <v>255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255</v>
      </c>
      <c r="AB32" s="117" t="str">
        <f>IF(+SUM(J32,S32)=0,"-",+SUM(J32,S32))</f>
        <v>-</v>
      </c>
      <c r="AC32" s="116">
        <f>+SUM(K32,T32)</f>
        <v>0</v>
      </c>
      <c r="AD32" s="116">
        <f>+SUM(L32,U32)</f>
        <v>247741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54560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54560</v>
      </c>
      <c r="AY32" s="116">
        <v>54560</v>
      </c>
      <c r="AZ32" s="116">
        <v>0</v>
      </c>
      <c r="BA32" s="116">
        <v>0</v>
      </c>
      <c r="BB32" s="116">
        <v>0</v>
      </c>
      <c r="BC32" s="116">
        <v>134337</v>
      </c>
      <c r="BD32" s="116">
        <v>0</v>
      </c>
      <c r="BE32" s="116">
        <v>0</v>
      </c>
      <c r="BF32" s="116">
        <f>SUM(AE32,+AM32,+BE32)</f>
        <v>54560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59099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54560</v>
      </c>
      <c r="CR32" s="116">
        <f>SUM(AN32,+BP32)</f>
        <v>0</v>
      </c>
      <c r="CS32" s="116">
        <f>SUM(AO32,+BQ32)</f>
        <v>0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0</v>
      </c>
      <c r="CX32" s="116">
        <f>SUM(AT32,+BV32)</f>
        <v>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54560</v>
      </c>
      <c r="DC32" s="116">
        <f>SUM(AY32,+CA32)</f>
        <v>54560</v>
      </c>
      <c r="DD32" s="116">
        <f>SUM(AZ32,+CB32)</f>
        <v>0</v>
      </c>
      <c r="DE32" s="116">
        <f>SUM(BA32,+CC32)</f>
        <v>0</v>
      </c>
      <c r="DF32" s="116">
        <f>SUM(BB32,+CD32)</f>
        <v>0</v>
      </c>
      <c r="DG32" s="116">
        <f>SUM(BC32,+CE32)</f>
        <v>193436</v>
      </c>
      <c r="DH32" s="116">
        <f>SUM(BD32,+CF32)</f>
        <v>0</v>
      </c>
      <c r="DI32" s="116">
        <f>SUM(BE32,+CG32)</f>
        <v>0</v>
      </c>
      <c r="DJ32" s="116">
        <f>SUM(BF32,+CH32)</f>
        <v>54560</v>
      </c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7"/>
      <c r="K33" s="116"/>
      <c r="L33" s="116"/>
      <c r="M33" s="116"/>
      <c r="N33" s="116"/>
      <c r="O33" s="116"/>
      <c r="P33" s="116"/>
      <c r="Q33" s="116"/>
      <c r="R33" s="116"/>
      <c r="S33" s="117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32">
    <sortCondition ref="A8:A32"/>
    <sortCondition ref="B8:B32"/>
    <sortCondition ref="C8:C32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31" man="1"/>
    <brk id="30" min="1" max="31" man="1"/>
    <brk id="38" min="1" max="31" man="1"/>
    <brk id="66" min="1" max="31" man="1"/>
    <brk id="94" min="1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栃木県</v>
      </c>
      <c r="B7" s="132" t="str">
        <f>'廃棄物事業経費（市町村）'!B7</f>
        <v>09000</v>
      </c>
      <c r="C7" s="131" t="s">
        <v>33</v>
      </c>
      <c r="D7" s="133">
        <f>SUM(E7,+L7)</f>
        <v>2230956</v>
      </c>
      <c r="E7" s="133">
        <f>SUM(F7:I7)+K7</f>
        <v>2058527</v>
      </c>
      <c r="F7" s="133">
        <f t="shared" ref="F7:L7" si="0">SUM(F$8:F$57)</f>
        <v>113455</v>
      </c>
      <c r="G7" s="133">
        <f t="shared" si="0"/>
        <v>0</v>
      </c>
      <c r="H7" s="133">
        <f t="shared" si="0"/>
        <v>418000</v>
      </c>
      <c r="I7" s="133">
        <f t="shared" si="0"/>
        <v>811457</v>
      </c>
      <c r="J7" s="133">
        <f t="shared" si="0"/>
        <v>5048673</v>
      </c>
      <c r="K7" s="133">
        <f t="shared" si="0"/>
        <v>715615</v>
      </c>
      <c r="L7" s="133">
        <f t="shared" si="0"/>
        <v>172429</v>
      </c>
      <c r="M7" s="133">
        <f>SUM(N7,+U7)</f>
        <v>654560</v>
      </c>
      <c r="N7" s="133">
        <f>SUM(O7:R7,T7)</f>
        <v>654560</v>
      </c>
      <c r="O7" s="133">
        <f t="shared" ref="O7:U7" si="1">SUM(O$8:O$57)</f>
        <v>0</v>
      </c>
      <c r="P7" s="133">
        <f t="shared" si="1"/>
        <v>0</v>
      </c>
      <c r="Q7" s="133">
        <f t="shared" si="1"/>
        <v>83300</v>
      </c>
      <c r="R7" s="133">
        <f t="shared" si="1"/>
        <v>526618</v>
      </c>
      <c r="S7" s="133">
        <f t="shared" si="1"/>
        <v>1485270</v>
      </c>
      <c r="T7" s="133">
        <f t="shared" si="1"/>
        <v>44642</v>
      </c>
      <c r="U7" s="133">
        <f t="shared" si="1"/>
        <v>0</v>
      </c>
      <c r="V7" s="133">
        <f t="shared" ref="V7:AD7" si="2">+SUM(D7,M7)</f>
        <v>2885516</v>
      </c>
      <c r="W7" s="133">
        <f t="shared" si="2"/>
        <v>2713087</v>
      </c>
      <c r="X7" s="133">
        <f t="shared" si="2"/>
        <v>113455</v>
      </c>
      <c r="Y7" s="133">
        <f t="shared" si="2"/>
        <v>0</v>
      </c>
      <c r="Z7" s="133">
        <f t="shared" si="2"/>
        <v>501300</v>
      </c>
      <c r="AA7" s="133">
        <f t="shared" si="2"/>
        <v>1338075</v>
      </c>
      <c r="AB7" s="133">
        <f t="shared" si="2"/>
        <v>6533943</v>
      </c>
      <c r="AC7" s="133">
        <f t="shared" si="2"/>
        <v>760257</v>
      </c>
      <c r="AD7" s="133">
        <f t="shared" si="2"/>
        <v>172429</v>
      </c>
      <c r="AE7" s="133">
        <f>SUM(AF7,+AK7)</f>
        <v>1121286</v>
      </c>
      <c r="AF7" s="133">
        <f>SUM(AG7:AJ7)</f>
        <v>1118173</v>
      </c>
      <c r="AG7" s="133">
        <f>SUM(AG$8:AG$57)</f>
        <v>0</v>
      </c>
      <c r="AH7" s="133">
        <f>SUM(AH$8:AH$57)</f>
        <v>462431</v>
      </c>
      <c r="AI7" s="133">
        <f>SUM(AI$8:AI$57)</f>
        <v>0</v>
      </c>
      <c r="AJ7" s="133">
        <f>SUM(AJ$8:AJ$57)</f>
        <v>655742</v>
      </c>
      <c r="AK7" s="133">
        <f>SUM(AK$8:AK$57)</f>
        <v>3113</v>
      </c>
      <c r="AL7" s="136" t="s">
        <v>311</v>
      </c>
      <c r="AM7" s="133">
        <f>SUM(AN7,AS7,AW7,AX7,BD7)</f>
        <v>5941422</v>
      </c>
      <c r="AN7" s="133">
        <f>SUM(AO7:AR7)</f>
        <v>364062</v>
      </c>
      <c r="AO7" s="133">
        <f>SUM(AO$8:AO$57)</f>
        <v>303998</v>
      </c>
      <c r="AP7" s="133">
        <f>SUM(AP$8:AP$57)</f>
        <v>26749</v>
      </c>
      <c r="AQ7" s="133">
        <f>SUM(AQ$8:AQ$57)</f>
        <v>33315</v>
      </c>
      <c r="AR7" s="133">
        <f>SUM(AR$8:AR$57)</f>
        <v>0</v>
      </c>
      <c r="AS7" s="133">
        <f>SUM(AT7:AV7)</f>
        <v>1268520</v>
      </c>
      <c r="AT7" s="133">
        <f>SUM(AT$8:AT$57)</f>
        <v>4246</v>
      </c>
      <c r="AU7" s="133">
        <f>SUM(AU$8:AU$57)</f>
        <v>1204455</v>
      </c>
      <c r="AV7" s="133">
        <f>SUM(AV$8:AV$57)</f>
        <v>59819</v>
      </c>
      <c r="AW7" s="133">
        <f>SUM(AW$8:AW$57)</f>
        <v>0</v>
      </c>
      <c r="AX7" s="133">
        <f>SUM(AY7:BB7)</f>
        <v>4308840</v>
      </c>
      <c r="AY7" s="133">
        <f>SUM(AY$8:AY$57)</f>
        <v>127268</v>
      </c>
      <c r="AZ7" s="133">
        <f>SUM(AZ$8:AZ$57)</f>
        <v>3841400</v>
      </c>
      <c r="BA7" s="133">
        <f>SUM(BA$8:BA$57)</f>
        <v>322770</v>
      </c>
      <c r="BB7" s="133">
        <f>SUM(BB$8:BB$57)</f>
        <v>17402</v>
      </c>
      <c r="BC7" s="136" t="s">
        <v>312</v>
      </c>
      <c r="BD7" s="133">
        <f>SUM(BD$8:BD$57)</f>
        <v>0</v>
      </c>
      <c r="BE7" s="133">
        <f>SUM(BE$8:BE$57)</f>
        <v>216921</v>
      </c>
      <c r="BF7" s="133">
        <f>SUM(AE7,+AM7,+BE7)</f>
        <v>7279629</v>
      </c>
      <c r="BG7" s="133">
        <f>SUM(BH7,+BM7)</f>
        <v>126277</v>
      </c>
      <c r="BH7" s="133">
        <f>SUM(BI7:BL7)</f>
        <v>112260</v>
      </c>
      <c r="BI7" s="133">
        <f>SUM(BI$8:BI$57)</f>
        <v>0</v>
      </c>
      <c r="BJ7" s="133">
        <f>SUM(BJ$8:BJ$57)</f>
        <v>112260</v>
      </c>
      <c r="BK7" s="133">
        <f>SUM(BK$8:BK$57)</f>
        <v>0</v>
      </c>
      <c r="BL7" s="133">
        <f>SUM(BL$8:BL$57)</f>
        <v>0</v>
      </c>
      <c r="BM7" s="133">
        <f>SUM(BM$8:BM$57)</f>
        <v>14017</v>
      </c>
      <c r="BN7" s="136" t="s">
        <v>311</v>
      </c>
      <c r="BO7" s="133">
        <f>SUM(BP7,BU7,BY7,BZ7,CF7)</f>
        <v>1985023</v>
      </c>
      <c r="BP7" s="133">
        <f>SUM(BQ7:BT7)</f>
        <v>193880</v>
      </c>
      <c r="BQ7" s="133">
        <f>SUM(BQ$8:BQ$57)</f>
        <v>122565</v>
      </c>
      <c r="BR7" s="133">
        <f>SUM(BR$8:BR$57)</f>
        <v>71315</v>
      </c>
      <c r="BS7" s="133">
        <f>SUM(BS$8:BS$57)</f>
        <v>0</v>
      </c>
      <c r="BT7" s="133">
        <f>SUM(BT$8:BT$57)</f>
        <v>0</v>
      </c>
      <c r="BU7" s="133">
        <f>SUM(BV7:BX7)</f>
        <v>800545</v>
      </c>
      <c r="BV7" s="133">
        <f>SUM(BV$8:BV$57)</f>
        <v>8594</v>
      </c>
      <c r="BW7" s="133">
        <f>SUM(BW$8:BW$57)</f>
        <v>791951</v>
      </c>
      <c r="BX7" s="133">
        <f>SUM(BX$8:BX$57)</f>
        <v>0</v>
      </c>
      <c r="BY7" s="133">
        <f>SUM(BY$8:BY$57)</f>
        <v>0</v>
      </c>
      <c r="BZ7" s="133">
        <f>SUM(CA7:CD7)</f>
        <v>990598</v>
      </c>
      <c r="CA7" s="133">
        <f>SUM(CA$8:CA$57)</f>
        <v>161687</v>
      </c>
      <c r="CB7" s="133">
        <f>SUM(CB$8:CB$57)</f>
        <v>792440</v>
      </c>
      <c r="CC7" s="133">
        <f>SUM(CC$8:CC$57)</f>
        <v>18429</v>
      </c>
      <c r="CD7" s="133">
        <f>SUM(CD$8:CD$57)</f>
        <v>18042</v>
      </c>
      <c r="CE7" s="136" t="s">
        <v>311</v>
      </c>
      <c r="CF7" s="133">
        <f>SUM(CF$8:CF$57)</f>
        <v>0</v>
      </c>
      <c r="CG7" s="133">
        <f>SUM(CG$8:CG$57)</f>
        <v>28530</v>
      </c>
      <c r="CH7" s="133">
        <f>SUM(BG7,+BO7,+CG7)</f>
        <v>2139830</v>
      </c>
      <c r="CI7" s="133">
        <f t="shared" ref="CI7:CO7" si="3">SUM(AE7,+BG7)</f>
        <v>1247563</v>
      </c>
      <c r="CJ7" s="133">
        <f>SUM(AF7,+BH7)</f>
        <v>1230433</v>
      </c>
      <c r="CK7" s="133">
        <f t="shared" si="3"/>
        <v>0</v>
      </c>
      <c r="CL7" s="133">
        <f t="shared" si="3"/>
        <v>574691</v>
      </c>
      <c r="CM7" s="133">
        <f t="shared" si="3"/>
        <v>0</v>
      </c>
      <c r="CN7" s="133">
        <f t="shared" si="3"/>
        <v>655742</v>
      </c>
      <c r="CO7" s="133">
        <f t="shared" si="3"/>
        <v>17130</v>
      </c>
      <c r="CP7" s="136" t="s">
        <v>311</v>
      </c>
      <c r="CQ7" s="133">
        <f t="shared" ref="CQ7:DF7" si="4">SUM(AM7,+BO7)</f>
        <v>7926445</v>
      </c>
      <c r="CR7" s="133">
        <f t="shared" si="4"/>
        <v>557942</v>
      </c>
      <c r="CS7" s="133">
        <f t="shared" si="4"/>
        <v>426563</v>
      </c>
      <c r="CT7" s="133">
        <f t="shared" si="4"/>
        <v>98064</v>
      </c>
      <c r="CU7" s="133">
        <f t="shared" si="4"/>
        <v>33315</v>
      </c>
      <c r="CV7" s="133">
        <f t="shared" si="4"/>
        <v>0</v>
      </c>
      <c r="CW7" s="133">
        <f t="shared" si="4"/>
        <v>2069065</v>
      </c>
      <c r="CX7" s="133">
        <f t="shared" si="4"/>
        <v>12840</v>
      </c>
      <c r="CY7" s="133">
        <f t="shared" si="4"/>
        <v>1996406</v>
      </c>
      <c r="CZ7" s="133">
        <f t="shared" si="4"/>
        <v>59819</v>
      </c>
      <c r="DA7" s="133">
        <f t="shared" si="4"/>
        <v>0</v>
      </c>
      <c r="DB7" s="133">
        <f t="shared" si="4"/>
        <v>5299438</v>
      </c>
      <c r="DC7" s="133">
        <f t="shared" si="4"/>
        <v>288955</v>
      </c>
      <c r="DD7" s="133">
        <f t="shared" si="4"/>
        <v>4633840</v>
      </c>
      <c r="DE7" s="133">
        <f t="shared" si="4"/>
        <v>341199</v>
      </c>
      <c r="DF7" s="133">
        <f t="shared" si="4"/>
        <v>35444</v>
      </c>
      <c r="DG7" s="136" t="s">
        <v>311</v>
      </c>
      <c r="DH7" s="133">
        <f>SUM(BD7,+CF7)</f>
        <v>0</v>
      </c>
      <c r="DI7" s="133">
        <f>SUM(BE7,+CG7)</f>
        <v>245451</v>
      </c>
      <c r="DJ7" s="133">
        <f>SUM(BF7,+CH7)</f>
        <v>9419459</v>
      </c>
    </row>
    <row r="8" spans="1:114" ht="13.5" customHeight="1" x14ac:dyDescent="0.15">
      <c r="A8" s="114" t="s">
        <v>11</v>
      </c>
      <c r="B8" s="115" t="s">
        <v>346</v>
      </c>
      <c r="C8" s="114" t="s">
        <v>347</v>
      </c>
      <c r="D8" s="116">
        <f>SUM(E8,+L8)</f>
        <v>238101</v>
      </c>
      <c r="E8" s="116">
        <f>SUM(F8:I8)+K8</f>
        <v>238101</v>
      </c>
      <c r="F8" s="116">
        <v>0</v>
      </c>
      <c r="G8" s="116">
        <v>0</v>
      </c>
      <c r="H8" s="116">
        <v>0</v>
      </c>
      <c r="I8" s="116">
        <v>101617</v>
      </c>
      <c r="J8" s="116">
        <v>878436</v>
      </c>
      <c r="K8" s="116">
        <v>136484</v>
      </c>
      <c r="L8" s="116">
        <v>0</v>
      </c>
      <c r="M8" s="116">
        <f>SUM(N8,+U8)</f>
        <v>83300</v>
      </c>
      <c r="N8" s="116">
        <f>SUM(O8:R8,T8)</f>
        <v>83300</v>
      </c>
      <c r="O8" s="116">
        <v>0</v>
      </c>
      <c r="P8" s="116">
        <v>0</v>
      </c>
      <c r="Q8" s="116">
        <v>83300</v>
      </c>
      <c r="R8" s="116">
        <v>0</v>
      </c>
      <c r="S8" s="116">
        <v>405093</v>
      </c>
      <c r="T8" s="116">
        <v>0</v>
      </c>
      <c r="U8" s="116">
        <v>0</v>
      </c>
      <c r="V8" s="116">
        <f>+SUM(D8,M8)</f>
        <v>321401</v>
      </c>
      <c r="W8" s="116">
        <f>+SUM(E8,N8)</f>
        <v>321401</v>
      </c>
      <c r="X8" s="116">
        <f>+SUM(F8,O8)</f>
        <v>0</v>
      </c>
      <c r="Y8" s="116">
        <f>+SUM(G8,P8)</f>
        <v>0</v>
      </c>
      <c r="Z8" s="116">
        <f>+SUM(H8,Q8)</f>
        <v>83300</v>
      </c>
      <c r="AA8" s="116">
        <f>+SUM(I8,R8)</f>
        <v>101617</v>
      </c>
      <c r="AB8" s="116">
        <f>+SUM(J8,S8)</f>
        <v>1283529</v>
      </c>
      <c r="AC8" s="116">
        <f>+SUM(K8,T8)</f>
        <v>136484</v>
      </c>
      <c r="AD8" s="116">
        <f>+SUM(L8,U8)</f>
        <v>0</v>
      </c>
      <c r="AE8" s="116">
        <f>SUM(AF8,+AK8)</f>
        <v>29634</v>
      </c>
      <c r="AF8" s="116">
        <f>SUM(AG8:AJ8)</f>
        <v>26631</v>
      </c>
      <c r="AG8" s="116">
        <v>0</v>
      </c>
      <c r="AH8" s="116">
        <v>26631</v>
      </c>
      <c r="AI8" s="116">
        <v>0</v>
      </c>
      <c r="AJ8" s="116">
        <v>0</v>
      </c>
      <c r="AK8" s="116">
        <v>3003</v>
      </c>
      <c r="AL8" s="117" t="s">
        <v>390</v>
      </c>
      <c r="AM8" s="116">
        <f>SUM(AN8,AS8,AW8,AX8,BD8)</f>
        <v>1063937</v>
      </c>
      <c r="AN8" s="116">
        <f>SUM(AO8:AR8)</f>
        <v>53481</v>
      </c>
      <c r="AO8" s="116">
        <v>53481</v>
      </c>
      <c r="AP8" s="116">
        <v>0</v>
      </c>
      <c r="AQ8" s="116">
        <v>0</v>
      </c>
      <c r="AR8" s="116">
        <v>0</v>
      </c>
      <c r="AS8" s="116">
        <f>SUM(AT8:AV8)</f>
        <v>575485</v>
      </c>
      <c r="AT8" s="116">
        <v>0</v>
      </c>
      <c r="AU8" s="116">
        <v>521733</v>
      </c>
      <c r="AV8" s="116">
        <v>53752</v>
      </c>
      <c r="AW8" s="116">
        <v>0</v>
      </c>
      <c r="AX8" s="116">
        <f>SUM(AY8:BB8)</f>
        <v>434971</v>
      </c>
      <c r="AY8" s="116">
        <v>0</v>
      </c>
      <c r="AZ8" s="116">
        <v>352370</v>
      </c>
      <c r="BA8" s="116">
        <v>82601</v>
      </c>
      <c r="BB8" s="116">
        <v>0</v>
      </c>
      <c r="BC8" s="117" t="s">
        <v>390</v>
      </c>
      <c r="BD8" s="116">
        <v>0</v>
      </c>
      <c r="BE8" s="116">
        <v>22966</v>
      </c>
      <c r="BF8" s="116">
        <f>SUM(AE8,+AM8,+BE8)</f>
        <v>1116537</v>
      </c>
      <c r="BG8" s="116">
        <f>SUM(BH8,+BM8)</f>
        <v>112260</v>
      </c>
      <c r="BH8" s="116">
        <f>SUM(BI8:BL8)</f>
        <v>112260</v>
      </c>
      <c r="BI8" s="116">
        <v>0</v>
      </c>
      <c r="BJ8" s="116">
        <v>112260</v>
      </c>
      <c r="BK8" s="116">
        <v>0</v>
      </c>
      <c r="BL8" s="116">
        <v>0</v>
      </c>
      <c r="BM8" s="116">
        <v>0</v>
      </c>
      <c r="BN8" s="117" t="s">
        <v>390</v>
      </c>
      <c r="BO8" s="116">
        <f>SUM(BP8,BU8,BY8,BZ8,CF8)</f>
        <v>358792</v>
      </c>
      <c r="BP8" s="116">
        <f>SUM(BQ8:BT8)</f>
        <v>15147</v>
      </c>
      <c r="BQ8" s="116">
        <v>15147</v>
      </c>
      <c r="BR8" s="116">
        <v>0</v>
      </c>
      <c r="BS8" s="116">
        <v>0</v>
      </c>
      <c r="BT8" s="116">
        <v>0</v>
      </c>
      <c r="BU8" s="116">
        <f>SUM(BV8:BX8)</f>
        <v>211249</v>
      </c>
      <c r="BV8" s="116">
        <v>0</v>
      </c>
      <c r="BW8" s="116">
        <v>211249</v>
      </c>
      <c r="BX8" s="116">
        <v>0</v>
      </c>
      <c r="BY8" s="116">
        <v>0</v>
      </c>
      <c r="BZ8" s="116">
        <f>SUM(CA8:CD8)</f>
        <v>132396</v>
      </c>
      <c r="CA8" s="116">
        <v>0</v>
      </c>
      <c r="CB8" s="116">
        <v>119295</v>
      </c>
      <c r="CC8" s="116">
        <v>13101</v>
      </c>
      <c r="CD8" s="116">
        <v>0</v>
      </c>
      <c r="CE8" s="117" t="s">
        <v>390</v>
      </c>
      <c r="CF8" s="116">
        <v>0</v>
      </c>
      <c r="CG8" s="116">
        <v>17341</v>
      </c>
      <c r="CH8" s="116">
        <f>SUM(BG8,+BO8,+CG8)</f>
        <v>488393</v>
      </c>
      <c r="CI8" s="116">
        <f>SUM(AE8,+BG8)</f>
        <v>141894</v>
      </c>
      <c r="CJ8" s="116">
        <f>SUM(AF8,+BH8)</f>
        <v>138891</v>
      </c>
      <c r="CK8" s="116">
        <f>SUM(AG8,+BI8)</f>
        <v>0</v>
      </c>
      <c r="CL8" s="116">
        <f>SUM(AH8,+BJ8)</f>
        <v>138891</v>
      </c>
      <c r="CM8" s="116">
        <f>SUM(AI8,+BK8)</f>
        <v>0</v>
      </c>
      <c r="CN8" s="116">
        <f>SUM(AJ8,+BL8)</f>
        <v>0</v>
      </c>
      <c r="CO8" s="116">
        <f>SUM(AK8,+BM8)</f>
        <v>3003</v>
      </c>
      <c r="CP8" s="117" t="s">
        <v>390</v>
      </c>
      <c r="CQ8" s="116">
        <f>SUM(AM8,+BO8)</f>
        <v>1422729</v>
      </c>
      <c r="CR8" s="116">
        <f>SUM(AN8,+BP8)</f>
        <v>68628</v>
      </c>
      <c r="CS8" s="116">
        <f>SUM(AO8,+BQ8)</f>
        <v>68628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786734</v>
      </c>
      <c r="CX8" s="116">
        <f>SUM(AT8,+BV8)</f>
        <v>0</v>
      </c>
      <c r="CY8" s="116">
        <f>SUM(AU8,+BW8)</f>
        <v>732982</v>
      </c>
      <c r="CZ8" s="116">
        <f>SUM(AV8,+BX8)</f>
        <v>53752</v>
      </c>
      <c r="DA8" s="116">
        <f>SUM(AW8,+BY8)</f>
        <v>0</v>
      </c>
      <c r="DB8" s="116">
        <f>SUM(AX8,+BZ8)</f>
        <v>567367</v>
      </c>
      <c r="DC8" s="116">
        <f>SUM(AY8,+CA8)</f>
        <v>0</v>
      </c>
      <c r="DD8" s="116">
        <f>SUM(AZ8,+CB8)</f>
        <v>471665</v>
      </c>
      <c r="DE8" s="116">
        <f>SUM(BA8,+CC8)</f>
        <v>95702</v>
      </c>
      <c r="DF8" s="116">
        <f>SUM(BB8,+CD8)</f>
        <v>0</v>
      </c>
      <c r="DG8" s="117" t="s">
        <v>390</v>
      </c>
      <c r="DH8" s="116">
        <f>SUM(BD8,+CF8)</f>
        <v>0</v>
      </c>
      <c r="DI8" s="116">
        <f>SUM(BE8,+CG8)</f>
        <v>40307</v>
      </c>
      <c r="DJ8" s="116">
        <f>SUM(BF8,+CH8)</f>
        <v>1604930</v>
      </c>
    </row>
    <row r="9" spans="1:114" ht="13.5" customHeight="1" x14ac:dyDescent="0.15">
      <c r="A9" s="114" t="s">
        <v>11</v>
      </c>
      <c r="B9" s="115" t="s">
        <v>367</v>
      </c>
      <c r="C9" s="114" t="s">
        <v>368</v>
      </c>
      <c r="D9" s="116">
        <f>SUM(E9,+L9)</f>
        <v>96817</v>
      </c>
      <c r="E9" s="116">
        <f>SUM(F9:I9)+K9</f>
        <v>594</v>
      </c>
      <c r="F9" s="116">
        <v>594</v>
      </c>
      <c r="G9" s="116">
        <v>0</v>
      </c>
      <c r="H9" s="116">
        <v>0</v>
      </c>
      <c r="I9" s="116">
        <v>0</v>
      </c>
      <c r="J9" s="116">
        <v>130494</v>
      </c>
      <c r="K9" s="116">
        <v>0</v>
      </c>
      <c r="L9" s="116">
        <v>96223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96817</v>
      </c>
      <c r="W9" s="116">
        <f>+SUM(E9,N9)</f>
        <v>594</v>
      </c>
      <c r="X9" s="116">
        <f>+SUM(F9,O9)</f>
        <v>594</v>
      </c>
      <c r="Y9" s="116">
        <f>+SUM(G9,P9)</f>
        <v>0</v>
      </c>
      <c r="Z9" s="116">
        <f>+SUM(H9,Q9)</f>
        <v>0</v>
      </c>
      <c r="AA9" s="116">
        <f>+SUM(I9,R9)</f>
        <v>0</v>
      </c>
      <c r="AB9" s="116">
        <f>+SUM(J9,S9)</f>
        <v>130494</v>
      </c>
      <c r="AC9" s="116">
        <f>+SUM(K9,T9)</f>
        <v>0</v>
      </c>
      <c r="AD9" s="116">
        <f>+SUM(L9,U9)</f>
        <v>96223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390</v>
      </c>
      <c r="AM9" s="116">
        <f>SUM(AN9,AS9,AW9,AX9,BD9)</f>
        <v>176473</v>
      </c>
      <c r="AN9" s="116">
        <f>SUM(AO9:AR9)</f>
        <v>30366</v>
      </c>
      <c r="AO9" s="116">
        <v>3617</v>
      </c>
      <c r="AP9" s="116">
        <v>26749</v>
      </c>
      <c r="AQ9" s="116">
        <v>0</v>
      </c>
      <c r="AR9" s="116">
        <v>0</v>
      </c>
      <c r="AS9" s="116">
        <f>SUM(AT9:AV9)</f>
        <v>10181</v>
      </c>
      <c r="AT9" s="116">
        <v>4246</v>
      </c>
      <c r="AU9" s="116">
        <v>0</v>
      </c>
      <c r="AV9" s="116">
        <v>5935</v>
      </c>
      <c r="AW9" s="116">
        <v>0</v>
      </c>
      <c r="AX9" s="116">
        <f>SUM(AY9:BB9)</f>
        <v>135926</v>
      </c>
      <c r="AY9" s="116">
        <v>127268</v>
      </c>
      <c r="AZ9" s="116">
        <v>0</v>
      </c>
      <c r="BA9" s="116">
        <v>8658</v>
      </c>
      <c r="BB9" s="116">
        <v>0</v>
      </c>
      <c r="BC9" s="117" t="s">
        <v>390</v>
      </c>
      <c r="BD9" s="116">
        <v>0</v>
      </c>
      <c r="BE9" s="116">
        <v>50838</v>
      </c>
      <c r="BF9" s="116">
        <f>SUM(AE9,+AM9,+BE9)</f>
        <v>227311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390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390</v>
      </c>
      <c r="CF9" s="116">
        <v>0</v>
      </c>
      <c r="CG9" s="116">
        <v>0</v>
      </c>
      <c r="CH9" s="116">
        <f>SUM(BG9,+BO9,+CG9)</f>
        <v>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390</v>
      </c>
      <c r="CQ9" s="116">
        <f>SUM(AM9,+BO9)</f>
        <v>176473</v>
      </c>
      <c r="CR9" s="116">
        <f>SUM(AN9,+BP9)</f>
        <v>30366</v>
      </c>
      <c r="CS9" s="116">
        <f>SUM(AO9,+BQ9)</f>
        <v>3617</v>
      </c>
      <c r="CT9" s="116">
        <f>SUM(AP9,+BR9)</f>
        <v>26749</v>
      </c>
      <c r="CU9" s="116">
        <f>SUM(AQ9,+BS9)</f>
        <v>0</v>
      </c>
      <c r="CV9" s="116">
        <f>SUM(AR9,+BT9)</f>
        <v>0</v>
      </c>
      <c r="CW9" s="116">
        <f>SUM(AS9,+BU9)</f>
        <v>10181</v>
      </c>
      <c r="CX9" s="116">
        <f>SUM(AT9,+BV9)</f>
        <v>4246</v>
      </c>
      <c r="CY9" s="116">
        <f>SUM(AU9,+BW9)</f>
        <v>0</v>
      </c>
      <c r="CZ9" s="116">
        <f>SUM(AV9,+BX9)</f>
        <v>5935</v>
      </c>
      <c r="DA9" s="116">
        <f>SUM(AW9,+BY9)</f>
        <v>0</v>
      </c>
      <c r="DB9" s="116">
        <f>SUM(AX9,+BZ9)</f>
        <v>135926</v>
      </c>
      <c r="DC9" s="116">
        <f>SUM(AY9,+CA9)</f>
        <v>127268</v>
      </c>
      <c r="DD9" s="116">
        <f>SUM(AZ9,+CB9)</f>
        <v>0</v>
      </c>
      <c r="DE9" s="116">
        <f>SUM(BA9,+CC9)</f>
        <v>8658</v>
      </c>
      <c r="DF9" s="116">
        <f>SUM(BB9,+CD9)</f>
        <v>0</v>
      </c>
      <c r="DG9" s="117" t="s">
        <v>390</v>
      </c>
      <c r="DH9" s="116">
        <f>SUM(BD9,+CF9)</f>
        <v>0</v>
      </c>
      <c r="DI9" s="116">
        <f>SUM(BE9,+CG9)</f>
        <v>50838</v>
      </c>
      <c r="DJ9" s="116">
        <f>SUM(BF9,+CH9)</f>
        <v>227311</v>
      </c>
    </row>
    <row r="10" spans="1:114" ht="13.5" customHeight="1" x14ac:dyDescent="0.15">
      <c r="A10" s="114" t="s">
        <v>11</v>
      </c>
      <c r="B10" s="115" t="s">
        <v>342</v>
      </c>
      <c r="C10" s="114" t="s">
        <v>343</v>
      </c>
      <c r="D10" s="116">
        <f>SUM(E10,+L10)</f>
        <v>420710</v>
      </c>
      <c r="E10" s="116">
        <f>SUM(F10:I10)+K10</f>
        <v>359211</v>
      </c>
      <c r="F10" s="116">
        <v>1540</v>
      </c>
      <c r="G10" s="116">
        <v>0</v>
      </c>
      <c r="H10" s="116">
        <v>0</v>
      </c>
      <c r="I10" s="116">
        <v>186315</v>
      </c>
      <c r="J10" s="116">
        <v>550000</v>
      </c>
      <c r="K10" s="116">
        <v>171356</v>
      </c>
      <c r="L10" s="116">
        <v>61499</v>
      </c>
      <c r="M10" s="116">
        <f>SUM(N10,+U10)</f>
        <v>514399</v>
      </c>
      <c r="N10" s="116">
        <f>SUM(O10:R10,T10)</f>
        <v>514399</v>
      </c>
      <c r="O10" s="116">
        <v>0</v>
      </c>
      <c r="P10" s="116">
        <v>0</v>
      </c>
      <c r="Q10" s="116">
        <v>0</v>
      </c>
      <c r="R10" s="116">
        <v>514399</v>
      </c>
      <c r="S10" s="116">
        <v>312249</v>
      </c>
      <c r="T10" s="116">
        <v>0</v>
      </c>
      <c r="U10" s="116">
        <v>0</v>
      </c>
      <c r="V10" s="116">
        <f>+SUM(D10,M10)</f>
        <v>935109</v>
      </c>
      <c r="W10" s="116">
        <f>+SUM(E10,N10)</f>
        <v>873610</v>
      </c>
      <c r="X10" s="116">
        <f>+SUM(F10,O10)</f>
        <v>1540</v>
      </c>
      <c r="Y10" s="116">
        <f>+SUM(G10,P10)</f>
        <v>0</v>
      </c>
      <c r="Z10" s="116">
        <f>+SUM(H10,Q10)</f>
        <v>0</v>
      </c>
      <c r="AA10" s="116">
        <f>+SUM(I10,R10)</f>
        <v>700714</v>
      </c>
      <c r="AB10" s="116">
        <f>+SUM(J10,S10)</f>
        <v>862249</v>
      </c>
      <c r="AC10" s="116">
        <f>+SUM(K10,T10)</f>
        <v>171356</v>
      </c>
      <c r="AD10" s="116">
        <f>+SUM(L10,U10)</f>
        <v>61499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390</v>
      </c>
      <c r="AM10" s="116">
        <f>SUM(AN10,AS10,AW10,AX10,BD10)</f>
        <v>831176</v>
      </c>
      <c r="AN10" s="116">
        <f>SUM(AO10:AR10)</f>
        <v>89163</v>
      </c>
      <c r="AO10" s="116">
        <v>55848</v>
      </c>
      <c r="AP10" s="116">
        <v>0</v>
      </c>
      <c r="AQ10" s="116">
        <v>33315</v>
      </c>
      <c r="AR10" s="116">
        <v>0</v>
      </c>
      <c r="AS10" s="116">
        <f>SUM(AT10:AV10)</f>
        <v>23927</v>
      </c>
      <c r="AT10" s="116">
        <v>0</v>
      </c>
      <c r="AU10" s="116">
        <v>23795</v>
      </c>
      <c r="AV10" s="116">
        <v>132</v>
      </c>
      <c r="AW10" s="116">
        <v>0</v>
      </c>
      <c r="AX10" s="116">
        <f>SUM(AY10:BB10)</f>
        <v>718086</v>
      </c>
      <c r="AY10" s="116">
        <v>0</v>
      </c>
      <c r="AZ10" s="116">
        <v>669374</v>
      </c>
      <c r="BA10" s="116">
        <v>48712</v>
      </c>
      <c r="BB10" s="116">
        <v>0</v>
      </c>
      <c r="BC10" s="117" t="s">
        <v>390</v>
      </c>
      <c r="BD10" s="116">
        <v>0</v>
      </c>
      <c r="BE10" s="116">
        <v>139534</v>
      </c>
      <c r="BF10" s="116">
        <f>SUM(AE10,+AM10,+BE10)</f>
        <v>970710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390</v>
      </c>
      <c r="BO10" s="116">
        <f>SUM(BP10,BU10,BY10,BZ10,CF10)</f>
        <v>818878</v>
      </c>
      <c r="BP10" s="116">
        <f>SUM(BQ10:BT10)</f>
        <v>110975</v>
      </c>
      <c r="BQ10" s="116">
        <v>39660</v>
      </c>
      <c r="BR10" s="116">
        <v>71315</v>
      </c>
      <c r="BS10" s="116">
        <v>0</v>
      </c>
      <c r="BT10" s="116">
        <v>0</v>
      </c>
      <c r="BU10" s="116">
        <f>SUM(BV10:BX10)</f>
        <v>442567</v>
      </c>
      <c r="BV10" s="116">
        <v>8594</v>
      </c>
      <c r="BW10" s="116">
        <v>433973</v>
      </c>
      <c r="BX10" s="116">
        <v>0</v>
      </c>
      <c r="BY10" s="116">
        <v>0</v>
      </c>
      <c r="BZ10" s="116">
        <f>SUM(CA10:CD10)</f>
        <v>265336</v>
      </c>
      <c r="CA10" s="116">
        <v>161687</v>
      </c>
      <c r="CB10" s="116">
        <v>101579</v>
      </c>
      <c r="CC10" s="116">
        <v>0</v>
      </c>
      <c r="CD10" s="116">
        <v>2070</v>
      </c>
      <c r="CE10" s="117" t="s">
        <v>390</v>
      </c>
      <c r="CF10" s="116">
        <v>0</v>
      </c>
      <c r="CG10" s="116">
        <v>7770</v>
      </c>
      <c r="CH10" s="116">
        <f>SUM(BG10,+BO10,+CG10)</f>
        <v>826648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390</v>
      </c>
      <c r="CQ10" s="116">
        <f>SUM(AM10,+BO10)</f>
        <v>1650054</v>
      </c>
      <c r="CR10" s="116">
        <f>SUM(AN10,+BP10)</f>
        <v>200138</v>
      </c>
      <c r="CS10" s="116">
        <f>SUM(AO10,+BQ10)</f>
        <v>95508</v>
      </c>
      <c r="CT10" s="116">
        <f>SUM(AP10,+BR10)</f>
        <v>71315</v>
      </c>
      <c r="CU10" s="116">
        <f>SUM(AQ10,+BS10)</f>
        <v>33315</v>
      </c>
      <c r="CV10" s="116">
        <f>SUM(AR10,+BT10)</f>
        <v>0</v>
      </c>
      <c r="CW10" s="116">
        <f>SUM(AS10,+BU10)</f>
        <v>466494</v>
      </c>
      <c r="CX10" s="116">
        <f>SUM(AT10,+BV10)</f>
        <v>8594</v>
      </c>
      <c r="CY10" s="116">
        <f>SUM(AU10,+BW10)</f>
        <v>457768</v>
      </c>
      <c r="CZ10" s="116">
        <f>SUM(AV10,+BX10)</f>
        <v>132</v>
      </c>
      <c r="DA10" s="116">
        <f>SUM(AW10,+BY10)</f>
        <v>0</v>
      </c>
      <c r="DB10" s="116">
        <f>SUM(AX10,+BZ10)</f>
        <v>983422</v>
      </c>
      <c r="DC10" s="116">
        <f>SUM(AY10,+CA10)</f>
        <v>161687</v>
      </c>
      <c r="DD10" s="116">
        <f>SUM(AZ10,+CB10)</f>
        <v>770953</v>
      </c>
      <c r="DE10" s="116">
        <f>SUM(BA10,+CC10)</f>
        <v>48712</v>
      </c>
      <c r="DF10" s="116">
        <f>SUM(BB10,+CD10)</f>
        <v>2070</v>
      </c>
      <c r="DG10" s="117" t="s">
        <v>390</v>
      </c>
      <c r="DH10" s="116">
        <f>SUM(BD10,+CF10)</f>
        <v>0</v>
      </c>
      <c r="DI10" s="116">
        <f>SUM(BE10,+CG10)</f>
        <v>147304</v>
      </c>
      <c r="DJ10" s="116">
        <f>SUM(BF10,+CH10)</f>
        <v>1797358</v>
      </c>
    </row>
    <row r="11" spans="1:114" ht="13.5" customHeight="1" x14ac:dyDescent="0.15">
      <c r="A11" s="114" t="s">
        <v>11</v>
      </c>
      <c r="B11" s="115" t="s">
        <v>358</v>
      </c>
      <c r="C11" s="114" t="s">
        <v>359</v>
      </c>
      <c r="D11" s="116">
        <f>SUM(E11,+L11)</f>
        <v>120692</v>
      </c>
      <c r="E11" s="116">
        <f>SUM(F11:I11)+K11</f>
        <v>105985</v>
      </c>
      <c r="F11" s="116">
        <v>0</v>
      </c>
      <c r="G11" s="116">
        <v>0</v>
      </c>
      <c r="H11" s="116">
        <v>0</v>
      </c>
      <c r="I11" s="116">
        <v>25540</v>
      </c>
      <c r="J11" s="116">
        <v>345251</v>
      </c>
      <c r="K11" s="116">
        <v>80445</v>
      </c>
      <c r="L11" s="116">
        <v>14707</v>
      </c>
      <c r="M11" s="116">
        <f>SUM(N11,+U11)</f>
        <v>40477</v>
      </c>
      <c r="N11" s="116">
        <f>SUM(O11:R11,T11)</f>
        <v>40477</v>
      </c>
      <c r="O11" s="116">
        <v>0</v>
      </c>
      <c r="P11" s="116">
        <v>0</v>
      </c>
      <c r="Q11" s="116">
        <v>0</v>
      </c>
      <c r="R11" s="116">
        <v>2943</v>
      </c>
      <c r="S11" s="116">
        <v>156016</v>
      </c>
      <c r="T11" s="116">
        <v>37534</v>
      </c>
      <c r="U11" s="116">
        <v>0</v>
      </c>
      <c r="V11" s="116">
        <f>+SUM(D11,M11)</f>
        <v>161169</v>
      </c>
      <c r="W11" s="116">
        <f>+SUM(E11,N11)</f>
        <v>146462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28483</v>
      </c>
      <c r="AB11" s="116">
        <f>+SUM(J11,S11)</f>
        <v>501267</v>
      </c>
      <c r="AC11" s="116">
        <f>+SUM(K11,T11)</f>
        <v>117979</v>
      </c>
      <c r="AD11" s="116">
        <f>+SUM(L11,U11)</f>
        <v>14707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390</v>
      </c>
      <c r="AM11" s="116">
        <f>SUM(AN11,AS11,AW11,AX11,BD11)</f>
        <v>462523</v>
      </c>
      <c r="AN11" s="116">
        <f>SUM(AO11:AR11)</f>
        <v>94718</v>
      </c>
      <c r="AO11" s="116">
        <v>94718</v>
      </c>
      <c r="AP11" s="116">
        <v>0</v>
      </c>
      <c r="AQ11" s="116">
        <v>0</v>
      </c>
      <c r="AR11" s="116">
        <v>0</v>
      </c>
      <c r="AS11" s="116">
        <f>SUM(AT11:AV11)</f>
        <v>260924</v>
      </c>
      <c r="AT11" s="116">
        <v>0</v>
      </c>
      <c r="AU11" s="116">
        <v>260924</v>
      </c>
      <c r="AV11" s="116">
        <v>0</v>
      </c>
      <c r="AW11" s="116">
        <v>0</v>
      </c>
      <c r="AX11" s="116">
        <f>SUM(AY11:BB11)</f>
        <v>106881</v>
      </c>
      <c r="AY11" s="116">
        <v>0</v>
      </c>
      <c r="AZ11" s="116">
        <v>68388</v>
      </c>
      <c r="BA11" s="116">
        <v>38024</v>
      </c>
      <c r="BB11" s="116">
        <v>469</v>
      </c>
      <c r="BC11" s="117" t="s">
        <v>390</v>
      </c>
      <c r="BD11" s="116">
        <v>0</v>
      </c>
      <c r="BE11" s="116">
        <v>3420</v>
      </c>
      <c r="BF11" s="116">
        <f>SUM(AE11,+AM11,+BE11)</f>
        <v>465943</v>
      </c>
      <c r="BG11" s="116">
        <f>SUM(BH11,+BM11)</f>
        <v>14017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14017</v>
      </c>
      <c r="BN11" s="117" t="s">
        <v>390</v>
      </c>
      <c r="BO11" s="116">
        <f>SUM(BP11,BU11,BY11,BZ11,CF11)</f>
        <v>179057</v>
      </c>
      <c r="BP11" s="116">
        <f>SUM(BQ11:BT11)</f>
        <v>32784</v>
      </c>
      <c r="BQ11" s="116">
        <v>32784</v>
      </c>
      <c r="BR11" s="116">
        <v>0</v>
      </c>
      <c r="BS11" s="116">
        <v>0</v>
      </c>
      <c r="BT11" s="116">
        <v>0</v>
      </c>
      <c r="BU11" s="116">
        <f>SUM(BV11:BX11)</f>
        <v>107873</v>
      </c>
      <c r="BV11" s="116">
        <v>0</v>
      </c>
      <c r="BW11" s="116">
        <v>107873</v>
      </c>
      <c r="BX11" s="116">
        <v>0</v>
      </c>
      <c r="BY11" s="116">
        <v>0</v>
      </c>
      <c r="BZ11" s="116">
        <f>SUM(CA11:CD11)</f>
        <v>38400</v>
      </c>
      <c r="CA11" s="116">
        <v>0</v>
      </c>
      <c r="CB11" s="116">
        <v>35448</v>
      </c>
      <c r="CC11" s="116">
        <v>2556</v>
      </c>
      <c r="CD11" s="116">
        <v>396</v>
      </c>
      <c r="CE11" s="117" t="s">
        <v>390</v>
      </c>
      <c r="CF11" s="116">
        <v>0</v>
      </c>
      <c r="CG11" s="116">
        <v>3419</v>
      </c>
      <c r="CH11" s="116">
        <f>SUM(BG11,+BO11,+CG11)</f>
        <v>196493</v>
      </c>
      <c r="CI11" s="116">
        <f>SUM(AE11,+BG11)</f>
        <v>14017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14017</v>
      </c>
      <c r="CP11" s="117" t="s">
        <v>390</v>
      </c>
      <c r="CQ11" s="116">
        <f>SUM(AM11,+BO11)</f>
        <v>641580</v>
      </c>
      <c r="CR11" s="116">
        <f>SUM(AN11,+BP11)</f>
        <v>127502</v>
      </c>
      <c r="CS11" s="116">
        <f>SUM(AO11,+BQ11)</f>
        <v>127502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368797</v>
      </c>
      <c r="CX11" s="116">
        <f>SUM(AT11,+BV11)</f>
        <v>0</v>
      </c>
      <c r="CY11" s="116">
        <f>SUM(AU11,+BW11)</f>
        <v>368797</v>
      </c>
      <c r="CZ11" s="116">
        <f>SUM(AV11,+BX11)</f>
        <v>0</v>
      </c>
      <c r="DA11" s="116">
        <f>SUM(AW11,+BY11)</f>
        <v>0</v>
      </c>
      <c r="DB11" s="116">
        <f>SUM(AX11,+BZ11)</f>
        <v>145281</v>
      </c>
      <c r="DC11" s="116">
        <f>SUM(AY11,+CA11)</f>
        <v>0</v>
      </c>
      <c r="DD11" s="116">
        <f>SUM(AZ11,+CB11)</f>
        <v>103836</v>
      </c>
      <c r="DE11" s="116">
        <f>SUM(BA11,+CC11)</f>
        <v>40580</v>
      </c>
      <c r="DF11" s="116">
        <f>SUM(BB11,+CD11)</f>
        <v>865</v>
      </c>
      <c r="DG11" s="117" t="s">
        <v>390</v>
      </c>
      <c r="DH11" s="116">
        <f>SUM(BD11,+CF11)</f>
        <v>0</v>
      </c>
      <c r="DI11" s="116">
        <f>SUM(BE11,+CG11)</f>
        <v>6839</v>
      </c>
      <c r="DJ11" s="116">
        <f>SUM(BF11,+CH11)</f>
        <v>662436</v>
      </c>
    </row>
    <row r="12" spans="1:114" ht="13.5" customHeight="1" x14ac:dyDescent="0.15">
      <c r="A12" s="114" t="s">
        <v>11</v>
      </c>
      <c r="B12" s="115" t="s">
        <v>350</v>
      </c>
      <c r="C12" s="114" t="s">
        <v>351</v>
      </c>
      <c r="D12" s="116">
        <f>SUM(E12,+L12)</f>
        <v>218560</v>
      </c>
      <c r="E12" s="116">
        <f>SUM(F12:I12)+K12</f>
        <v>218560</v>
      </c>
      <c r="F12" s="116">
        <v>0</v>
      </c>
      <c r="G12" s="116">
        <v>0</v>
      </c>
      <c r="H12" s="116">
        <v>0</v>
      </c>
      <c r="I12" s="116">
        <v>146473</v>
      </c>
      <c r="J12" s="116">
        <v>908160</v>
      </c>
      <c r="K12" s="116">
        <v>72087</v>
      </c>
      <c r="L12" s="116">
        <v>0</v>
      </c>
      <c r="M12" s="116">
        <f>SUM(N12,+U12)</f>
        <v>12497</v>
      </c>
      <c r="N12" s="116">
        <f>SUM(O12:R12,T12)</f>
        <v>12497</v>
      </c>
      <c r="O12" s="116">
        <v>0</v>
      </c>
      <c r="P12" s="116">
        <v>0</v>
      </c>
      <c r="Q12" s="116">
        <v>0</v>
      </c>
      <c r="R12" s="116">
        <v>6782</v>
      </c>
      <c r="S12" s="116">
        <v>137086</v>
      </c>
      <c r="T12" s="116">
        <v>5715</v>
      </c>
      <c r="U12" s="116">
        <v>0</v>
      </c>
      <c r="V12" s="116">
        <f>+SUM(D12,M12)</f>
        <v>231057</v>
      </c>
      <c r="W12" s="116">
        <f>+SUM(E12,N12)</f>
        <v>231057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153255</v>
      </c>
      <c r="AB12" s="116">
        <f>+SUM(J12,S12)</f>
        <v>1045246</v>
      </c>
      <c r="AC12" s="116">
        <f>+SUM(K12,T12)</f>
        <v>77802</v>
      </c>
      <c r="AD12" s="116">
        <f>+SUM(L12,U12)</f>
        <v>0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390</v>
      </c>
      <c r="AM12" s="116">
        <f>SUM(AN12,AS12,AW12,AX12,BD12)</f>
        <v>1126720</v>
      </c>
      <c r="AN12" s="116">
        <f>SUM(AO12:AR12)</f>
        <v>24098</v>
      </c>
      <c r="AO12" s="116">
        <v>24098</v>
      </c>
      <c r="AP12" s="116">
        <v>0</v>
      </c>
      <c r="AQ12" s="116">
        <v>0</v>
      </c>
      <c r="AR12" s="116">
        <v>0</v>
      </c>
      <c r="AS12" s="116">
        <f>SUM(AT12:AV12)</f>
        <v>141796</v>
      </c>
      <c r="AT12" s="116">
        <v>0</v>
      </c>
      <c r="AU12" s="116">
        <v>141796</v>
      </c>
      <c r="AV12" s="116">
        <v>0</v>
      </c>
      <c r="AW12" s="116">
        <v>0</v>
      </c>
      <c r="AX12" s="116">
        <f>SUM(AY12:BB12)</f>
        <v>960826</v>
      </c>
      <c r="AY12" s="116">
        <v>0</v>
      </c>
      <c r="AZ12" s="116">
        <v>850128</v>
      </c>
      <c r="BA12" s="116">
        <v>108813</v>
      </c>
      <c r="BB12" s="116">
        <v>1885</v>
      </c>
      <c r="BC12" s="117" t="s">
        <v>390</v>
      </c>
      <c r="BD12" s="116">
        <v>0</v>
      </c>
      <c r="BE12" s="116">
        <v>0</v>
      </c>
      <c r="BF12" s="116">
        <f>SUM(AE12,+AM12,+BE12)</f>
        <v>1126720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390</v>
      </c>
      <c r="BO12" s="116">
        <f>SUM(BP12,BU12,BY12,BZ12,CF12)</f>
        <v>149583</v>
      </c>
      <c r="BP12" s="116">
        <f>SUM(BQ12:BT12)</f>
        <v>22654</v>
      </c>
      <c r="BQ12" s="116">
        <v>22654</v>
      </c>
      <c r="BR12" s="116">
        <v>0</v>
      </c>
      <c r="BS12" s="116">
        <v>0</v>
      </c>
      <c r="BT12" s="116">
        <v>0</v>
      </c>
      <c r="BU12" s="116">
        <f>SUM(BV12:BX12)</f>
        <v>38291</v>
      </c>
      <c r="BV12" s="116">
        <v>0</v>
      </c>
      <c r="BW12" s="116">
        <v>38291</v>
      </c>
      <c r="BX12" s="116">
        <v>0</v>
      </c>
      <c r="BY12" s="116">
        <v>0</v>
      </c>
      <c r="BZ12" s="116">
        <f>SUM(CA12:CD12)</f>
        <v>88638</v>
      </c>
      <c r="CA12" s="116">
        <v>0</v>
      </c>
      <c r="CB12" s="116">
        <v>70290</v>
      </c>
      <c r="CC12" s="116">
        <v>2772</v>
      </c>
      <c r="CD12" s="116">
        <v>15576</v>
      </c>
      <c r="CE12" s="117" t="s">
        <v>390</v>
      </c>
      <c r="CF12" s="116">
        <v>0</v>
      </c>
      <c r="CG12" s="116">
        <v>0</v>
      </c>
      <c r="CH12" s="116">
        <f>SUM(BG12,+BO12,+CG12)</f>
        <v>149583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390</v>
      </c>
      <c r="CQ12" s="116">
        <f>SUM(AM12,+BO12)</f>
        <v>1276303</v>
      </c>
      <c r="CR12" s="116">
        <f>SUM(AN12,+BP12)</f>
        <v>46752</v>
      </c>
      <c r="CS12" s="116">
        <f>SUM(AO12,+BQ12)</f>
        <v>46752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180087</v>
      </c>
      <c r="CX12" s="116">
        <f>SUM(AT12,+BV12)</f>
        <v>0</v>
      </c>
      <c r="CY12" s="116">
        <f>SUM(AU12,+BW12)</f>
        <v>180087</v>
      </c>
      <c r="CZ12" s="116">
        <f>SUM(AV12,+BX12)</f>
        <v>0</v>
      </c>
      <c r="DA12" s="116">
        <f>SUM(AW12,+BY12)</f>
        <v>0</v>
      </c>
      <c r="DB12" s="116">
        <f>SUM(AX12,+BZ12)</f>
        <v>1049464</v>
      </c>
      <c r="DC12" s="116">
        <f>SUM(AY12,+CA12)</f>
        <v>0</v>
      </c>
      <c r="DD12" s="116">
        <f>SUM(AZ12,+CB12)</f>
        <v>920418</v>
      </c>
      <c r="DE12" s="116">
        <f>SUM(BA12,+CC12)</f>
        <v>111585</v>
      </c>
      <c r="DF12" s="116">
        <f>SUM(BB12,+CD12)</f>
        <v>17461</v>
      </c>
      <c r="DG12" s="117" t="s">
        <v>390</v>
      </c>
      <c r="DH12" s="116">
        <f>SUM(BD12,+CF12)</f>
        <v>0</v>
      </c>
      <c r="DI12" s="116">
        <f>SUM(BE12,+CG12)</f>
        <v>0</v>
      </c>
      <c r="DJ12" s="116">
        <f>SUM(BF12,+CH12)</f>
        <v>1276303</v>
      </c>
    </row>
    <row r="13" spans="1:114" ht="13.5" customHeight="1" x14ac:dyDescent="0.15">
      <c r="A13" s="114" t="s">
        <v>11</v>
      </c>
      <c r="B13" s="115" t="s">
        <v>338</v>
      </c>
      <c r="C13" s="114" t="s">
        <v>339</v>
      </c>
      <c r="D13" s="116">
        <f>SUM(E13,+L13)</f>
        <v>1136076</v>
      </c>
      <c r="E13" s="116">
        <f>SUM(F13:I13)+K13</f>
        <v>1136076</v>
      </c>
      <c r="F13" s="116">
        <v>111321</v>
      </c>
      <c r="G13" s="116">
        <v>0</v>
      </c>
      <c r="H13" s="116">
        <v>418000</v>
      </c>
      <c r="I13" s="116">
        <v>351512</v>
      </c>
      <c r="J13" s="116">
        <v>2236332</v>
      </c>
      <c r="K13" s="116">
        <v>255243</v>
      </c>
      <c r="L13" s="116">
        <v>0</v>
      </c>
      <c r="M13" s="116">
        <f>SUM(N13,+U13)</f>
        <v>3887</v>
      </c>
      <c r="N13" s="116">
        <f>SUM(O13:R13,T13)</f>
        <v>3887</v>
      </c>
      <c r="O13" s="116">
        <v>0</v>
      </c>
      <c r="P13" s="116">
        <v>0</v>
      </c>
      <c r="Q13" s="116">
        <v>0</v>
      </c>
      <c r="R13" s="116">
        <v>2494</v>
      </c>
      <c r="S13" s="116">
        <v>474826</v>
      </c>
      <c r="T13" s="116">
        <v>1393</v>
      </c>
      <c r="U13" s="116">
        <v>0</v>
      </c>
      <c r="V13" s="116">
        <f>+SUM(D13,M13)</f>
        <v>1139963</v>
      </c>
      <c r="W13" s="116">
        <f>+SUM(E13,N13)</f>
        <v>1139963</v>
      </c>
      <c r="X13" s="116">
        <f>+SUM(F13,O13)</f>
        <v>111321</v>
      </c>
      <c r="Y13" s="116">
        <f>+SUM(G13,P13)</f>
        <v>0</v>
      </c>
      <c r="Z13" s="116">
        <f>+SUM(H13,Q13)</f>
        <v>418000</v>
      </c>
      <c r="AA13" s="116">
        <f>+SUM(I13,R13)</f>
        <v>354006</v>
      </c>
      <c r="AB13" s="116">
        <f>+SUM(J13,S13)</f>
        <v>2711158</v>
      </c>
      <c r="AC13" s="116">
        <f>+SUM(K13,T13)</f>
        <v>256636</v>
      </c>
      <c r="AD13" s="116">
        <f>+SUM(L13,U13)</f>
        <v>0</v>
      </c>
      <c r="AE13" s="116">
        <f>SUM(AF13,+AK13)</f>
        <v>1091652</v>
      </c>
      <c r="AF13" s="116">
        <f>SUM(AG13:AJ13)</f>
        <v>1091542</v>
      </c>
      <c r="AG13" s="116">
        <v>0</v>
      </c>
      <c r="AH13" s="116">
        <v>435800</v>
      </c>
      <c r="AI13" s="116">
        <v>0</v>
      </c>
      <c r="AJ13" s="116">
        <v>655742</v>
      </c>
      <c r="AK13" s="116">
        <v>110</v>
      </c>
      <c r="AL13" s="117" t="s">
        <v>390</v>
      </c>
      <c r="AM13" s="116">
        <f>SUM(AN13,AS13,AW13,AX13,BD13)</f>
        <v>2280593</v>
      </c>
      <c r="AN13" s="116">
        <f>SUM(AO13:AR13)</f>
        <v>72236</v>
      </c>
      <c r="AO13" s="116">
        <v>72236</v>
      </c>
      <c r="AP13" s="116">
        <v>0</v>
      </c>
      <c r="AQ13" s="116">
        <v>0</v>
      </c>
      <c r="AR13" s="116">
        <v>0</v>
      </c>
      <c r="AS13" s="116">
        <f>SUM(AT13:AV13)</f>
        <v>256207</v>
      </c>
      <c r="AT13" s="116">
        <v>0</v>
      </c>
      <c r="AU13" s="116">
        <v>256207</v>
      </c>
      <c r="AV13" s="116">
        <v>0</v>
      </c>
      <c r="AW13" s="116">
        <v>0</v>
      </c>
      <c r="AX13" s="116">
        <f>SUM(AY13:BB13)</f>
        <v>1952150</v>
      </c>
      <c r="AY13" s="116">
        <v>0</v>
      </c>
      <c r="AZ13" s="116">
        <v>1901140</v>
      </c>
      <c r="BA13" s="116">
        <v>35962</v>
      </c>
      <c r="BB13" s="116">
        <v>15048</v>
      </c>
      <c r="BC13" s="117" t="s">
        <v>390</v>
      </c>
      <c r="BD13" s="116">
        <v>0</v>
      </c>
      <c r="BE13" s="116">
        <v>163</v>
      </c>
      <c r="BF13" s="116">
        <f>SUM(AE13,+AM13,+BE13)</f>
        <v>3372408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390</v>
      </c>
      <c r="BO13" s="116">
        <f>SUM(BP13,BU13,BY13,BZ13,CF13)</f>
        <v>478713</v>
      </c>
      <c r="BP13" s="116">
        <f>SUM(BQ13:BT13)</f>
        <v>12320</v>
      </c>
      <c r="BQ13" s="116">
        <v>12320</v>
      </c>
      <c r="BR13" s="116">
        <v>0</v>
      </c>
      <c r="BS13" s="116">
        <v>0</v>
      </c>
      <c r="BT13" s="116">
        <v>0</v>
      </c>
      <c r="BU13" s="116">
        <f>SUM(BV13:BX13)</f>
        <v>565</v>
      </c>
      <c r="BV13" s="116">
        <v>0</v>
      </c>
      <c r="BW13" s="116">
        <v>565</v>
      </c>
      <c r="BX13" s="116">
        <v>0</v>
      </c>
      <c r="BY13" s="116">
        <v>0</v>
      </c>
      <c r="BZ13" s="116">
        <f>SUM(CA13:CD13)</f>
        <v>465828</v>
      </c>
      <c r="CA13" s="116">
        <v>0</v>
      </c>
      <c r="CB13" s="116">
        <v>465828</v>
      </c>
      <c r="CC13" s="116">
        <v>0</v>
      </c>
      <c r="CD13" s="116">
        <v>0</v>
      </c>
      <c r="CE13" s="117" t="s">
        <v>390</v>
      </c>
      <c r="CF13" s="116">
        <v>0</v>
      </c>
      <c r="CG13" s="116">
        <v>0</v>
      </c>
      <c r="CH13" s="116">
        <f>SUM(BG13,+BO13,+CG13)</f>
        <v>478713</v>
      </c>
      <c r="CI13" s="116">
        <f>SUM(AE13,+BG13)</f>
        <v>1091652</v>
      </c>
      <c r="CJ13" s="116">
        <f>SUM(AF13,+BH13)</f>
        <v>1091542</v>
      </c>
      <c r="CK13" s="116">
        <f>SUM(AG13,+BI13)</f>
        <v>0</v>
      </c>
      <c r="CL13" s="116">
        <f>SUM(AH13,+BJ13)</f>
        <v>435800</v>
      </c>
      <c r="CM13" s="116">
        <f>SUM(AI13,+BK13)</f>
        <v>0</v>
      </c>
      <c r="CN13" s="116">
        <f>SUM(AJ13,+BL13)</f>
        <v>655742</v>
      </c>
      <c r="CO13" s="116">
        <f>SUM(AK13,+BM13)</f>
        <v>110</v>
      </c>
      <c r="CP13" s="117" t="s">
        <v>390</v>
      </c>
      <c r="CQ13" s="116">
        <f>SUM(AM13,+BO13)</f>
        <v>2759306</v>
      </c>
      <c r="CR13" s="116">
        <f>SUM(AN13,+BP13)</f>
        <v>84556</v>
      </c>
      <c r="CS13" s="116">
        <f>SUM(AO13,+BQ13)</f>
        <v>84556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256772</v>
      </c>
      <c r="CX13" s="116">
        <f>SUM(AT13,+BV13)</f>
        <v>0</v>
      </c>
      <c r="CY13" s="116">
        <f>SUM(AU13,+BW13)</f>
        <v>256772</v>
      </c>
      <c r="CZ13" s="116">
        <f>SUM(AV13,+BX13)</f>
        <v>0</v>
      </c>
      <c r="DA13" s="116">
        <f>SUM(AW13,+BY13)</f>
        <v>0</v>
      </c>
      <c r="DB13" s="116">
        <f>SUM(AX13,+BZ13)</f>
        <v>2417978</v>
      </c>
      <c r="DC13" s="116">
        <f>SUM(AY13,+CA13)</f>
        <v>0</v>
      </c>
      <c r="DD13" s="116">
        <f>SUM(AZ13,+CB13)</f>
        <v>2366968</v>
      </c>
      <c r="DE13" s="116">
        <f>SUM(BA13,+CC13)</f>
        <v>35962</v>
      </c>
      <c r="DF13" s="116">
        <f>SUM(BB13,+CD13)</f>
        <v>15048</v>
      </c>
      <c r="DG13" s="117" t="s">
        <v>390</v>
      </c>
      <c r="DH13" s="116">
        <f>SUM(BD13,+CF13)</f>
        <v>0</v>
      </c>
      <c r="DI13" s="116">
        <f>SUM(BE13,+CG13)</f>
        <v>163</v>
      </c>
      <c r="DJ13" s="116">
        <f>SUM(BF13,+CH13)</f>
        <v>3851121</v>
      </c>
    </row>
    <row r="14" spans="1:114" ht="13.5" customHeight="1" x14ac:dyDescent="0.15">
      <c r="A14" s="114"/>
      <c r="B14" s="115"/>
      <c r="C14" s="114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7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7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7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7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7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7"/>
      <c r="DH14" s="116"/>
      <c r="DI14" s="116"/>
      <c r="DJ14" s="116"/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3">
    <sortCondition ref="A8:A13"/>
    <sortCondition ref="B8:B13"/>
    <sortCondition ref="C8:C13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2" man="1"/>
    <brk id="30" min="1" max="12" man="1"/>
    <brk id="38" min="1" max="12" man="1"/>
    <brk id="66" min="1" max="12" man="1"/>
    <brk id="94" min="1" max="1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栃木県</v>
      </c>
      <c r="B7" s="132" t="str">
        <f>'廃棄物事業経費（市町村）'!B7</f>
        <v>09000</v>
      </c>
      <c r="C7" s="131" t="s">
        <v>33</v>
      </c>
      <c r="D7" s="133">
        <f>SUM(E7,+L7)</f>
        <v>36893513</v>
      </c>
      <c r="E7" s="133">
        <f>+SUM(F7:I7,K7)</f>
        <v>10148103.300000001</v>
      </c>
      <c r="F7" s="133">
        <f t="shared" ref="F7:L7" si="0">SUM(F$8:F$257)</f>
        <v>1467979</v>
      </c>
      <c r="G7" s="133">
        <f t="shared" si="0"/>
        <v>17883</v>
      </c>
      <c r="H7" s="133">
        <f t="shared" si="0"/>
        <v>1466900</v>
      </c>
      <c r="I7" s="133">
        <f t="shared" si="0"/>
        <v>3945615.9</v>
      </c>
      <c r="J7" s="133">
        <f t="shared" si="0"/>
        <v>5048673</v>
      </c>
      <c r="K7" s="133">
        <f t="shared" si="0"/>
        <v>3249725.4</v>
      </c>
      <c r="L7" s="133">
        <f t="shared" si="0"/>
        <v>26745409.699999999</v>
      </c>
      <c r="M7" s="133">
        <f>SUM(N7,+U7)</f>
        <v>4464005</v>
      </c>
      <c r="N7" s="133">
        <f>+SUM(O7:R7,T7)</f>
        <v>1385953.3</v>
      </c>
      <c r="O7" s="133">
        <f t="shared" ref="O7:U7" si="1">SUM(O$8:O$257)</f>
        <v>0</v>
      </c>
      <c r="P7" s="133">
        <f t="shared" si="1"/>
        <v>0</v>
      </c>
      <c r="Q7" s="133">
        <f t="shared" si="1"/>
        <v>641100</v>
      </c>
      <c r="R7" s="133">
        <f t="shared" si="1"/>
        <v>690666.3</v>
      </c>
      <c r="S7" s="133">
        <f t="shared" si="1"/>
        <v>1485270</v>
      </c>
      <c r="T7" s="133">
        <f t="shared" si="1"/>
        <v>54187</v>
      </c>
      <c r="U7" s="133">
        <f t="shared" si="1"/>
        <v>3078051.7</v>
      </c>
      <c r="V7" s="133">
        <f t="shared" ref="V7:AB7" si="2">+SUM(D7,M7)</f>
        <v>41357518</v>
      </c>
      <c r="W7" s="133">
        <f t="shared" si="2"/>
        <v>11534056.600000001</v>
      </c>
      <c r="X7" s="133">
        <f t="shared" si="2"/>
        <v>1467979</v>
      </c>
      <c r="Y7" s="133">
        <f t="shared" si="2"/>
        <v>17883</v>
      </c>
      <c r="Z7" s="133">
        <f t="shared" si="2"/>
        <v>2108000</v>
      </c>
      <c r="AA7" s="133">
        <f t="shared" si="2"/>
        <v>4636282.2</v>
      </c>
      <c r="AB7" s="133">
        <f t="shared" si="2"/>
        <v>6533943</v>
      </c>
      <c r="AC7" s="133">
        <f>+SUM(K7,T7)</f>
        <v>3303912.4</v>
      </c>
      <c r="AD7" s="133">
        <f>+SUM(L7,U7)</f>
        <v>29823461.399999999</v>
      </c>
    </row>
    <row r="8" spans="1:32" ht="13.5" customHeight="1" x14ac:dyDescent="0.15">
      <c r="A8" s="114" t="s">
        <v>11</v>
      </c>
      <c r="B8" s="115" t="s">
        <v>323</v>
      </c>
      <c r="C8" s="114" t="s">
        <v>324</v>
      </c>
      <c r="D8" s="116">
        <f>SUM(E8,+L8)</f>
        <v>6932633</v>
      </c>
      <c r="E8" s="116">
        <f>+SUM(F8:I8,K8)</f>
        <v>3225845</v>
      </c>
      <c r="F8" s="116">
        <v>8719</v>
      </c>
      <c r="G8" s="116">
        <v>0</v>
      </c>
      <c r="H8" s="116">
        <v>913200</v>
      </c>
      <c r="I8" s="116">
        <v>937948</v>
      </c>
      <c r="J8" s="116"/>
      <c r="K8" s="116">
        <v>1365978</v>
      </c>
      <c r="L8" s="116">
        <v>3706788</v>
      </c>
      <c r="M8" s="116">
        <f>SUM(N8,+U8)</f>
        <v>828973</v>
      </c>
      <c r="N8" s="116">
        <f>+SUM(O8:R8,T8)</f>
        <v>549909</v>
      </c>
      <c r="O8" s="116">
        <v>0</v>
      </c>
      <c r="P8" s="116">
        <v>0</v>
      </c>
      <c r="Q8" s="116">
        <v>479600</v>
      </c>
      <c r="R8" s="116">
        <v>70309</v>
      </c>
      <c r="S8" s="116"/>
      <c r="T8" s="116">
        <v>0</v>
      </c>
      <c r="U8" s="116">
        <v>279064</v>
      </c>
      <c r="V8" s="116">
        <f>+SUM(D8,M8)</f>
        <v>7761606</v>
      </c>
      <c r="W8" s="116">
        <f>+SUM(E8,N8)</f>
        <v>3775754</v>
      </c>
      <c r="X8" s="116">
        <f>+SUM(F8,O8)</f>
        <v>8719</v>
      </c>
      <c r="Y8" s="116">
        <f>+SUM(G8,P8)</f>
        <v>0</v>
      </c>
      <c r="Z8" s="116">
        <f>+SUM(H8,Q8)</f>
        <v>1392800</v>
      </c>
      <c r="AA8" s="116">
        <f>+SUM(I8,R8)</f>
        <v>1008257</v>
      </c>
      <c r="AB8" s="116">
        <f>+SUM(J8,S8)</f>
        <v>0</v>
      </c>
      <c r="AC8" s="116">
        <f>+SUM(K8,T8)</f>
        <v>1365978</v>
      </c>
      <c r="AD8" s="116">
        <f>+SUM(L8,U8)</f>
        <v>3985852</v>
      </c>
      <c r="AE8" s="206" t="s">
        <v>325</v>
      </c>
    </row>
    <row r="9" spans="1:32" ht="13.5" customHeight="1" x14ac:dyDescent="0.15">
      <c r="A9" s="114" t="s">
        <v>11</v>
      </c>
      <c r="B9" s="115" t="s">
        <v>326</v>
      </c>
      <c r="C9" s="114" t="s">
        <v>327</v>
      </c>
      <c r="D9" s="116">
        <f>SUM(E9,+L9)</f>
        <v>1686160</v>
      </c>
      <c r="E9" s="116">
        <f>+SUM(F9:I9,K9)</f>
        <v>361560</v>
      </c>
      <c r="F9" s="116">
        <v>0</v>
      </c>
      <c r="G9" s="116">
        <v>0</v>
      </c>
      <c r="H9" s="116">
        <v>106800</v>
      </c>
      <c r="I9" s="116">
        <v>115517</v>
      </c>
      <c r="J9" s="116"/>
      <c r="K9" s="116">
        <v>139243</v>
      </c>
      <c r="L9" s="116">
        <v>1324600</v>
      </c>
      <c r="M9" s="116">
        <f>SUM(N9,+U9)</f>
        <v>402968</v>
      </c>
      <c r="N9" s="116">
        <f>+SUM(O9:R9,T9)</f>
        <v>116607</v>
      </c>
      <c r="O9" s="116">
        <v>0</v>
      </c>
      <c r="P9" s="116">
        <v>0</v>
      </c>
      <c r="Q9" s="116">
        <v>78200</v>
      </c>
      <c r="R9" s="116">
        <v>38400</v>
      </c>
      <c r="S9" s="116"/>
      <c r="T9" s="116">
        <v>7</v>
      </c>
      <c r="U9" s="116">
        <v>286361</v>
      </c>
      <c r="V9" s="116">
        <f>+SUM(D9,M9)</f>
        <v>2089128</v>
      </c>
      <c r="W9" s="116">
        <f>+SUM(E9,N9)</f>
        <v>478167</v>
      </c>
      <c r="X9" s="116">
        <f>+SUM(F9,O9)</f>
        <v>0</v>
      </c>
      <c r="Y9" s="116">
        <f>+SUM(G9,P9)</f>
        <v>0</v>
      </c>
      <c r="Z9" s="116">
        <f>+SUM(H9,Q9)</f>
        <v>185000</v>
      </c>
      <c r="AA9" s="116">
        <f>+SUM(I9,R9)</f>
        <v>153917</v>
      </c>
      <c r="AB9" s="116">
        <f>+SUM(J9,S9)</f>
        <v>0</v>
      </c>
      <c r="AC9" s="116">
        <f>+SUM(K9,T9)</f>
        <v>139250</v>
      </c>
      <c r="AD9" s="116">
        <f>+SUM(L9,U9)</f>
        <v>1610961</v>
      </c>
      <c r="AE9" s="206" t="s">
        <v>325</v>
      </c>
    </row>
    <row r="10" spans="1:32" ht="13.5" customHeight="1" x14ac:dyDescent="0.15">
      <c r="A10" s="114" t="s">
        <v>11</v>
      </c>
      <c r="B10" s="115" t="s">
        <v>328</v>
      </c>
      <c r="C10" s="114" t="s">
        <v>329</v>
      </c>
      <c r="D10" s="116">
        <f>SUM(E10,+L10)</f>
        <v>7438250</v>
      </c>
      <c r="E10" s="116">
        <f>+SUM(F10:I10,K10)</f>
        <v>1457297</v>
      </c>
      <c r="F10" s="116">
        <v>1008400</v>
      </c>
      <c r="G10" s="116">
        <v>0</v>
      </c>
      <c r="H10" s="116">
        <v>0</v>
      </c>
      <c r="I10" s="116">
        <v>297475</v>
      </c>
      <c r="J10" s="116"/>
      <c r="K10" s="116">
        <v>151422</v>
      </c>
      <c r="L10" s="116">
        <v>5980953</v>
      </c>
      <c r="M10" s="116">
        <f>SUM(N10,+U10)</f>
        <v>352230</v>
      </c>
      <c r="N10" s="116">
        <f>+SUM(O10:R10,T10)</f>
        <v>9054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9054</v>
      </c>
      <c r="U10" s="116">
        <v>343176</v>
      </c>
      <c r="V10" s="116">
        <f>+SUM(D10,M10)</f>
        <v>7790480</v>
      </c>
      <c r="W10" s="116">
        <f>+SUM(E10,N10)</f>
        <v>1466351</v>
      </c>
      <c r="X10" s="116">
        <f>+SUM(F10,O10)</f>
        <v>1008400</v>
      </c>
      <c r="Y10" s="116">
        <f>+SUM(G10,P10)</f>
        <v>0</v>
      </c>
      <c r="Z10" s="116">
        <f>+SUM(H10,Q10)</f>
        <v>0</v>
      </c>
      <c r="AA10" s="116">
        <f>+SUM(I10,R10)</f>
        <v>297475</v>
      </c>
      <c r="AB10" s="116">
        <f>+SUM(J10,S10)</f>
        <v>0</v>
      </c>
      <c r="AC10" s="116">
        <f>+SUM(K10,T10)</f>
        <v>160476</v>
      </c>
      <c r="AD10" s="116">
        <f>+SUM(L10,U10)</f>
        <v>6324129</v>
      </c>
      <c r="AE10" s="206" t="s">
        <v>325</v>
      </c>
    </row>
    <row r="11" spans="1:32" ht="13.5" customHeight="1" x14ac:dyDescent="0.15">
      <c r="A11" s="114" t="s">
        <v>11</v>
      </c>
      <c r="B11" s="115" t="s">
        <v>330</v>
      </c>
      <c r="C11" s="114" t="s">
        <v>331</v>
      </c>
      <c r="D11" s="116">
        <f>SUM(E11,+L11)</f>
        <v>2087728</v>
      </c>
      <c r="E11" s="116">
        <f>+SUM(F11:I11,K11)</f>
        <v>816828</v>
      </c>
      <c r="F11" s="116">
        <v>0</v>
      </c>
      <c r="G11" s="116">
        <v>13114</v>
      </c>
      <c r="H11" s="116">
        <v>0</v>
      </c>
      <c r="I11" s="116">
        <v>286900</v>
      </c>
      <c r="J11" s="116"/>
      <c r="K11" s="116">
        <v>516814</v>
      </c>
      <c r="L11" s="116">
        <v>1270900</v>
      </c>
      <c r="M11" s="116">
        <f>SUM(N11,+U11)</f>
        <v>154237</v>
      </c>
      <c r="N11" s="116">
        <f>+SUM(O11:R11,T11)</f>
        <v>61</v>
      </c>
      <c r="O11" s="116">
        <v>0</v>
      </c>
      <c r="P11" s="116">
        <v>0</v>
      </c>
      <c r="Q11" s="116">
        <v>0</v>
      </c>
      <c r="R11" s="116">
        <v>0</v>
      </c>
      <c r="S11" s="116"/>
      <c r="T11" s="116">
        <v>61</v>
      </c>
      <c r="U11" s="116">
        <v>154176</v>
      </c>
      <c r="V11" s="116">
        <f>+SUM(D11,M11)</f>
        <v>2241965</v>
      </c>
      <c r="W11" s="116">
        <f>+SUM(E11,N11)</f>
        <v>816889</v>
      </c>
      <c r="X11" s="116">
        <f>+SUM(F11,O11)</f>
        <v>0</v>
      </c>
      <c r="Y11" s="116">
        <f>+SUM(G11,P11)</f>
        <v>13114</v>
      </c>
      <c r="Z11" s="116">
        <f>+SUM(H11,Q11)</f>
        <v>0</v>
      </c>
      <c r="AA11" s="116">
        <f>+SUM(I11,R11)</f>
        <v>286900</v>
      </c>
      <c r="AB11" s="116">
        <f>+SUM(J11,S11)</f>
        <v>0</v>
      </c>
      <c r="AC11" s="116">
        <f>+SUM(K11,T11)</f>
        <v>516875</v>
      </c>
      <c r="AD11" s="116">
        <f>+SUM(L11,U11)</f>
        <v>1425076</v>
      </c>
      <c r="AE11" s="206" t="s">
        <v>325</v>
      </c>
    </row>
    <row r="12" spans="1:32" ht="13.5" customHeight="1" x14ac:dyDescent="0.15">
      <c r="A12" s="114" t="s">
        <v>11</v>
      </c>
      <c r="B12" s="115" t="s">
        <v>332</v>
      </c>
      <c r="C12" s="114" t="s">
        <v>333</v>
      </c>
      <c r="D12" s="116">
        <f>SUM(E12,+L12)</f>
        <v>1826153</v>
      </c>
      <c r="E12" s="116">
        <f>+SUM(F12:I12,K12)</f>
        <v>390834</v>
      </c>
      <c r="F12" s="116">
        <v>26873</v>
      </c>
      <c r="G12" s="116">
        <v>0</v>
      </c>
      <c r="H12" s="116">
        <v>0</v>
      </c>
      <c r="I12" s="116">
        <v>297411</v>
      </c>
      <c r="J12" s="116"/>
      <c r="K12" s="116">
        <v>66550</v>
      </c>
      <c r="L12" s="116">
        <v>1435319</v>
      </c>
      <c r="M12" s="116">
        <f>SUM(N12,+U12)</f>
        <v>261326</v>
      </c>
      <c r="N12" s="116">
        <f>+SUM(O12:R12,T12)</f>
        <v>29332</v>
      </c>
      <c r="O12" s="116">
        <v>0</v>
      </c>
      <c r="P12" s="116">
        <v>0</v>
      </c>
      <c r="Q12" s="116">
        <v>0</v>
      </c>
      <c r="R12" s="116">
        <v>28909</v>
      </c>
      <c r="S12" s="116"/>
      <c r="T12" s="116">
        <v>423</v>
      </c>
      <c r="U12" s="116">
        <v>231994</v>
      </c>
      <c r="V12" s="116">
        <f>+SUM(D12,M12)</f>
        <v>2087479</v>
      </c>
      <c r="W12" s="116">
        <f>+SUM(E12,N12)</f>
        <v>420166</v>
      </c>
      <c r="X12" s="116">
        <f>+SUM(F12,O12)</f>
        <v>26873</v>
      </c>
      <c r="Y12" s="116">
        <f>+SUM(G12,P12)</f>
        <v>0</v>
      </c>
      <c r="Z12" s="116">
        <f>+SUM(H12,Q12)</f>
        <v>0</v>
      </c>
      <c r="AA12" s="116">
        <f>+SUM(I12,R12)</f>
        <v>326320</v>
      </c>
      <c r="AB12" s="116">
        <f>+SUM(J12,S12)</f>
        <v>0</v>
      </c>
      <c r="AC12" s="116">
        <f>+SUM(K12,T12)</f>
        <v>66973</v>
      </c>
      <c r="AD12" s="116">
        <f>+SUM(L12,U12)</f>
        <v>1667313</v>
      </c>
      <c r="AE12" s="206" t="s">
        <v>325</v>
      </c>
    </row>
    <row r="13" spans="1:32" ht="13.5" customHeight="1" x14ac:dyDescent="0.15">
      <c r="A13" s="114" t="s">
        <v>11</v>
      </c>
      <c r="B13" s="115" t="s">
        <v>334</v>
      </c>
      <c r="C13" s="114" t="s">
        <v>335</v>
      </c>
      <c r="D13" s="116">
        <f>SUM(E13,+L13)</f>
        <v>1865502</v>
      </c>
      <c r="E13" s="116">
        <f>+SUM(F13:I13,K13)</f>
        <v>377518.30000000005</v>
      </c>
      <c r="F13" s="116">
        <v>0</v>
      </c>
      <c r="G13" s="116">
        <v>0</v>
      </c>
      <c r="H13" s="116">
        <v>0</v>
      </c>
      <c r="I13" s="116">
        <v>279196.90000000002</v>
      </c>
      <c r="J13" s="116"/>
      <c r="K13" s="116">
        <v>98321.4</v>
      </c>
      <c r="L13" s="116">
        <v>1487983.7</v>
      </c>
      <c r="M13" s="116">
        <f>SUM(N13,+U13)</f>
        <v>221360</v>
      </c>
      <c r="N13" s="116">
        <f>+SUM(O13:R13,T13)</f>
        <v>25761.3</v>
      </c>
      <c r="O13" s="116">
        <v>0</v>
      </c>
      <c r="P13" s="116">
        <v>0</v>
      </c>
      <c r="Q13" s="116">
        <v>0</v>
      </c>
      <c r="R13" s="116">
        <v>25761.3</v>
      </c>
      <c r="S13" s="116"/>
      <c r="T13" s="116">
        <v>0</v>
      </c>
      <c r="U13" s="116">
        <v>195598.7</v>
      </c>
      <c r="V13" s="116">
        <f>+SUM(D13,M13)</f>
        <v>2086862</v>
      </c>
      <c r="W13" s="116">
        <f>+SUM(E13,N13)</f>
        <v>403279.60000000003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304958.2</v>
      </c>
      <c r="AB13" s="116">
        <f>+SUM(J13,S13)</f>
        <v>0</v>
      </c>
      <c r="AC13" s="116">
        <f>+SUM(K13,T13)</f>
        <v>98321.4</v>
      </c>
      <c r="AD13" s="116">
        <f>+SUM(L13,U13)</f>
        <v>1683582.4</v>
      </c>
      <c r="AE13" s="206" t="s">
        <v>325</v>
      </c>
    </row>
    <row r="14" spans="1:32" ht="13.5" customHeight="1" x14ac:dyDescent="0.15">
      <c r="A14" s="114" t="s">
        <v>11</v>
      </c>
      <c r="B14" s="115" t="s">
        <v>336</v>
      </c>
      <c r="C14" s="114" t="s">
        <v>337</v>
      </c>
      <c r="D14" s="116">
        <f>SUM(E14,+L14)</f>
        <v>2125322</v>
      </c>
      <c r="E14" s="116">
        <f>+SUM(F14:I14,K14)</f>
        <v>3891</v>
      </c>
      <c r="F14" s="116">
        <v>0</v>
      </c>
      <c r="G14" s="116">
        <v>0</v>
      </c>
      <c r="H14" s="116">
        <v>0</v>
      </c>
      <c r="I14" s="116">
        <v>3891</v>
      </c>
      <c r="J14" s="116"/>
      <c r="K14" s="116">
        <v>0</v>
      </c>
      <c r="L14" s="116">
        <v>2121431</v>
      </c>
      <c r="M14" s="116">
        <f>SUM(N14,+U14)</f>
        <v>279778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279778</v>
      </c>
      <c r="V14" s="116">
        <f>+SUM(D14,M14)</f>
        <v>2405100</v>
      </c>
      <c r="W14" s="116">
        <f>+SUM(E14,N14)</f>
        <v>3891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3891</v>
      </c>
      <c r="AB14" s="116">
        <f>+SUM(J14,S14)</f>
        <v>0</v>
      </c>
      <c r="AC14" s="116">
        <f>+SUM(K14,T14)</f>
        <v>0</v>
      </c>
      <c r="AD14" s="116">
        <f>+SUM(L14,U14)</f>
        <v>2401209</v>
      </c>
      <c r="AE14" s="206" t="s">
        <v>325</v>
      </c>
    </row>
    <row r="15" spans="1:32" ht="13.5" customHeight="1" x14ac:dyDescent="0.15">
      <c r="A15" s="114" t="s">
        <v>11</v>
      </c>
      <c r="B15" s="115" t="s">
        <v>340</v>
      </c>
      <c r="C15" s="114" t="s">
        <v>341</v>
      </c>
      <c r="D15" s="116">
        <f>SUM(E15,+L15)</f>
        <v>666267</v>
      </c>
      <c r="E15" s="116">
        <f>+SUM(F15:I15,K15)</f>
        <v>133031</v>
      </c>
      <c r="F15" s="116">
        <v>0</v>
      </c>
      <c r="G15" s="116">
        <v>0</v>
      </c>
      <c r="H15" s="116">
        <v>0</v>
      </c>
      <c r="I15" s="116">
        <v>130836</v>
      </c>
      <c r="J15" s="116"/>
      <c r="K15" s="116">
        <v>2195</v>
      </c>
      <c r="L15" s="116">
        <v>533236</v>
      </c>
      <c r="M15" s="116">
        <f>SUM(N15,+U15)</f>
        <v>133374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133374</v>
      </c>
      <c r="V15" s="116">
        <f>+SUM(D15,M15)</f>
        <v>799641</v>
      </c>
      <c r="W15" s="116">
        <f>+SUM(E15,N15)</f>
        <v>133031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130836</v>
      </c>
      <c r="AB15" s="116">
        <f>+SUM(J15,S15)</f>
        <v>0</v>
      </c>
      <c r="AC15" s="116">
        <f>+SUM(K15,T15)</f>
        <v>2195</v>
      </c>
      <c r="AD15" s="116">
        <f>+SUM(L15,U15)</f>
        <v>666610</v>
      </c>
      <c r="AE15" s="206" t="s">
        <v>325</v>
      </c>
    </row>
    <row r="16" spans="1:32" ht="13.5" customHeight="1" x14ac:dyDescent="0.15">
      <c r="A16" s="114" t="s">
        <v>11</v>
      </c>
      <c r="B16" s="115" t="s">
        <v>344</v>
      </c>
      <c r="C16" s="114" t="s">
        <v>345</v>
      </c>
      <c r="D16" s="116">
        <f>SUM(E16,+L16)</f>
        <v>904576</v>
      </c>
      <c r="E16" s="116">
        <f>+SUM(F16:I16,K16)</f>
        <v>7880</v>
      </c>
      <c r="F16" s="116">
        <v>0</v>
      </c>
      <c r="G16" s="116">
        <v>0</v>
      </c>
      <c r="H16" s="116">
        <v>0</v>
      </c>
      <c r="I16" s="116">
        <v>971</v>
      </c>
      <c r="J16" s="116"/>
      <c r="K16" s="116">
        <v>6909</v>
      </c>
      <c r="L16" s="116">
        <v>896696</v>
      </c>
      <c r="M16" s="116">
        <f>SUM(N16,+U16)</f>
        <v>123970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123970</v>
      </c>
      <c r="V16" s="116">
        <f>+SUM(D16,M16)</f>
        <v>1028546</v>
      </c>
      <c r="W16" s="116">
        <f>+SUM(E16,N16)</f>
        <v>7880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971</v>
      </c>
      <c r="AB16" s="116">
        <f>+SUM(J16,S16)</f>
        <v>0</v>
      </c>
      <c r="AC16" s="116">
        <f>+SUM(K16,T16)</f>
        <v>6909</v>
      </c>
      <c r="AD16" s="116">
        <f>+SUM(L16,U16)</f>
        <v>1020666</v>
      </c>
      <c r="AE16" s="206" t="s">
        <v>325</v>
      </c>
    </row>
    <row r="17" spans="1:31" ht="13.5" customHeight="1" x14ac:dyDescent="0.15">
      <c r="A17" s="114" t="s">
        <v>11</v>
      </c>
      <c r="B17" s="115" t="s">
        <v>348</v>
      </c>
      <c r="C17" s="114" t="s">
        <v>349</v>
      </c>
      <c r="D17" s="116">
        <f>SUM(E17,+L17)</f>
        <v>330326</v>
      </c>
      <c r="E17" s="116">
        <f>+SUM(F17:I17,K17)</f>
        <v>49547</v>
      </c>
      <c r="F17" s="116">
        <v>0</v>
      </c>
      <c r="G17" s="116">
        <v>0</v>
      </c>
      <c r="H17" s="116">
        <v>0</v>
      </c>
      <c r="I17" s="116">
        <v>49547</v>
      </c>
      <c r="J17" s="116"/>
      <c r="K17" s="116">
        <v>0</v>
      </c>
      <c r="L17" s="116">
        <v>280779</v>
      </c>
      <c r="M17" s="116">
        <f>SUM(N17,+U17)</f>
        <v>36563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36563</v>
      </c>
      <c r="V17" s="116">
        <f>+SUM(D17,M17)</f>
        <v>366889</v>
      </c>
      <c r="W17" s="116">
        <f>+SUM(E17,N17)</f>
        <v>49547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49547</v>
      </c>
      <c r="AB17" s="116">
        <f>+SUM(J17,S17)</f>
        <v>0</v>
      </c>
      <c r="AC17" s="116">
        <f>+SUM(K17,T17)</f>
        <v>0</v>
      </c>
      <c r="AD17" s="116">
        <f>+SUM(L17,U17)</f>
        <v>317342</v>
      </c>
      <c r="AE17" s="206" t="s">
        <v>325</v>
      </c>
    </row>
    <row r="18" spans="1:31" ht="13.5" customHeight="1" x14ac:dyDescent="0.15">
      <c r="A18" s="114" t="s">
        <v>11</v>
      </c>
      <c r="B18" s="115" t="s">
        <v>352</v>
      </c>
      <c r="C18" s="114" t="s">
        <v>353</v>
      </c>
      <c r="D18" s="116">
        <f>SUM(E18,+L18)</f>
        <v>4765267</v>
      </c>
      <c r="E18" s="116">
        <f>+SUM(F18:I18,K18)</f>
        <v>812457</v>
      </c>
      <c r="F18" s="116">
        <v>278210</v>
      </c>
      <c r="G18" s="116">
        <v>0</v>
      </c>
      <c r="H18" s="116">
        <v>0</v>
      </c>
      <c r="I18" s="116">
        <v>424313</v>
      </c>
      <c r="J18" s="116"/>
      <c r="K18" s="116">
        <v>109934</v>
      </c>
      <c r="L18" s="116">
        <v>3952810</v>
      </c>
      <c r="M18" s="116">
        <f>SUM(N18,+U18)</f>
        <v>181453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181453</v>
      </c>
      <c r="V18" s="116">
        <f>+SUM(D18,M18)</f>
        <v>4946720</v>
      </c>
      <c r="W18" s="116">
        <f>+SUM(E18,N18)</f>
        <v>812457</v>
      </c>
      <c r="X18" s="116">
        <f>+SUM(F18,O18)</f>
        <v>278210</v>
      </c>
      <c r="Y18" s="116">
        <f>+SUM(G18,P18)</f>
        <v>0</v>
      </c>
      <c r="Z18" s="116">
        <f>+SUM(H18,Q18)</f>
        <v>0</v>
      </c>
      <c r="AA18" s="116">
        <f>+SUM(I18,R18)</f>
        <v>424313</v>
      </c>
      <c r="AB18" s="116">
        <f>+SUM(J18,S18)</f>
        <v>0</v>
      </c>
      <c r="AC18" s="116">
        <f>+SUM(K18,T18)</f>
        <v>109934</v>
      </c>
      <c r="AD18" s="116">
        <f>+SUM(L18,U18)</f>
        <v>4134263</v>
      </c>
      <c r="AE18" s="206" t="s">
        <v>325</v>
      </c>
    </row>
    <row r="19" spans="1:31" ht="13.5" customHeight="1" x14ac:dyDescent="0.15">
      <c r="A19" s="114" t="s">
        <v>11</v>
      </c>
      <c r="B19" s="115" t="s">
        <v>354</v>
      </c>
      <c r="C19" s="114" t="s">
        <v>355</v>
      </c>
      <c r="D19" s="116">
        <f>SUM(E19,+L19)</f>
        <v>541862</v>
      </c>
      <c r="E19" s="116">
        <f>+SUM(F19:I19,K19)</f>
        <v>78158</v>
      </c>
      <c r="F19" s="116">
        <v>0</v>
      </c>
      <c r="G19" s="116">
        <v>0</v>
      </c>
      <c r="H19" s="116">
        <v>0</v>
      </c>
      <c r="I19" s="116">
        <v>74355</v>
      </c>
      <c r="J19" s="116"/>
      <c r="K19" s="116">
        <v>3803</v>
      </c>
      <c r="L19" s="116">
        <v>463704</v>
      </c>
      <c r="M19" s="116">
        <f>SUM(N19,+U19)</f>
        <v>43355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43355</v>
      </c>
      <c r="V19" s="116">
        <f>+SUM(D19,M19)</f>
        <v>585217</v>
      </c>
      <c r="W19" s="116">
        <f>+SUM(E19,N19)</f>
        <v>78158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74355</v>
      </c>
      <c r="AB19" s="116">
        <f>+SUM(J19,S19)</f>
        <v>0</v>
      </c>
      <c r="AC19" s="116">
        <f>+SUM(K19,T19)</f>
        <v>3803</v>
      </c>
      <c r="AD19" s="116">
        <f>+SUM(L19,U19)</f>
        <v>507059</v>
      </c>
      <c r="AE19" s="206" t="s">
        <v>325</v>
      </c>
    </row>
    <row r="20" spans="1:31" ht="13.5" customHeight="1" x14ac:dyDescent="0.15">
      <c r="A20" s="114" t="s">
        <v>11</v>
      </c>
      <c r="B20" s="115" t="s">
        <v>356</v>
      </c>
      <c r="C20" s="114" t="s">
        <v>357</v>
      </c>
      <c r="D20" s="116">
        <f>SUM(E20,+L20)</f>
        <v>288132</v>
      </c>
      <c r="E20" s="116">
        <f>+SUM(F20:I20,K20)</f>
        <v>15251</v>
      </c>
      <c r="F20" s="116">
        <v>0</v>
      </c>
      <c r="G20" s="116">
        <v>0</v>
      </c>
      <c r="H20" s="116">
        <v>0</v>
      </c>
      <c r="I20" s="116">
        <v>248</v>
      </c>
      <c r="J20" s="116"/>
      <c r="K20" s="116">
        <v>15003</v>
      </c>
      <c r="L20" s="116">
        <v>272881</v>
      </c>
      <c r="M20" s="116">
        <f>SUM(N20,+U20)</f>
        <v>96917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96917</v>
      </c>
      <c r="V20" s="116">
        <f>+SUM(D20,M20)</f>
        <v>385049</v>
      </c>
      <c r="W20" s="116">
        <f>+SUM(E20,N20)</f>
        <v>15251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248</v>
      </c>
      <c r="AB20" s="116">
        <f>+SUM(J20,S20)</f>
        <v>0</v>
      </c>
      <c r="AC20" s="116">
        <f>+SUM(K20,T20)</f>
        <v>15003</v>
      </c>
      <c r="AD20" s="116">
        <f>+SUM(L20,U20)</f>
        <v>369798</v>
      </c>
      <c r="AE20" s="206" t="s">
        <v>325</v>
      </c>
    </row>
    <row r="21" spans="1:31" ht="13.5" customHeight="1" x14ac:dyDescent="0.15">
      <c r="A21" s="114" t="s">
        <v>11</v>
      </c>
      <c r="B21" s="115" t="s">
        <v>360</v>
      </c>
      <c r="C21" s="114" t="s">
        <v>361</v>
      </c>
      <c r="D21" s="116">
        <f>SUM(E21,+L21)</f>
        <v>637984</v>
      </c>
      <c r="E21" s="116">
        <f>+SUM(F21:I21,K21)</f>
        <v>236</v>
      </c>
      <c r="F21" s="116">
        <v>0</v>
      </c>
      <c r="G21" s="116">
        <v>0</v>
      </c>
      <c r="H21" s="116">
        <v>0</v>
      </c>
      <c r="I21" s="116">
        <v>0</v>
      </c>
      <c r="J21" s="116"/>
      <c r="K21" s="116">
        <v>236</v>
      </c>
      <c r="L21" s="116">
        <v>637748</v>
      </c>
      <c r="M21" s="116">
        <f>SUM(N21,+U21)</f>
        <v>84859</v>
      </c>
      <c r="N21" s="116">
        <f>+SUM(O21:R21,T21)</f>
        <v>2</v>
      </c>
      <c r="O21" s="116">
        <v>0</v>
      </c>
      <c r="P21" s="116">
        <v>0</v>
      </c>
      <c r="Q21" s="116">
        <v>0</v>
      </c>
      <c r="R21" s="116">
        <v>2</v>
      </c>
      <c r="S21" s="116"/>
      <c r="T21" s="116">
        <v>0</v>
      </c>
      <c r="U21" s="116">
        <v>84857</v>
      </c>
      <c r="V21" s="116">
        <f>+SUM(D21,M21)</f>
        <v>722843</v>
      </c>
      <c r="W21" s="116">
        <f>+SUM(E21,N21)</f>
        <v>238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2</v>
      </c>
      <c r="AB21" s="116">
        <f>+SUM(J21,S21)</f>
        <v>0</v>
      </c>
      <c r="AC21" s="116">
        <f>+SUM(K21,T21)</f>
        <v>236</v>
      </c>
      <c r="AD21" s="116">
        <f>+SUM(L21,U21)</f>
        <v>722605</v>
      </c>
      <c r="AE21" s="206" t="s">
        <v>325</v>
      </c>
    </row>
    <row r="22" spans="1:31" ht="13.5" customHeight="1" x14ac:dyDescent="0.15">
      <c r="A22" s="114" t="s">
        <v>11</v>
      </c>
      <c r="B22" s="115" t="s">
        <v>362</v>
      </c>
      <c r="C22" s="114" t="s">
        <v>363</v>
      </c>
      <c r="D22" s="116">
        <f>SUM(E22,+L22)</f>
        <v>290889</v>
      </c>
      <c r="E22" s="116">
        <f>+SUM(F22:I22,K22)</f>
        <v>32833</v>
      </c>
      <c r="F22" s="116">
        <v>32322</v>
      </c>
      <c r="G22" s="116">
        <v>0</v>
      </c>
      <c r="H22" s="116">
        <v>0</v>
      </c>
      <c r="I22" s="116">
        <v>283</v>
      </c>
      <c r="J22" s="116"/>
      <c r="K22" s="116">
        <v>228</v>
      </c>
      <c r="L22" s="116">
        <v>258056</v>
      </c>
      <c r="M22" s="116">
        <f>SUM(N22,+U22)</f>
        <v>67344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67344</v>
      </c>
      <c r="V22" s="116">
        <f>+SUM(D22,M22)</f>
        <v>358233</v>
      </c>
      <c r="W22" s="116">
        <f>+SUM(E22,N22)</f>
        <v>32833</v>
      </c>
      <c r="X22" s="116">
        <f>+SUM(F22,O22)</f>
        <v>32322</v>
      </c>
      <c r="Y22" s="116">
        <f>+SUM(G22,P22)</f>
        <v>0</v>
      </c>
      <c r="Z22" s="116">
        <f>+SUM(H22,Q22)</f>
        <v>0</v>
      </c>
      <c r="AA22" s="116">
        <f>+SUM(I22,R22)</f>
        <v>283</v>
      </c>
      <c r="AB22" s="116">
        <f>+SUM(J22,S22)</f>
        <v>0</v>
      </c>
      <c r="AC22" s="116">
        <f>+SUM(K22,T22)</f>
        <v>228</v>
      </c>
      <c r="AD22" s="116">
        <f>+SUM(L22,U22)</f>
        <v>325400</v>
      </c>
      <c r="AE22" s="206" t="s">
        <v>325</v>
      </c>
    </row>
    <row r="23" spans="1:31" ht="13.5" customHeight="1" x14ac:dyDescent="0.15">
      <c r="A23" s="114" t="s">
        <v>11</v>
      </c>
      <c r="B23" s="115" t="s">
        <v>365</v>
      </c>
      <c r="C23" s="114" t="s">
        <v>366</v>
      </c>
      <c r="D23" s="116">
        <f>SUM(E23,+L23)</f>
        <v>135116</v>
      </c>
      <c r="E23" s="116">
        <f>+SUM(F23:I23,K23)</f>
        <v>3629</v>
      </c>
      <c r="F23" s="116">
        <v>0</v>
      </c>
      <c r="G23" s="116">
        <v>0</v>
      </c>
      <c r="H23" s="116">
        <v>0</v>
      </c>
      <c r="I23" s="116">
        <v>3629</v>
      </c>
      <c r="J23" s="116"/>
      <c r="K23" s="116">
        <v>0</v>
      </c>
      <c r="L23" s="116">
        <v>131487</v>
      </c>
      <c r="M23" s="116">
        <f>SUM(N23,+U23)</f>
        <v>57304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57304</v>
      </c>
      <c r="V23" s="116">
        <f>+SUM(D23,M23)</f>
        <v>192420</v>
      </c>
      <c r="W23" s="116">
        <f>+SUM(E23,N23)</f>
        <v>3629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3629</v>
      </c>
      <c r="AB23" s="116">
        <f>+SUM(J23,S23)</f>
        <v>0</v>
      </c>
      <c r="AC23" s="116">
        <f>+SUM(K23,T23)</f>
        <v>0</v>
      </c>
      <c r="AD23" s="116">
        <f>+SUM(L23,U23)</f>
        <v>188791</v>
      </c>
      <c r="AE23" s="206" t="s">
        <v>325</v>
      </c>
    </row>
    <row r="24" spans="1:31" ht="13.5" customHeight="1" x14ac:dyDescent="0.15">
      <c r="A24" s="114" t="s">
        <v>11</v>
      </c>
      <c r="B24" s="115" t="s">
        <v>369</v>
      </c>
      <c r="C24" s="114" t="s">
        <v>370</v>
      </c>
      <c r="D24" s="116">
        <f>SUM(E24,+L24)</f>
        <v>69532</v>
      </c>
      <c r="E24" s="116">
        <f>+SUM(F24:I24,K24)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6"/>
      <c r="K24" s="116">
        <v>0</v>
      </c>
      <c r="L24" s="116">
        <v>69532</v>
      </c>
      <c r="M24" s="116">
        <f>SUM(N24,+U24)</f>
        <v>30912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30912</v>
      </c>
      <c r="V24" s="116">
        <f>+SUM(D24,M24)</f>
        <v>100444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6">
        <f>+SUM(J24,S24)</f>
        <v>0</v>
      </c>
      <c r="AC24" s="116">
        <f>+SUM(K24,T24)</f>
        <v>0</v>
      </c>
      <c r="AD24" s="116">
        <f>+SUM(L24,U24)</f>
        <v>100444</v>
      </c>
      <c r="AE24" s="206" t="s">
        <v>325</v>
      </c>
    </row>
    <row r="25" spans="1:31" ht="13.5" customHeight="1" x14ac:dyDescent="0.15">
      <c r="A25" s="114" t="s">
        <v>11</v>
      </c>
      <c r="B25" s="115" t="s">
        <v>372</v>
      </c>
      <c r="C25" s="114" t="s">
        <v>373</v>
      </c>
      <c r="D25" s="116">
        <f>SUM(E25,+L25)</f>
        <v>72000</v>
      </c>
      <c r="E25" s="116">
        <f>+SUM(F25:I25,K25)</f>
        <v>149</v>
      </c>
      <c r="F25" s="116">
        <v>0</v>
      </c>
      <c r="G25" s="116">
        <v>0</v>
      </c>
      <c r="H25" s="116">
        <v>0</v>
      </c>
      <c r="I25" s="116">
        <v>0</v>
      </c>
      <c r="J25" s="116"/>
      <c r="K25" s="116">
        <v>149</v>
      </c>
      <c r="L25" s="116">
        <v>71851</v>
      </c>
      <c r="M25" s="116">
        <f>SUM(N25,+U25)</f>
        <v>38346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38346</v>
      </c>
      <c r="V25" s="116">
        <f>+SUM(D25,M25)</f>
        <v>110346</v>
      </c>
      <c r="W25" s="116">
        <f>+SUM(E25,N25)</f>
        <v>149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0</v>
      </c>
      <c r="AB25" s="116">
        <f>+SUM(J25,S25)</f>
        <v>0</v>
      </c>
      <c r="AC25" s="116">
        <f>+SUM(K25,T25)</f>
        <v>149</v>
      </c>
      <c r="AD25" s="116">
        <f>+SUM(L25,U25)</f>
        <v>110197</v>
      </c>
      <c r="AE25" s="206" t="s">
        <v>325</v>
      </c>
    </row>
    <row r="26" spans="1:31" ht="13.5" customHeight="1" x14ac:dyDescent="0.15">
      <c r="A26" s="114" t="s">
        <v>11</v>
      </c>
      <c r="B26" s="115" t="s">
        <v>375</v>
      </c>
      <c r="C26" s="114" t="s">
        <v>376</v>
      </c>
      <c r="D26" s="116">
        <f>SUM(E26,+L26)</f>
        <v>86551</v>
      </c>
      <c r="E26" s="116">
        <f>+SUM(F26:I26,K26)</f>
        <v>0</v>
      </c>
      <c r="F26" s="116">
        <v>0</v>
      </c>
      <c r="G26" s="116">
        <v>0</v>
      </c>
      <c r="H26" s="116">
        <v>0</v>
      </c>
      <c r="I26" s="116">
        <v>0</v>
      </c>
      <c r="J26" s="116"/>
      <c r="K26" s="116">
        <v>0</v>
      </c>
      <c r="L26" s="116">
        <v>86551</v>
      </c>
      <c r="M26" s="116">
        <f>SUM(N26,+U26)</f>
        <v>52313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52313</v>
      </c>
      <c r="V26" s="116">
        <f>+SUM(D26,M26)</f>
        <v>138864</v>
      </c>
      <c r="W26" s="116">
        <f>+SUM(E26,N26)</f>
        <v>0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0</v>
      </c>
      <c r="AB26" s="116">
        <f>+SUM(J26,S26)</f>
        <v>0</v>
      </c>
      <c r="AC26" s="116">
        <f>+SUM(K26,T26)</f>
        <v>0</v>
      </c>
      <c r="AD26" s="116">
        <f>+SUM(L26,U26)</f>
        <v>138864</v>
      </c>
      <c r="AE26" s="206" t="s">
        <v>325</v>
      </c>
    </row>
    <row r="27" spans="1:31" ht="13.5" customHeight="1" x14ac:dyDescent="0.15">
      <c r="A27" s="114" t="s">
        <v>11</v>
      </c>
      <c r="B27" s="115" t="s">
        <v>378</v>
      </c>
      <c r="C27" s="114" t="s">
        <v>379</v>
      </c>
      <c r="D27" s="116">
        <f>SUM(E27,+L27)</f>
        <v>460196</v>
      </c>
      <c r="E27" s="116">
        <f>+SUM(F27:I27,K27)</f>
        <v>142709</v>
      </c>
      <c r="F27" s="116">
        <v>0</v>
      </c>
      <c r="G27" s="116">
        <v>0</v>
      </c>
      <c r="H27" s="116">
        <v>28900</v>
      </c>
      <c r="I27" s="116">
        <v>68363</v>
      </c>
      <c r="J27" s="116"/>
      <c r="K27" s="116">
        <v>45446</v>
      </c>
      <c r="L27" s="116">
        <v>317487</v>
      </c>
      <c r="M27" s="116">
        <f>SUM(N27,+U27)</f>
        <v>101081</v>
      </c>
      <c r="N27" s="116">
        <f>+SUM(O27:R27,T27)</f>
        <v>667</v>
      </c>
      <c r="O27" s="116">
        <v>0</v>
      </c>
      <c r="P27" s="116">
        <v>0</v>
      </c>
      <c r="Q27" s="116">
        <v>0</v>
      </c>
      <c r="R27" s="116">
        <v>667</v>
      </c>
      <c r="S27" s="116"/>
      <c r="T27" s="116">
        <v>0</v>
      </c>
      <c r="U27" s="116">
        <v>100414</v>
      </c>
      <c r="V27" s="116">
        <f>+SUM(D27,M27)</f>
        <v>561277</v>
      </c>
      <c r="W27" s="116">
        <f>+SUM(E27,N27)</f>
        <v>143376</v>
      </c>
      <c r="X27" s="116">
        <f>+SUM(F27,O27)</f>
        <v>0</v>
      </c>
      <c r="Y27" s="116">
        <f>+SUM(G27,P27)</f>
        <v>0</v>
      </c>
      <c r="Z27" s="116">
        <f>+SUM(H27,Q27)</f>
        <v>28900</v>
      </c>
      <c r="AA27" s="116">
        <f>+SUM(I27,R27)</f>
        <v>69030</v>
      </c>
      <c r="AB27" s="116">
        <f>+SUM(J27,S27)</f>
        <v>0</v>
      </c>
      <c r="AC27" s="116">
        <f>+SUM(K27,T27)</f>
        <v>45446</v>
      </c>
      <c r="AD27" s="116">
        <f>+SUM(L27,U27)</f>
        <v>417901</v>
      </c>
      <c r="AE27" s="206" t="s">
        <v>325</v>
      </c>
    </row>
    <row r="28" spans="1:31" ht="13.5" customHeight="1" x14ac:dyDescent="0.15">
      <c r="A28" s="114" t="s">
        <v>11</v>
      </c>
      <c r="B28" s="115" t="s">
        <v>380</v>
      </c>
      <c r="C28" s="114" t="s">
        <v>381</v>
      </c>
      <c r="D28" s="116">
        <f>SUM(E28,+L28)</f>
        <v>236680</v>
      </c>
      <c r="E28" s="116">
        <f>+SUM(F28:I28,K28)</f>
        <v>220</v>
      </c>
      <c r="F28" s="116">
        <v>0</v>
      </c>
      <c r="G28" s="116">
        <v>0</v>
      </c>
      <c r="H28" s="116">
        <v>0</v>
      </c>
      <c r="I28" s="116">
        <v>220</v>
      </c>
      <c r="J28" s="116"/>
      <c r="K28" s="116">
        <v>0</v>
      </c>
      <c r="L28" s="116">
        <v>236460</v>
      </c>
      <c r="M28" s="116">
        <f>SUM(N28,+U28)</f>
        <v>44845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44845</v>
      </c>
      <c r="V28" s="116">
        <f>+SUM(D28,M28)</f>
        <v>281525</v>
      </c>
      <c r="W28" s="116">
        <f>+SUM(E28,N28)</f>
        <v>220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220</v>
      </c>
      <c r="AB28" s="116">
        <f>+SUM(J28,S28)</f>
        <v>0</v>
      </c>
      <c r="AC28" s="116">
        <f>+SUM(K28,T28)</f>
        <v>0</v>
      </c>
      <c r="AD28" s="116">
        <f>+SUM(L28,U28)</f>
        <v>281305</v>
      </c>
      <c r="AE28" s="206" t="s">
        <v>325</v>
      </c>
    </row>
    <row r="29" spans="1:31" ht="13.5" customHeight="1" x14ac:dyDescent="0.15">
      <c r="A29" s="114" t="s">
        <v>11</v>
      </c>
      <c r="B29" s="115" t="s">
        <v>382</v>
      </c>
      <c r="C29" s="114" t="s">
        <v>383</v>
      </c>
      <c r="D29" s="116">
        <f>SUM(E29,+L29)</f>
        <v>109352</v>
      </c>
      <c r="E29" s="116">
        <f>+SUM(F29:I29,K29)</f>
        <v>10231</v>
      </c>
      <c r="F29" s="116">
        <v>0</v>
      </c>
      <c r="G29" s="116">
        <v>1800</v>
      </c>
      <c r="H29" s="116">
        <v>0</v>
      </c>
      <c r="I29" s="116">
        <v>8431</v>
      </c>
      <c r="J29" s="116"/>
      <c r="K29" s="116">
        <v>0</v>
      </c>
      <c r="L29" s="116">
        <v>99121</v>
      </c>
      <c r="M29" s="116">
        <f>SUM(N29,+U29)</f>
        <v>26667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26667</v>
      </c>
      <c r="V29" s="116">
        <f>+SUM(D29,M29)</f>
        <v>136019</v>
      </c>
      <c r="W29" s="116">
        <f>+SUM(E29,N29)</f>
        <v>10231</v>
      </c>
      <c r="X29" s="116">
        <f>+SUM(F29,O29)</f>
        <v>0</v>
      </c>
      <c r="Y29" s="116">
        <f>+SUM(G29,P29)</f>
        <v>1800</v>
      </c>
      <c r="Z29" s="116">
        <f>+SUM(H29,Q29)</f>
        <v>0</v>
      </c>
      <c r="AA29" s="116">
        <f>+SUM(I29,R29)</f>
        <v>8431</v>
      </c>
      <c r="AB29" s="116">
        <f>+SUM(J29,S29)</f>
        <v>0</v>
      </c>
      <c r="AC29" s="116">
        <f>+SUM(K29,T29)</f>
        <v>0</v>
      </c>
      <c r="AD29" s="116">
        <f>+SUM(L29,U29)</f>
        <v>125788</v>
      </c>
      <c r="AE29" s="206" t="s">
        <v>325</v>
      </c>
    </row>
    <row r="30" spans="1:31" ht="13.5" customHeight="1" x14ac:dyDescent="0.15">
      <c r="A30" s="114" t="s">
        <v>11</v>
      </c>
      <c r="B30" s="115" t="s">
        <v>384</v>
      </c>
      <c r="C30" s="114" t="s">
        <v>385</v>
      </c>
      <c r="D30" s="116">
        <f>SUM(E30,+L30)</f>
        <v>373913</v>
      </c>
      <c r="E30" s="116">
        <f>+SUM(F30:I30,K30)</f>
        <v>47568</v>
      </c>
      <c r="F30" s="116">
        <v>0</v>
      </c>
      <c r="G30" s="116">
        <v>2969</v>
      </c>
      <c r="H30" s="116">
        <v>0</v>
      </c>
      <c r="I30" s="116">
        <v>38841</v>
      </c>
      <c r="J30" s="116"/>
      <c r="K30" s="116">
        <v>5758</v>
      </c>
      <c r="L30" s="116">
        <v>326345</v>
      </c>
      <c r="M30" s="116">
        <f>SUM(N30,+U30)</f>
        <v>30501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30501</v>
      </c>
      <c r="V30" s="116">
        <f>+SUM(D30,M30)</f>
        <v>404414</v>
      </c>
      <c r="W30" s="116">
        <f>+SUM(E30,N30)</f>
        <v>47568</v>
      </c>
      <c r="X30" s="116">
        <f>+SUM(F30,O30)</f>
        <v>0</v>
      </c>
      <c r="Y30" s="116">
        <f>+SUM(G30,P30)</f>
        <v>2969</v>
      </c>
      <c r="Z30" s="116">
        <f>+SUM(H30,Q30)</f>
        <v>0</v>
      </c>
      <c r="AA30" s="116">
        <f>+SUM(I30,R30)</f>
        <v>38841</v>
      </c>
      <c r="AB30" s="116">
        <f>+SUM(J30,S30)</f>
        <v>0</v>
      </c>
      <c r="AC30" s="116">
        <f>+SUM(K30,T30)</f>
        <v>5758</v>
      </c>
      <c r="AD30" s="116">
        <f>+SUM(L30,U30)</f>
        <v>356846</v>
      </c>
      <c r="AE30" s="206" t="s">
        <v>325</v>
      </c>
    </row>
    <row r="31" spans="1:31" ht="13.5" customHeight="1" x14ac:dyDescent="0.15">
      <c r="A31" s="114" t="s">
        <v>11</v>
      </c>
      <c r="B31" s="115" t="s">
        <v>386</v>
      </c>
      <c r="C31" s="114" t="s">
        <v>387</v>
      </c>
      <c r="D31" s="116">
        <f>SUM(E31,+L31)</f>
        <v>543269</v>
      </c>
      <c r="E31" s="116">
        <f>+SUM(F31:I31,K31)</f>
        <v>121649</v>
      </c>
      <c r="F31" s="116">
        <v>0</v>
      </c>
      <c r="G31" s="116">
        <v>0</v>
      </c>
      <c r="H31" s="116">
        <v>0</v>
      </c>
      <c r="I31" s="116">
        <v>115528</v>
      </c>
      <c r="J31" s="116"/>
      <c r="K31" s="116">
        <v>6121</v>
      </c>
      <c r="L31" s="116">
        <v>421620</v>
      </c>
      <c r="M31" s="116">
        <f>SUM(N31,+U31)</f>
        <v>99670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99670</v>
      </c>
      <c r="V31" s="116">
        <f>+SUM(D31,M31)</f>
        <v>642939</v>
      </c>
      <c r="W31" s="116">
        <f>+SUM(E31,N31)</f>
        <v>121649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115528</v>
      </c>
      <c r="AB31" s="116">
        <f>+SUM(J31,S31)</f>
        <v>0</v>
      </c>
      <c r="AC31" s="116">
        <f>+SUM(K31,T31)</f>
        <v>6121</v>
      </c>
      <c r="AD31" s="116">
        <f>+SUM(L31,U31)</f>
        <v>521290</v>
      </c>
      <c r="AE31" s="206" t="s">
        <v>325</v>
      </c>
    </row>
    <row r="32" spans="1:31" ht="13.5" customHeight="1" x14ac:dyDescent="0.15">
      <c r="A32" s="114" t="s">
        <v>11</v>
      </c>
      <c r="B32" s="115" t="s">
        <v>388</v>
      </c>
      <c r="C32" s="114" t="s">
        <v>389</v>
      </c>
      <c r="D32" s="116">
        <f>SUM(E32,+L32)</f>
        <v>188897</v>
      </c>
      <c r="E32" s="116">
        <f>+SUM(F32:I32,K32)</f>
        <v>255</v>
      </c>
      <c r="F32" s="116">
        <v>0</v>
      </c>
      <c r="G32" s="116">
        <v>0</v>
      </c>
      <c r="H32" s="116">
        <v>0</v>
      </c>
      <c r="I32" s="116">
        <v>255</v>
      </c>
      <c r="J32" s="116"/>
      <c r="K32" s="116">
        <v>0</v>
      </c>
      <c r="L32" s="116">
        <v>188642</v>
      </c>
      <c r="M32" s="116">
        <f>SUM(N32,+U32)</f>
        <v>59099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59099</v>
      </c>
      <c r="V32" s="116">
        <f>+SUM(D32,M32)</f>
        <v>247996</v>
      </c>
      <c r="W32" s="116">
        <f>+SUM(E32,N32)</f>
        <v>255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255</v>
      </c>
      <c r="AB32" s="116">
        <f>+SUM(J32,S32)</f>
        <v>0</v>
      </c>
      <c r="AC32" s="116">
        <f>+SUM(K32,T32)</f>
        <v>0</v>
      </c>
      <c r="AD32" s="116">
        <f>+SUM(L32,U32)</f>
        <v>247741</v>
      </c>
      <c r="AE32" s="206" t="s">
        <v>325</v>
      </c>
    </row>
    <row r="33" spans="1:31" ht="13.5" customHeight="1" x14ac:dyDescent="0.15">
      <c r="A33" s="114" t="s">
        <v>11</v>
      </c>
      <c r="B33" s="115" t="s">
        <v>346</v>
      </c>
      <c r="C33" s="114" t="s">
        <v>347</v>
      </c>
      <c r="D33" s="116">
        <f>SUM(E33,+L33)</f>
        <v>238101</v>
      </c>
      <c r="E33" s="116">
        <f>+SUM(F33:I33,K33)</f>
        <v>238101</v>
      </c>
      <c r="F33" s="116">
        <v>0</v>
      </c>
      <c r="G33" s="116">
        <v>0</v>
      </c>
      <c r="H33" s="116">
        <v>0</v>
      </c>
      <c r="I33" s="116">
        <v>101617</v>
      </c>
      <c r="J33" s="116">
        <v>878436</v>
      </c>
      <c r="K33" s="116">
        <v>136484</v>
      </c>
      <c r="L33" s="116">
        <v>0</v>
      </c>
      <c r="M33" s="116">
        <f>SUM(N33,+U33)</f>
        <v>83300</v>
      </c>
      <c r="N33" s="116">
        <f>+SUM(O33:R33,T33)</f>
        <v>83300</v>
      </c>
      <c r="O33" s="116">
        <v>0</v>
      </c>
      <c r="P33" s="116">
        <v>0</v>
      </c>
      <c r="Q33" s="116">
        <v>83300</v>
      </c>
      <c r="R33" s="116">
        <v>0</v>
      </c>
      <c r="S33" s="116">
        <v>405093</v>
      </c>
      <c r="T33" s="116">
        <v>0</v>
      </c>
      <c r="U33" s="116">
        <v>0</v>
      </c>
      <c r="V33" s="116">
        <f>+SUM(D33,M33)</f>
        <v>321401</v>
      </c>
      <c r="W33" s="116">
        <f>+SUM(E33,N33)</f>
        <v>321401</v>
      </c>
      <c r="X33" s="116">
        <f>+SUM(F33,O33)</f>
        <v>0</v>
      </c>
      <c r="Y33" s="116">
        <f>+SUM(G33,P33)</f>
        <v>0</v>
      </c>
      <c r="Z33" s="116">
        <f>+SUM(H33,Q33)</f>
        <v>83300</v>
      </c>
      <c r="AA33" s="116">
        <f>+SUM(I33,R33)</f>
        <v>101617</v>
      </c>
      <c r="AB33" s="116">
        <f>+SUM(J33,S33)</f>
        <v>1283529</v>
      </c>
      <c r="AC33" s="116">
        <f>+SUM(K33,T33)</f>
        <v>136484</v>
      </c>
      <c r="AD33" s="116">
        <f>+SUM(L33,U33)</f>
        <v>0</v>
      </c>
      <c r="AE33" s="206" t="s">
        <v>325</v>
      </c>
    </row>
    <row r="34" spans="1:31" ht="13.5" customHeight="1" x14ac:dyDescent="0.15">
      <c r="A34" s="114" t="s">
        <v>11</v>
      </c>
      <c r="B34" s="115" t="s">
        <v>367</v>
      </c>
      <c r="C34" s="114" t="s">
        <v>368</v>
      </c>
      <c r="D34" s="116">
        <f>SUM(E34,+L34)</f>
        <v>96817</v>
      </c>
      <c r="E34" s="116">
        <f>+SUM(F34:I34,K34)</f>
        <v>594</v>
      </c>
      <c r="F34" s="116">
        <v>594</v>
      </c>
      <c r="G34" s="116">
        <v>0</v>
      </c>
      <c r="H34" s="116">
        <v>0</v>
      </c>
      <c r="I34" s="116">
        <v>0</v>
      </c>
      <c r="J34" s="116">
        <v>130494</v>
      </c>
      <c r="K34" s="116">
        <v>0</v>
      </c>
      <c r="L34" s="116">
        <v>96223</v>
      </c>
      <c r="M34" s="116">
        <f>SUM(N34,+U34)</f>
        <v>0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f>+SUM(D34,M34)</f>
        <v>96817</v>
      </c>
      <c r="W34" s="116">
        <f>+SUM(E34,N34)</f>
        <v>594</v>
      </c>
      <c r="X34" s="116">
        <f>+SUM(F34,O34)</f>
        <v>594</v>
      </c>
      <c r="Y34" s="116">
        <f>+SUM(G34,P34)</f>
        <v>0</v>
      </c>
      <c r="Z34" s="116">
        <f>+SUM(H34,Q34)</f>
        <v>0</v>
      </c>
      <c r="AA34" s="116">
        <f>+SUM(I34,R34)</f>
        <v>0</v>
      </c>
      <c r="AB34" s="116">
        <f>+SUM(J34,S34)</f>
        <v>130494</v>
      </c>
      <c r="AC34" s="116">
        <f>+SUM(K34,T34)</f>
        <v>0</v>
      </c>
      <c r="AD34" s="116">
        <f>+SUM(L34,U34)</f>
        <v>96223</v>
      </c>
      <c r="AE34" s="206" t="s">
        <v>325</v>
      </c>
    </row>
    <row r="35" spans="1:31" ht="13.5" customHeight="1" x14ac:dyDescent="0.15">
      <c r="A35" s="114" t="s">
        <v>11</v>
      </c>
      <c r="B35" s="115" t="s">
        <v>342</v>
      </c>
      <c r="C35" s="114" t="s">
        <v>343</v>
      </c>
      <c r="D35" s="116">
        <f>SUM(E35,+L35)</f>
        <v>420710</v>
      </c>
      <c r="E35" s="116">
        <f>+SUM(F35:I35,K35)</f>
        <v>359211</v>
      </c>
      <c r="F35" s="116">
        <v>1540</v>
      </c>
      <c r="G35" s="116">
        <v>0</v>
      </c>
      <c r="H35" s="116">
        <v>0</v>
      </c>
      <c r="I35" s="116">
        <v>186315</v>
      </c>
      <c r="J35" s="116">
        <v>550000</v>
      </c>
      <c r="K35" s="116">
        <v>171356</v>
      </c>
      <c r="L35" s="116">
        <v>61499</v>
      </c>
      <c r="M35" s="116">
        <f>SUM(N35,+U35)</f>
        <v>514399</v>
      </c>
      <c r="N35" s="116">
        <f>+SUM(O35:R35,T35)</f>
        <v>514399</v>
      </c>
      <c r="O35" s="116">
        <v>0</v>
      </c>
      <c r="P35" s="116">
        <v>0</v>
      </c>
      <c r="Q35" s="116">
        <v>0</v>
      </c>
      <c r="R35" s="116">
        <v>514399</v>
      </c>
      <c r="S35" s="116">
        <v>312249</v>
      </c>
      <c r="T35" s="116">
        <v>0</v>
      </c>
      <c r="U35" s="116">
        <v>0</v>
      </c>
      <c r="V35" s="116">
        <f>+SUM(D35,M35)</f>
        <v>935109</v>
      </c>
      <c r="W35" s="116">
        <f>+SUM(E35,N35)</f>
        <v>873610</v>
      </c>
      <c r="X35" s="116">
        <f>+SUM(F35,O35)</f>
        <v>1540</v>
      </c>
      <c r="Y35" s="116">
        <f>+SUM(G35,P35)</f>
        <v>0</v>
      </c>
      <c r="Z35" s="116">
        <f>+SUM(H35,Q35)</f>
        <v>0</v>
      </c>
      <c r="AA35" s="116">
        <f>+SUM(I35,R35)</f>
        <v>700714</v>
      </c>
      <c r="AB35" s="116">
        <f>+SUM(J35,S35)</f>
        <v>862249</v>
      </c>
      <c r="AC35" s="116">
        <f>+SUM(K35,T35)</f>
        <v>171356</v>
      </c>
      <c r="AD35" s="116">
        <f>+SUM(L35,U35)</f>
        <v>61499</v>
      </c>
      <c r="AE35" s="206" t="s">
        <v>325</v>
      </c>
    </row>
    <row r="36" spans="1:31" ht="13.5" customHeight="1" x14ac:dyDescent="0.15">
      <c r="A36" s="114" t="s">
        <v>11</v>
      </c>
      <c r="B36" s="115" t="s">
        <v>358</v>
      </c>
      <c r="C36" s="114" t="s">
        <v>359</v>
      </c>
      <c r="D36" s="116">
        <f>SUM(E36,+L36)</f>
        <v>120692</v>
      </c>
      <c r="E36" s="116">
        <f>+SUM(F36:I36,K36)</f>
        <v>105985</v>
      </c>
      <c r="F36" s="116">
        <v>0</v>
      </c>
      <c r="G36" s="116">
        <v>0</v>
      </c>
      <c r="H36" s="116">
        <v>0</v>
      </c>
      <c r="I36" s="116">
        <v>25540</v>
      </c>
      <c r="J36" s="116">
        <v>345251</v>
      </c>
      <c r="K36" s="116">
        <v>80445</v>
      </c>
      <c r="L36" s="116">
        <v>14707</v>
      </c>
      <c r="M36" s="116">
        <f>SUM(N36,+U36)</f>
        <v>40477</v>
      </c>
      <c r="N36" s="116">
        <f>+SUM(O36:R36,T36)</f>
        <v>40477</v>
      </c>
      <c r="O36" s="116">
        <v>0</v>
      </c>
      <c r="P36" s="116">
        <v>0</v>
      </c>
      <c r="Q36" s="116">
        <v>0</v>
      </c>
      <c r="R36" s="116">
        <v>2943</v>
      </c>
      <c r="S36" s="116">
        <v>156016</v>
      </c>
      <c r="T36" s="116">
        <v>37534</v>
      </c>
      <c r="U36" s="116">
        <v>0</v>
      </c>
      <c r="V36" s="116">
        <f>+SUM(D36,M36)</f>
        <v>161169</v>
      </c>
      <c r="W36" s="116">
        <f>+SUM(E36,N36)</f>
        <v>146462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28483</v>
      </c>
      <c r="AB36" s="116">
        <f>+SUM(J36,S36)</f>
        <v>501267</v>
      </c>
      <c r="AC36" s="116">
        <f>+SUM(K36,T36)</f>
        <v>117979</v>
      </c>
      <c r="AD36" s="116">
        <f>+SUM(L36,U36)</f>
        <v>14707</v>
      </c>
      <c r="AE36" s="206" t="s">
        <v>325</v>
      </c>
    </row>
    <row r="37" spans="1:31" ht="13.5" customHeight="1" x14ac:dyDescent="0.15">
      <c r="A37" s="114" t="s">
        <v>11</v>
      </c>
      <c r="B37" s="115" t="s">
        <v>350</v>
      </c>
      <c r="C37" s="114" t="s">
        <v>351</v>
      </c>
      <c r="D37" s="116">
        <f>SUM(E37,+L37)</f>
        <v>218560</v>
      </c>
      <c r="E37" s="116">
        <f>+SUM(F37:I37,K37)</f>
        <v>218560</v>
      </c>
      <c r="F37" s="116">
        <v>0</v>
      </c>
      <c r="G37" s="116">
        <v>0</v>
      </c>
      <c r="H37" s="116">
        <v>0</v>
      </c>
      <c r="I37" s="116">
        <v>146473</v>
      </c>
      <c r="J37" s="116">
        <v>908160</v>
      </c>
      <c r="K37" s="116">
        <v>72087</v>
      </c>
      <c r="L37" s="116">
        <v>0</v>
      </c>
      <c r="M37" s="116">
        <f>SUM(N37,+U37)</f>
        <v>12497</v>
      </c>
      <c r="N37" s="116">
        <f>+SUM(O37:R37,T37)</f>
        <v>12497</v>
      </c>
      <c r="O37" s="116">
        <v>0</v>
      </c>
      <c r="P37" s="116">
        <v>0</v>
      </c>
      <c r="Q37" s="116">
        <v>0</v>
      </c>
      <c r="R37" s="116">
        <v>6782</v>
      </c>
      <c r="S37" s="116">
        <v>137086</v>
      </c>
      <c r="T37" s="116">
        <v>5715</v>
      </c>
      <c r="U37" s="116">
        <v>0</v>
      </c>
      <c r="V37" s="116">
        <f>+SUM(D37,M37)</f>
        <v>231057</v>
      </c>
      <c r="W37" s="116">
        <f>+SUM(E37,N37)</f>
        <v>231057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153255</v>
      </c>
      <c r="AB37" s="116">
        <f>+SUM(J37,S37)</f>
        <v>1045246</v>
      </c>
      <c r="AC37" s="116">
        <f>+SUM(K37,T37)</f>
        <v>77802</v>
      </c>
      <c r="AD37" s="116">
        <f>+SUM(L37,U37)</f>
        <v>0</v>
      </c>
      <c r="AE37" s="206" t="s">
        <v>325</v>
      </c>
    </row>
    <row r="38" spans="1:31" ht="13.5" customHeight="1" x14ac:dyDescent="0.15">
      <c r="A38" s="114" t="s">
        <v>11</v>
      </c>
      <c r="B38" s="115" t="s">
        <v>338</v>
      </c>
      <c r="C38" s="114" t="s">
        <v>339</v>
      </c>
      <c r="D38" s="116">
        <f>SUM(E38,+L38)</f>
        <v>1136076</v>
      </c>
      <c r="E38" s="116">
        <f>+SUM(F38:I38,K38)</f>
        <v>1136076</v>
      </c>
      <c r="F38" s="116">
        <v>111321</v>
      </c>
      <c r="G38" s="116">
        <v>0</v>
      </c>
      <c r="H38" s="116">
        <v>418000</v>
      </c>
      <c r="I38" s="116">
        <v>351512</v>
      </c>
      <c r="J38" s="116">
        <v>2236332</v>
      </c>
      <c r="K38" s="116">
        <v>255243</v>
      </c>
      <c r="L38" s="116">
        <v>0</v>
      </c>
      <c r="M38" s="116">
        <f>SUM(N38,+U38)</f>
        <v>3887</v>
      </c>
      <c r="N38" s="116">
        <f>+SUM(O38:R38,T38)</f>
        <v>3887</v>
      </c>
      <c r="O38" s="116">
        <v>0</v>
      </c>
      <c r="P38" s="116">
        <v>0</v>
      </c>
      <c r="Q38" s="116">
        <v>0</v>
      </c>
      <c r="R38" s="116">
        <v>2494</v>
      </c>
      <c r="S38" s="116">
        <v>474826</v>
      </c>
      <c r="T38" s="116">
        <v>1393</v>
      </c>
      <c r="U38" s="116">
        <v>0</v>
      </c>
      <c r="V38" s="116">
        <f>+SUM(D38,M38)</f>
        <v>1139963</v>
      </c>
      <c r="W38" s="116">
        <f>+SUM(E38,N38)</f>
        <v>1139963</v>
      </c>
      <c r="X38" s="116">
        <f>+SUM(F38,O38)</f>
        <v>111321</v>
      </c>
      <c r="Y38" s="116">
        <f>+SUM(G38,P38)</f>
        <v>0</v>
      </c>
      <c r="Z38" s="116">
        <f>+SUM(H38,Q38)</f>
        <v>418000</v>
      </c>
      <c r="AA38" s="116">
        <f>+SUM(I38,R38)</f>
        <v>354006</v>
      </c>
      <c r="AB38" s="116">
        <f>+SUM(J38,S38)</f>
        <v>2711158</v>
      </c>
      <c r="AC38" s="116">
        <f>+SUM(K38,T38)</f>
        <v>256636</v>
      </c>
      <c r="AD38" s="116">
        <f>+SUM(L38,U38)</f>
        <v>0</v>
      </c>
      <c r="AE38" s="206" t="s">
        <v>325</v>
      </c>
    </row>
    <row r="39" spans="1:31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</row>
    <row r="40" spans="1:31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1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1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1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1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1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1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1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1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38">
    <sortCondition ref="A8:A38"/>
    <sortCondition ref="B8:B38"/>
    <sortCondition ref="C8:C38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37" man="1"/>
    <brk id="21" min="1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栃木県</v>
      </c>
      <c r="B7" s="132" t="str">
        <f>'廃棄物事業経費（市町村）'!B7</f>
        <v>09000</v>
      </c>
      <c r="C7" s="131" t="s">
        <v>274</v>
      </c>
      <c r="D7" s="133">
        <f>+SUM(E7,J7)</f>
        <v>11273808</v>
      </c>
      <c r="E7" s="133">
        <f>+SUM(F7:I7)</f>
        <v>11258854</v>
      </c>
      <c r="F7" s="133">
        <f t="shared" ref="F7:K7" si="0">SUM(F$8:F$257)</f>
        <v>0</v>
      </c>
      <c r="G7" s="133">
        <f t="shared" si="0"/>
        <v>10165264</v>
      </c>
      <c r="H7" s="133">
        <f t="shared" si="0"/>
        <v>141182</v>
      </c>
      <c r="I7" s="133">
        <f t="shared" si="0"/>
        <v>952408</v>
      </c>
      <c r="J7" s="133">
        <f t="shared" si="0"/>
        <v>14954</v>
      </c>
      <c r="K7" s="133">
        <f t="shared" si="0"/>
        <v>588247</v>
      </c>
      <c r="L7" s="133">
        <f>+SUM(M7,R7,V7,W7,AC7)</f>
        <v>24849851</v>
      </c>
      <c r="M7" s="133">
        <f>+SUM(N7:Q7)</f>
        <v>2387702</v>
      </c>
      <c r="N7" s="133">
        <f>SUM(N$8:N$257)</f>
        <v>1508186</v>
      </c>
      <c r="O7" s="133">
        <f>SUM(O$8:O$257)</f>
        <v>223465</v>
      </c>
      <c r="P7" s="133">
        <f>SUM(P$8:P$257)</f>
        <v>621592</v>
      </c>
      <c r="Q7" s="133">
        <f>SUM(Q$8:Q$257)</f>
        <v>34459</v>
      </c>
      <c r="R7" s="133">
        <f>+SUM(S7:U7)</f>
        <v>3287753</v>
      </c>
      <c r="S7" s="133">
        <f>SUM(S$8:S$257)</f>
        <v>121340</v>
      </c>
      <c r="T7" s="133">
        <f>SUM(T$8:T$257)</f>
        <v>2886431</v>
      </c>
      <c r="U7" s="133">
        <f>SUM(U$8:U$257)</f>
        <v>279982</v>
      </c>
      <c r="V7" s="133">
        <f>SUM(V$8:V$257)</f>
        <v>13051</v>
      </c>
      <c r="W7" s="133">
        <f>+SUM(X7:AA7)</f>
        <v>19033630</v>
      </c>
      <c r="X7" s="133">
        <f t="shared" ref="X7:AD7" si="1">SUM(X$8:X$257)</f>
        <v>6646289</v>
      </c>
      <c r="Y7" s="133">
        <f t="shared" si="1"/>
        <v>11124811</v>
      </c>
      <c r="Z7" s="133">
        <f t="shared" si="1"/>
        <v>829718</v>
      </c>
      <c r="AA7" s="133">
        <f t="shared" si="1"/>
        <v>432812</v>
      </c>
      <c r="AB7" s="133">
        <f t="shared" si="1"/>
        <v>4460426</v>
      </c>
      <c r="AC7" s="133">
        <f t="shared" si="1"/>
        <v>127715</v>
      </c>
      <c r="AD7" s="133">
        <f t="shared" si="1"/>
        <v>769854</v>
      </c>
      <c r="AE7" s="133">
        <f>+SUM(D7,L7,AD7)</f>
        <v>36893513</v>
      </c>
      <c r="AF7" s="133">
        <f>+SUM(AG7,AL7)</f>
        <v>708639</v>
      </c>
      <c r="AG7" s="133">
        <f>+SUM(AH7:AK7)</f>
        <v>662843</v>
      </c>
      <c r="AH7" s="133">
        <f t="shared" ref="AH7:AM7" si="2">SUM(AH$8:AH$257)</f>
        <v>0</v>
      </c>
      <c r="AI7" s="133">
        <f t="shared" si="2"/>
        <v>662843</v>
      </c>
      <c r="AJ7" s="133">
        <f t="shared" si="2"/>
        <v>0</v>
      </c>
      <c r="AK7" s="133">
        <f t="shared" si="2"/>
        <v>0</v>
      </c>
      <c r="AL7" s="133">
        <f t="shared" si="2"/>
        <v>45796</v>
      </c>
      <c r="AM7" s="133">
        <f t="shared" si="2"/>
        <v>0</v>
      </c>
      <c r="AN7" s="133">
        <f>+SUM(AO7,AT7,AX7,AY7,BE7)</f>
        <v>3602336</v>
      </c>
      <c r="AO7" s="133">
        <f>+SUM(AP7:AS7)</f>
        <v>497491</v>
      </c>
      <c r="AP7" s="133">
        <f>SUM(AP$8:AP$257)</f>
        <v>275970</v>
      </c>
      <c r="AQ7" s="133">
        <f>SUM(AQ$8:AQ$257)</f>
        <v>202659</v>
      </c>
      <c r="AR7" s="133">
        <f>SUM(AR$8:AR$257)</f>
        <v>18862</v>
      </c>
      <c r="AS7" s="133">
        <f>SUM(AS$8:AS$257)</f>
        <v>0</v>
      </c>
      <c r="AT7" s="133">
        <f>+SUM(AU7:AW7)</f>
        <v>1352156</v>
      </c>
      <c r="AU7" s="133">
        <f>SUM(AU$8:AU$257)</f>
        <v>34818</v>
      </c>
      <c r="AV7" s="133">
        <f>SUM(AV$8:AV$257)</f>
        <v>1317336</v>
      </c>
      <c r="AW7" s="133">
        <f>SUM(AW$8:AW$257)</f>
        <v>2</v>
      </c>
      <c r="AX7" s="133">
        <f>SUM(AX$8:AX$257)</f>
        <v>11972</v>
      </c>
      <c r="AY7" s="133">
        <f>+SUM(AZ7:BC7)</f>
        <v>1719104</v>
      </c>
      <c r="AZ7" s="133">
        <f t="shared" ref="AZ7:BF7" si="3">SUM(AZ$8:AZ$257)</f>
        <v>356740</v>
      </c>
      <c r="BA7" s="133">
        <f t="shared" si="3"/>
        <v>1311815</v>
      </c>
      <c r="BB7" s="133">
        <f t="shared" si="3"/>
        <v>25013</v>
      </c>
      <c r="BC7" s="133">
        <f t="shared" si="3"/>
        <v>25536</v>
      </c>
      <c r="BD7" s="133">
        <f t="shared" si="3"/>
        <v>1485270</v>
      </c>
      <c r="BE7" s="133">
        <f t="shared" si="3"/>
        <v>21613</v>
      </c>
      <c r="BF7" s="133">
        <f t="shared" si="3"/>
        <v>153030</v>
      </c>
      <c r="BG7" s="133">
        <f>+SUM(BF7,AN7,AF7)</f>
        <v>4464005</v>
      </c>
      <c r="BH7" s="133">
        <f t="shared" ref="BH7:CI7" si="4">SUM(D7,AF7)</f>
        <v>11982447</v>
      </c>
      <c r="BI7" s="133">
        <f>SUM(E7,AG7)</f>
        <v>11921697</v>
      </c>
      <c r="BJ7" s="133">
        <f t="shared" si="4"/>
        <v>0</v>
      </c>
      <c r="BK7" s="133">
        <f t="shared" si="4"/>
        <v>10828107</v>
      </c>
      <c r="BL7" s="133">
        <f t="shared" si="4"/>
        <v>141182</v>
      </c>
      <c r="BM7" s="133">
        <f t="shared" si="4"/>
        <v>952408</v>
      </c>
      <c r="BN7" s="133">
        <f t="shared" si="4"/>
        <v>60750</v>
      </c>
      <c r="BO7" s="133">
        <f t="shared" si="4"/>
        <v>588247</v>
      </c>
      <c r="BP7" s="133">
        <f t="shared" si="4"/>
        <v>28452187</v>
      </c>
      <c r="BQ7" s="133">
        <f t="shared" si="4"/>
        <v>2885193</v>
      </c>
      <c r="BR7" s="133">
        <f t="shared" si="4"/>
        <v>1784156</v>
      </c>
      <c r="BS7" s="133">
        <f t="shared" si="4"/>
        <v>426124</v>
      </c>
      <c r="BT7" s="133">
        <f t="shared" si="4"/>
        <v>640454</v>
      </c>
      <c r="BU7" s="133">
        <f t="shared" si="4"/>
        <v>34459</v>
      </c>
      <c r="BV7" s="133">
        <f t="shared" si="4"/>
        <v>4639909</v>
      </c>
      <c r="BW7" s="133">
        <f t="shared" si="4"/>
        <v>156158</v>
      </c>
      <c r="BX7" s="133">
        <f t="shared" si="4"/>
        <v>4203767</v>
      </c>
      <c r="BY7" s="133">
        <f t="shared" si="4"/>
        <v>279984</v>
      </c>
      <c r="BZ7" s="133">
        <f t="shared" si="4"/>
        <v>25023</v>
      </c>
      <c r="CA7" s="133">
        <f t="shared" si="4"/>
        <v>20752734</v>
      </c>
      <c r="CB7" s="133">
        <f t="shared" si="4"/>
        <v>7003029</v>
      </c>
      <c r="CC7" s="133">
        <f t="shared" si="4"/>
        <v>12436626</v>
      </c>
      <c r="CD7" s="133">
        <f t="shared" si="4"/>
        <v>854731</v>
      </c>
      <c r="CE7" s="133">
        <f t="shared" si="4"/>
        <v>458348</v>
      </c>
      <c r="CF7" s="133">
        <f t="shared" si="4"/>
        <v>5945696</v>
      </c>
      <c r="CG7" s="133">
        <f t="shared" si="4"/>
        <v>149328</v>
      </c>
      <c r="CH7" s="133">
        <f t="shared" si="4"/>
        <v>922884</v>
      </c>
      <c r="CI7" s="133">
        <f t="shared" si="4"/>
        <v>41357518</v>
      </c>
    </row>
    <row r="8" spans="1:87" ht="13.5" customHeight="1" x14ac:dyDescent="0.15">
      <c r="A8" s="114" t="s">
        <v>11</v>
      </c>
      <c r="B8" s="115" t="s">
        <v>323</v>
      </c>
      <c r="C8" s="114" t="s">
        <v>324</v>
      </c>
      <c r="D8" s="116">
        <f>+SUM(E8,J8)</f>
        <v>2066531</v>
      </c>
      <c r="E8" s="116">
        <f>+SUM(F8:I8)</f>
        <v>2066531</v>
      </c>
      <c r="F8" s="116">
        <v>0</v>
      </c>
      <c r="G8" s="116">
        <v>1945842</v>
      </c>
      <c r="H8" s="116">
        <v>120689</v>
      </c>
      <c r="I8" s="116">
        <v>0</v>
      </c>
      <c r="J8" s="116">
        <v>0</v>
      </c>
      <c r="K8" s="116">
        <v>0</v>
      </c>
      <c r="L8" s="116">
        <f>+SUM(M8,R8,V8,W8,AC8)</f>
        <v>4864630</v>
      </c>
      <c r="M8" s="116">
        <f>+SUM(N8:Q8)</f>
        <v>503838</v>
      </c>
      <c r="N8" s="116">
        <v>351670</v>
      </c>
      <c r="O8" s="116">
        <v>107992</v>
      </c>
      <c r="P8" s="116">
        <v>27454</v>
      </c>
      <c r="Q8" s="116">
        <v>16722</v>
      </c>
      <c r="R8" s="116">
        <f>+SUM(S8:U8)</f>
        <v>669234</v>
      </c>
      <c r="S8" s="116">
        <v>1991</v>
      </c>
      <c r="T8" s="116">
        <v>532881</v>
      </c>
      <c r="U8" s="116">
        <v>134362</v>
      </c>
      <c r="V8" s="116">
        <v>0</v>
      </c>
      <c r="W8" s="116">
        <f>+SUM(X8:AA8)</f>
        <v>3570602</v>
      </c>
      <c r="X8" s="116">
        <v>1788578</v>
      </c>
      <c r="Y8" s="116">
        <v>1648803</v>
      </c>
      <c r="Z8" s="116">
        <v>133221</v>
      </c>
      <c r="AA8" s="116">
        <v>0</v>
      </c>
      <c r="AB8" s="116">
        <v>0</v>
      </c>
      <c r="AC8" s="116">
        <v>120956</v>
      </c>
      <c r="AD8" s="116">
        <v>1472</v>
      </c>
      <c r="AE8" s="116">
        <f>+SUM(D8,L8,AD8)</f>
        <v>6932633</v>
      </c>
      <c r="AF8" s="116">
        <f>+SUM(AG8,AL8)</f>
        <v>532933</v>
      </c>
      <c r="AG8" s="116">
        <f>+SUM(AH8:AK8)</f>
        <v>532933</v>
      </c>
      <c r="AH8" s="116">
        <v>0</v>
      </c>
      <c r="AI8" s="116">
        <v>532933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295926</v>
      </c>
      <c r="AO8" s="116">
        <f>+SUM(AP8:AS8)</f>
        <v>0</v>
      </c>
      <c r="AP8" s="116">
        <v>0</v>
      </c>
      <c r="AQ8" s="116">
        <v>0</v>
      </c>
      <c r="AR8" s="116">
        <v>0</v>
      </c>
      <c r="AS8" s="116">
        <v>0</v>
      </c>
      <c r="AT8" s="116">
        <f>+SUM(AU8:AW8)</f>
        <v>144245</v>
      </c>
      <c r="AU8" s="116">
        <v>204</v>
      </c>
      <c r="AV8" s="116">
        <v>144041</v>
      </c>
      <c r="AW8" s="116">
        <v>0</v>
      </c>
      <c r="AX8" s="116">
        <v>0</v>
      </c>
      <c r="AY8" s="116">
        <f>+SUM(AZ8:BC8)</f>
        <v>151681</v>
      </c>
      <c r="AZ8" s="116">
        <v>151681</v>
      </c>
      <c r="BA8" s="116">
        <v>0</v>
      </c>
      <c r="BB8" s="116">
        <v>0</v>
      </c>
      <c r="BC8" s="116">
        <v>0</v>
      </c>
      <c r="BD8" s="116">
        <v>0</v>
      </c>
      <c r="BE8" s="116">
        <v>0</v>
      </c>
      <c r="BF8" s="116">
        <v>114</v>
      </c>
      <c r="BG8" s="116">
        <f>+SUM(BF8,AN8,AF8)</f>
        <v>828973</v>
      </c>
      <c r="BH8" s="116">
        <f>SUM(D8,AF8)</f>
        <v>2599464</v>
      </c>
      <c r="BI8" s="116">
        <f>SUM(E8,AG8)</f>
        <v>2599464</v>
      </c>
      <c r="BJ8" s="116">
        <f>SUM(F8,AH8)</f>
        <v>0</v>
      </c>
      <c r="BK8" s="116">
        <f>SUM(G8,AI8)</f>
        <v>2478775</v>
      </c>
      <c r="BL8" s="116">
        <f>SUM(H8,AJ8)</f>
        <v>120689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5160556</v>
      </c>
      <c r="BQ8" s="116">
        <f>SUM(M8,AO8)</f>
        <v>503838</v>
      </c>
      <c r="BR8" s="116">
        <f>SUM(N8,AP8)</f>
        <v>351670</v>
      </c>
      <c r="BS8" s="116">
        <f>SUM(O8,AQ8)</f>
        <v>107992</v>
      </c>
      <c r="BT8" s="116">
        <f>SUM(P8,AR8)</f>
        <v>27454</v>
      </c>
      <c r="BU8" s="116">
        <f>SUM(Q8,AS8)</f>
        <v>16722</v>
      </c>
      <c r="BV8" s="116">
        <f>SUM(R8,AT8)</f>
        <v>813479</v>
      </c>
      <c r="BW8" s="116">
        <f>SUM(S8,AU8)</f>
        <v>2195</v>
      </c>
      <c r="BX8" s="116">
        <f>SUM(T8,AV8)</f>
        <v>676922</v>
      </c>
      <c r="BY8" s="116">
        <f>SUM(U8,AW8)</f>
        <v>134362</v>
      </c>
      <c r="BZ8" s="116">
        <f>SUM(V8,AX8)</f>
        <v>0</v>
      </c>
      <c r="CA8" s="116">
        <f>SUM(W8,AY8)</f>
        <v>3722283</v>
      </c>
      <c r="CB8" s="116">
        <f>SUM(X8,AZ8)</f>
        <v>1940259</v>
      </c>
      <c r="CC8" s="116">
        <f>SUM(Y8,BA8)</f>
        <v>1648803</v>
      </c>
      <c r="CD8" s="116">
        <f>SUM(Z8,BB8)</f>
        <v>133221</v>
      </c>
      <c r="CE8" s="116">
        <f>SUM(AA8,BC8)</f>
        <v>0</v>
      </c>
      <c r="CF8" s="116">
        <f>SUM(AB8,BD8)</f>
        <v>0</v>
      </c>
      <c r="CG8" s="116">
        <f>SUM(AC8,BE8)</f>
        <v>120956</v>
      </c>
      <c r="CH8" s="116">
        <f>SUM(AD8,BF8)</f>
        <v>1586</v>
      </c>
      <c r="CI8" s="116">
        <f>SUM(AE8,BG8)</f>
        <v>7761606</v>
      </c>
    </row>
    <row r="9" spans="1:87" ht="13.5" customHeight="1" x14ac:dyDescent="0.15">
      <c r="A9" s="114" t="s">
        <v>11</v>
      </c>
      <c r="B9" s="115" t="s">
        <v>326</v>
      </c>
      <c r="C9" s="114" t="s">
        <v>327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1686160</v>
      </c>
      <c r="M9" s="116">
        <f>+SUM(N9:Q9)</f>
        <v>258487</v>
      </c>
      <c r="N9" s="116">
        <v>81526</v>
      </c>
      <c r="O9" s="116">
        <v>4744</v>
      </c>
      <c r="P9" s="116">
        <v>161520</v>
      </c>
      <c r="Q9" s="116">
        <v>10697</v>
      </c>
      <c r="R9" s="116">
        <f>+SUM(S9:U9)</f>
        <v>633965</v>
      </c>
      <c r="S9" s="116">
        <v>132</v>
      </c>
      <c r="T9" s="116">
        <v>594367</v>
      </c>
      <c r="U9" s="116">
        <v>39466</v>
      </c>
      <c r="V9" s="116">
        <v>0</v>
      </c>
      <c r="W9" s="116">
        <f>+SUM(X9:AA9)</f>
        <v>793708</v>
      </c>
      <c r="X9" s="116">
        <v>570221</v>
      </c>
      <c r="Y9" s="116">
        <v>223487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f>+SUM(D9,L9,AD9)</f>
        <v>1686160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402968</v>
      </c>
      <c r="AO9" s="116">
        <f>+SUM(AP9:AS9)</f>
        <v>138204</v>
      </c>
      <c r="AP9" s="116">
        <v>43289</v>
      </c>
      <c r="AQ9" s="116">
        <v>79471</v>
      </c>
      <c r="AR9" s="116">
        <v>15444</v>
      </c>
      <c r="AS9" s="116">
        <v>0</v>
      </c>
      <c r="AT9" s="116">
        <f>+SUM(AU9:AW9)</f>
        <v>206891</v>
      </c>
      <c r="AU9" s="116">
        <v>6130</v>
      </c>
      <c r="AV9" s="116">
        <v>200761</v>
      </c>
      <c r="AW9" s="116">
        <v>0</v>
      </c>
      <c r="AX9" s="116">
        <v>11972</v>
      </c>
      <c r="AY9" s="116">
        <f>+SUM(AZ9:BC9)</f>
        <v>45901</v>
      </c>
      <c r="AZ9" s="116">
        <v>0</v>
      </c>
      <c r="BA9" s="116">
        <v>45901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16">
        <f>+SUM(BF9,AN9,AF9)</f>
        <v>402968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2089128</v>
      </c>
      <c r="BQ9" s="116">
        <f>SUM(M9,AO9)</f>
        <v>396691</v>
      </c>
      <c r="BR9" s="116">
        <f>SUM(N9,AP9)</f>
        <v>124815</v>
      </c>
      <c r="BS9" s="116">
        <f>SUM(O9,AQ9)</f>
        <v>84215</v>
      </c>
      <c r="BT9" s="116">
        <f>SUM(P9,AR9)</f>
        <v>176964</v>
      </c>
      <c r="BU9" s="116">
        <f>SUM(Q9,AS9)</f>
        <v>10697</v>
      </c>
      <c r="BV9" s="116">
        <f>SUM(R9,AT9)</f>
        <v>840856</v>
      </c>
      <c r="BW9" s="116">
        <f>SUM(S9,AU9)</f>
        <v>6262</v>
      </c>
      <c r="BX9" s="116">
        <f>SUM(T9,AV9)</f>
        <v>795128</v>
      </c>
      <c r="BY9" s="116">
        <f>SUM(U9,AW9)</f>
        <v>39466</v>
      </c>
      <c r="BZ9" s="116">
        <f>SUM(V9,AX9)</f>
        <v>11972</v>
      </c>
      <c r="CA9" s="116">
        <f>SUM(W9,AY9)</f>
        <v>839609</v>
      </c>
      <c r="CB9" s="116">
        <f>SUM(X9,AZ9)</f>
        <v>570221</v>
      </c>
      <c r="CC9" s="116">
        <f>SUM(Y9,BA9)</f>
        <v>269388</v>
      </c>
      <c r="CD9" s="116">
        <f>SUM(Z9,BB9)</f>
        <v>0</v>
      </c>
      <c r="CE9" s="116">
        <f>SUM(AA9,BC9)</f>
        <v>0</v>
      </c>
      <c r="CF9" s="116">
        <f>SUM(AB9,BD9)</f>
        <v>0</v>
      </c>
      <c r="CG9" s="116">
        <f>SUM(AC9,BE9)</f>
        <v>0</v>
      </c>
      <c r="CH9" s="116">
        <f>SUM(AD9,BF9)</f>
        <v>0</v>
      </c>
      <c r="CI9" s="116">
        <f>SUM(AE9,BG9)</f>
        <v>2089128</v>
      </c>
    </row>
    <row r="10" spans="1:87" ht="13.5" customHeight="1" x14ac:dyDescent="0.15">
      <c r="A10" s="114" t="s">
        <v>11</v>
      </c>
      <c r="B10" s="115" t="s">
        <v>328</v>
      </c>
      <c r="C10" s="114" t="s">
        <v>329</v>
      </c>
      <c r="D10" s="116">
        <f>+SUM(E10,J10)</f>
        <v>5335588</v>
      </c>
      <c r="E10" s="116">
        <f>+SUM(F10:I10)</f>
        <v>5325578</v>
      </c>
      <c r="F10" s="116">
        <v>0</v>
      </c>
      <c r="G10" s="116">
        <v>5325578</v>
      </c>
      <c r="H10" s="116">
        <v>0</v>
      </c>
      <c r="I10" s="116">
        <v>0</v>
      </c>
      <c r="J10" s="116">
        <v>10010</v>
      </c>
      <c r="K10" s="116">
        <v>0</v>
      </c>
      <c r="L10" s="116">
        <f>+SUM(M10,R10,V10,W10,AC10)</f>
        <v>2095647</v>
      </c>
      <c r="M10" s="116">
        <f>+SUM(N10:Q10)</f>
        <v>107996</v>
      </c>
      <c r="N10" s="116">
        <v>107996</v>
      </c>
      <c r="O10" s="116">
        <v>0</v>
      </c>
      <c r="P10" s="116">
        <v>0</v>
      </c>
      <c r="Q10" s="116">
        <v>0</v>
      </c>
      <c r="R10" s="116">
        <f>+SUM(S10:U10)</f>
        <v>1134</v>
      </c>
      <c r="S10" s="116">
        <v>1134</v>
      </c>
      <c r="T10" s="116">
        <v>0</v>
      </c>
      <c r="U10" s="116">
        <v>0</v>
      </c>
      <c r="V10" s="116">
        <v>1078</v>
      </c>
      <c r="W10" s="116">
        <f>+SUM(X10:AA10)</f>
        <v>1979144</v>
      </c>
      <c r="X10" s="116">
        <v>616385</v>
      </c>
      <c r="Y10" s="116">
        <v>1196923</v>
      </c>
      <c r="Z10" s="116">
        <v>165836</v>
      </c>
      <c r="AA10" s="116">
        <v>0</v>
      </c>
      <c r="AB10" s="116">
        <v>0</v>
      </c>
      <c r="AC10" s="116">
        <v>6295</v>
      </c>
      <c r="AD10" s="116">
        <v>7015</v>
      </c>
      <c r="AE10" s="116">
        <f>+SUM(D10,L10,AD10)</f>
        <v>7438250</v>
      </c>
      <c r="AF10" s="116">
        <f>+SUM(AG10,AL10)</f>
        <v>31779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31779</v>
      </c>
      <c r="AM10" s="116">
        <v>0</v>
      </c>
      <c r="AN10" s="116">
        <f>+SUM(AO10,AT10,AX10,AY10,BE10)</f>
        <v>316751</v>
      </c>
      <c r="AO10" s="116">
        <f>+SUM(AP10:AS10)</f>
        <v>6568</v>
      </c>
      <c r="AP10" s="116">
        <v>6568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310173</v>
      </c>
      <c r="AZ10" s="116">
        <v>7858</v>
      </c>
      <c r="BA10" s="116">
        <v>302315</v>
      </c>
      <c r="BB10" s="116">
        <v>0</v>
      </c>
      <c r="BC10" s="116">
        <v>0</v>
      </c>
      <c r="BD10" s="116">
        <v>0</v>
      </c>
      <c r="BE10" s="116">
        <v>10</v>
      </c>
      <c r="BF10" s="116">
        <v>3700</v>
      </c>
      <c r="BG10" s="116">
        <f>+SUM(BF10,AN10,AF10)</f>
        <v>352230</v>
      </c>
      <c r="BH10" s="116">
        <f>SUM(D10,AF10)</f>
        <v>5367367</v>
      </c>
      <c r="BI10" s="116">
        <f>SUM(E10,AG10)</f>
        <v>5325578</v>
      </c>
      <c r="BJ10" s="116">
        <f>SUM(F10,AH10)</f>
        <v>0</v>
      </c>
      <c r="BK10" s="116">
        <f>SUM(G10,AI10)</f>
        <v>5325578</v>
      </c>
      <c r="BL10" s="116">
        <f>SUM(H10,AJ10)</f>
        <v>0</v>
      </c>
      <c r="BM10" s="116">
        <f>SUM(I10,AK10)</f>
        <v>0</v>
      </c>
      <c r="BN10" s="116">
        <f>SUM(J10,AL10)</f>
        <v>41789</v>
      </c>
      <c r="BO10" s="116">
        <f>SUM(K10,AM10)</f>
        <v>0</v>
      </c>
      <c r="BP10" s="116">
        <f>SUM(L10,AN10)</f>
        <v>2412398</v>
      </c>
      <c r="BQ10" s="116">
        <f>SUM(M10,AO10)</f>
        <v>114564</v>
      </c>
      <c r="BR10" s="116">
        <f>SUM(N10,AP10)</f>
        <v>114564</v>
      </c>
      <c r="BS10" s="116">
        <f>SUM(O10,AQ10)</f>
        <v>0</v>
      </c>
      <c r="BT10" s="116">
        <f>SUM(P10,AR10)</f>
        <v>0</v>
      </c>
      <c r="BU10" s="116">
        <f>SUM(Q10,AS10)</f>
        <v>0</v>
      </c>
      <c r="BV10" s="116">
        <f>SUM(R10,AT10)</f>
        <v>1134</v>
      </c>
      <c r="BW10" s="116">
        <f>SUM(S10,AU10)</f>
        <v>1134</v>
      </c>
      <c r="BX10" s="116">
        <f>SUM(T10,AV10)</f>
        <v>0</v>
      </c>
      <c r="BY10" s="116">
        <f>SUM(U10,AW10)</f>
        <v>0</v>
      </c>
      <c r="BZ10" s="116">
        <f>SUM(V10,AX10)</f>
        <v>1078</v>
      </c>
      <c r="CA10" s="116">
        <f>SUM(W10,AY10)</f>
        <v>2289317</v>
      </c>
      <c r="CB10" s="116">
        <f>SUM(X10,AZ10)</f>
        <v>624243</v>
      </c>
      <c r="CC10" s="116">
        <f>SUM(Y10,BA10)</f>
        <v>1499238</v>
      </c>
      <c r="CD10" s="116">
        <f>SUM(Z10,BB10)</f>
        <v>165836</v>
      </c>
      <c r="CE10" s="116">
        <f>SUM(AA10,BC10)</f>
        <v>0</v>
      </c>
      <c r="CF10" s="116">
        <f>SUM(AB10,BD10)</f>
        <v>0</v>
      </c>
      <c r="CG10" s="116">
        <f>SUM(AC10,BE10)</f>
        <v>6305</v>
      </c>
      <c r="CH10" s="116">
        <f>SUM(AD10,BF10)</f>
        <v>10715</v>
      </c>
      <c r="CI10" s="116">
        <f>SUM(AE10,BG10)</f>
        <v>7790480</v>
      </c>
    </row>
    <row r="11" spans="1:87" ht="13.5" customHeight="1" x14ac:dyDescent="0.15">
      <c r="A11" s="114" t="s">
        <v>11</v>
      </c>
      <c r="B11" s="115" t="s">
        <v>330</v>
      </c>
      <c r="C11" s="114" t="s">
        <v>331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2044629</v>
      </c>
      <c r="M11" s="116">
        <f>+SUM(N11:Q11)</f>
        <v>439708</v>
      </c>
      <c r="N11" s="116">
        <v>228785</v>
      </c>
      <c r="O11" s="116">
        <v>23772</v>
      </c>
      <c r="P11" s="116">
        <v>187151</v>
      </c>
      <c r="Q11" s="116">
        <v>0</v>
      </c>
      <c r="R11" s="116">
        <f>+SUM(S11:U11)</f>
        <v>278472</v>
      </c>
      <c r="S11" s="116">
        <v>29118</v>
      </c>
      <c r="T11" s="116">
        <v>249050</v>
      </c>
      <c r="U11" s="116">
        <v>304</v>
      </c>
      <c r="V11" s="116">
        <v>0</v>
      </c>
      <c r="W11" s="116">
        <f>+SUM(X11:AA11)</f>
        <v>1326449</v>
      </c>
      <c r="X11" s="116">
        <v>138671</v>
      </c>
      <c r="Y11" s="116">
        <v>982668</v>
      </c>
      <c r="Z11" s="116">
        <v>83298</v>
      </c>
      <c r="AA11" s="116">
        <v>121812</v>
      </c>
      <c r="AB11" s="116">
        <v>0</v>
      </c>
      <c r="AC11" s="116">
        <v>0</v>
      </c>
      <c r="AD11" s="116">
        <v>43099</v>
      </c>
      <c r="AE11" s="116">
        <f>+SUM(D11,L11,AD11)</f>
        <v>2087728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71181</v>
      </c>
      <c r="AO11" s="116">
        <f>+SUM(AP11:AS11)</f>
        <v>30325</v>
      </c>
      <c r="AP11" s="116">
        <v>30325</v>
      </c>
      <c r="AQ11" s="116">
        <v>0</v>
      </c>
      <c r="AR11" s="116">
        <v>0</v>
      </c>
      <c r="AS11" s="116">
        <v>0</v>
      </c>
      <c r="AT11" s="116">
        <f>+SUM(AU11:AW11)</f>
        <v>19007</v>
      </c>
      <c r="AU11" s="116">
        <v>0</v>
      </c>
      <c r="AV11" s="116">
        <v>19007</v>
      </c>
      <c r="AW11" s="116">
        <v>0</v>
      </c>
      <c r="AX11" s="116">
        <v>0</v>
      </c>
      <c r="AY11" s="116">
        <f>+SUM(AZ11:BC11)</f>
        <v>246</v>
      </c>
      <c r="AZ11" s="116">
        <v>0</v>
      </c>
      <c r="BA11" s="116">
        <v>246</v>
      </c>
      <c r="BB11" s="116">
        <v>0</v>
      </c>
      <c r="BC11" s="116">
        <v>0</v>
      </c>
      <c r="BD11" s="116">
        <v>0</v>
      </c>
      <c r="BE11" s="116">
        <v>21603</v>
      </c>
      <c r="BF11" s="116">
        <v>83056</v>
      </c>
      <c r="BG11" s="116">
        <f>+SUM(BF11,AN11,AF11)</f>
        <v>154237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2115810</v>
      </c>
      <c r="BQ11" s="116">
        <f>SUM(M11,AO11)</f>
        <v>470033</v>
      </c>
      <c r="BR11" s="116">
        <f>SUM(N11,AP11)</f>
        <v>259110</v>
      </c>
      <c r="BS11" s="116">
        <f>SUM(O11,AQ11)</f>
        <v>23772</v>
      </c>
      <c r="BT11" s="116">
        <f>SUM(P11,AR11)</f>
        <v>187151</v>
      </c>
      <c r="BU11" s="116">
        <f>SUM(Q11,AS11)</f>
        <v>0</v>
      </c>
      <c r="BV11" s="116">
        <f>SUM(R11,AT11)</f>
        <v>297479</v>
      </c>
      <c r="BW11" s="116">
        <f>SUM(S11,AU11)</f>
        <v>29118</v>
      </c>
      <c r="BX11" s="116">
        <f>SUM(T11,AV11)</f>
        <v>268057</v>
      </c>
      <c r="BY11" s="116">
        <f>SUM(U11,AW11)</f>
        <v>304</v>
      </c>
      <c r="BZ11" s="116">
        <f>SUM(V11,AX11)</f>
        <v>0</v>
      </c>
      <c r="CA11" s="116">
        <f>SUM(W11,AY11)</f>
        <v>1326695</v>
      </c>
      <c r="CB11" s="116">
        <f>SUM(X11,AZ11)</f>
        <v>138671</v>
      </c>
      <c r="CC11" s="116">
        <f>SUM(Y11,BA11)</f>
        <v>982914</v>
      </c>
      <c r="CD11" s="116">
        <f>SUM(Z11,BB11)</f>
        <v>83298</v>
      </c>
      <c r="CE11" s="116">
        <f>SUM(AA11,BC11)</f>
        <v>121812</v>
      </c>
      <c r="CF11" s="116">
        <f>SUM(AB11,BD11)</f>
        <v>0</v>
      </c>
      <c r="CG11" s="116">
        <f>SUM(AC11,BE11)</f>
        <v>21603</v>
      </c>
      <c r="CH11" s="116">
        <f>SUM(AD11,BF11)</f>
        <v>126155</v>
      </c>
      <c r="CI11" s="116">
        <f>SUM(AE11,BG11)</f>
        <v>2241965</v>
      </c>
    </row>
    <row r="12" spans="1:87" ht="13.5" customHeight="1" x14ac:dyDescent="0.15">
      <c r="A12" s="114" t="s">
        <v>11</v>
      </c>
      <c r="B12" s="115" t="s">
        <v>332</v>
      </c>
      <c r="C12" s="114" t="s">
        <v>333</v>
      </c>
      <c r="D12" s="116">
        <f>+SUM(E12,J12)</f>
        <v>51664</v>
      </c>
      <c r="E12" s="116">
        <f>+SUM(F12:I12)</f>
        <v>51664</v>
      </c>
      <c r="F12" s="116">
        <v>0</v>
      </c>
      <c r="G12" s="116">
        <v>51664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1310760</v>
      </c>
      <c r="M12" s="116">
        <f>+SUM(N12:Q12)</f>
        <v>249317</v>
      </c>
      <c r="N12" s="116">
        <v>48840</v>
      </c>
      <c r="O12" s="116">
        <v>14871</v>
      </c>
      <c r="P12" s="116">
        <v>185606</v>
      </c>
      <c r="Q12" s="116">
        <v>0</v>
      </c>
      <c r="R12" s="116">
        <f>+SUM(S12:U12)</f>
        <v>157980</v>
      </c>
      <c r="S12" s="116">
        <v>25194</v>
      </c>
      <c r="T12" s="116">
        <v>108904</v>
      </c>
      <c r="U12" s="116">
        <v>23882</v>
      </c>
      <c r="V12" s="116">
        <v>0</v>
      </c>
      <c r="W12" s="116">
        <f>+SUM(X12:AA12)</f>
        <v>903463</v>
      </c>
      <c r="X12" s="116">
        <v>495982</v>
      </c>
      <c r="Y12" s="116">
        <v>375948</v>
      </c>
      <c r="Z12" s="116">
        <v>30893</v>
      </c>
      <c r="AA12" s="116">
        <v>640</v>
      </c>
      <c r="AB12" s="116">
        <v>0</v>
      </c>
      <c r="AC12" s="116">
        <v>0</v>
      </c>
      <c r="AD12" s="116">
        <v>463729</v>
      </c>
      <c r="AE12" s="116">
        <f>+SUM(D12,L12,AD12)</f>
        <v>1826153</v>
      </c>
      <c r="AF12" s="116">
        <f>+SUM(AG12,AL12)</f>
        <v>8525</v>
      </c>
      <c r="AG12" s="116">
        <f>+SUM(AH12:AK12)</f>
        <v>8525</v>
      </c>
      <c r="AH12" s="116">
        <v>0</v>
      </c>
      <c r="AI12" s="116">
        <v>8525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215626</v>
      </c>
      <c r="AO12" s="116">
        <f>+SUM(AP12:AS12)</f>
        <v>104125</v>
      </c>
      <c r="AP12" s="116">
        <v>48834</v>
      </c>
      <c r="AQ12" s="116">
        <v>51873</v>
      </c>
      <c r="AR12" s="116">
        <v>3418</v>
      </c>
      <c r="AS12" s="116">
        <v>0</v>
      </c>
      <c r="AT12" s="116">
        <f>+SUM(AU12:AW12)</f>
        <v>47016</v>
      </c>
      <c r="AU12" s="116">
        <v>17890</v>
      </c>
      <c r="AV12" s="116">
        <v>29126</v>
      </c>
      <c r="AW12" s="116">
        <v>0</v>
      </c>
      <c r="AX12" s="116">
        <v>0</v>
      </c>
      <c r="AY12" s="116">
        <f>+SUM(AZ12:BC12)</f>
        <v>64485</v>
      </c>
      <c r="AZ12" s="116">
        <v>6746</v>
      </c>
      <c r="BA12" s="116">
        <v>57099</v>
      </c>
      <c r="BB12" s="116">
        <v>0</v>
      </c>
      <c r="BC12" s="116">
        <v>640</v>
      </c>
      <c r="BD12" s="116">
        <v>0</v>
      </c>
      <c r="BE12" s="116">
        <v>0</v>
      </c>
      <c r="BF12" s="116">
        <v>37175</v>
      </c>
      <c r="BG12" s="116">
        <f>+SUM(BF12,AN12,AF12)</f>
        <v>261326</v>
      </c>
      <c r="BH12" s="116">
        <f>SUM(D12,AF12)</f>
        <v>60189</v>
      </c>
      <c r="BI12" s="116">
        <f>SUM(E12,AG12)</f>
        <v>60189</v>
      </c>
      <c r="BJ12" s="116">
        <f>SUM(F12,AH12)</f>
        <v>0</v>
      </c>
      <c r="BK12" s="116">
        <f>SUM(G12,AI12)</f>
        <v>60189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1526386</v>
      </c>
      <c r="BQ12" s="116">
        <f>SUM(M12,AO12)</f>
        <v>353442</v>
      </c>
      <c r="BR12" s="116">
        <f>SUM(N12,AP12)</f>
        <v>97674</v>
      </c>
      <c r="BS12" s="116">
        <f>SUM(O12,AQ12)</f>
        <v>66744</v>
      </c>
      <c r="BT12" s="116">
        <f>SUM(P12,AR12)</f>
        <v>189024</v>
      </c>
      <c r="BU12" s="116">
        <f>SUM(Q12,AS12)</f>
        <v>0</v>
      </c>
      <c r="BV12" s="116">
        <f>SUM(R12,AT12)</f>
        <v>204996</v>
      </c>
      <c r="BW12" s="116">
        <f>SUM(S12,AU12)</f>
        <v>43084</v>
      </c>
      <c r="BX12" s="116">
        <f>SUM(T12,AV12)</f>
        <v>138030</v>
      </c>
      <c r="BY12" s="116">
        <f>SUM(U12,AW12)</f>
        <v>23882</v>
      </c>
      <c r="BZ12" s="116">
        <f>SUM(V12,AX12)</f>
        <v>0</v>
      </c>
      <c r="CA12" s="116">
        <f>SUM(W12,AY12)</f>
        <v>967948</v>
      </c>
      <c r="CB12" s="116">
        <f>SUM(X12,AZ12)</f>
        <v>502728</v>
      </c>
      <c r="CC12" s="116">
        <f>SUM(Y12,BA12)</f>
        <v>433047</v>
      </c>
      <c r="CD12" s="116">
        <f>SUM(Z12,BB12)</f>
        <v>30893</v>
      </c>
      <c r="CE12" s="116">
        <f>SUM(AA12,BC12)</f>
        <v>1280</v>
      </c>
      <c r="CF12" s="116">
        <f>SUM(AB12,BD12)</f>
        <v>0</v>
      </c>
      <c r="CG12" s="116">
        <f>SUM(AC12,BE12)</f>
        <v>0</v>
      </c>
      <c r="CH12" s="116">
        <f>SUM(AD12,BF12)</f>
        <v>500904</v>
      </c>
      <c r="CI12" s="116">
        <f>SUM(AE12,BG12)</f>
        <v>2087479</v>
      </c>
    </row>
    <row r="13" spans="1:87" ht="13.5" customHeight="1" x14ac:dyDescent="0.15">
      <c r="A13" s="114" t="s">
        <v>11</v>
      </c>
      <c r="B13" s="115" t="s">
        <v>334</v>
      </c>
      <c r="C13" s="114" t="s">
        <v>335</v>
      </c>
      <c r="D13" s="116">
        <f>+SUM(E13,J13)</f>
        <v>22506</v>
      </c>
      <c r="E13" s="116">
        <f>+SUM(F13:I13)</f>
        <v>22506</v>
      </c>
      <c r="F13" s="116">
        <v>0</v>
      </c>
      <c r="G13" s="116">
        <v>2013</v>
      </c>
      <c r="H13" s="116">
        <v>20493</v>
      </c>
      <c r="I13" s="116">
        <v>0</v>
      </c>
      <c r="J13" s="116">
        <v>0</v>
      </c>
      <c r="K13" s="116">
        <v>0</v>
      </c>
      <c r="L13" s="116">
        <f>+SUM(M13,R13,V13,W13,AC13)</f>
        <v>1838105</v>
      </c>
      <c r="M13" s="116">
        <f>+SUM(N13:Q13)</f>
        <v>110874</v>
      </c>
      <c r="N13" s="116">
        <v>82714</v>
      </c>
      <c r="O13" s="116">
        <v>7040</v>
      </c>
      <c r="P13" s="116">
        <v>14080</v>
      </c>
      <c r="Q13" s="116">
        <v>7040</v>
      </c>
      <c r="R13" s="116">
        <f>+SUM(S13:U13)</f>
        <v>59507</v>
      </c>
      <c r="S13" s="116">
        <v>9301</v>
      </c>
      <c r="T13" s="116">
        <v>45110</v>
      </c>
      <c r="U13" s="116">
        <v>5096</v>
      </c>
      <c r="V13" s="116">
        <v>0</v>
      </c>
      <c r="W13" s="116">
        <f>+SUM(X13:AA13)</f>
        <v>1667724</v>
      </c>
      <c r="X13" s="116">
        <v>470244</v>
      </c>
      <c r="Y13" s="116">
        <v>1102949</v>
      </c>
      <c r="Z13" s="116">
        <v>40727</v>
      </c>
      <c r="AA13" s="116">
        <v>53804</v>
      </c>
      <c r="AB13" s="116">
        <v>0</v>
      </c>
      <c r="AC13" s="116">
        <v>0</v>
      </c>
      <c r="AD13" s="116">
        <v>4891</v>
      </c>
      <c r="AE13" s="116">
        <f>+SUM(D13,L13,AD13)</f>
        <v>1865502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220905</v>
      </c>
      <c r="AO13" s="116">
        <f>+SUM(AP13:AS13)</f>
        <v>14080</v>
      </c>
      <c r="AP13" s="116">
        <v>14080</v>
      </c>
      <c r="AQ13" s="116">
        <v>0</v>
      </c>
      <c r="AR13" s="116">
        <v>0</v>
      </c>
      <c r="AS13" s="116">
        <v>0</v>
      </c>
      <c r="AT13" s="116">
        <f>+SUM(AU13:AW13)</f>
        <v>104790</v>
      </c>
      <c r="AU13" s="116">
        <v>0</v>
      </c>
      <c r="AV13" s="116">
        <v>104788</v>
      </c>
      <c r="AW13" s="116">
        <v>2</v>
      </c>
      <c r="AX13" s="116">
        <v>0</v>
      </c>
      <c r="AY13" s="116">
        <f>+SUM(AZ13:BC13)</f>
        <v>102035</v>
      </c>
      <c r="AZ13" s="116">
        <v>26031</v>
      </c>
      <c r="BA13" s="116">
        <v>75435</v>
      </c>
      <c r="BB13" s="116">
        <v>0</v>
      </c>
      <c r="BC13" s="116">
        <v>569</v>
      </c>
      <c r="BD13" s="116">
        <v>0</v>
      </c>
      <c r="BE13" s="116">
        <v>0</v>
      </c>
      <c r="BF13" s="116">
        <v>455</v>
      </c>
      <c r="BG13" s="116">
        <f>+SUM(BF13,AN13,AF13)</f>
        <v>221360</v>
      </c>
      <c r="BH13" s="116">
        <f>SUM(D13,AF13)</f>
        <v>22506</v>
      </c>
      <c r="BI13" s="116">
        <f>SUM(E13,AG13)</f>
        <v>22506</v>
      </c>
      <c r="BJ13" s="116">
        <f>SUM(F13,AH13)</f>
        <v>0</v>
      </c>
      <c r="BK13" s="116">
        <f>SUM(G13,AI13)</f>
        <v>2013</v>
      </c>
      <c r="BL13" s="116">
        <f>SUM(H13,AJ13)</f>
        <v>20493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2059010</v>
      </c>
      <c r="BQ13" s="116">
        <f>SUM(M13,AO13)</f>
        <v>124954</v>
      </c>
      <c r="BR13" s="116">
        <f>SUM(N13,AP13)</f>
        <v>96794</v>
      </c>
      <c r="BS13" s="116">
        <f>SUM(O13,AQ13)</f>
        <v>7040</v>
      </c>
      <c r="BT13" s="116">
        <f>SUM(P13,AR13)</f>
        <v>14080</v>
      </c>
      <c r="BU13" s="116">
        <f>SUM(Q13,AS13)</f>
        <v>7040</v>
      </c>
      <c r="BV13" s="116">
        <f>SUM(R13,AT13)</f>
        <v>164297</v>
      </c>
      <c r="BW13" s="116">
        <f>SUM(S13,AU13)</f>
        <v>9301</v>
      </c>
      <c r="BX13" s="116">
        <f>SUM(T13,AV13)</f>
        <v>149898</v>
      </c>
      <c r="BY13" s="116">
        <f>SUM(U13,AW13)</f>
        <v>5098</v>
      </c>
      <c r="BZ13" s="116">
        <f>SUM(V13,AX13)</f>
        <v>0</v>
      </c>
      <c r="CA13" s="116">
        <f>SUM(W13,AY13)</f>
        <v>1769759</v>
      </c>
      <c r="CB13" s="116">
        <f>SUM(X13,AZ13)</f>
        <v>496275</v>
      </c>
      <c r="CC13" s="116">
        <f>SUM(Y13,BA13)</f>
        <v>1178384</v>
      </c>
      <c r="CD13" s="116">
        <f>SUM(Z13,BB13)</f>
        <v>40727</v>
      </c>
      <c r="CE13" s="116">
        <f>SUM(AA13,BC13)</f>
        <v>54373</v>
      </c>
      <c r="CF13" s="116">
        <f>SUM(AB13,BD13)</f>
        <v>0</v>
      </c>
      <c r="CG13" s="116">
        <f>SUM(AC13,BE13)</f>
        <v>0</v>
      </c>
      <c r="CH13" s="116">
        <f>SUM(AD13,BF13)</f>
        <v>5346</v>
      </c>
      <c r="CI13" s="116">
        <f>SUM(AE13,BG13)</f>
        <v>2086862</v>
      </c>
    </row>
    <row r="14" spans="1:87" ht="13.5" customHeight="1" x14ac:dyDescent="0.15">
      <c r="A14" s="114" t="s">
        <v>11</v>
      </c>
      <c r="B14" s="115" t="s">
        <v>336</v>
      </c>
      <c r="C14" s="114" t="s">
        <v>337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391828</v>
      </c>
      <c r="L14" s="116">
        <f>+SUM(M14,R14,V14,W14,AC14)</f>
        <v>730548</v>
      </c>
      <c r="M14" s="116">
        <f>+SUM(N14:Q14)</f>
        <v>85539</v>
      </c>
      <c r="N14" s="116">
        <v>70979</v>
      </c>
      <c r="O14" s="116">
        <v>14560</v>
      </c>
      <c r="P14" s="116">
        <v>0</v>
      </c>
      <c r="Q14" s="116">
        <v>0</v>
      </c>
      <c r="R14" s="116">
        <f>+SUM(S14:U14)</f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f>+SUM(X14:AA14)</f>
        <v>645009</v>
      </c>
      <c r="X14" s="116">
        <v>645009</v>
      </c>
      <c r="Y14" s="116">
        <v>0</v>
      </c>
      <c r="Z14" s="116">
        <v>0</v>
      </c>
      <c r="AA14" s="116">
        <v>0</v>
      </c>
      <c r="AB14" s="116">
        <v>1002946</v>
      </c>
      <c r="AC14" s="116">
        <v>0</v>
      </c>
      <c r="AD14" s="116">
        <v>0</v>
      </c>
      <c r="AE14" s="116">
        <f>+SUM(D14,L14,AD14)</f>
        <v>730548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0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279778</v>
      </c>
      <c r="BE14" s="116">
        <v>0</v>
      </c>
      <c r="BF14" s="116">
        <v>0</v>
      </c>
      <c r="BG14" s="116">
        <f>+SUM(BF14,AN14,AF14)</f>
        <v>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391828</v>
      </c>
      <c r="BP14" s="116">
        <f>SUM(L14,AN14)</f>
        <v>730548</v>
      </c>
      <c r="BQ14" s="116">
        <f>SUM(M14,AO14)</f>
        <v>85539</v>
      </c>
      <c r="BR14" s="116">
        <f>SUM(N14,AP14)</f>
        <v>70979</v>
      </c>
      <c r="BS14" s="116">
        <f>SUM(O14,AQ14)</f>
        <v>14560</v>
      </c>
      <c r="BT14" s="116">
        <f>SUM(P14,AR14)</f>
        <v>0</v>
      </c>
      <c r="BU14" s="116">
        <f>SUM(Q14,AS14)</f>
        <v>0</v>
      </c>
      <c r="BV14" s="116">
        <f>SUM(R14,AT14)</f>
        <v>0</v>
      </c>
      <c r="BW14" s="116">
        <f>SUM(S14,AU14)</f>
        <v>0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645009</v>
      </c>
      <c r="CB14" s="116">
        <f>SUM(X14,AZ14)</f>
        <v>645009</v>
      </c>
      <c r="CC14" s="116">
        <f>SUM(Y14,BA14)</f>
        <v>0</v>
      </c>
      <c r="CD14" s="116">
        <f>SUM(Z14,BB14)</f>
        <v>0</v>
      </c>
      <c r="CE14" s="116">
        <f>SUM(AA14,BC14)</f>
        <v>0</v>
      </c>
      <c r="CF14" s="116">
        <f>SUM(AB14,BD14)</f>
        <v>1282724</v>
      </c>
      <c r="CG14" s="116">
        <f>SUM(AC14,BE14)</f>
        <v>0</v>
      </c>
      <c r="CH14" s="116">
        <f>SUM(AD14,BF14)</f>
        <v>0</v>
      </c>
      <c r="CI14" s="116">
        <f>SUM(AE14,BG14)</f>
        <v>730548</v>
      </c>
    </row>
    <row r="15" spans="1:87" ht="13.5" customHeight="1" x14ac:dyDescent="0.15">
      <c r="A15" s="114" t="s">
        <v>11</v>
      </c>
      <c r="B15" s="115" t="s">
        <v>340</v>
      </c>
      <c r="C15" s="114" t="s">
        <v>341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327528</v>
      </c>
      <c r="M15" s="116">
        <f>+SUM(N15:Q15)</f>
        <v>40679</v>
      </c>
      <c r="N15" s="116">
        <v>40679</v>
      </c>
      <c r="O15" s="116">
        <v>0</v>
      </c>
      <c r="P15" s="116">
        <v>0</v>
      </c>
      <c r="Q15" s="116">
        <v>0</v>
      </c>
      <c r="R15" s="116">
        <f>+SUM(S15:U15)</f>
        <v>19784</v>
      </c>
      <c r="S15" s="116">
        <v>18154</v>
      </c>
      <c r="T15" s="116">
        <v>1461</v>
      </c>
      <c r="U15" s="116">
        <v>169</v>
      </c>
      <c r="V15" s="116">
        <v>0</v>
      </c>
      <c r="W15" s="116">
        <f>+SUM(X15:AA15)</f>
        <v>267065</v>
      </c>
      <c r="X15" s="116">
        <v>224593</v>
      </c>
      <c r="Y15" s="116">
        <v>4420</v>
      </c>
      <c r="Z15" s="116">
        <v>2292</v>
      </c>
      <c r="AA15" s="116">
        <v>35760</v>
      </c>
      <c r="AB15" s="116">
        <v>338739</v>
      </c>
      <c r="AC15" s="116">
        <v>0</v>
      </c>
      <c r="AD15" s="116">
        <v>0</v>
      </c>
      <c r="AE15" s="116">
        <f>+SUM(D15,L15,AD15)</f>
        <v>327528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133374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327528</v>
      </c>
      <c r="BQ15" s="116">
        <f>SUM(M15,AO15)</f>
        <v>40679</v>
      </c>
      <c r="BR15" s="116">
        <f>SUM(N15,AP15)</f>
        <v>40679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19784</v>
      </c>
      <c r="BW15" s="116">
        <f>SUM(S15,AU15)</f>
        <v>18154</v>
      </c>
      <c r="BX15" s="116">
        <f>SUM(T15,AV15)</f>
        <v>1461</v>
      </c>
      <c r="BY15" s="116">
        <f>SUM(U15,AW15)</f>
        <v>169</v>
      </c>
      <c r="BZ15" s="116">
        <f>SUM(V15,AX15)</f>
        <v>0</v>
      </c>
      <c r="CA15" s="116">
        <f>SUM(W15,AY15)</f>
        <v>267065</v>
      </c>
      <c r="CB15" s="116">
        <f>SUM(X15,AZ15)</f>
        <v>224593</v>
      </c>
      <c r="CC15" s="116">
        <f>SUM(Y15,BA15)</f>
        <v>4420</v>
      </c>
      <c r="CD15" s="116">
        <f>SUM(Z15,BB15)</f>
        <v>2292</v>
      </c>
      <c r="CE15" s="116">
        <f>SUM(AA15,BC15)</f>
        <v>35760</v>
      </c>
      <c r="CF15" s="116">
        <f>SUM(AB15,BD15)</f>
        <v>472113</v>
      </c>
      <c r="CG15" s="116">
        <f>SUM(AC15,BE15)</f>
        <v>0</v>
      </c>
      <c r="CH15" s="116">
        <f>SUM(AD15,BF15)</f>
        <v>0</v>
      </c>
      <c r="CI15" s="116">
        <f>SUM(AE15,BG15)</f>
        <v>327528</v>
      </c>
    </row>
    <row r="16" spans="1:87" ht="13.5" customHeight="1" x14ac:dyDescent="0.15">
      <c r="A16" s="114" t="s">
        <v>11</v>
      </c>
      <c r="B16" s="115" t="s">
        <v>344</v>
      </c>
      <c r="C16" s="114" t="s">
        <v>345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343700</v>
      </c>
      <c r="M16" s="116">
        <f>+SUM(N16:Q16)</f>
        <v>18712</v>
      </c>
      <c r="N16" s="116">
        <v>17359</v>
      </c>
      <c r="O16" s="116">
        <v>1353</v>
      </c>
      <c r="P16" s="116">
        <v>0</v>
      </c>
      <c r="Q16" s="116">
        <v>0</v>
      </c>
      <c r="R16" s="116">
        <f>+SUM(S16:U16)</f>
        <v>117</v>
      </c>
      <c r="S16" s="116">
        <v>0</v>
      </c>
      <c r="T16" s="116">
        <v>117</v>
      </c>
      <c r="U16" s="116">
        <v>0</v>
      </c>
      <c r="V16" s="116">
        <v>0</v>
      </c>
      <c r="W16" s="116">
        <f>+SUM(X16:AA16)</f>
        <v>324871</v>
      </c>
      <c r="X16" s="116">
        <v>292644</v>
      </c>
      <c r="Y16" s="116">
        <v>28740</v>
      </c>
      <c r="Z16" s="116">
        <v>0</v>
      </c>
      <c r="AA16" s="116">
        <v>3487</v>
      </c>
      <c r="AB16" s="116">
        <v>560876</v>
      </c>
      <c r="AC16" s="116">
        <v>0</v>
      </c>
      <c r="AD16" s="116">
        <v>0</v>
      </c>
      <c r="AE16" s="116">
        <f>+SUM(D16,L16,AD16)</f>
        <v>343700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0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123970</v>
      </c>
      <c r="BE16" s="116">
        <v>0</v>
      </c>
      <c r="BF16" s="116">
        <v>0</v>
      </c>
      <c r="BG16" s="116">
        <f>+SUM(BF16,AN16,AF16)</f>
        <v>0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343700</v>
      </c>
      <c r="BQ16" s="116">
        <f>SUM(M16,AO16)</f>
        <v>18712</v>
      </c>
      <c r="BR16" s="116">
        <f>SUM(N16,AP16)</f>
        <v>17359</v>
      </c>
      <c r="BS16" s="116">
        <f>SUM(O16,AQ16)</f>
        <v>1353</v>
      </c>
      <c r="BT16" s="116">
        <f>SUM(P16,AR16)</f>
        <v>0</v>
      </c>
      <c r="BU16" s="116">
        <f>SUM(Q16,AS16)</f>
        <v>0</v>
      </c>
      <c r="BV16" s="116">
        <f>SUM(R16,AT16)</f>
        <v>117</v>
      </c>
      <c r="BW16" s="116">
        <f>SUM(S16,AU16)</f>
        <v>0</v>
      </c>
      <c r="BX16" s="116">
        <f>SUM(T16,AV16)</f>
        <v>117</v>
      </c>
      <c r="BY16" s="116">
        <f>SUM(U16,AW16)</f>
        <v>0</v>
      </c>
      <c r="BZ16" s="116">
        <f>SUM(V16,AX16)</f>
        <v>0</v>
      </c>
      <c r="CA16" s="116">
        <f>SUM(W16,AY16)</f>
        <v>324871</v>
      </c>
      <c r="CB16" s="116">
        <f>SUM(X16,AZ16)</f>
        <v>292644</v>
      </c>
      <c r="CC16" s="116">
        <f>SUM(Y16,BA16)</f>
        <v>28740</v>
      </c>
      <c r="CD16" s="116">
        <f>SUM(Z16,BB16)</f>
        <v>0</v>
      </c>
      <c r="CE16" s="116">
        <f>SUM(AA16,BC16)</f>
        <v>3487</v>
      </c>
      <c r="CF16" s="116">
        <f>SUM(AB16,BD16)</f>
        <v>684846</v>
      </c>
      <c r="CG16" s="116">
        <f>SUM(AC16,BE16)</f>
        <v>0</v>
      </c>
      <c r="CH16" s="116">
        <f>SUM(AD16,BF16)</f>
        <v>0</v>
      </c>
      <c r="CI16" s="116">
        <f>SUM(AE16,BG16)</f>
        <v>343700</v>
      </c>
    </row>
    <row r="17" spans="1:87" ht="13.5" customHeight="1" x14ac:dyDescent="0.15">
      <c r="A17" s="114" t="s">
        <v>11</v>
      </c>
      <c r="B17" s="115" t="s">
        <v>348</v>
      </c>
      <c r="C17" s="114" t="s">
        <v>349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54910</v>
      </c>
      <c r="M17" s="116">
        <f>+SUM(N17:Q17)</f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f>+SUM(S17:U17)</f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f>+SUM(X17:AA17)</f>
        <v>54910</v>
      </c>
      <c r="X17" s="116">
        <v>54910</v>
      </c>
      <c r="Y17" s="116">
        <v>0</v>
      </c>
      <c r="Z17" s="116">
        <v>0</v>
      </c>
      <c r="AA17" s="116">
        <v>0</v>
      </c>
      <c r="AB17" s="116">
        <v>275416</v>
      </c>
      <c r="AC17" s="116">
        <v>0</v>
      </c>
      <c r="AD17" s="116">
        <v>0</v>
      </c>
      <c r="AE17" s="116">
        <f>+SUM(D17,L17,AD17)</f>
        <v>54910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0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36563</v>
      </c>
      <c r="BE17" s="116">
        <v>0</v>
      </c>
      <c r="BF17" s="116">
        <v>0</v>
      </c>
      <c r="BG17" s="116">
        <f>+SUM(BF17,AN17,AF17)</f>
        <v>0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54910</v>
      </c>
      <c r="BQ17" s="116">
        <f>SUM(M17,AO17)</f>
        <v>0</v>
      </c>
      <c r="BR17" s="116">
        <f>SUM(N17,AP17)</f>
        <v>0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0</v>
      </c>
      <c r="BW17" s="116">
        <f>SUM(S17,AU17)</f>
        <v>0</v>
      </c>
      <c r="BX17" s="116">
        <f>SUM(T17,AV17)</f>
        <v>0</v>
      </c>
      <c r="BY17" s="116">
        <f>SUM(U17,AW17)</f>
        <v>0</v>
      </c>
      <c r="BZ17" s="116">
        <f>SUM(V17,AX17)</f>
        <v>0</v>
      </c>
      <c r="CA17" s="116">
        <f>SUM(W17,AY17)</f>
        <v>54910</v>
      </c>
      <c r="CB17" s="116">
        <f>SUM(X17,AZ17)</f>
        <v>54910</v>
      </c>
      <c r="CC17" s="116">
        <f>SUM(Y17,BA17)</f>
        <v>0</v>
      </c>
      <c r="CD17" s="116">
        <f>SUM(Z17,BB17)</f>
        <v>0</v>
      </c>
      <c r="CE17" s="116">
        <f>SUM(AA17,BC17)</f>
        <v>0</v>
      </c>
      <c r="CF17" s="116">
        <f>SUM(AB17,BD17)</f>
        <v>311979</v>
      </c>
      <c r="CG17" s="116">
        <f>SUM(AC17,BE17)</f>
        <v>0</v>
      </c>
      <c r="CH17" s="116">
        <f>SUM(AD17,BF17)</f>
        <v>0</v>
      </c>
      <c r="CI17" s="116">
        <f>SUM(AE17,BG17)</f>
        <v>54910</v>
      </c>
    </row>
    <row r="18" spans="1:87" ht="13.5" customHeight="1" x14ac:dyDescent="0.15">
      <c r="A18" s="114" t="s">
        <v>11</v>
      </c>
      <c r="B18" s="115" t="s">
        <v>352</v>
      </c>
      <c r="C18" s="114" t="s">
        <v>353</v>
      </c>
      <c r="D18" s="116">
        <f>+SUM(E18,J18)</f>
        <v>2619353</v>
      </c>
      <c r="E18" s="116">
        <f>+SUM(F18:I18)</f>
        <v>2619353</v>
      </c>
      <c r="F18" s="116">
        <v>0</v>
      </c>
      <c r="G18" s="116">
        <v>2336125</v>
      </c>
      <c r="H18" s="116">
        <v>0</v>
      </c>
      <c r="I18" s="116">
        <v>283228</v>
      </c>
      <c r="J18" s="116">
        <v>0</v>
      </c>
      <c r="K18" s="116">
        <v>0</v>
      </c>
      <c r="L18" s="116">
        <f>+SUM(M18,R18,V18,W18,AC18)</f>
        <v>2116008</v>
      </c>
      <c r="M18" s="116">
        <f>+SUM(N18:Q18)</f>
        <v>96313</v>
      </c>
      <c r="N18" s="116">
        <v>96313</v>
      </c>
      <c r="O18" s="116">
        <v>0</v>
      </c>
      <c r="P18" s="116">
        <v>0</v>
      </c>
      <c r="Q18" s="116">
        <v>0</v>
      </c>
      <c r="R18" s="116">
        <f>+SUM(S18:U18)</f>
        <v>73834</v>
      </c>
      <c r="S18" s="116">
        <v>2844</v>
      </c>
      <c r="T18" s="116">
        <v>54106</v>
      </c>
      <c r="U18" s="116">
        <v>16884</v>
      </c>
      <c r="V18" s="116">
        <v>0</v>
      </c>
      <c r="W18" s="116">
        <f>+SUM(X18:AA18)</f>
        <v>1945630</v>
      </c>
      <c r="X18" s="116">
        <v>473411</v>
      </c>
      <c r="Y18" s="116">
        <v>1322064</v>
      </c>
      <c r="Z18" s="116">
        <v>48961</v>
      </c>
      <c r="AA18" s="116">
        <v>101194</v>
      </c>
      <c r="AB18" s="116">
        <v>10752</v>
      </c>
      <c r="AC18" s="116">
        <v>231</v>
      </c>
      <c r="AD18" s="116">
        <v>19154</v>
      </c>
      <c r="AE18" s="116">
        <f>+SUM(D18,L18,AD18)</f>
        <v>4754515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181453</v>
      </c>
      <c r="BE18" s="116">
        <v>0</v>
      </c>
      <c r="BF18" s="116">
        <v>0</v>
      </c>
      <c r="BG18" s="116">
        <f>+SUM(BF18,AN18,AF18)</f>
        <v>0</v>
      </c>
      <c r="BH18" s="116">
        <f>SUM(D18,AF18)</f>
        <v>2619353</v>
      </c>
      <c r="BI18" s="116">
        <f>SUM(E18,AG18)</f>
        <v>2619353</v>
      </c>
      <c r="BJ18" s="116">
        <f>SUM(F18,AH18)</f>
        <v>0</v>
      </c>
      <c r="BK18" s="116">
        <f>SUM(G18,AI18)</f>
        <v>2336125</v>
      </c>
      <c r="BL18" s="116">
        <f>SUM(H18,AJ18)</f>
        <v>0</v>
      </c>
      <c r="BM18" s="116">
        <f>SUM(I18,AK18)</f>
        <v>283228</v>
      </c>
      <c r="BN18" s="116">
        <f>SUM(J18,AL18)</f>
        <v>0</v>
      </c>
      <c r="BO18" s="116">
        <f>SUM(K18,AM18)</f>
        <v>0</v>
      </c>
      <c r="BP18" s="116">
        <f>SUM(L18,AN18)</f>
        <v>2116008</v>
      </c>
      <c r="BQ18" s="116">
        <f>SUM(M18,AO18)</f>
        <v>96313</v>
      </c>
      <c r="BR18" s="116">
        <f>SUM(N18,AP18)</f>
        <v>96313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73834</v>
      </c>
      <c r="BW18" s="116">
        <f>SUM(S18,AU18)</f>
        <v>2844</v>
      </c>
      <c r="BX18" s="116">
        <f>SUM(T18,AV18)</f>
        <v>54106</v>
      </c>
      <c r="BY18" s="116">
        <f>SUM(U18,AW18)</f>
        <v>16884</v>
      </c>
      <c r="BZ18" s="116">
        <f>SUM(V18,AX18)</f>
        <v>0</v>
      </c>
      <c r="CA18" s="116">
        <f>SUM(W18,AY18)</f>
        <v>1945630</v>
      </c>
      <c r="CB18" s="116">
        <f>SUM(X18,AZ18)</f>
        <v>473411</v>
      </c>
      <c r="CC18" s="116">
        <f>SUM(Y18,BA18)</f>
        <v>1322064</v>
      </c>
      <c r="CD18" s="116">
        <f>SUM(Z18,BB18)</f>
        <v>48961</v>
      </c>
      <c r="CE18" s="116">
        <f>SUM(AA18,BC18)</f>
        <v>101194</v>
      </c>
      <c r="CF18" s="116">
        <f>SUM(AB18,BD18)</f>
        <v>192205</v>
      </c>
      <c r="CG18" s="116">
        <f>SUM(AC18,BE18)</f>
        <v>231</v>
      </c>
      <c r="CH18" s="116">
        <f>SUM(AD18,BF18)</f>
        <v>19154</v>
      </c>
      <c r="CI18" s="116">
        <f>SUM(AE18,BG18)</f>
        <v>4754515</v>
      </c>
    </row>
    <row r="19" spans="1:87" ht="13.5" customHeight="1" x14ac:dyDescent="0.15">
      <c r="A19" s="114" t="s">
        <v>11</v>
      </c>
      <c r="B19" s="115" t="s">
        <v>354</v>
      </c>
      <c r="C19" s="114" t="s">
        <v>355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179898</v>
      </c>
      <c r="M19" s="116">
        <f>+SUM(N19:Q19)</f>
        <v>66208</v>
      </c>
      <c r="N19" s="116">
        <v>55740</v>
      </c>
      <c r="O19" s="116">
        <v>10468</v>
      </c>
      <c r="P19" s="116">
        <v>0</v>
      </c>
      <c r="Q19" s="116">
        <v>0</v>
      </c>
      <c r="R19" s="116">
        <f>+SUM(S19:U19)</f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f>+SUM(X19:AA19)</f>
        <v>113690</v>
      </c>
      <c r="X19" s="116">
        <v>113690</v>
      </c>
      <c r="Y19" s="116">
        <v>0</v>
      </c>
      <c r="Z19" s="116">
        <v>0</v>
      </c>
      <c r="AA19" s="116">
        <v>0</v>
      </c>
      <c r="AB19" s="116">
        <v>361964</v>
      </c>
      <c r="AC19" s="116">
        <v>0</v>
      </c>
      <c r="AD19" s="116">
        <v>0</v>
      </c>
      <c r="AE19" s="116">
        <f>+SUM(D19,L19,AD19)</f>
        <v>179898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0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43355</v>
      </c>
      <c r="BE19" s="116">
        <v>0</v>
      </c>
      <c r="BF19" s="116">
        <v>0</v>
      </c>
      <c r="BG19" s="116">
        <f>+SUM(BF19,AN19,AF19)</f>
        <v>0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179898</v>
      </c>
      <c r="BQ19" s="116">
        <f>SUM(M19,AO19)</f>
        <v>66208</v>
      </c>
      <c r="BR19" s="116">
        <f>SUM(N19,AP19)</f>
        <v>55740</v>
      </c>
      <c r="BS19" s="116">
        <f>SUM(O19,AQ19)</f>
        <v>10468</v>
      </c>
      <c r="BT19" s="116">
        <f>SUM(P19,AR19)</f>
        <v>0</v>
      </c>
      <c r="BU19" s="116">
        <f>SUM(Q19,AS19)</f>
        <v>0</v>
      </c>
      <c r="BV19" s="116">
        <f>SUM(R19,AT19)</f>
        <v>0</v>
      </c>
      <c r="BW19" s="116">
        <f>SUM(S19,AU19)</f>
        <v>0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113690</v>
      </c>
      <c r="CB19" s="116">
        <f>SUM(X19,AZ19)</f>
        <v>113690</v>
      </c>
      <c r="CC19" s="116">
        <f>SUM(Y19,BA19)</f>
        <v>0</v>
      </c>
      <c r="CD19" s="116">
        <f>SUM(Z19,BB19)</f>
        <v>0</v>
      </c>
      <c r="CE19" s="116">
        <f>SUM(AA19,BC19)</f>
        <v>0</v>
      </c>
      <c r="CF19" s="116">
        <f>SUM(AB19,BD19)</f>
        <v>405319</v>
      </c>
      <c r="CG19" s="116">
        <f>SUM(AC19,BE19)</f>
        <v>0</v>
      </c>
      <c r="CH19" s="116">
        <f>SUM(AD19,BF19)</f>
        <v>0</v>
      </c>
      <c r="CI19" s="116">
        <f>SUM(AE19,BG19)</f>
        <v>179898</v>
      </c>
    </row>
    <row r="20" spans="1:87" ht="13.5" customHeight="1" x14ac:dyDescent="0.15">
      <c r="A20" s="114" t="s">
        <v>11</v>
      </c>
      <c r="B20" s="115" t="s">
        <v>356</v>
      </c>
      <c r="C20" s="114" t="s">
        <v>357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77218</v>
      </c>
      <c r="M20" s="116">
        <f>+SUM(N20:Q20)</f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f>+SUM(S20:U20)</f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f>+SUM(X20:AA20)</f>
        <v>77218</v>
      </c>
      <c r="X20" s="116">
        <v>77218</v>
      </c>
      <c r="Y20" s="116">
        <v>0</v>
      </c>
      <c r="Z20" s="116">
        <v>0</v>
      </c>
      <c r="AA20" s="116">
        <v>0</v>
      </c>
      <c r="AB20" s="116">
        <v>210914</v>
      </c>
      <c r="AC20" s="116">
        <v>0</v>
      </c>
      <c r="AD20" s="116">
        <v>0</v>
      </c>
      <c r="AE20" s="116">
        <f>+SUM(D20,L20,AD20)</f>
        <v>77218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96917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77218</v>
      </c>
      <c r="BQ20" s="116">
        <f>SUM(M20,AO20)</f>
        <v>0</v>
      </c>
      <c r="BR20" s="116">
        <f>SUM(N20,AP20)</f>
        <v>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0</v>
      </c>
      <c r="BW20" s="116">
        <f>SUM(S20,AU20)</f>
        <v>0</v>
      </c>
      <c r="BX20" s="116">
        <f>SUM(T20,AV20)</f>
        <v>0</v>
      </c>
      <c r="BY20" s="116">
        <f>SUM(U20,AW20)</f>
        <v>0</v>
      </c>
      <c r="BZ20" s="116">
        <f>SUM(V20,AX20)</f>
        <v>0</v>
      </c>
      <c r="CA20" s="116">
        <f>SUM(W20,AY20)</f>
        <v>77218</v>
      </c>
      <c r="CB20" s="116">
        <f>SUM(X20,AZ20)</f>
        <v>77218</v>
      </c>
      <c r="CC20" s="116">
        <f>SUM(Y20,BA20)</f>
        <v>0</v>
      </c>
      <c r="CD20" s="116">
        <f>SUM(Z20,BB20)</f>
        <v>0</v>
      </c>
      <c r="CE20" s="116">
        <f>SUM(AA20,BC20)</f>
        <v>0</v>
      </c>
      <c r="CF20" s="116">
        <f>SUM(AB20,BD20)</f>
        <v>307831</v>
      </c>
      <c r="CG20" s="116">
        <f>SUM(AC20,BE20)</f>
        <v>0</v>
      </c>
      <c r="CH20" s="116">
        <f>SUM(AD20,BF20)</f>
        <v>0</v>
      </c>
      <c r="CI20" s="116">
        <f>SUM(AE20,BG20)</f>
        <v>77218</v>
      </c>
    </row>
    <row r="21" spans="1:87" ht="13.5" customHeight="1" x14ac:dyDescent="0.15">
      <c r="A21" s="114" t="s">
        <v>11</v>
      </c>
      <c r="B21" s="115" t="s">
        <v>360</v>
      </c>
      <c r="C21" s="114" t="s">
        <v>361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145871</v>
      </c>
      <c r="L21" s="116">
        <f>+SUM(M21,R21,V21,W21,AC21)</f>
        <v>32886</v>
      </c>
      <c r="M21" s="116">
        <f>+SUM(N21:Q21)</f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32886</v>
      </c>
      <c r="X21" s="116">
        <v>32886</v>
      </c>
      <c r="Y21" s="116">
        <v>0</v>
      </c>
      <c r="Z21" s="116">
        <v>0</v>
      </c>
      <c r="AA21" s="116">
        <v>0</v>
      </c>
      <c r="AB21" s="116">
        <v>459227</v>
      </c>
      <c r="AC21" s="116">
        <v>0</v>
      </c>
      <c r="AD21" s="116">
        <v>0</v>
      </c>
      <c r="AE21" s="116">
        <f>+SUM(D21,L21,AD21)</f>
        <v>32886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84859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145871</v>
      </c>
      <c r="BP21" s="116">
        <f>SUM(L21,AN21)</f>
        <v>32886</v>
      </c>
      <c r="BQ21" s="116">
        <f>SUM(M21,AO21)</f>
        <v>0</v>
      </c>
      <c r="BR21" s="116">
        <f>SUM(N21,AP21)</f>
        <v>0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32886</v>
      </c>
      <c r="CB21" s="116">
        <f>SUM(X21,AZ21)</f>
        <v>32886</v>
      </c>
      <c r="CC21" s="116">
        <f>SUM(Y21,BA21)</f>
        <v>0</v>
      </c>
      <c r="CD21" s="116">
        <f>SUM(Z21,BB21)</f>
        <v>0</v>
      </c>
      <c r="CE21" s="116">
        <f>SUM(AA21,BC21)</f>
        <v>0</v>
      </c>
      <c r="CF21" s="116">
        <f>SUM(AB21,BD21)</f>
        <v>544086</v>
      </c>
      <c r="CG21" s="116">
        <f>SUM(AC21,BE21)</f>
        <v>0</v>
      </c>
      <c r="CH21" s="116">
        <f>SUM(AD21,BF21)</f>
        <v>0</v>
      </c>
      <c r="CI21" s="116">
        <f>SUM(AE21,BG21)</f>
        <v>32886</v>
      </c>
    </row>
    <row r="22" spans="1:87" ht="13.5" customHeight="1" x14ac:dyDescent="0.15">
      <c r="A22" s="114" t="s">
        <v>11</v>
      </c>
      <c r="B22" s="115" t="s">
        <v>362</v>
      </c>
      <c r="C22" s="114" t="s">
        <v>363</v>
      </c>
      <c r="D22" s="116">
        <f>+SUM(E22,J22)</f>
        <v>15269</v>
      </c>
      <c r="E22" s="116">
        <f>+SUM(F22:I22)</f>
        <v>13438</v>
      </c>
      <c r="F22" s="116">
        <v>0</v>
      </c>
      <c r="G22" s="116">
        <v>0</v>
      </c>
      <c r="H22" s="116">
        <v>0</v>
      </c>
      <c r="I22" s="116">
        <v>13438</v>
      </c>
      <c r="J22" s="116">
        <v>1831</v>
      </c>
      <c r="K22" s="116">
        <v>0</v>
      </c>
      <c r="L22" s="116">
        <f>+SUM(M22,R22,V22,W22,AC22)</f>
        <v>275620</v>
      </c>
      <c r="M22" s="116">
        <f>+SUM(N22:Q22)</f>
        <v>3404</v>
      </c>
      <c r="N22" s="116">
        <v>0</v>
      </c>
      <c r="O22" s="116">
        <v>3404</v>
      </c>
      <c r="P22" s="116">
        <v>0</v>
      </c>
      <c r="Q22" s="116">
        <v>0</v>
      </c>
      <c r="R22" s="116">
        <f>+SUM(S22:U22)</f>
        <v>1440</v>
      </c>
      <c r="S22" s="116">
        <v>1440</v>
      </c>
      <c r="T22" s="116">
        <v>0</v>
      </c>
      <c r="U22" s="116">
        <v>0</v>
      </c>
      <c r="V22" s="116">
        <v>0</v>
      </c>
      <c r="W22" s="116">
        <f>+SUM(X22:AA22)</f>
        <v>270776</v>
      </c>
      <c r="X22" s="116">
        <v>77581</v>
      </c>
      <c r="Y22" s="116">
        <v>177218</v>
      </c>
      <c r="Z22" s="116">
        <v>1643</v>
      </c>
      <c r="AA22" s="116">
        <v>14334</v>
      </c>
      <c r="AB22" s="116">
        <v>0</v>
      </c>
      <c r="AC22" s="116">
        <v>0</v>
      </c>
      <c r="AD22" s="116">
        <v>0</v>
      </c>
      <c r="AE22" s="116">
        <f>+SUM(D22,L22,AD22)</f>
        <v>290889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2000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2000</v>
      </c>
      <c r="AU22" s="116">
        <v>2000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65344</v>
      </c>
      <c r="BE22" s="116">
        <v>0</v>
      </c>
      <c r="BF22" s="116">
        <v>0</v>
      </c>
      <c r="BG22" s="116">
        <f>+SUM(BF22,AN22,AF22)</f>
        <v>2000</v>
      </c>
      <c r="BH22" s="116">
        <f>SUM(D22,AF22)</f>
        <v>15269</v>
      </c>
      <c r="BI22" s="116">
        <f>SUM(E22,AG22)</f>
        <v>13438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13438</v>
      </c>
      <c r="BN22" s="116">
        <f>SUM(J22,AL22)</f>
        <v>1831</v>
      </c>
      <c r="BO22" s="116">
        <f>SUM(K22,AM22)</f>
        <v>0</v>
      </c>
      <c r="BP22" s="116">
        <f>SUM(L22,AN22)</f>
        <v>277620</v>
      </c>
      <c r="BQ22" s="116">
        <f>SUM(M22,AO22)</f>
        <v>3404</v>
      </c>
      <c r="BR22" s="116">
        <f>SUM(N22,AP22)</f>
        <v>0</v>
      </c>
      <c r="BS22" s="116">
        <f>SUM(O22,AQ22)</f>
        <v>3404</v>
      </c>
      <c r="BT22" s="116">
        <f>SUM(P22,AR22)</f>
        <v>0</v>
      </c>
      <c r="BU22" s="116">
        <f>SUM(Q22,AS22)</f>
        <v>0</v>
      </c>
      <c r="BV22" s="116">
        <f>SUM(R22,AT22)</f>
        <v>3440</v>
      </c>
      <c r="BW22" s="116">
        <f>SUM(S22,AU22)</f>
        <v>3440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270776</v>
      </c>
      <c r="CB22" s="116">
        <f>SUM(X22,AZ22)</f>
        <v>77581</v>
      </c>
      <c r="CC22" s="116">
        <f>SUM(Y22,BA22)</f>
        <v>177218</v>
      </c>
      <c r="CD22" s="116">
        <f>SUM(Z22,BB22)</f>
        <v>1643</v>
      </c>
      <c r="CE22" s="116">
        <f>SUM(AA22,BC22)</f>
        <v>14334</v>
      </c>
      <c r="CF22" s="116">
        <f>SUM(AB22,BD22)</f>
        <v>65344</v>
      </c>
      <c r="CG22" s="116">
        <f>SUM(AC22,BE22)</f>
        <v>0</v>
      </c>
      <c r="CH22" s="116">
        <f>SUM(AD22,BF22)</f>
        <v>0</v>
      </c>
      <c r="CI22" s="116">
        <f>SUM(AE22,BG22)</f>
        <v>292889</v>
      </c>
    </row>
    <row r="23" spans="1:87" ht="13.5" customHeight="1" x14ac:dyDescent="0.15">
      <c r="A23" s="114" t="s">
        <v>11</v>
      </c>
      <c r="B23" s="115" t="s">
        <v>365</v>
      </c>
      <c r="C23" s="114" t="s">
        <v>366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17660</v>
      </c>
      <c r="M23" s="116">
        <f>+SUM(N23:Q23)</f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f>+SUM(S23:U23)</f>
        <v>17609</v>
      </c>
      <c r="S23" s="116">
        <v>8754</v>
      </c>
      <c r="T23" s="116">
        <v>8855</v>
      </c>
      <c r="U23" s="116">
        <v>0</v>
      </c>
      <c r="V23" s="116">
        <v>0</v>
      </c>
      <c r="W23" s="116">
        <f>+SUM(X23:AA23)</f>
        <v>51</v>
      </c>
      <c r="X23" s="116">
        <v>0</v>
      </c>
      <c r="Y23" s="116">
        <v>0</v>
      </c>
      <c r="Z23" s="116">
        <v>0</v>
      </c>
      <c r="AA23" s="116">
        <v>51</v>
      </c>
      <c r="AB23" s="116">
        <v>117456</v>
      </c>
      <c r="AC23" s="116">
        <v>0</v>
      </c>
      <c r="AD23" s="116">
        <v>0</v>
      </c>
      <c r="AE23" s="116">
        <f>+SUM(D23,L23,AD23)</f>
        <v>17660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57304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17660</v>
      </c>
      <c r="BQ23" s="116">
        <f>SUM(M23,AO23)</f>
        <v>0</v>
      </c>
      <c r="BR23" s="116">
        <f>SUM(N23,AP23)</f>
        <v>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17609</v>
      </c>
      <c r="BW23" s="116">
        <f>SUM(S23,AU23)</f>
        <v>8754</v>
      </c>
      <c r="BX23" s="116">
        <f>SUM(T23,AV23)</f>
        <v>8855</v>
      </c>
      <c r="BY23" s="116">
        <f>SUM(U23,AW23)</f>
        <v>0</v>
      </c>
      <c r="BZ23" s="116">
        <f>SUM(V23,AX23)</f>
        <v>0</v>
      </c>
      <c r="CA23" s="116">
        <f>SUM(W23,AY23)</f>
        <v>51</v>
      </c>
      <c r="CB23" s="116">
        <f>SUM(X23,AZ23)</f>
        <v>0</v>
      </c>
      <c r="CC23" s="116">
        <f>SUM(Y23,BA23)</f>
        <v>0</v>
      </c>
      <c r="CD23" s="116">
        <f>SUM(Z23,BB23)</f>
        <v>0</v>
      </c>
      <c r="CE23" s="116">
        <f>SUM(AA23,BC23)</f>
        <v>51</v>
      </c>
      <c r="CF23" s="116">
        <f>SUM(AB23,BD23)</f>
        <v>174760</v>
      </c>
      <c r="CG23" s="116">
        <f>SUM(AC23,BE23)</f>
        <v>0</v>
      </c>
      <c r="CH23" s="116">
        <f>SUM(AD23,BF23)</f>
        <v>0</v>
      </c>
      <c r="CI23" s="116">
        <f>SUM(AE23,BG23)</f>
        <v>17660</v>
      </c>
    </row>
    <row r="24" spans="1:87" ht="13.5" customHeight="1" x14ac:dyDescent="0.15">
      <c r="A24" s="114" t="s">
        <v>11</v>
      </c>
      <c r="B24" s="115" t="s">
        <v>369</v>
      </c>
      <c r="C24" s="114" t="s">
        <v>370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0</v>
      </c>
      <c r="M24" s="116">
        <f>+SUM(N24:Q24)</f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69532</v>
      </c>
      <c r="AC24" s="116">
        <v>0</v>
      </c>
      <c r="AD24" s="116">
        <v>0</v>
      </c>
      <c r="AE24" s="116">
        <f>+SUM(D24,L24,AD24)</f>
        <v>0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30912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0</v>
      </c>
      <c r="BQ24" s="116">
        <f>SUM(M24,AO24)</f>
        <v>0</v>
      </c>
      <c r="BR24" s="116">
        <f>SUM(N24,AP24)</f>
        <v>0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0</v>
      </c>
      <c r="CB24" s="116">
        <f>SUM(X24,AZ24)</f>
        <v>0</v>
      </c>
      <c r="CC24" s="116">
        <f>SUM(Y24,BA24)</f>
        <v>0</v>
      </c>
      <c r="CD24" s="116">
        <f>SUM(Z24,BB24)</f>
        <v>0</v>
      </c>
      <c r="CE24" s="116">
        <f>SUM(AA24,BC24)</f>
        <v>0</v>
      </c>
      <c r="CF24" s="116">
        <f>SUM(AB24,BD24)</f>
        <v>100444</v>
      </c>
      <c r="CG24" s="116">
        <f>SUM(AC24,BE24)</f>
        <v>0</v>
      </c>
      <c r="CH24" s="116">
        <f>SUM(AD24,BF24)</f>
        <v>0</v>
      </c>
      <c r="CI24" s="116">
        <f>SUM(AE24,BG24)</f>
        <v>0</v>
      </c>
    </row>
    <row r="25" spans="1:87" ht="13.5" customHeight="1" x14ac:dyDescent="0.15">
      <c r="A25" s="114" t="s">
        <v>11</v>
      </c>
      <c r="B25" s="115" t="s">
        <v>372</v>
      </c>
      <c r="C25" s="114" t="s">
        <v>373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2064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2064</v>
      </c>
      <c r="X25" s="116">
        <v>1514</v>
      </c>
      <c r="Y25" s="116">
        <v>483</v>
      </c>
      <c r="Z25" s="116">
        <v>0</v>
      </c>
      <c r="AA25" s="116">
        <v>67</v>
      </c>
      <c r="AB25" s="116">
        <v>68216</v>
      </c>
      <c r="AC25" s="116">
        <v>0</v>
      </c>
      <c r="AD25" s="116">
        <v>1720</v>
      </c>
      <c r="AE25" s="116">
        <f>+SUM(D25,L25,AD25)</f>
        <v>3784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38346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2064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2064</v>
      </c>
      <c r="CB25" s="116">
        <f>SUM(X25,AZ25)</f>
        <v>1514</v>
      </c>
      <c r="CC25" s="116">
        <f>SUM(Y25,BA25)</f>
        <v>483</v>
      </c>
      <c r="CD25" s="116">
        <f>SUM(Z25,BB25)</f>
        <v>0</v>
      </c>
      <c r="CE25" s="116">
        <f>SUM(AA25,BC25)</f>
        <v>67</v>
      </c>
      <c r="CF25" s="116">
        <f>SUM(AB25,BD25)</f>
        <v>106562</v>
      </c>
      <c r="CG25" s="116">
        <f>SUM(AC25,BE25)</f>
        <v>0</v>
      </c>
      <c r="CH25" s="116">
        <f>SUM(AD25,BF25)</f>
        <v>1720</v>
      </c>
      <c r="CI25" s="116">
        <f>SUM(AE25,BG25)</f>
        <v>3784</v>
      </c>
    </row>
    <row r="26" spans="1:87" ht="13.5" customHeight="1" x14ac:dyDescent="0.15">
      <c r="A26" s="114" t="s">
        <v>11</v>
      </c>
      <c r="B26" s="115" t="s">
        <v>375</v>
      </c>
      <c r="C26" s="114" t="s">
        <v>376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0</v>
      </c>
      <c r="M26" s="116">
        <f>+SUM(N26:Q26)</f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f>+SUM(S26:U26)</f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f>+SUM(X26:AA26)</f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86551</v>
      </c>
      <c r="AC26" s="116">
        <v>0</v>
      </c>
      <c r="AD26" s="116">
        <v>0</v>
      </c>
      <c r="AE26" s="116">
        <f>+SUM(D26,L26,AD26)</f>
        <v>0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52313</v>
      </c>
      <c r="BE26" s="116">
        <v>0</v>
      </c>
      <c r="BF26" s="116">
        <v>0</v>
      </c>
      <c r="BG26" s="116">
        <f>+SUM(BF26,AN26,AF26)</f>
        <v>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0</v>
      </c>
      <c r="BQ26" s="116">
        <f>SUM(M26,AO26)</f>
        <v>0</v>
      </c>
      <c r="BR26" s="116">
        <f>SUM(N26,AP26)</f>
        <v>0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0</v>
      </c>
      <c r="BW26" s="116">
        <f>SUM(S26,AU26)</f>
        <v>0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0</v>
      </c>
      <c r="CB26" s="116">
        <f>SUM(X26,AZ26)</f>
        <v>0</v>
      </c>
      <c r="CC26" s="116">
        <f>SUM(Y26,BA26)</f>
        <v>0</v>
      </c>
      <c r="CD26" s="116">
        <f>SUM(Z26,BB26)</f>
        <v>0</v>
      </c>
      <c r="CE26" s="116">
        <f>SUM(AA26,BC26)</f>
        <v>0</v>
      </c>
      <c r="CF26" s="116">
        <f>SUM(AB26,BD26)</f>
        <v>138864</v>
      </c>
      <c r="CG26" s="116">
        <f>SUM(AC26,BE26)</f>
        <v>0</v>
      </c>
      <c r="CH26" s="116">
        <f>SUM(AD26,BF26)</f>
        <v>0</v>
      </c>
      <c r="CI26" s="116">
        <f>SUM(AE26,BG26)</f>
        <v>0</v>
      </c>
    </row>
    <row r="27" spans="1:87" ht="13.5" customHeight="1" x14ac:dyDescent="0.15">
      <c r="A27" s="114" t="s">
        <v>11</v>
      </c>
      <c r="B27" s="115" t="s">
        <v>378</v>
      </c>
      <c r="C27" s="114" t="s">
        <v>379</v>
      </c>
      <c r="D27" s="116">
        <f>+SUM(E27,J27)</f>
        <v>41611</v>
      </c>
      <c r="E27" s="116">
        <f>+SUM(F27:I27)</f>
        <v>41611</v>
      </c>
      <c r="F27" s="116">
        <v>0</v>
      </c>
      <c r="G27" s="116">
        <v>41611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418585</v>
      </c>
      <c r="M27" s="116">
        <f>+SUM(N27:Q27)</f>
        <v>35253</v>
      </c>
      <c r="N27" s="116">
        <v>14275</v>
      </c>
      <c r="O27" s="116">
        <v>8512</v>
      </c>
      <c r="P27" s="116">
        <v>12466</v>
      </c>
      <c r="Q27" s="116">
        <v>0</v>
      </c>
      <c r="R27" s="116">
        <f>+SUM(S27:U27)</f>
        <v>91644</v>
      </c>
      <c r="S27" s="116">
        <v>4519</v>
      </c>
      <c r="T27" s="116">
        <v>87125</v>
      </c>
      <c r="U27" s="116">
        <v>0</v>
      </c>
      <c r="V27" s="116">
        <v>0</v>
      </c>
      <c r="W27" s="116">
        <f>+SUM(X27:AA27)</f>
        <v>291688</v>
      </c>
      <c r="X27" s="116">
        <v>98100</v>
      </c>
      <c r="Y27" s="116">
        <v>193588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f>+SUM(D27,L27,AD27)</f>
        <v>460196</v>
      </c>
      <c r="AF27" s="116">
        <f>+SUM(AG27,AL27)</f>
        <v>9125</v>
      </c>
      <c r="AG27" s="116">
        <f>+SUM(AH27:AK27)</f>
        <v>9125</v>
      </c>
      <c r="AH27" s="116">
        <v>0</v>
      </c>
      <c r="AI27" s="116">
        <v>9125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91956</v>
      </c>
      <c r="AO27" s="116">
        <f>+SUM(AP27:AS27)</f>
        <v>10309</v>
      </c>
      <c r="AP27" s="116">
        <v>10309</v>
      </c>
      <c r="AQ27" s="116">
        <v>0</v>
      </c>
      <c r="AR27" s="116">
        <v>0</v>
      </c>
      <c r="AS27" s="116">
        <v>0</v>
      </c>
      <c r="AT27" s="116">
        <f>+SUM(AU27:AW27)</f>
        <v>27662</v>
      </c>
      <c r="AU27" s="116">
        <v>0</v>
      </c>
      <c r="AV27" s="116">
        <v>27662</v>
      </c>
      <c r="AW27" s="116">
        <v>0</v>
      </c>
      <c r="AX27" s="116">
        <v>0</v>
      </c>
      <c r="AY27" s="116">
        <f>+SUM(AZ27:BC27)</f>
        <v>53985</v>
      </c>
      <c r="AZ27" s="116">
        <v>2737</v>
      </c>
      <c r="BA27" s="116">
        <v>38379</v>
      </c>
      <c r="BB27" s="116">
        <v>6584</v>
      </c>
      <c r="BC27" s="116">
        <v>6285</v>
      </c>
      <c r="BD27" s="116">
        <v>0</v>
      </c>
      <c r="BE27" s="116">
        <v>0</v>
      </c>
      <c r="BF27" s="116">
        <v>0</v>
      </c>
      <c r="BG27" s="116">
        <f>+SUM(BF27,AN27,AF27)</f>
        <v>101081</v>
      </c>
      <c r="BH27" s="116">
        <f>SUM(D27,AF27)</f>
        <v>50736</v>
      </c>
      <c r="BI27" s="116">
        <f>SUM(E27,AG27)</f>
        <v>50736</v>
      </c>
      <c r="BJ27" s="116">
        <f>SUM(F27,AH27)</f>
        <v>0</v>
      </c>
      <c r="BK27" s="116">
        <f>SUM(G27,AI27)</f>
        <v>50736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510541</v>
      </c>
      <c r="BQ27" s="116">
        <f>SUM(M27,AO27)</f>
        <v>45562</v>
      </c>
      <c r="BR27" s="116">
        <f>SUM(N27,AP27)</f>
        <v>24584</v>
      </c>
      <c r="BS27" s="116">
        <f>SUM(O27,AQ27)</f>
        <v>8512</v>
      </c>
      <c r="BT27" s="116">
        <f>SUM(P27,AR27)</f>
        <v>12466</v>
      </c>
      <c r="BU27" s="116">
        <f>SUM(Q27,AS27)</f>
        <v>0</v>
      </c>
      <c r="BV27" s="116">
        <f>SUM(R27,AT27)</f>
        <v>119306</v>
      </c>
      <c r="BW27" s="116">
        <f>SUM(S27,AU27)</f>
        <v>4519</v>
      </c>
      <c r="BX27" s="116">
        <f>SUM(T27,AV27)</f>
        <v>114787</v>
      </c>
      <c r="BY27" s="116">
        <f>SUM(U27,AW27)</f>
        <v>0</v>
      </c>
      <c r="BZ27" s="116">
        <f>SUM(V27,AX27)</f>
        <v>0</v>
      </c>
      <c r="CA27" s="116">
        <f>SUM(W27,AY27)</f>
        <v>345673</v>
      </c>
      <c r="CB27" s="116">
        <f>SUM(X27,AZ27)</f>
        <v>100837</v>
      </c>
      <c r="CC27" s="116">
        <f>SUM(Y27,BA27)</f>
        <v>231967</v>
      </c>
      <c r="CD27" s="116">
        <f>SUM(Z27,BB27)</f>
        <v>6584</v>
      </c>
      <c r="CE27" s="116">
        <f>SUM(AA27,BC27)</f>
        <v>6285</v>
      </c>
      <c r="CF27" s="116">
        <f>SUM(AB27,BD27)</f>
        <v>0</v>
      </c>
      <c r="CG27" s="116">
        <f>SUM(AC27,BE27)</f>
        <v>0</v>
      </c>
      <c r="CH27" s="116">
        <f>SUM(AD27,BF27)</f>
        <v>0</v>
      </c>
      <c r="CI27" s="116">
        <f>SUM(AE27,BG27)</f>
        <v>561277</v>
      </c>
    </row>
    <row r="28" spans="1:87" ht="13.5" customHeight="1" x14ac:dyDescent="0.15">
      <c r="A28" s="114" t="s">
        <v>11</v>
      </c>
      <c r="B28" s="115" t="s">
        <v>380</v>
      </c>
      <c r="C28" s="114" t="s">
        <v>381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50548</v>
      </c>
      <c r="L28" s="116">
        <f>+SUM(M28,R28,V28,W28,AC28)</f>
        <v>0</v>
      </c>
      <c r="M28" s="116">
        <f>+SUM(N28:Q28)</f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185912</v>
      </c>
      <c r="AC28" s="116">
        <v>0</v>
      </c>
      <c r="AD28" s="116">
        <v>220</v>
      </c>
      <c r="AE28" s="116">
        <f>+SUM(D28,L28,AD28)</f>
        <v>220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44845</v>
      </c>
      <c r="BE28" s="116">
        <v>0</v>
      </c>
      <c r="BF28" s="116">
        <v>0</v>
      </c>
      <c r="BG28" s="116">
        <f>+SUM(BF28,AN28,AF28)</f>
        <v>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50548</v>
      </c>
      <c r="BP28" s="116">
        <f>SUM(L28,AN28)</f>
        <v>0</v>
      </c>
      <c r="BQ28" s="116">
        <f>SUM(M28,AO28)</f>
        <v>0</v>
      </c>
      <c r="BR28" s="116">
        <f>SUM(N28,AP28)</f>
        <v>0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0</v>
      </c>
      <c r="CB28" s="116">
        <f>SUM(X28,AZ28)</f>
        <v>0</v>
      </c>
      <c r="CC28" s="116">
        <f>SUM(Y28,BA28)</f>
        <v>0</v>
      </c>
      <c r="CD28" s="116">
        <f>SUM(Z28,BB28)</f>
        <v>0</v>
      </c>
      <c r="CE28" s="116">
        <f>SUM(AA28,BC28)</f>
        <v>0</v>
      </c>
      <c r="CF28" s="116">
        <f>SUM(AB28,BD28)</f>
        <v>230757</v>
      </c>
      <c r="CG28" s="116">
        <f>SUM(AC28,BE28)</f>
        <v>0</v>
      </c>
      <c r="CH28" s="116">
        <f>SUM(AD28,BF28)</f>
        <v>220</v>
      </c>
      <c r="CI28" s="116">
        <f>SUM(AE28,BG28)</f>
        <v>220</v>
      </c>
    </row>
    <row r="29" spans="1:87" ht="13.5" customHeight="1" x14ac:dyDescent="0.15">
      <c r="A29" s="114" t="s">
        <v>11</v>
      </c>
      <c r="B29" s="115" t="s">
        <v>382</v>
      </c>
      <c r="C29" s="114" t="s">
        <v>383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36928</v>
      </c>
      <c r="M29" s="116">
        <f>+SUM(N29:Q29)</f>
        <v>7312</v>
      </c>
      <c r="N29" s="116">
        <v>7312</v>
      </c>
      <c r="O29" s="116">
        <v>0</v>
      </c>
      <c r="P29" s="116">
        <v>0</v>
      </c>
      <c r="Q29" s="116">
        <v>0</v>
      </c>
      <c r="R29" s="116">
        <f>+SUM(S29:U29)</f>
        <v>7141</v>
      </c>
      <c r="S29" s="116">
        <v>7141</v>
      </c>
      <c r="T29" s="116">
        <v>0</v>
      </c>
      <c r="U29" s="116">
        <v>0</v>
      </c>
      <c r="V29" s="116">
        <v>0</v>
      </c>
      <c r="W29" s="116">
        <f>+SUM(X29:AA29)</f>
        <v>22475</v>
      </c>
      <c r="X29" s="116">
        <v>21665</v>
      </c>
      <c r="Y29" s="116">
        <v>0</v>
      </c>
      <c r="Z29" s="116">
        <v>77</v>
      </c>
      <c r="AA29" s="116">
        <v>733</v>
      </c>
      <c r="AB29" s="116">
        <v>72424</v>
      </c>
      <c r="AC29" s="116">
        <v>0</v>
      </c>
      <c r="AD29" s="116">
        <v>0</v>
      </c>
      <c r="AE29" s="116">
        <f>+SUM(D29,L29,AD29)</f>
        <v>36928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26667</v>
      </c>
      <c r="BE29" s="116">
        <v>0</v>
      </c>
      <c r="BF29" s="116">
        <v>0</v>
      </c>
      <c r="BG29" s="116">
        <f>+SUM(BF29,AN29,AF29)</f>
        <v>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36928</v>
      </c>
      <c r="BQ29" s="116">
        <f>SUM(M29,AO29)</f>
        <v>7312</v>
      </c>
      <c r="BR29" s="116">
        <f>SUM(N29,AP29)</f>
        <v>7312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7141</v>
      </c>
      <c r="BW29" s="116">
        <f>SUM(S29,AU29)</f>
        <v>7141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22475</v>
      </c>
      <c r="CB29" s="116">
        <f>SUM(X29,AZ29)</f>
        <v>21665</v>
      </c>
      <c r="CC29" s="116">
        <f>SUM(Y29,BA29)</f>
        <v>0</v>
      </c>
      <c r="CD29" s="116">
        <f>SUM(Z29,BB29)</f>
        <v>77</v>
      </c>
      <c r="CE29" s="116">
        <f>SUM(AA29,BC29)</f>
        <v>733</v>
      </c>
      <c r="CF29" s="116">
        <f>SUM(AB29,BD29)</f>
        <v>99091</v>
      </c>
      <c r="CG29" s="116">
        <f>SUM(AC29,BE29)</f>
        <v>0</v>
      </c>
      <c r="CH29" s="116">
        <f>SUM(AD29,BF29)</f>
        <v>0</v>
      </c>
      <c r="CI29" s="116">
        <f>SUM(AE29,BG29)</f>
        <v>36928</v>
      </c>
    </row>
    <row r="30" spans="1:87" ht="13.5" customHeight="1" x14ac:dyDescent="0.15">
      <c r="A30" s="114" t="s">
        <v>11</v>
      </c>
      <c r="B30" s="115" t="s">
        <v>384</v>
      </c>
      <c r="C30" s="114" t="s">
        <v>385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175557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175557</v>
      </c>
      <c r="X30" s="116">
        <v>128928</v>
      </c>
      <c r="Y30" s="116">
        <v>2754</v>
      </c>
      <c r="Z30" s="116">
        <v>0</v>
      </c>
      <c r="AA30" s="116">
        <v>43875</v>
      </c>
      <c r="AB30" s="116">
        <v>198356</v>
      </c>
      <c r="AC30" s="116">
        <v>0</v>
      </c>
      <c r="AD30" s="116">
        <v>0</v>
      </c>
      <c r="AE30" s="116">
        <f>+SUM(D30,L30,AD30)</f>
        <v>175557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30501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175557</v>
      </c>
      <c r="BQ30" s="116">
        <f>SUM(M30,AO30)</f>
        <v>0</v>
      </c>
      <c r="BR30" s="116">
        <f>SUM(N30,AP30)</f>
        <v>0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175557</v>
      </c>
      <c r="CB30" s="116">
        <f>SUM(X30,AZ30)</f>
        <v>128928</v>
      </c>
      <c r="CC30" s="116">
        <f>SUM(Y30,BA30)</f>
        <v>2754</v>
      </c>
      <c r="CD30" s="116">
        <f>SUM(Z30,BB30)</f>
        <v>0</v>
      </c>
      <c r="CE30" s="116">
        <f>SUM(AA30,BC30)</f>
        <v>43875</v>
      </c>
      <c r="CF30" s="116">
        <f>SUM(AB30,BD30)</f>
        <v>228857</v>
      </c>
      <c r="CG30" s="116">
        <f>SUM(AC30,BE30)</f>
        <v>0</v>
      </c>
      <c r="CH30" s="116">
        <f>SUM(AD30,BF30)</f>
        <v>0</v>
      </c>
      <c r="CI30" s="116">
        <f>SUM(AE30,BG30)</f>
        <v>175557</v>
      </c>
    </row>
    <row r="31" spans="1:87" ht="13.5" customHeight="1" x14ac:dyDescent="0.15">
      <c r="A31" s="114" t="s">
        <v>11</v>
      </c>
      <c r="B31" s="115" t="s">
        <v>386</v>
      </c>
      <c r="C31" s="114" t="s">
        <v>387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224828</v>
      </c>
      <c r="M31" s="116">
        <f>+SUM(N31:Q31)</f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+SUM(S31:U31)</f>
        <v>7372</v>
      </c>
      <c r="S31" s="116">
        <v>7372</v>
      </c>
      <c r="T31" s="116">
        <v>0</v>
      </c>
      <c r="U31" s="116">
        <v>0</v>
      </c>
      <c r="V31" s="116">
        <v>11973</v>
      </c>
      <c r="W31" s="116">
        <f>+SUM(X31:AA31)</f>
        <v>205250</v>
      </c>
      <c r="X31" s="116">
        <v>142231</v>
      </c>
      <c r="Y31" s="116">
        <v>23366</v>
      </c>
      <c r="Z31" s="116">
        <v>0</v>
      </c>
      <c r="AA31" s="116">
        <v>39653</v>
      </c>
      <c r="AB31" s="116">
        <v>306808</v>
      </c>
      <c r="AC31" s="116">
        <v>233</v>
      </c>
      <c r="AD31" s="116">
        <v>11633</v>
      </c>
      <c r="AE31" s="116">
        <f>+SUM(D31,L31,AD31)</f>
        <v>236461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99670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224828</v>
      </c>
      <c r="BQ31" s="116">
        <f>SUM(M31,AO31)</f>
        <v>0</v>
      </c>
      <c r="BR31" s="116">
        <f>SUM(N31,AP31)</f>
        <v>0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7372</v>
      </c>
      <c r="BW31" s="116">
        <f>SUM(S31,AU31)</f>
        <v>7372</v>
      </c>
      <c r="BX31" s="116">
        <f>SUM(T31,AV31)</f>
        <v>0</v>
      </c>
      <c r="BY31" s="116">
        <f>SUM(U31,AW31)</f>
        <v>0</v>
      </c>
      <c r="BZ31" s="116">
        <f>SUM(V31,AX31)</f>
        <v>11973</v>
      </c>
      <c r="CA31" s="116">
        <f>SUM(W31,AY31)</f>
        <v>205250</v>
      </c>
      <c r="CB31" s="116">
        <f>SUM(X31,AZ31)</f>
        <v>142231</v>
      </c>
      <c r="CC31" s="116">
        <f>SUM(Y31,BA31)</f>
        <v>23366</v>
      </c>
      <c r="CD31" s="116">
        <f>SUM(Z31,BB31)</f>
        <v>0</v>
      </c>
      <c r="CE31" s="116">
        <f>SUM(AA31,BC31)</f>
        <v>39653</v>
      </c>
      <c r="CF31" s="116">
        <f>SUM(AB31,BD31)</f>
        <v>406478</v>
      </c>
      <c r="CG31" s="116">
        <f>SUM(AC31,BE31)</f>
        <v>233</v>
      </c>
      <c r="CH31" s="116">
        <f>SUM(AD31,BF31)</f>
        <v>11633</v>
      </c>
      <c r="CI31" s="116">
        <f>SUM(AE31,BG31)</f>
        <v>236461</v>
      </c>
    </row>
    <row r="32" spans="1:87" ht="13.5" customHeight="1" x14ac:dyDescent="0.15">
      <c r="A32" s="114" t="s">
        <v>11</v>
      </c>
      <c r="B32" s="115" t="s">
        <v>388</v>
      </c>
      <c r="C32" s="114" t="s">
        <v>389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54560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54560</v>
      </c>
      <c r="X32" s="116">
        <v>54560</v>
      </c>
      <c r="Y32" s="116">
        <v>0</v>
      </c>
      <c r="Z32" s="116">
        <v>0</v>
      </c>
      <c r="AA32" s="116">
        <v>0</v>
      </c>
      <c r="AB32" s="116">
        <v>134337</v>
      </c>
      <c r="AC32" s="116">
        <v>0</v>
      </c>
      <c r="AD32" s="116">
        <v>0</v>
      </c>
      <c r="AE32" s="116">
        <f>+SUM(D32,L32,AD32)</f>
        <v>54560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59099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54560</v>
      </c>
      <c r="BQ32" s="116">
        <f>SUM(M32,AO32)</f>
        <v>0</v>
      </c>
      <c r="BR32" s="116">
        <f>SUM(N32,AP32)</f>
        <v>0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54560</v>
      </c>
      <c r="CB32" s="116">
        <f>SUM(X32,AZ32)</f>
        <v>54560</v>
      </c>
      <c r="CC32" s="116">
        <f>SUM(Y32,BA32)</f>
        <v>0</v>
      </c>
      <c r="CD32" s="116">
        <f>SUM(Z32,BB32)</f>
        <v>0</v>
      </c>
      <c r="CE32" s="116">
        <f>SUM(AA32,BC32)</f>
        <v>0</v>
      </c>
      <c r="CF32" s="116">
        <f>SUM(AB32,BD32)</f>
        <v>193436</v>
      </c>
      <c r="CG32" s="116">
        <f>SUM(AC32,BE32)</f>
        <v>0</v>
      </c>
      <c r="CH32" s="116">
        <f>SUM(AD32,BF32)</f>
        <v>0</v>
      </c>
      <c r="CI32" s="116">
        <f>SUM(AE32,BG32)</f>
        <v>54560</v>
      </c>
    </row>
    <row r="33" spans="1:87" ht="13.5" customHeight="1" x14ac:dyDescent="0.15">
      <c r="A33" s="114" t="s">
        <v>11</v>
      </c>
      <c r="B33" s="115" t="s">
        <v>346</v>
      </c>
      <c r="C33" s="114" t="s">
        <v>347</v>
      </c>
      <c r="D33" s="116">
        <f>+SUM(E33,J33)</f>
        <v>29634</v>
      </c>
      <c r="E33" s="116">
        <f>+SUM(F33:I33)</f>
        <v>26631</v>
      </c>
      <c r="F33" s="116">
        <v>0</v>
      </c>
      <c r="G33" s="116">
        <v>26631</v>
      </c>
      <c r="H33" s="116">
        <v>0</v>
      </c>
      <c r="I33" s="116">
        <v>0</v>
      </c>
      <c r="J33" s="116">
        <v>3003</v>
      </c>
      <c r="K33" s="116"/>
      <c r="L33" s="116">
        <f>+SUM(M33,R33,V33,W33,AC33)</f>
        <v>1063937</v>
      </c>
      <c r="M33" s="116">
        <f>+SUM(N33:Q33)</f>
        <v>53481</v>
      </c>
      <c r="N33" s="116">
        <v>53481</v>
      </c>
      <c r="O33" s="116">
        <v>0</v>
      </c>
      <c r="P33" s="116">
        <v>0</v>
      </c>
      <c r="Q33" s="116">
        <v>0</v>
      </c>
      <c r="R33" s="116">
        <f>+SUM(S33:U33)</f>
        <v>575485</v>
      </c>
      <c r="S33" s="116">
        <v>0</v>
      </c>
      <c r="T33" s="116">
        <v>521733</v>
      </c>
      <c r="U33" s="116">
        <v>53752</v>
      </c>
      <c r="V33" s="116">
        <v>0</v>
      </c>
      <c r="W33" s="116">
        <f>+SUM(X33:AA33)</f>
        <v>434971</v>
      </c>
      <c r="X33" s="116">
        <v>0</v>
      </c>
      <c r="Y33" s="116">
        <v>352370</v>
      </c>
      <c r="Z33" s="116">
        <v>82601</v>
      </c>
      <c r="AA33" s="116">
        <v>0</v>
      </c>
      <c r="AB33" s="116"/>
      <c r="AC33" s="116">
        <v>0</v>
      </c>
      <c r="AD33" s="116">
        <v>22966</v>
      </c>
      <c r="AE33" s="116">
        <f>+SUM(D33,L33,AD33)</f>
        <v>1116537</v>
      </c>
      <c r="AF33" s="116">
        <f>+SUM(AG33,AL33)</f>
        <v>112260</v>
      </c>
      <c r="AG33" s="116">
        <f>+SUM(AH33:AK33)</f>
        <v>112260</v>
      </c>
      <c r="AH33" s="116">
        <v>0</v>
      </c>
      <c r="AI33" s="116">
        <v>112260</v>
      </c>
      <c r="AJ33" s="116">
        <v>0</v>
      </c>
      <c r="AK33" s="116">
        <v>0</v>
      </c>
      <c r="AL33" s="116">
        <v>0</v>
      </c>
      <c r="AM33" s="116"/>
      <c r="AN33" s="116">
        <f>+SUM(AO33,AT33,AX33,AY33,BE33)</f>
        <v>358792</v>
      </c>
      <c r="AO33" s="116">
        <f>+SUM(AP33:AS33)</f>
        <v>15147</v>
      </c>
      <c r="AP33" s="116">
        <v>15147</v>
      </c>
      <c r="AQ33" s="116">
        <v>0</v>
      </c>
      <c r="AR33" s="116">
        <v>0</v>
      </c>
      <c r="AS33" s="116">
        <v>0</v>
      </c>
      <c r="AT33" s="116">
        <f>+SUM(AU33:AW33)</f>
        <v>211249</v>
      </c>
      <c r="AU33" s="116">
        <v>0</v>
      </c>
      <c r="AV33" s="116">
        <v>211249</v>
      </c>
      <c r="AW33" s="116">
        <v>0</v>
      </c>
      <c r="AX33" s="116">
        <v>0</v>
      </c>
      <c r="AY33" s="116">
        <f>+SUM(AZ33:BC33)</f>
        <v>132396</v>
      </c>
      <c r="AZ33" s="116">
        <v>0</v>
      </c>
      <c r="BA33" s="116">
        <v>119295</v>
      </c>
      <c r="BB33" s="116">
        <v>13101</v>
      </c>
      <c r="BC33" s="116">
        <v>0</v>
      </c>
      <c r="BD33" s="116"/>
      <c r="BE33" s="116">
        <v>0</v>
      </c>
      <c r="BF33" s="116">
        <v>17341</v>
      </c>
      <c r="BG33" s="116">
        <f>+SUM(BF33,AN33,AF33)</f>
        <v>488393</v>
      </c>
      <c r="BH33" s="116">
        <f>SUM(D33,AF33)</f>
        <v>141894</v>
      </c>
      <c r="BI33" s="116">
        <f>SUM(E33,AG33)</f>
        <v>138891</v>
      </c>
      <c r="BJ33" s="116">
        <f>SUM(F33,AH33)</f>
        <v>0</v>
      </c>
      <c r="BK33" s="116">
        <f>SUM(G33,AI33)</f>
        <v>138891</v>
      </c>
      <c r="BL33" s="116">
        <f>SUM(H33,AJ33)</f>
        <v>0</v>
      </c>
      <c r="BM33" s="116">
        <f>SUM(I33,AK33)</f>
        <v>0</v>
      </c>
      <c r="BN33" s="116">
        <f>SUM(J33,AL33)</f>
        <v>3003</v>
      </c>
      <c r="BO33" s="116">
        <f>SUM(K33,AM33)</f>
        <v>0</v>
      </c>
      <c r="BP33" s="116">
        <f>SUM(L33,AN33)</f>
        <v>1422729</v>
      </c>
      <c r="BQ33" s="116">
        <f>SUM(M33,AO33)</f>
        <v>68628</v>
      </c>
      <c r="BR33" s="116">
        <f>SUM(N33,AP33)</f>
        <v>68628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786734</v>
      </c>
      <c r="BW33" s="116">
        <f>SUM(S33,AU33)</f>
        <v>0</v>
      </c>
      <c r="BX33" s="116">
        <f>SUM(T33,AV33)</f>
        <v>732982</v>
      </c>
      <c r="BY33" s="116">
        <f>SUM(U33,AW33)</f>
        <v>53752</v>
      </c>
      <c r="BZ33" s="116">
        <f>SUM(V33,AX33)</f>
        <v>0</v>
      </c>
      <c r="CA33" s="116">
        <f>SUM(W33,AY33)</f>
        <v>567367</v>
      </c>
      <c r="CB33" s="116">
        <f>SUM(X33,AZ33)</f>
        <v>0</v>
      </c>
      <c r="CC33" s="116">
        <f>SUM(Y33,BA33)</f>
        <v>471665</v>
      </c>
      <c r="CD33" s="116">
        <f>SUM(Z33,BB33)</f>
        <v>95702</v>
      </c>
      <c r="CE33" s="116">
        <f>SUM(AA33,BC33)</f>
        <v>0</v>
      </c>
      <c r="CF33" s="116">
        <f>SUM(AB33,BD33)</f>
        <v>0</v>
      </c>
      <c r="CG33" s="116">
        <f>SUM(AC33,BE33)</f>
        <v>0</v>
      </c>
      <c r="CH33" s="116">
        <f>SUM(AD33,BF33)</f>
        <v>40307</v>
      </c>
      <c r="CI33" s="116">
        <f>SUM(AE33,BG33)</f>
        <v>1604930</v>
      </c>
    </row>
    <row r="34" spans="1:87" ht="13.5" customHeight="1" x14ac:dyDescent="0.15">
      <c r="A34" s="114" t="s">
        <v>11</v>
      </c>
      <c r="B34" s="115" t="s">
        <v>367</v>
      </c>
      <c r="C34" s="114" t="s">
        <v>368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/>
      <c r="L34" s="116">
        <f>+SUM(M34,R34,V34,W34,AC34)</f>
        <v>176473</v>
      </c>
      <c r="M34" s="116">
        <f>+SUM(N34:Q34)</f>
        <v>30366</v>
      </c>
      <c r="N34" s="116">
        <v>3617</v>
      </c>
      <c r="O34" s="116">
        <v>26749</v>
      </c>
      <c r="P34" s="116">
        <v>0</v>
      </c>
      <c r="Q34" s="116">
        <v>0</v>
      </c>
      <c r="R34" s="116">
        <f>+SUM(S34:U34)</f>
        <v>10181</v>
      </c>
      <c r="S34" s="116">
        <v>4246</v>
      </c>
      <c r="T34" s="116">
        <v>0</v>
      </c>
      <c r="U34" s="116">
        <v>5935</v>
      </c>
      <c r="V34" s="116">
        <v>0</v>
      </c>
      <c r="W34" s="116">
        <f>+SUM(X34:AA34)</f>
        <v>135926</v>
      </c>
      <c r="X34" s="116">
        <v>127268</v>
      </c>
      <c r="Y34" s="116">
        <v>0</v>
      </c>
      <c r="Z34" s="116">
        <v>8658</v>
      </c>
      <c r="AA34" s="116">
        <v>0</v>
      </c>
      <c r="AB34" s="116"/>
      <c r="AC34" s="116">
        <v>0</v>
      </c>
      <c r="AD34" s="116">
        <v>50838</v>
      </c>
      <c r="AE34" s="116">
        <f>+SUM(D34,L34,AD34)</f>
        <v>227311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/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/>
      <c r="BE34" s="116">
        <v>0</v>
      </c>
      <c r="BF34" s="116">
        <v>0</v>
      </c>
      <c r="BG34" s="116">
        <f>+SUM(BF34,AN34,AF34)</f>
        <v>0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176473</v>
      </c>
      <c r="BQ34" s="116">
        <f>SUM(M34,AO34)</f>
        <v>30366</v>
      </c>
      <c r="BR34" s="116">
        <f>SUM(N34,AP34)</f>
        <v>3617</v>
      </c>
      <c r="BS34" s="116">
        <f>SUM(O34,AQ34)</f>
        <v>26749</v>
      </c>
      <c r="BT34" s="116">
        <f>SUM(P34,AR34)</f>
        <v>0</v>
      </c>
      <c r="BU34" s="116">
        <f>SUM(Q34,AS34)</f>
        <v>0</v>
      </c>
      <c r="BV34" s="116">
        <f>SUM(R34,AT34)</f>
        <v>10181</v>
      </c>
      <c r="BW34" s="116">
        <f>SUM(S34,AU34)</f>
        <v>4246</v>
      </c>
      <c r="BX34" s="116">
        <f>SUM(T34,AV34)</f>
        <v>0</v>
      </c>
      <c r="BY34" s="116">
        <f>SUM(U34,AW34)</f>
        <v>5935</v>
      </c>
      <c r="BZ34" s="116">
        <f>SUM(V34,AX34)</f>
        <v>0</v>
      </c>
      <c r="CA34" s="116">
        <f>SUM(W34,AY34)</f>
        <v>135926</v>
      </c>
      <c r="CB34" s="116">
        <f>SUM(X34,AZ34)</f>
        <v>127268</v>
      </c>
      <c r="CC34" s="116">
        <f>SUM(Y34,BA34)</f>
        <v>0</v>
      </c>
      <c r="CD34" s="116">
        <f>SUM(Z34,BB34)</f>
        <v>8658</v>
      </c>
      <c r="CE34" s="116">
        <f>SUM(AA34,BC34)</f>
        <v>0</v>
      </c>
      <c r="CF34" s="116">
        <f>SUM(AB34,BD34)</f>
        <v>0</v>
      </c>
      <c r="CG34" s="116">
        <f>SUM(AC34,BE34)</f>
        <v>0</v>
      </c>
      <c r="CH34" s="116">
        <f>SUM(AD34,BF34)</f>
        <v>50838</v>
      </c>
      <c r="CI34" s="116">
        <f>SUM(AE34,BG34)</f>
        <v>227311</v>
      </c>
    </row>
    <row r="35" spans="1:87" ht="13.5" customHeight="1" x14ac:dyDescent="0.15">
      <c r="A35" s="114" t="s">
        <v>11</v>
      </c>
      <c r="B35" s="115" t="s">
        <v>342</v>
      </c>
      <c r="C35" s="114" t="s">
        <v>343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/>
      <c r="L35" s="116">
        <f>+SUM(M35,R35,V35,W35,AC35)</f>
        <v>831176</v>
      </c>
      <c r="M35" s="116">
        <f>+SUM(N35:Q35)</f>
        <v>89163</v>
      </c>
      <c r="N35" s="116">
        <v>55848</v>
      </c>
      <c r="O35" s="116">
        <v>0</v>
      </c>
      <c r="P35" s="116">
        <v>33315</v>
      </c>
      <c r="Q35" s="116">
        <v>0</v>
      </c>
      <c r="R35" s="116">
        <f>+SUM(S35:U35)</f>
        <v>23927</v>
      </c>
      <c r="S35" s="116">
        <v>0</v>
      </c>
      <c r="T35" s="116">
        <v>23795</v>
      </c>
      <c r="U35" s="116">
        <v>132</v>
      </c>
      <c r="V35" s="116">
        <v>0</v>
      </c>
      <c r="W35" s="116">
        <f>+SUM(X35:AA35)</f>
        <v>718086</v>
      </c>
      <c r="X35" s="116">
        <v>0</v>
      </c>
      <c r="Y35" s="116">
        <v>669374</v>
      </c>
      <c r="Z35" s="116">
        <v>48712</v>
      </c>
      <c r="AA35" s="116">
        <v>0</v>
      </c>
      <c r="AB35" s="116"/>
      <c r="AC35" s="116">
        <v>0</v>
      </c>
      <c r="AD35" s="116">
        <v>139534</v>
      </c>
      <c r="AE35" s="116">
        <f>+SUM(D35,L35,AD35)</f>
        <v>970710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/>
      <c r="AN35" s="116">
        <f>+SUM(AO35,AT35,AX35,AY35,BE35)</f>
        <v>818878</v>
      </c>
      <c r="AO35" s="116">
        <f>+SUM(AP35:AS35)</f>
        <v>110975</v>
      </c>
      <c r="AP35" s="116">
        <v>39660</v>
      </c>
      <c r="AQ35" s="116">
        <v>71315</v>
      </c>
      <c r="AR35" s="116">
        <v>0</v>
      </c>
      <c r="AS35" s="116">
        <v>0</v>
      </c>
      <c r="AT35" s="116">
        <f>+SUM(AU35:AW35)</f>
        <v>442567</v>
      </c>
      <c r="AU35" s="116">
        <v>8594</v>
      </c>
      <c r="AV35" s="116">
        <v>433973</v>
      </c>
      <c r="AW35" s="116">
        <v>0</v>
      </c>
      <c r="AX35" s="116">
        <v>0</v>
      </c>
      <c r="AY35" s="116">
        <f>+SUM(AZ35:BC35)</f>
        <v>265336</v>
      </c>
      <c r="AZ35" s="116">
        <v>161687</v>
      </c>
      <c r="BA35" s="116">
        <v>101579</v>
      </c>
      <c r="BB35" s="116">
        <v>0</v>
      </c>
      <c r="BC35" s="116">
        <v>2070</v>
      </c>
      <c r="BD35" s="116"/>
      <c r="BE35" s="116">
        <v>0</v>
      </c>
      <c r="BF35" s="116">
        <v>7770</v>
      </c>
      <c r="BG35" s="116">
        <f>+SUM(BF35,AN35,AF35)</f>
        <v>826648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1650054</v>
      </c>
      <c r="BQ35" s="116">
        <f>SUM(M35,AO35)</f>
        <v>200138</v>
      </c>
      <c r="BR35" s="116">
        <f>SUM(N35,AP35)</f>
        <v>95508</v>
      </c>
      <c r="BS35" s="116">
        <f>SUM(O35,AQ35)</f>
        <v>71315</v>
      </c>
      <c r="BT35" s="116">
        <f>SUM(P35,AR35)</f>
        <v>33315</v>
      </c>
      <c r="BU35" s="116">
        <f>SUM(Q35,AS35)</f>
        <v>0</v>
      </c>
      <c r="BV35" s="116">
        <f>SUM(R35,AT35)</f>
        <v>466494</v>
      </c>
      <c r="BW35" s="116">
        <f>SUM(S35,AU35)</f>
        <v>8594</v>
      </c>
      <c r="BX35" s="116">
        <f>SUM(T35,AV35)</f>
        <v>457768</v>
      </c>
      <c r="BY35" s="116">
        <f>SUM(U35,AW35)</f>
        <v>132</v>
      </c>
      <c r="BZ35" s="116">
        <f>SUM(V35,AX35)</f>
        <v>0</v>
      </c>
      <c r="CA35" s="116">
        <f>SUM(W35,AY35)</f>
        <v>983422</v>
      </c>
      <c r="CB35" s="116">
        <f>SUM(X35,AZ35)</f>
        <v>161687</v>
      </c>
      <c r="CC35" s="116">
        <f>SUM(Y35,BA35)</f>
        <v>770953</v>
      </c>
      <c r="CD35" s="116">
        <f>SUM(Z35,BB35)</f>
        <v>48712</v>
      </c>
      <c r="CE35" s="116">
        <f>SUM(AA35,BC35)</f>
        <v>2070</v>
      </c>
      <c r="CF35" s="116">
        <f>SUM(AB35,BD35)</f>
        <v>0</v>
      </c>
      <c r="CG35" s="116">
        <f>SUM(AC35,BE35)</f>
        <v>0</v>
      </c>
      <c r="CH35" s="116">
        <f>SUM(AD35,BF35)</f>
        <v>147304</v>
      </c>
      <c r="CI35" s="116">
        <f>SUM(AE35,BG35)</f>
        <v>1797358</v>
      </c>
    </row>
    <row r="36" spans="1:87" ht="13.5" customHeight="1" x14ac:dyDescent="0.15">
      <c r="A36" s="114" t="s">
        <v>11</v>
      </c>
      <c r="B36" s="115" t="s">
        <v>358</v>
      </c>
      <c r="C36" s="114" t="s">
        <v>359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/>
      <c r="L36" s="116">
        <f>+SUM(M36,R36,V36,W36,AC36)</f>
        <v>462523</v>
      </c>
      <c r="M36" s="116">
        <f>+SUM(N36:Q36)</f>
        <v>94718</v>
      </c>
      <c r="N36" s="116">
        <v>94718</v>
      </c>
      <c r="O36" s="116">
        <v>0</v>
      </c>
      <c r="P36" s="116">
        <v>0</v>
      </c>
      <c r="Q36" s="116">
        <v>0</v>
      </c>
      <c r="R36" s="116">
        <f>+SUM(S36:U36)</f>
        <v>260924</v>
      </c>
      <c r="S36" s="116">
        <v>0</v>
      </c>
      <c r="T36" s="116">
        <v>260924</v>
      </c>
      <c r="U36" s="116">
        <v>0</v>
      </c>
      <c r="V36" s="116">
        <v>0</v>
      </c>
      <c r="W36" s="116">
        <f>+SUM(X36:AA36)</f>
        <v>106881</v>
      </c>
      <c r="X36" s="116">
        <v>0</v>
      </c>
      <c r="Y36" s="116">
        <v>68388</v>
      </c>
      <c r="Z36" s="116">
        <v>38024</v>
      </c>
      <c r="AA36" s="116">
        <v>469</v>
      </c>
      <c r="AB36" s="116"/>
      <c r="AC36" s="116">
        <v>0</v>
      </c>
      <c r="AD36" s="116">
        <v>3420</v>
      </c>
      <c r="AE36" s="116">
        <f>+SUM(D36,L36,AD36)</f>
        <v>465943</v>
      </c>
      <c r="AF36" s="116">
        <f>+SUM(AG36,AL36)</f>
        <v>14017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14017</v>
      </c>
      <c r="AM36" s="116"/>
      <c r="AN36" s="116">
        <f>+SUM(AO36,AT36,AX36,AY36,BE36)</f>
        <v>179057</v>
      </c>
      <c r="AO36" s="116">
        <f>+SUM(AP36:AS36)</f>
        <v>32784</v>
      </c>
      <c r="AP36" s="116">
        <v>32784</v>
      </c>
      <c r="AQ36" s="116">
        <v>0</v>
      </c>
      <c r="AR36" s="116">
        <v>0</v>
      </c>
      <c r="AS36" s="116">
        <v>0</v>
      </c>
      <c r="AT36" s="116">
        <f>+SUM(AU36:AW36)</f>
        <v>107873</v>
      </c>
      <c r="AU36" s="116">
        <v>0</v>
      </c>
      <c r="AV36" s="116">
        <v>107873</v>
      </c>
      <c r="AW36" s="116">
        <v>0</v>
      </c>
      <c r="AX36" s="116">
        <v>0</v>
      </c>
      <c r="AY36" s="116">
        <f>+SUM(AZ36:BC36)</f>
        <v>38400</v>
      </c>
      <c r="AZ36" s="116">
        <v>0</v>
      </c>
      <c r="BA36" s="116">
        <v>35448</v>
      </c>
      <c r="BB36" s="116">
        <v>2556</v>
      </c>
      <c r="BC36" s="116">
        <v>396</v>
      </c>
      <c r="BD36" s="116"/>
      <c r="BE36" s="116">
        <v>0</v>
      </c>
      <c r="BF36" s="116">
        <v>3419</v>
      </c>
      <c r="BG36" s="116">
        <f>+SUM(BF36,AN36,AF36)</f>
        <v>196493</v>
      </c>
      <c r="BH36" s="116">
        <f>SUM(D36,AF36)</f>
        <v>14017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14017</v>
      </c>
      <c r="BO36" s="116">
        <f>SUM(K36,AM36)</f>
        <v>0</v>
      </c>
      <c r="BP36" s="116">
        <f>SUM(L36,AN36)</f>
        <v>641580</v>
      </c>
      <c r="BQ36" s="116">
        <f>SUM(M36,AO36)</f>
        <v>127502</v>
      </c>
      <c r="BR36" s="116">
        <f>SUM(N36,AP36)</f>
        <v>127502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368797</v>
      </c>
      <c r="BW36" s="116">
        <f>SUM(S36,AU36)</f>
        <v>0</v>
      </c>
      <c r="BX36" s="116">
        <f>SUM(T36,AV36)</f>
        <v>368797</v>
      </c>
      <c r="BY36" s="116">
        <f>SUM(U36,AW36)</f>
        <v>0</v>
      </c>
      <c r="BZ36" s="116">
        <f>SUM(V36,AX36)</f>
        <v>0</v>
      </c>
      <c r="CA36" s="116">
        <f>SUM(W36,AY36)</f>
        <v>145281</v>
      </c>
      <c r="CB36" s="116">
        <f>SUM(X36,AZ36)</f>
        <v>0</v>
      </c>
      <c r="CC36" s="116">
        <f>SUM(Y36,BA36)</f>
        <v>103836</v>
      </c>
      <c r="CD36" s="116">
        <f>SUM(Z36,BB36)</f>
        <v>40580</v>
      </c>
      <c r="CE36" s="116">
        <f>SUM(AA36,BC36)</f>
        <v>865</v>
      </c>
      <c r="CF36" s="116">
        <f>SUM(AB36,BD36)</f>
        <v>0</v>
      </c>
      <c r="CG36" s="116">
        <f>SUM(AC36,BE36)</f>
        <v>0</v>
      </c>
      <c r="CH36" s="116">
        <f>SUM(AD36,BF36)</f>
        <v>6839</v>
      </c>
      <c r="CI36" s="116">
        <f>SUM(AE36,BG36)</f>
        <v>662436</v>
      </c>
    </row>
    <row r="37" spans="1:87" ht="13.5" customHeight="1" x14ac:dyDescent="0.15">
      <c r="A37" s="114" t="s">
        <v>11</v>
      </c>
      <c r="B37" s="115" t="s">
        <v>350</v>
      </c>
      <c r="C37" s="114" t="s">
        <v>351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/>
      <c r="L37" s="116">
        <f>+SUM(M37,R37,V37,W37,AC37)</f>
        <v>1126720</v>
      </c>
      <c r="M37" s="116">
        <f>+SUM(N37:Q37)</f>
        <v>24098</v>
      </c>
      <c r="N37" s="116">
        <v>24098</v>
      </c>
      <c r="O37" s="116">
        <v>0</v>
      </c>
      <c r="P37" s="116">
        <v>0</v>
      </c>
      <c r="Q37" s="116">
        <v>0</v>
      </c>
      <c r="R37" s="116">
        <f>+SUM(S37:U37)</f>
        <v>141796</v>
      </c>
      <c r="S37" s="116">
        <v>0</v>
      </c>
      <c r="T37" s="116">
        <v>141796</v>
      </c>
      <c r="U37" s="116">
        <v>0</v>
      </c>
      <c r="V37" s="116">
        <v>0</v>
      </c>
      <c r="W37" s="116">
        <f>+SUM(X37:AA37)</f>
        <v>960826</v>
      </c>
      <c r="X37" s="116">
        <v>0</v>
      </c>
      <c r="Y37" s="116">
        <v>850128</v>
      </c>
      <c r="Z37" s="116">
        <v>108813</v>
      </c>
      <c r="AA37" s="116">
        <v>1885</v>
      </c>
      <c r="AB37" s="116"/>
      <c r="AC37" s="116">
        <v>0</v>
      </c>
      <c r="AD37" s="116">
        <v>0</v>
      </c>
      <c r="AE37" s="116">
        <f>+SUM(D37,L37,AD37)</f>
        <v>1126720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/>
      <c r="AN37" s="116">
        <f>+SUM(AO37,AT37,AX37,AY37,BE37)</f>
        <v>149583</v>
      </c>
      <c r="AO37" s="116">
        <f>+SUM(AP37:AS37)</f>
        <v>22654</v>
      </c>
      <c r="AP37" s="116">
        <v>22654</v>
      </c>
      <c r="AQ37" s="116">
        <v>0</v>
      </c>
      <c r="AR37" s="116">
        <v>0</v>
      </c>
      <c r="AS37" s="116">
        <v>0</v>
      </c>
      <c r="AT37" s="116">
        <f>+SUM(AU37:AW37)</f>
        <v>38291</v>
      </c>
      <c r="AU37" s="116">
        <v>0</v>
      </c>
      <c r="AV37" s="116">
        <v>38291</v>
      </c>
      <c r="AW37" s="116">
        <v>0</v>
      </c>
      <c r="AX37" s="116">
        <v>0</v>
      </c>
      <c r="AY37" s="116">
        <f>+SUM(AZ37:BC37)</f>
        <v>88638</v>
      </c>
      <c r="AZ37" s="116">
        <v>0</v>
      </c>
      <c r="BA37" s="116">
        <v>70290</v>
      </c>
      <c r="BB37" s="116">
        <v>2772</v>
      </c>
      <c r="BC37" s="116">
        <v>15576</v>
      </c>
      <c r="BD37" s="116"/>
      <c r="BE37" s="116">
        <v>0</v>
      </c>
      <c r="BF37" s="116">
        <v>0</v>
      </c>
      <c r="BG37" s="116">
        <f>+SUM(BF37,AN37,AF37)</f>
        <v>149583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1276303</v>
      </c>
      <c r="BQ37" s="116">
        <f>SUM(M37,AO37)</f>
        <v>46752</v>
      </c>
      <c r="BR37" s="116">
        <f>SUM(N37,AP37)</f>
        <v>46752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180087</v>
      </c>
      <c r="BW37" s="116">
        <f>SUM(S37,AU37)</f>
        <v>0</v>
      </c>
      <c r="BX37" s="116">
        <f>SUM(T37,AV37)</f>
        <v>180087</v>
      </c>
      <c r="BY37" s="116">
        <f>SUM(U37,AW37)</f>
        <v>0</v>
      </c>
      <c r="BZ37" s="116">
        <f>SUM(V37,AX37)</f>
        <v>0</v>
      </c>
      <c r="CA37" s="116">
        <f>SUM(W37,AY37)</f>
        <v>1049464</v>
      </c>
      <c r="CB37" s="116">
        <f>SUM(X37,AZ37)</f>
        <v>0</v>
      </c>
      <c r="CC37" s="116">
        <f>SUM(Y37,BA37)</f>
        <v>920418</v>
      </c>
      <c r="CD37" s="116">
        <f>SUM(Z37,BB37)</f>
        <v>111585</v>
      </c>
      <c r="CE37" s="116">
        <f>SUM(AA37,BC37)</f>
        <v>17461</v>
      </c>
      <c r="CF37" s="116">
        <f>SUM(AB37,BD37)</f>
        <v>0</v>
      </c>
      <c r="CG37" s="116">
        <f>SUM(AC37,BE37)</f>
        <v>0</v>
      </c>
      <c r="CH37" s="116">
        <f>SUM(AD37,BF37)</f>
        <v>0</v>
      </c>
      <c r="CI37" s="116">
        <f>SUM(AE37,BG37)</f>
        <v>1276303</v>
      </c>
    </row>
    <row r="38" spans="1:87" ht="13.5" customHeight="1" x14ac:dyDescent="0.15">
      <c r="A38" s="114" t="s">
        <v>11</v>
      </c>
      <c r="B38" s="115" t="s">
        <v>338</v>
      </c>
      <c r="C38" s="114" t="s">
        <v>339</v>
      </c>
      <c r="D38" s="116">
        <f>+SUM(E38,J38)</f>
        <v>1091652</v>
      </c>
      <c r="E38" s="116">
        <f>+SUM(F38:I38)</f>
        <v>1091542</v>
      </c>
      <c r="F38" s="116">
        <v>0</v>
      </c>
      <c r="G38" s="116">
        <v>435800</v>
      </c>
      <c r="H38" s="116">
        <v>0</v>
      </c>
      <c r="I38" s="116">
        <v>655742</v>
      </c>
      <c r="J38" s="116">
        <v>110</v>
      </c>
      <c r="K38" s="116"/>
      <c r="L38" s="116">
        <f>+SUM(M38,R38,V38,W38,AC38)</f>
        <v>2280593</v>
      </c>
      <c r="M38" s="116">
        <f>+SUM(N38:Q38)</f>
        <v>72236</v>
      </c>
      <c r="N38" s="116">
        <v>72236</v>
      </c>
      <c r="O38" s="116">
        <v>0</v>
      </c>
      <c r="P38" s="116">
        <v>0</v>
      </c>
      <c r="Q38" s="116">
        <v>0</v>
      </c>
      <c r="R38" s="116">
        <f>+SUM(S38:U38)</f>
        <v>256207</v>
      </c>
      <c r="S38" s="116">
        <v>0</v>
      </c>
      <c r="T38" s="116">
        <v>256207</v>
      </c>
      <c r="U38" s="116">
        <v>0</v>
      </c>
      <c r="V38" s="116">
        <v>0</v>
      </c>
      <c r="W38" s="116">
        <f>+SUM(X38:AA38)</f>
        <v>1952150</v>
      </c>
      <c r="X38" s="116">
        <v>0</v>
      </c>
      <c r="Y38" s="116">
        <v>1901140</v>
      </c>
      <c r="Z38" s="116">
        <v>35962</v>
      </c>
      <c r="AA38" s="116">
        <v>15048</v>
      </c>
      <c r="AB38" s="116"/>
      <c r="AC38" s="116">
        <v>0</v>
      </c>
      <c r="AD38" s="116">
        <v>163</v>
      </c>
      <c r="AE38" s="116">
        <f>+SUM(D38,L38,AD38)</f>
        <v>3372408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/>
      <c r="AN38" s="116">
        <f>+SUM(AO38,AT38,AX38,AY38,BE38)</f>
        <v>478713</v>
      </c>
      <c r="AO38" s="116">
        <f>+SUM(AP38:AS38)</f>
        <v>12320</v>
      </c>
      <c r="AP38" s="116">
        <v>12320</v>
      </c>
      <c r="AQ38" s="116">
        <v>0</v>
      </c>
      <c r="AR38" s="116">
        <v>0</v>
      </c>
      <c r="AS38" s="116">
        <v>0</v>
      </c>
      <c r="AT38" s="116">
        <f>+SUM(AU38:AW38)</f>
        <v>565</v>
      </c>
      <c r="AU38" s="116">
        <v>0</v>
      </c>
      <c r="AV38" s="116">
        <v>565</v>
      </c>
      <c r="AW38" s="116">
        <v>0</v>
      </c>
      <c r="AX38" s="116">
        <v>0</v>
      </c>
      <c r="AY38" s="116">
        <f>+SUM(AZ38:BC38)</f>
        <v>465828</v>
      </c>
      <c r="AZ38" s="116">
        <v>0</v>
      </c>
      <c r="BA38" s="116">
        <v>465828</v>
      </c>
      <c r="BB38" s="116">
        <v>0</v>
      </c>
      <c r="BC38" s="116">
        <v>0</v>
      </c>
      <c r="BD38" s="116"/>
      <c r="BE38" s="116">
        <v>0</v>
      </c>
      <c r="BF38" s="116">
        <v>0</v>
      </c>
      <c r="BG38" s="116">
        <f>+SUM(BF38,AN38,AF38)</f>
        <v>478713</v>
      </c>
      <c r="BH38" s="116">
        <f>SUM(D38,AF38)</f>
        <v>1091652</v>
      </c>
      <c r="BI38" s="116">
        <f>SUM(E38,AG38)</f>
        <v>1091542</v>
      </c>
      <c r="BJ38" s="116">
        <f>SUM(F38,AH38)</f>
        <v>0</v>
      </c>
      <c r="BK38" s="116">
        <f>SUM(G38,AI38)</f>
        <v>435800</v>
      </c>
      <c r="BL38" s="116">
        <f>SUM(H38,AJ38)</f>
        <v>0</v>
      </c>
      <c r="BM38" s="116">
        <f>SUM(I38,AK38)</f>
        <v>655742</v>
      </c>
      <c r="BN38" s="116">
        <f>SUM(J38,AL38)</f>
        <v>110</v>
      </c>
      <c r="BO38" s="116">
        <f>SUM(K38,AM38)</f>
        <v>0</v>
      </c>
      <c r="BP38" s="116">
        <f>SUM(L38,AN38)</f>
        <v>2759306</v>
      </c>
      <c r="BQ38" s="116">
        <f>SUM(M38,AO38)</f>
        <v>84556</v>
      </c>
      <c r="BR38" s="116">
        <f>SUM(N38,AP38)</f>
        <v>84556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256772</v>
      </c>
      <c r="BW38" s="116">
        <f>SUM(S38,AU38)</f>
        <v>0</v>
      </c>
      <c r="BX38" s="116">
        <f>SUM(T38,AV38)</f>
        <v>256772</v>
      </c>
      <c r="BY38" s="116">
        <f>SUM(U38,AW38)</f>
        <v>0</v>
      </c>
      <c r="BZ38" s="116">
        <f>SUM(V38,AX38)</f>
        <v>0</v>
      </c>
      <c r="CA38" s="116">
        <f>SUM(W38,AY38)</f>
        <v>2417978</v>
      </c>
      <c r="CB38" s="116">
        <f>SUM(X38,AZ38)</f>
        <v>0</v>
      </c>
      <c r="CC38" s="116">
        <f>SUM(Y38,BA38)</f>
        <v>2366968</v>
      </c>
      <c r="CD38" s="116">
        <f>SUM(Z38,BB38)</f>
        <v>35962</v>
      </c>
      <c r="CE38" s="116">
        <f>SUM(AA38,BC38)</f>
        <v>15048</v>
      </c>
      <c r="CF38" s="116">
        <f>SUM(AB38,BD38)</f>
        <v>0</v>
      </c>
      <c r="CG38" s="116">
        <f>SUM(AC38,BE38)</f>
        <v>0</v>
      </c>
      <c r="CH38" s="116">
        <f>SUM(AD38,BF38)</f>
        <v>163</v>
      </c>
      <c r="CI38" s="116">
        <f>SUM(AE38,BG38)</f>
        <v>3851121</v>
      </c>
    </row>
    <row r="39" spans="1:8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</row>
    <row r="40" spans="1:8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38">
    <sortCondition ref="A8:A38"/>
    <sortCondition ref="B8:B38"/>
    <sortCondition ref="C8:C38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37" man="1"/>
    <brk id="67" min="1" max="3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栃木県</v>
      </c>
      <c r="B7" s="132" t="str">
        <f>'廃棄物事業経費（市町村）'!B7</f>
        <v>09000</v>
      </c>
      <c r="C7" s="131" t="s">
        <v>278</v>
      </c>
      <c r="D7" s="133">
        <f>SUM(L7,T7,AB7,AJ7,AR7,AZ7)</f>
        <v>588247</v>
      </c>
      <c r="E7" s="133">
        <f>SUM(M7,U7,AC7,AK7,AS7,BA7)</f>
        <v>4460426</v>
      </c>
      <c r="F7" s="133">
        <f>SUM(D7:E7)</f>
        <v>5048673</v>
      </c>
      <c r="G7" s="133">
        <f>SUM(O7,W7,AE7,AM7,AU7,BC7)</f>
        <v>0</v>
      </c>
      <c r="H7" s="133">
        <f>SUM(P7,X7,AF7,AN7,AV7,BD7)</f>
        <v>1485270</v>
      </c>
      <c r="I7" s="133">
        <f>SUM(G7:H7)</f>
        <v>1485270</v>
      </c>
      <c r="J7" s="134">
        <f>COUNTIF(J$8:J$207,"&lt;&gt;")</f>
        <v>18</v>
      </c>
      <c r="K7" s="134">
        <f>COUNTIF(K$8:K$207,"&lt;&gt;")</f>
        <v>18</v>
      </c>
      <c r="L7" s="133">
        <f>SUM(L$8:L$207)</f>
        <v>588247</v>
      </c>
      <c r="M7" s="133">
        <f>SUM(M$8:M$207)</f>
        <v>4262821</v>
      </c>
      <c r="N7" s="133">
        <f>IF(AND(L7&lt;&gt;"",M7&lt;&gt;""),SUM(L7:M7),"")</f>
        <v>4851068</v>
      </c>
      <c r="O7" s="133">
        <f>SUM(O$8:O$207)</f>
        <v>0</v>
      </c>
      <c r="P7" s="133">
        <f>SUM(P$8:P$207)</f>
        <v>1344741</v>
      </c>
      <c r="Q7" s="133">
        <f>IF(AND(O7&lt;&gt;"",P7&lt;&gt;""),SUM(O7:P7),"")</f>
        <v>1344741</v>
      </c>
      <c r="R7" s="134">
        <f>COUNTIF(R$8:R$207,"&lt;&gt;")</f>
        <v>4</v>
      </c>
      <c r="S7" s="134">
        <f>COUNTIF(S$8:S$207,"&lt;&gt;")</f>
        <v>4</v>
      </c>
      <c r="T7" s="133">
        <f>SUM(T$8:T$207)</f>
        <v>0</v>
      </c>
      <c r="U7" s="133">
        <f>SUM(U$8:U$207)</f>
        <v>197605</v>
      </c>
      <c r="V7" s="133">
        <f>IF(AND(T7&lt;&gt;"",U7&lt;&gt;""),SUM(T7:U7),"")</f>
        <v>197605</v>
      </c>
      <c r="W7" s="133">
        <f>SUM(W$8:W$207)</f>
        <v>0</v>
      </c>
      <c r="X7" s="133">
        <f>SUM(X$8:X$207)</f>
        <v>140529</v>
      </c>
      <c r="Y7" s="133">
        <f>IF(AND(W7&lt;&gt;"",X7&lt;&gt;""),SUM(W7:X7),"")</f>
        <v>140529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11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11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11</v>
      </c>
      <c r="B10" s="115" t="s">
        <v>328</v>
      </c>
      <c r="C10" s="114" t="s">
        <v>329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11</v>
      </c>
      <c r="B11" s="115" t="s">
        <v>330</v>
      </c>
      <c r="C11" s="114" t="s">
        <v>331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11</v>
      </c>
      <c r="B12" s="115" t="s">
        <v>332</v>
      </c>
      <c r="C12" s="114" t="s">
        <v>333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/>
      <c r="K12" s="114"/>
      <c r="L12" s="116"/>
      <c r="M12" s="116"/>
      <c r="N12" s="116" t="str">
        <f>IF(AND(L12&lt;&gt;"",M12&lt;&gt;""),SUM(L12:M12),"")</f>
        <v/>
      </c>
      <c r="O12" s="116"/>
      <c r="P12" s="116"/>
      <c r="Q12" s="116" t="str">
        <f>IF(AND(O12&lt;&gt;"",P12&lt;&gt;""),SUM(O12:P12),"")</f>
        <v/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11</v>
      </c>
      <c r="B13" s="115" t="s">
        <v>334</v>
      </c>
      <c r="C13" s="114" t="s">
        <v>335</v>
      </c>
      <c r="D13" s="116">
        <f>SUM(L13,T13,AB13,AJ13,AR13,AZ13)</f>
        <v>0</v>
      </c>
      <c r="E13" s="116">
        <f>SUM(M13,U13,AC13,AK13,AS13,BA13)</f>
        <v>0</v>
      </c>
      <c r="F13" s="116">
        <f>SUM(D13:E13)</f>
        <v>0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/>
      <c r="K13" s="114"/>
      <c r="L13" s="116"/>
      <c r="M13" s="116"/>
      <c r="N13" s="116" t="str">
        <f>IF(AND(L13&lt;&gt;"",M13&lt;&gt;""),SUM(L13:M13),"")</f>
        <v/>
      </c>
      <c r="O13" s="116"/>
      <c r="P13" s="116"/>
      <c r="Q13" s="116" t="str">
        <f>IF(AND(O13&lt;&gt;"",P13&lt;&gt;""),SUM(O13:P13),"")</f>
        <v/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11</v>
      </c>
      <c r="B14" s="115" t="s">
        <v>336</v>
      </c>
      <c r="C14" s="114" t="s">
        <v>337</v>
      </c>
      <c r="D14" s="116">
        <f>SUM(L14,T14,AB14,AJ14,AR14,AZ14)</f>
        <v>391828</v>
      </c>
      <c r="E14" s="116">
        <f>SUM(M14,U14,AC14,AK14,AS14,BA14)</f>
        <v>1002946</v>
      </c>
      <c r="F14" s="116">
        <f>SUM(D14:E14)</f>
        <v>1394774</v>
      </c>
      <c r="G14" s="116">
        <f>SUM(O14,W14,AE14,AM14,AU14,BC14)</f>
        <v>0</v>
      </c>
      <c r="H14" s="116">
        <f>SUM(P14,X14,AF14,AN14,AV14,BD14)</f>
        <v>279778</v>
      </c>
      <c r="I14" s="116">
        <f>SUM(G14:H14)</f>
        <v>279778</v>
      </c>
      <c r="J14" s="115" t="s">
        <v>338</v>
      </c>
      <c r="K14" s="114" t="s">
        <v>339</v>
      </c>
      <c r="L14" s="116">
        <v>391828</v>
      </c>
      <c r="M14" s="116">
        <v>1002946</v>
      </c>
      <c r="N14" s="116">
        <f>IF(AND(L14&lt;&gt;"",M14&lt;&gt;""),SUM(L14:M14),"")</f>
        <v>1394774</v>
      </c>
      <c r="O14" s="116">
        <v>0</v>
      </c>
      <c r="P14" s="116">
        <v>279778</v>
      </c>
      <c r="Q14" s="116">
        <f>IF(AND(O14&lt;&gt;"",P14&lt;&gt;""),SUM(O14:P14),"")</f>
        <v>279778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11</v>
      </c>
      <c r="B15" s="115" t="s">
        <v>340</v>
      </c>
      <c r="C15" s="114" t="s">
        <v>341</v>
      </c>
      <c r="D15" s="116">
        <f>SUM(L15,T15,AB15,AJ15,AR15,AZ15)</f>
        <v>0</v>
      </c>
      <c r="E15" s="116">
        <f>SUM(M15,U15,AC15,AK15,AS15,BA15)</f>
        <v>338739</v>
      </c>
      <c r="F15" s="116">
        <f>SUM(D15:E15)</f>
        <v>338739</v>
      </c>
      <c r="G15" s="116">
        <f>SUM(O15,W15,AE15,AM15,AU15,BC15)</f>
        <v>0</v>
      </c>
      <c r="H15" s="116">
        <f>SUM(P15,X15,AF15,AN15,AV15,BD15)</f>
        <v>133374</v>
      </c>
      <c r="I15" s="116">
        <f>SUM(G15:H15)</f>
        <v>133374</v>
      </c>
      <c r="J15" s="115" t="s">
        <v>342</v>
      </c>
      <c r="K15" s="114" t="s">
        <v>343</v>
      </c>
      <c r="L15" s="116">
        <v>0</v>
      </c>
      <c r="M15" s="116">
        <v>338739</v>
      </c>
      <c r="N15" s="116">
        <f>IF(AND(L15&lt;&gt;"",M15&lt;&gt;""),SUM(L15:M15),"")</f>
        <v>338739</v>
      </c>
      <c r="O15" s="116">
        <v>0</v>
      </c>
      <c r="P15" s="116">
        <v>133374</v>
      </c>
      <c r="Q15" s="116">
        <f>IF(AND(O15&lt;&gt;"",P15&lt;&gt;""),SUM(O15:P15),"")</f>
        <v>133374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11</v>
      </c>
      <c r="B16" s="115" t="s">
        <v>344</v>
      </c>
      <c r="C16" s="114" t="s">
        <v>345</v>
      </c>
      <c r="D16" s="116">
        <f>SUM(L16,T16,AB16,AJ16,AR16,AZ16)</f>
        <v>0</v>
      </c>
      <c r="E16" s="116">
        <f>SUM(M16,U16,AC16,AK16,AS16,BA16)</f>
        <v>560876</v>
      </c>
      <c r="F16" s="116">
        <f>SUM(D16:E16)</f>
        <v>560876</v>
      </c>
      <c r="G16" s="116">
        <f>SUM(O16,W16,AE16,AM16,AU16,BC16)</f>
        <v>0</v>
      </c>
      <c r="H16" s="116">
        <f>SUM(P16,X16,AF16,AN16,AV16,BD16)</f>
        <v>123970</v>
      </c>
      <c r="I16" s="116">
        <f>SUM(G16:H16)</f>
        <v>123970</v>
      </c>
      <c r="J16" s="115" t="s">
        <v>346</v>
      </c>
      <c r="K16" s="114" t="s">
        <v>347</v>
      </c>
      <c r="L16" s="116">
        <v>0</v>
      </c>
      <c r="M16" s="116">
        <v>560876</v>
      </c>
      <c r="N16" s="116">
        <f>IF(AND(L16&lt;&gt;"",M16&lt;&gt;""),SUM(L16:M16),"")</f>
        <v>560876</v>
      </c>
      <c r="O16" s="116">
        <v>0</v>
      </c>
      <c r="P16" s="116">
        <v>123970</v>
      </c>
      <c r="Q16" s="116">
        <f>IF(AND(O16&lt;&gt;"",P16&lt;&gt;""),SUM(O16:P16),"")</f>
        <v>123970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11</v>
      </c>
      <c r="B17" s="115" t="s">
        <v>348</v>
      </c>
      <c r="C17" s="114" t="s">
        <v>349</v>
      </c>
      <c r="D17" s="116">
        <f>SUM(L17,T17,AB17,AJ17,AR17,AZ17)</f>
        <v>0</v>
      </c>
      <c r="E17" s="116">
        <f>SUM(M17,U17,AC17,AK17,AS17,BA17)</f>
        <v>275416</v>
      </c>
      <c r="F17" s="116">
        <f>SUM(D17:E17)</f>
        <v>275416</v>
      </c>
      <c r="G17" s="116">
        <f>SUM(O17,W17,AE17,AM17,AU17,BC17)</f>
        <v>0</v>
      </c>
      <c r="H17" s="116">
        <f>SUM(P17,X17,AF17,AN17,AV17,BD17)</f>
        <v>36563</v>
      </c>
      <c r="I17" s="116">
        <f>SUM(G17:H17)</f>
        <v>36563</v>
      </c>
      <c r="J17" s="115" t="s">
        <v>350</v>
      </c>
      <c r="K17" s="114" t="s">
        <v>351</v>
      </c>
      <c r="L17" s="116">
        <v>0</v>
      </c>
      <c r="M17" s="116">
        <v>275416</v>
      </c>
      <c r="N17" s="116">
        <f>IF(AND(L17&lt;&gt;"",M17&lt;&gt;""),SUM(L17:M17),"")</f>
        <v>275416</v>
      </c>
      <c r="O17" s="116">
        <v>0</v>
      </c>
      <c r="P17" s="116">
        <v>36563</v>
      </c>
      <c r="Q17" s="116">
        <f>IF(AND(O17&lt;&gt;"",P17&lt;&gt;""),SUM(O17:P17),"")</f>
        <v>36563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11</v>
      </c>
      <c r="B18" s="115" t="s">
        <v>352</v>
      </c>
      <c r="C18" s="114" t="s">
        <v>353</v>
      </c>
      <c r="D18" s="116">
        <f>SUM(L18,T18,AB18,AJ18,AR18,AZ18)</f>
        <v>0</v>
      </c>
      <c r="E18" s="116">
        <f>SUM(M18,U18,AC18,AK18,AS18,BA18)</f>
        <v>10752</v>
      </c>
      <c r="F18" s="116">
        <f>SUM(D18:E18)</f>
        <v>10752</v>
      </c>
      <c r="G18" s="116">
        <f>SUM(O18,W18,AE18,AM18,AU18,BC18)</f>
        <v>0</v>
      </c>
      <c r="H18" s="116">
        <f>SUM(P18,X18,AF18,AN18,AV18,BD18)</f>
        <v>181453</v>
      </c>
      <c r="I18" s="116">
        <f>SUM(G18:H18)</f>
        <v>181453</v>
      </c>
      <c r="J18" s="115" t="s">
        <v>346</v>
      </c>
      <c r="K18" s="114" t="s">
        <v>347</v>
      </c>
      <c r="L18" s="116">
        <v>0</v>
      </c>
      <c r="M18" s="116">
        <v>10752</v>
      </c>
      <c r="N18" s="116">
        <f>IF(AND(L18&lt;&gt;"",M18&lt;&gt;""),SUM(L18:M18),"")</f>
        <v>10752</v>
      </c>
      <c r="O18" s="116">
        <v>0</v>
      </c>
      <c r="P18" s="116">
        <v>181453</v>
      </c>
      <c r="Q18" s="116">
        <f>IF(AND(O18&lt;&gt;"",P18&lt;&gt;""),SUM(O18:P18),"")</f>
        <v>181453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11</v>
      </c>
      <c r="B19" s="115" t="s">
        <v>354</v>
      </c>
      <c r="C19" s="114" t="s">
        <v>355</v>
      </c>
      <c r="D19" s="116">
        <f>SUM(L19,T19,AB19,AJ19,AR19,AZ19)</f>
        <v>0</v>
      </c>
      <c r="E19" s="116">
        <f>SUM(M19,U19,AC19,AK19,AS19,BA19)</f>
        <v>361964</v>
      </c>
      <c r="F19" s="116">
        <f>SUM(D19:E19)</f>
        <v>361964</v>
      </c>
      <c r="G19" s="116">
        <f>SUM(O19,W19,AE19,AM19,AU19,BC19)</f>
        <v>0</v>
      </c>
      <c r="H19" s="116">
        <f>SUM(P19,X19,AF19,AN19,AV19,BD19)</f>
        <v>43355</v>
      </c>
      <c r="I19" s="116">
        <f>SUM(G19:H19)</f>
        <v>43355</v>
      </c>
      <c r="J19" s="115" t="s">
        <v>350</v>
      </c>
      <c r="K19" s="114" t="s">
        <v>351</v>
      </c>
      <c r="L19" s="116">
        <v>0</v>
      </c>
      <c r="M19" s="116">
        <v>361964</v>
      </c>
      <c r="N19" s="116">
        <f>IF(AND(L19&lt;&gt;"",M19&lt;&gt;""),SUM(L19:M19),"")</f>
        <v>361964</v>
      </c>
      <c r="O19" s="116">
        <v>0</v>
      </c>
      <c r="P19" s="116">
        <v>43355</v>
      </c>
      <c r="Q19" s="116">
        <f>IF(AND(O19&lt;&gt;"",P19&lt;&gt;""),SUM(O19:P19),"")</f>
        <v>43355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11</v>
      </c>
      <c r="B20" s="115" t="s">
        <v>356</v>
      </c>
      <c r="C20" s="114" t="s">
        <v>357</v>
      </c>
      <c r="D20" s="116">
        <f>SUM(L20,T20,AB20,AJ20,AR20,AZ20)</f>
        <v>0</v>
      </c>
      <c r="E20" s="116">
        <f>SUM(M20,U20,AC20,AK20,AS20,BA20)</f>
        <v>210914</v>
      </c>
      <c r="F20" s="116">
        <f>SUM(D20:E20)</f>
        <v>210914</v>
      </c>
      <c r="G20" s="116">
        <f>SUM(O20,W20,AE20,AM20,AU20,BC20)</f>
        <v>0</v>
      </c>
      <c r="H20" s="116">
        <f>SUM(P20,X20,AF20,AN20,AV20,BD20)</f>
        <v>96917</v>
      </c>
      <c r="I20" s="116">
        <f>SUM(G20:H20)</f>
        <v>96917</v>
      </c>
      <c r="J20" s="115" t="s">
        <v>358</v>
      </c>
      <c r="K20" s="114" t="s">
        <v>359</v>
      </c>
      <c r="L20" s="116">
        <v>0</v>
      </c>
      <c r="M20" s="116">
        <v>210914</v>
      </c>
      <c r="N20" s="116">
        <f>IF(AND(L20&lt;&gt;"",M20&lt;&gt;""),SUM(L20:M20),"")</f>
        <v>210914</v>
      </c>
      <c r="O20" s="116">
        <v>0</v>
      </c>
      <c r="P20" s="116">
        <v>96917</v>
      </c>
      <c r="Q20" s="116">
        <f>IF(AND(O20&lt;&gt;"",P20&lt;&gt;""),SUM(O20:P20),"")</f>
        <v>96917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11</v>
      </c>
      <c r="B21" s="115" t="s">
        <v>360</v>
      </c>
      <c r="C21" s="114" t="s">
        <v>361</v>
      </c>
      <c r="D21" s="116">
        <f>SUM(L21,T21,AB21,AJ21,AR21,AZ21)</f>
        <v>145871</v>
      </c>
      <c r="E21" s="116">
        <f>SUM(M21,U21,AC21,AK21,AS21,BA21)</f>
        <v>459227</v>
      </c>
      <c r="F21" s="116">
        <f>SUM(D21:E21)</f>
        <v>605098</v>
      </c>
      <c r="G21" s="116">
        <f>SUM(O21,W21,AE21,AM21,AU21,BC21)</f>
        <v>0</v>
      </c>
      <c r="H21" s="116">
        <f>SUM(P21,X21,AF21,AN21,AV21,BD21)</f>
        <v>84859</v>
      </c>
      <c r="I21" s="116">
        <f>SUM(G21:H21)</f>
        <v>84859</v>
      </c>
      <c r="J21" s="115" t="s">
        <v>338</v>
      </c>
      <c r="K21" s="114" t="s">
        <v>339</v>
      </c>
      <c r="L21" s="116">
        <v>145871</v>
      </c>
      <c r="M21" s="116">
        <v>459227</v>
      </c>
      <c r="N21" s="116">
        <f>IF(AND(L21&lt;&gt;"",M21&lt;&gt;""),SUM(L21:M21),"")</f>
        <v>605098</v>
      </c>
      <c r="O21" s="116">
        <v>0</v>
      </c>
      <c r="P21" s="116">
        <v>84859</v>
      </c>
      <c r="Q21" s="116">
        <f>IF(AND(O21&lt;&gt;"",P21&lt;&gt;""),SUM(O21:P21),"")</f>
        <v>84859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11</v>
      </c>
      <c r="B22" s="115" t="s">
        <v>362</v>
      </c>
      <c r="C22" s="114" t="s">
        <v>363</v>
      </c>
      <c r="D22" s="116">
        <f>SUM(L22,T22,AB22,AJ22,AR22,AZ22)</f>
        <v>0</v>
      </c>
      <c r="E22" s="116">
        <f>SUM(M22,U22,AC22,AK22,AS22,BA22)</f>
        <v>0</v>
      </c>
      <c r="F22" s="116">
        <f>SUM(D22:E22)</f>
        <v>0</v>
      </c>
      <c r="G22" s="116">
        <f>SUM(O22,W22,AE22,AM22,AU22,BC22)</f>
        <v>0</v>
      </c>
      <c r="H22" s="116">
        <f>SUM(P22,X22,AF22,AN22,AV22,BD22)</f>
        <v>65344</v>
      </c>
      <c r="I22" s="116">
        <f>SUM(G22:H22)</f>
        <v>65344</v>
      </c>
      <c r="J22" s="115" t="s">
        <v>338</v>
      </c>
      <c r="K22" s="114" t="s">
        <v>364</v>
      </c>
      <c r="L22" s="116">
        <v>0</v>
      </c>
      <c r="M22" s="116">
        <v>0</v>
      </c>
      <c r="N22" s="116">
        <f>IF(AND(L22&lt;&gt;"",M22&lt;&gt;""),SUM(L22:M22),"")</f>
        <v>0</v>
      </c>
      <c r="O22" s="116">
        <v>0</v>
      </c>
      <c r="P22" s="116">
        <v>65344</v>
      </c>
      <c r="Q22" s="116">
        <f>IF(AND(O22&lt;&gt;"",P22&lt;&gt;""),SUM(O22:P22),"")</f>
        <v>65344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11</v>
      </c>
      <c r="B23" s="115" t="s">
        <v>365</v>
      </c>
      <c r="C23" s="114" t="s">
        <v>366</v>
      </c>
      <c r="D23" s="116">
        <f>SUM(L23,T23,AB23,AJ23,AR23,AZ23)</f>
        <v>0</v>
      </c>
      <c r="E23" s="116">
        <f>SUM(M23,U23,AC23,AK23,AS23,BA23)</f>
        <v>117456</v>
      </c>
      <c r="F23" s="116">
        <f>SUM(D23:E23)</f>
        <v>117456</v>
      </c>
      <c r="G23" s="116">
        <f>SUM(O23,W23,AE23,AM23,AU23,BC23)</f>
        <v>0</v>
      </c>
      <c r="H23" s="116">
        <f>SUM(P23,X23,AF23,AN23,AV23,BD23)</f>
        <v>57304</v>
      </c>
      <c r="I23" s="116">
        <f>SUM(G23:H23)</f>
        <v>57304</v>
      </c>
      <c r="J23" s="115" t="s">
        <v>367</v>
      </c>
      <c r="K23" s="114" t="s">
        <v>368</v>
      </c>
      <c r="L23" s="116">
        <v>0</v>
      </c>
      <c r="M23" s="116">
        <v>42216</v>
      </c>
      <c r="N23" s="116">
        <f>IF(AND(L23&lt;&gt;"",M23&lt;&gt;""),SUM(L23:M23),"")</f>
        <v>42216</v>
      </c>
      <c r="O23" s="116">
        <v>0</v>
      </c>
      <c r="P23" s="116">
        <v>0</v>
      </c>
      <c r="Q23" s="116">
        <f>IF(AND(O23&lt;&gt;"",P23&lt;&gt;""),SUM(O23:P23),"")</f>
        <v>0</v>
      </c>
      <c r="R23" s="115" t="s">
        <v>342</v>
      </c>
      <c r="S23" s="114" t="s">
        <v>343</v>
      </c>
      <c r="T23" s="116">
        <v>0</v>
      </c>
      <c r="U23" s="116">
        <v>75240</v>
      </c>
      <c r="V23" s="116">
        <f>IF(AND(T23&lt;&gt;"",U23&lt;&gt;""),SUM(T23:U23),"")</f>
        <v>75240</v>
      </c>
      <c r="W23" s="116">
        <v>0</v>
      </c>
      <c r="X23" s="116">
        <v>57304</v>
      </c>
      <c r="Y23" s="116">
        <f>IF(AND(W23&lt;&gt;"",X23&lt;&gt;""),SUM(W23:X23),"")</f>
        <v>57304</v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11</v>
      </c>
      <c r="B24" s="115" t="s">
        <v>369</v>
      </c>
      <c r="C24" s="114" t="s">
        <v>370</v>
      </c>
      <c r="D24" s="116">
        <f>SUM(L24,T24,AB24,AJ24,AR24,AZ24)</f>
        <v>0</v>
      </c>
      <c r="E24" s="116">
        <f>SUM(M24,U24,AC24,AK24,AS24,BA24)</f>
        <v>69532</v>
      </c>
      <c r="F24" s="116">
        <f>SUM(D24:E24)</f>
        <v>69532</v>
      </c>
      <c r="G24" s="116">
        <f>SUM(O24,W24,AE24,AM24,AU24,BC24)</f>
        <v>0</v>
      </c>
      <c r="H24" s="116">
        <f>SUM(P24,X24,AF24,AN24,AV24,BD24)</f>
        <v>30912</v>
      </c>
      <c r="I24" s="116">
        <f>SUM(G24:H24)</f>
        <v>30912</v>
      </c>
      <c r="J24" s="115" t="s">
        <v>367</v>
      </c>
      <c r="K24" s="114" t="s">
        <v>371</v>
      </c>
      <c r="L24" s="116">
        <v>0</v>
      </c>
      <c r="M24" s="116">
        <v>28578</v>
      </c>
      <c r="N24" s="116">
        <f>IF(AND(L24&lt;&gt;"",M24&lt;&gt;""),SUM(L24:M24),"")</f>
        <v>28578</v>
      </c>
      <c r="O24" s="116">
        <v>0</v>
      </c>
      <c r="P24" s="116">
        <v>0</v>
      </c>
      <c r="Q24" s="116">
        <f>IF(AND(O24&lt;&gt;"",P24&lt;&gt;""),SUM(O24:P24),"")</f>
        <v>0</v>
      </c>
      <c r="R24" s="115" t="s">
        <v>342</v>
      </c>
      <c r="S24" s="114" t="s">
        <v>343</v>
      </c>
      <c r="T24" s="116">
        <v>0</v>
      </c>
      <c r="U24" s="116">
        <v>40954</v>
      </c>
      <c r="V24" s="116">
        <f>IF(AND(T24&lt;&gt;"",U24&lt;&gt;""),SUM(T24:U24),"")</f>
        <v>40954</v>
      </c>
      <c r="W24" s="116">
        <v>0</v>
      </c>
      <c r="X24" s="116">
        <v>30912</v>
      </c>
      <c r="Y24" s="116">
        <f>IF(AND(W24&lt;&gt;"",X24&lt;&gt;""),SUM(W24:X24),"")</f>
        <v>30912</v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11</v>
      </c>
      <c r="B25" s="115" t="s">
        <v>372</v>
      </c>
      <c r="C25" s="114" t="s">
        <v>373</v>
      </c>
      <c r="D25" s="116">
        <f>SUM(L25,T25,AB25,AJ25,AR25,AZ25)</f>
        <v>0</v>
      </c>
      <c r="E25" s="116">
        <f>SUM(M25,U25,AC25,AK25,AS25,BA25)</f>
        <v>68216</v>
      </c>
      <c r="F25" s="116">
        <f>SUM(D25:E25)</f>
        <v>68216</v>
      </c>
      <c r="G25" s="116">
        <f>SUM(O25,W25,AE25,AM25,AU25,BC25)</f>
        <v>0</v>
      </c>
      <c r="H25" s="116">
        <f>SUM(P25,X25,AF25,AN25,AV25,BD25)</f>
        <v>38346</v>
      </c>
      <c r="I25" s="116">
        <f>SUM(G25:H25)</f>
        <v>38346</v>
      </c>
      <c r="J25" s="115" t="s">
        <v>342</v>
      </c>
      <c r="K25" s="114" t="s">
        <v>374</v>
      </c>
      <c r="L25" s="116">
        <v>0</v>
      </c>
      <c r="M25" s="116">
        <v>40936</v>
      </c>
      <c r="N25" s="116">
        <f>IF(AND(L25&lt;&gt;"",M25&lt;&gt;""),SUM(L25:M25),"")</f>
        <v>40936</v>
      </c>
      <c r="O25" s="116">
        <v>0</v>
      </c>
      <c r="P25" s="116">
        <v>38346</v>
      </c>
      <c r="Q25" s="116">
        <f>IF(AND(O25&lt;&gt;"",P25&lt;&gt;""),SUM(O25:P25),"")</f>
        <v>38346</v>
      </c>
      <c r="R25" s="115" t="s">
        <v>367</v>
      </c>
      <c r="S25" s="114" t="s">
        <v>368</v>
      </c>
      <c r="T25" s="116">
        <v>0</v>
      </c>
      <c r="U25" s="116">
        <v>27280</v>
      </c>
      <c r="V25" s="116">
        <f>IF(AND(T25&lt;&gt;"",U25&lt;&gt;""),SUM(T25:U25),"")</f>
        <v>27280</v>
      </c>
      <c r="W25" s="116">
        <v>0</v>
      </c>
      <c r="X25" s="116">
        <v>0</v>
      </c>
      <c r="Y25" s="116">
        <f>IF(AND(W25&lt;&gt;"",X25&lt;&gt;""),SUM(W25:X25),"")</f>
        <v>0</v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11</v>
      </c>
      <c r="B26" s="115" t="s">
        <v>375</v>
      </c>
      <c r="C26" s="114" t="s">
        <v>376</v>
      </c>
      <c r="D26" s="116">
        <f>SUM(L26,T26,AB26,AJ26,AR26,AZ26)</f>
        <v>0</v>
      </c>
      <c r="E26" s="116">
        <f>SUM(M26,U26,AC26,AK26,AS26,BA26)</f>
        <v>86551</v>
      </c>
      <c r="F26" s="116">
        <f>SUM(D26:E26)</f>
        <v>86551</v>
      </c>
      <c r="G26" s="116">
        <f>SUM(O26,W26,AE26,AM26,AU26,BC26)</f>
        <v>0</v>
      </c>
      <c r="H26" s="116">
        <f>SUM(P26,X26,AF26,AN26,AV26,BD26)</f>
        <v>52313</v>
      </c>
      <c r="I26" s="116">
        <f>SUM(G26:H26)</f>
        <v>52313</v>
      </c>
      <c r="J26" s="115" t="s">
        <v>367</v>
      </c>
      <c r="K26" s="114" t="s">
        <v>377</v>
      </c>
      <c r="L26" s="116">
        <v>0</v>
      </c>
      <c r="M26" s="116">
        <v>32420</v>
      </c>
      <c r="N26" s="116">
        <f>IF(AND(L26&lt;&gt;"",M26&lt;&gt;""),SUM(L26:M26),"")</f>
        <v>32420</v>
      </c>
      <c r="O26" s="116">
        <v>0</v>
      </c>
      <c r="P26" s="116">
        <v>0</v>
      </c>
      <c r="Q26" s="116">
        <f>IF(AND(O26&lt;&gt;"",P26&lt;&gt;""),SUM(O26:P26),"")</f>
        <v>0</v>
      </c>
      <c r="R26" s="115" t="s">
        <v>342</v>
      </c>
      <c r="S26" s="114" t="s">
        <v>343</v>
      </c>
      <c r="T26" s="116">
        <v>0</v>
      </c>
      <c r="U26" s="116">
        <v>54131</v>
      </c>
      <c r="V26" s="116">
        <f>IF(AND(T26&lt;&gt;"",U26&lt;&gt;""),SUM(T26:U26),"")</f>
        <v>54131</v>
      </c>
      <c r="W26" s="116">
        <v>0</v>
      </c>
      <c r="X26" s="116">
        <v>52313</v>
      </c>
      <c r="Y26" s="116">
        <f>IF(AND(W26&lt;&gt;"",X26&lt;&gt;""),SUM(W26:X26),"")</f>
        <v>52313</v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11</v>
      </c>
      <c r="B27" s="115" t="s">
        <v>378</v>
      </c>
      <c r="C27" s="114" t="s">
        <v>379</v>
      </c>
      <c r="D27" s="116">
        <f>SUM(L27,T27,AB27,AJ27,AR27,AZ27)</f>
        <v>0</v>
      </c>
      <c r="E27" s="116">
        <f>SUM(M27,U27,AC27,AK27,AS27,BA27)</f>
        <v>0</v>
      </c>
      <c r="F27" s="116">
        <f>SUM(D27:E27)</f>
        <v>0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/>
      <c r="K27" s="114"/>
      <c r="L27" s="116"/>
      <c r="M27" s="116"/>
      <c r="N27" s="116" t="str">
        <f>IF(AND(L27&lt;&gt;"",M27&lt;&gt;""),SUM(L27:M27),"")</f>
        <v/>
      </c>
      <c r="O27" s="116"/>
      <c r="P27" s="116"/>
      <c r="Q27" s="116" t="str">
        <f>IF(AND(O27&lt;&gt;"",P27&lt;&gt;""),SUM(O27:P27),"")</f>
        <v/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11</v>
      </c>
      <c r="B28" s="115" t="s">
        <v>380</v>
      </c>
      <c r="C28" s="114" t="s">
        <v>381</v>
      </c>
      <c r="D28" s="116">
        <f>SUM(L28,T28,AB28,AJ28,AR28,AZ28)</f>
        <v>50548</v>
      </c>
      <c r="E28" s="116">
        <f>SUM(M28,U28,AC28,AK28,AS28,BA28)</f>
        <v>185912</v>
      </c>
      <c r="F28" s="116">
        <f>SUM(D28:E28)</f>
        <v>236460</v>
      </c>
      <c r="G28" s="116">
        <f>SUM(O28,W28,AE28,AM28,AU28,BC28)</f>
        <v>0</v>
      </c>
      <c r="H28" s="116">
        <f>SUM(P28,X28,AF28,AN28,AV28,BD28)</f>
        <v>44845</v>
      </c>
      <c r="I28" s="116">
        <f>SUM(G28:H28)</f>
        <v>44845</v>
      </c>
      <c r="J28" s="115" t="s">
        <v>338</v>
      </c>
      <c r="K28" s="114" t="s">
        <v>339</v>
      </c>
      <c r="L28" s="116">
        <v>50548</v>
      </c>
      <c r="M28" s="116">
        <v>185912</v>
      </c>
      <c r="N28" s="116">
        <f>IF(AND(L28&lt;&gt;"",M28&lt;&gt;""),SUM(L28:M28),"")</f>
        <v>236460</v>
      </c>
      <c r="O28" s="116">
        <v>0</v>
      </c>
      <c r="P28" s="116">
        <v>44845</v>
      </c>
      <c r="Q28" s="116">
        <f>IF(AND(O28&lt;&gt;"",P28&lt;&gt;""),SUM(O28:P28),"")</f>
        <v>44845</v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11</v>
      </c>
      <c r="B29" s="115" t="s">
        <v>382</v>
      </c>
      <c r="C29" s="114" t="s">
        <v>383</v>
      </c>
      <c r="D29" s="116">
        <f>SUM(L29,T29,AB29,AJ29,AR29,AZ29)</f>
        <v>0</v>
      </c>
      <c r="E29" s="116">
        <f>SUM(M29,U29,AC29,AK29,AS29,BA29)</f>
        <v>72424</v>
      </c>
      <c r="F29" s="116">
        <f>SUM(D29:E29)</f>
        <v>72424</v>
      </c>
      <c r="G29" s="116">
        <f>SUM(O29,W29,AE29,AM29,AU29,BC29)</f>
        <v>0</v>
      </c>
      <c r="H29" s="116">
        <f>SUM(P29,X29,AF29,AN29,AV29,BD29)</f>
        <v>26667</v>
      </c>
      <c r="I29" s="116">
        <f>SUM(G29:H29)</f>
        <v>26667</v>
      </c>
      <c r="J29" s="115" t="s">
        <v>350</v>
      </c>
      <c r="K29" s="114" t="s">
        <v>351</v>
      </c>
      <c r="L29" s="116">
        <v>0</v>
      </c>
      <c r="M29" s="116">
        <v>72424</v>
      </c>
      <c r="N29" s="116">
        <f>IF(AND(L29&lt;&gt;"",M29&lt;&gt;""),SUM(L29:M29),"")</f>
        <v>72424</v>
      </c>
      <c r="O29" s="116">
        <v>0</v>
      </c>
      <c r="P29" s="116">
        <v>26667</v>
      </c>
      <c r="Q29" s="116">
        <f>IF(AND(O29&lt;&gt;"",P29&lt;&gt;""),SUM(O29:P29),"")</f>
        <v>26667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11</v>
      </c>
      <c r="B30" s="115" t="s">
        <v>384</v>
      </c>
      <c r="C30" s="114" t="s">
        <v>385</v>
      </c>
      <c r="D30" s="116">
        <f>SUM(L30,T30,AB30,AJ30,AR30,AZ30)</f>
        <v>0</v>
      </c>
      <c r="E30" s="116">
        <f>SUM(M30,U30,AC30,AK30,AS30,BA30)</f>
        <v>198356</v>
      </c>
      <c r="F30" s="116">
        <f>SUM(D30:E30)</f>
        <v>198356</v>
      </c>
      <c r="G30" s="116">
        <f>SUM(O30,W30,AE30,AM30,AU30,BC30)</f>
        <v>0</v>
      </c>
      <c r="H30" s="116">
        <f>SUM(P30,X30,AF30,AN30,AV30,BD30)</f>
        <v>30501</v>
      </c>
      <c r="I30" s="116">
        <f>SUM(G30:H30)</f>
        <v>30501</v>
      </c>
      <c r="J30" s="115" t="s">
        <v>350</v>
      </c>
      <c r="K30" s="114" t="s">
        <v>351</v>
      </c>
      <c r="L30" s="116">
        <v>0</v>
      </c>
      <c r="M30" s="116">
        <v>198356</v>
      </c>
      <c r="N30" s="116">
        <f>IF(AND(L30&lt;&gt;"",M30&lt;&gt;""),SUM(L30:M30),"")</f>
        <v>198356</v>
      </c>
      <c r="O30" s="116">
        <v>0</v>
      </c>
      <c r="P30" s="116">
        <v>30501</v>
      </c>
      <c r="Q30" s="116">
        <f>IF(AND(O30&lt;&gt;"",P30&lt;&gt;""),SUM(O30:P30),"")</f>
        <v>30501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11</v>
      </c>
      <c r="B31" s="115" t="s">
        <v>386</v>
      </c>
      <c r="C31" s="114" t="s">
        <v>387</v>
      </c>
      <c r="D31" s="116">
        <f>SUM(L31,T31,AB31,AJ31,AR31,AZ31)</f>
        <v>0</v>
      </c>
      <c r="E31" s="116">
        <f>SUM(M31,U31,AC31,AK31,AS31,BA31)</f>
        <v>306808</v>
      </c>
      <c r="F31" s="116">
        <f>SUM(D31:E31)</f>
        <v>306808</v>
      </c>
      <c r="G31" s="116">
        <f>SUM(O31,W31,AE31,AM31,AU31,BC31)</f>
        <v>0</v>
      </c>
      <c r="H31" s="116">
        <f>SUM(P31,X31,AF31,AN31,AV31,BD31)</f>
        <v>99670</v>
      </c>
      <c r="I31" s="116">
        <f>SUM(G31:H31)</f>
        <v>99670</v>
      </c>
      <c r="J31" s="115" t="s">
        <v>346</v>
      </c>
      <c r="K31" s="114" t="s">
        <v>347</v>
      </c>
      <c r="L31" s="116">
        <v>0</v>
      </c>
      <c r="M31" s="116">
        <v>306808</v>
      </c>
      <c r="N31" s="116">
        <f>IF(AND(L31&lt;&gt;"",M31&lt;&gt;""),SUM(L31:M31),"")</f>
        <v>306808</v>
      </c>
      <c r="O31" s="116">
        <v>0</v>
      </c>
      <c r="P31" s="116">
        <v>99670</v>
      </c>
      <c r="Q31" s="116">
        <f>IF(AND(O31&lt;&gt;"",P31&lt;&gt;""),SUM(O31:P31),"")</f>
        <v>99670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11</v>
      </c>
      <c r="B32" s="115" t="s">
        <v>388</v>
      </c>
      <c r="C32" s="114" t="s">
        <v>389</v>
      </c>
      <c r="D32" s="116">
        <f>SUM(L32,T32,AB32,AJ32,AR32,AZ32)</f>
        <v>0</v>
      </c>
      <c r="E32" s="116">
        <f>SUM(M32,U32,AC32,AK32,AS32,BA32)</f>
        <v>134337</v>
      </c>
      <c r="F32" s="116">
        <f>SUM(D32:E32)</f>
        <v>134337</v>
      </c>
      <c r="G32" s="116">
        <f>SUM(O32,W32,AE32,AM32,AU32,BC32)</f>
        <v>0</v>
      </c>
      <c r="H32" s="116">
        <f>SUM(P32,X32,AF32,AN32,AV32,BD32)</f>
        <v>59099</v>
      </c>
      <c r="I32" s="116">
        <f>SUM(G32:H32)</f>
        <v>59099</v>
      </c>
      <c r="J32" s="115" t="s">
        <v>358</v>
      </c>
      <c r="K32" s="114" t="s">
        <v>359</v>
      </c>
      <c r="L32" s="116">
        <v>0</v>
      </c>
      <c r="M32" s="116">
        <v>134337</v>
      </c>
      <c r="N32" s="116">
        <f>IF(AND(L32&lt;&gt;"",M32&lt;&gt;""),SUM(L32:M32),"")</f>
        <v>134337</v>
      </c>
      <c r="O32" s="116">
        <v>0</v>
      </c>
      <c r="P32" s="116">
        <v>59099</v>
      </c>
      <c r="Q32" s="116">
        <f>IF(AND(O32&lt;&gt;"",P32&lt;&gt;""),SUM(O32:P32),"")</f>
        <v>59099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5"/>
      <c r="K33" s="114"/>
      <c r="L33" s="116"/>
      <c r="M33" s="116"/>
      <c r="N33" s="116"/>
      <c r="O33" s="116"/>
      <c r="P33" s="116"/>
      <c r="Q33" s="116"/>
      <c r="R33" s="115"/>
      <c r="S33" s="114"/>
      <c r="T33" s="116"/>
      <c r="U33" s="116"/>
      <c r="V33" s="116"/>
      <c r="W33" s="116"/>
      <c r="X33" s="116"/>
      <c r="Y33" s="116"/>
      <c r="Z33" s="115"/>
      <c r="AA33" s="114"/>
      <c r="AB33" s="116"/>
      <c r="AC33" s="116"/>
      <c r="AD33" s="116"/>
      <c r="AE33" s="116"/>
      <c r="AF33" s="116"/>
      <c r="AG33" s="116"/>
      <c r="AH33" s="115"/>
      <c r="AI33" s="114"/>
      <c r="AJ33" s="116"/>
      <c r="AK33" s="116"/>
      <c r="AL33" s="116"/>
      <c r="AM33" s="116"/>
      <c r="AN33" s="116"/>
      <c r="AO33" s="116"/>
      <c r="AP33" s="115"/>
      <c r="AQ33" s="114"/>
      <c r="AR33" s="116"/>
      <c r="AS33" s="116"/>
      <c r="AT33" s="116"/>
      <c r="AU33" s="116"/>
      <c r="AV33" s="116"/>
      <c r="AW33" s="116"/>
      <c r="AX33" s="115"/>
      <c r="AY33" s="114"/>
      <c r="AZ33" s="116"/>
      <c r="BA33" s="116"/>
      <c r="BB33" s="116"/>
      <c r="BC33" s="116"/>
      <c r="BD33" s="116"/>
      <c r="BE33" s="116"/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32">
    <sortCondition ref="A8:A32"/>
    <sortCondition ref="B8:B32"/>
    <sortCondition ref="C8:C32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31" man="1"/>
    <brk id="17" min="1" max="31" man="1"/>
    <brk id="25" min="1" max="31" man="1"/>
    <brk id="33" min="1" max="31" man="1"/>
    <brk id="41" min="1" max="31" man="1"/>
    <brk id="49" min="1" max="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栃木県</v>
      </c>
      <c r="B7" s="132" t="str">
        <f>'廃棄物事業経費（市町村）'!B7</f>
        <v>09000</v>
      </c>
      <c r="C7" s="131" t="s">
        <v>33</v>
      </c>
      <c r="D7" s="133">
        <f>SUM(H7,L7,P7,T7,X7,AB7,AF7,AJ7,AN7,AR7,AV7,AZ7,BD7,BH7,BL7,BP7,BT7,BX7,CB7,CF7,CJ7,CN7,CR7,CV7,CZ7,DD7,DH7,DL7,DP7,DT7)</f>
        <v>5048673</v>
      </c>
      <c r="E7" s="133">
        <f>SUM(I7,M7,Q7,U7,Y7,AC7,AG7,AK7,AO7,AS7,AW7,BA7,BE7,BI7,BM7,BQ7,BU7,BY7,CC7,CG7,CK7,CO7,CS7,CW7,DA7,DE7,DI7,DM7,DQ7,DU7)</f>
        <v>1485270</v>
      </c>
      <c r="F7" s="134">
        <f>COUNTIF(F$8:F$57,"&lt;&gt;")</f>
        <v>6</v>
      </c>
      <c r="G7" s="134">
        <f>COUNTIF(G$8:G$57,"&lt;&gt;")</f>
        <v>6</v>
      </c>
      <c r="H7" s="133">
        <f>SUM(H$8:H$57)</f>
        <v>2822935</v>
      </c>
      <c r="I7" s="133">
        <f>SUM(I$8:I$57)</f>
        <v>670602</v>
      </c>
      <c r="J7" s="134">
        <f>COUNTIF(J$8:J$57,"&lt;&gt;")</f>
        <v>6</v>
      </c>
      <c r="K7" s="134">
        <f>COUNTIF(K$8:K$57,"&lt;&gt;")</f>
        <v>6</v>
      </c>
      <c r="L7" s="133">
        <f>SUM(L$8:L$57)</f>
        <v>1215969</v>
      </c>
      <c r="M7" s="133">
        <f>SUM(M$8:M$57)</f>
        <v>426070</v>
      </c>
      <c r="N7" s="134">
        <f>COUNTIF(N$8:N$57,"&lt;&gt;")</f>
        <v>5</v>
      </c>
      <c r="O7" s="134">
        <f>COUNTIF(O$8:O$57,"&lt;&gt;")</f>
        <v>5</v>
      </c>
      <c r="P7" s="133">
        <f>SUM(P$8:P$57)</f>
        <v>447466</v>
      </c>
      <c r="Q7" s="133">
        <f>SUM(Q$8:Q$57)</f>
        <v>222593</v>
      </c>
      <c r="R7" s="134">
        <f>COUNTIF(R$8:R$57,"&lt;&gt;")</f>
        <v>4</v>
      </c>
      <c r="S7" s="134">
        <f>COUNTIF(S$8:S$57,"&lt;&gt;")</f>
        <v>4</v>
      </c>
      <c r="T7" s="133">
        <f>SUM(T$8:T$57)</f>
        <v>508172</v>
      </c>
      <c r="U7" s="133">
        <f>SUM(U$8:U$57)</f>
        <v>113692</v>
      </c>
      <c r="V7" s="134">
        <f>COUNTIF(V$8:V$57,"&lt;&gt;")</f>
        <v>1</v>
      </c>
      <c r="W7" s="134">
        <f>COUNTIF(W$8:W$57,"&lt;&gt;")</f>
        <v>1</v>
      </c>
      <c r="X7" s="133">
        <f>SUM(X$8:X$57)</f>
        <v>54131</v>
      </c>
      <c r="Y7" s="133">
        <f>SUM(Y$8:Y$57)</f>
        <v>52313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11</v>
      </c>
      <c r="B8" s="115" t="s">
        <v>346</v>
      </c>
      <c r="C8" s="114" t="s">
        <v>347</v>
      </c>
      <c r="D8" s="116">
        <f>SUM(H8,L8,P8,T8,X8,AB8,AF8,AJ8,AN8,AR8,AV8,AZ8,BD8,BH8,BL8,BP8,BT8,BX8,CB8,CF8,CJ8,CN8,CR8,CV8,CZ8,DD8,DH8,DL8,DP8,DT8)</f>
        <v>878436</v>
      </c>
      <c r="E8" s="116">
        <f>SUM(I8,M8,Q8,U8,Y8,AC8,AG8,AK8,AO8,AS8,AW8,BA8,BE8,BI8,BM8,BQ8,BU8,BY8,CC8,CG8,CK8,CO8,CS8,CW8,DA8,DE8,DI8,DM8,DQ8,DU8)</f>
        <v>405093</v>
      </c>
      <c r="F8" s="115" t="s">
        <v>344</v>
      </c>
      <c r="G8" s="114" t="s">
        <v>345</v>
      </c>
      <c r="H8" s="116">
        <v>560876</v>
      </c>
      <c r="I8" s="116">
        <v>123970</v>
      </c>
      <c r="J8" s="115" t="s">
        <v>352</v>
      </c>
      <c r="K8" s="114" t="s">
        <v>353</v>
      </c>
      <c r="L8" s="116">
        <v>10752</v>
      </c>
      <c r="M8" s="116">
        <v>181453</v>
      </c>
      <c r="N8" s="115" t="s">
        <v>386</v>
      </c>
      <c r="O8" s="114" t="s">
        <v>387</v>
      </c>
      <c r="P8" s="116">
        <v>306808</v>
      </c>
      <c r="Q8" s="116">
        <v>99670</v>
      </c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11</v>
      </c>
      <c r="B9" s="115" t="s">
        <v>367</v>
      </c>
      <c r="C9" s="114" t="s">
        <v>368</v>
      </c>
      <c r="D9" s="116">
        <f>SUM(H9,L9,P9,T9,X9,AB9,AF9,AJ9,AN9,AR9,AV9,AZ9,BD9,BH9,BL9,BP9,BT9,BX9,CB9,CF9,CJ9,CN9,CR9,CV9,CZ9,DD9,DH9,DL9,DP9,DT9)</f>
        <v>130494</v>
      </c>
      <c r="E9" s="116">
        <f>SUM(I9,M9,Q9,U9,Y9,AC9,AG9,AK9,AO9,AS9,AW9,BA9,BE9,BI9,BM9,BQ9,BU9,BY9,CC9,CG9,CK9,CO9,CS9,CW9,DA9,DE9,DI9,DM9,DQ9,DU9)</f>
        <v>0</v>
      </c>
      <c r="F9" s="115" t="s">
        <v>365</v>
      </c>
      <c r="G9" s="114" t="s">
        <v>366</v>
      </c>
      <c r="H9" s="116">
        <v>42216</v>
      </c>
      <c r="I9" s="116">
        <v>0</v>
      </c>
      <c r="J9" s="115" t="s">
        <v>369</v>
      </c>
      <c r="K9" s="114" t="s">
        <v>370</v>
      </c>
      <c r="L9" s="116">
        <v>28578</v>
      </c>
      <c r="M9" s="116">
        <v>0</v>
      </c>
      <c r="N9" s="115" t="s">
        <v>372</v>
      </c>
      <c r="O9" s="114" t="s">
        <v>373</v>
      </c>
      <c r="P9" s="116">
        <v>27280</v>
      </c>
      <c r="Q9" s="116">
        <v>0</v>
      </c>
      <c r="R9" s="115" t="s">
        <v>375</v>
      </c>
      <c r="S9" s="114" t="s">
        <v>376</v>
      </c>
      <c r="T9" s="116">
        <v>32420</v>
      </c>
      <c r="U9" s="116">
        <v>0</v>
      </c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11</v>
      </c>
      <c r="B10" s="115" t="s">
        <v>342</v>
      </c>
      <c r="C10" s="114" t="s">
        <v>343</v>
      </c>
      <c r="D10" s="116">
        <f>SUM(H10,L10,P10,T10,X10,AB10,AF10,AJ10,AN10,AR10,AV10,AZ10,BD10,BH10,BL10,BP10,BT10,BX10,CB10,CF10,CJ10,CN10,CR10,CV10,CZ10,DD10,DH10,DL10,DP10,DT10)</f>
        <v>550000</v>
      </c>
      <c r="E10" s="116">
        <f>SUM(I10,M10,Q10,U10,Y10,AC10,AG10,AK10,AO10,AS10,AW10,BA10,BE10,BI10,BM10,BQ10,BU10,BY10,CC10,CG10,CK10,CO10,CS10,CW10,DA10,DE10,DI10,DM10,DQ10,DU10)</f>
        <v>312249</v>
      </c>
      <c r="F10" s="115" t="s">
        <v>340</v>
      </c>
      <c r="G10" s="114" t="s">
        <v>341</v>
      </c>
      <c r="H10" s="116">
        <v>338739</v>
      </c>
      <c r="I10" s="116">
        <v>133374</v>
      </c>
      <c r="J10" s="115" t="s">
        <v>365</v>
      </c>
      <c r="K10" s="114" t="s">
        <v>366</v>
      </c>
      <c r="L10" s="116">
        <v>75240</v>
      </c>
      <c r="M10" s="116">
        <v>57304</v>
      </c>
      <c r="N10" s="115" t="s">
        <v>369</v>
      </c>
      <c r="O10" s="114" t="s">
        <v>370</v>
      </c>
      <c r="P10" s="116">
        <v>40954</v>
      </c>
      <c r="Q10" s="116">
        <v>30912</v>
      </c>
      <c r="R10" s="115" t="s">
        <v>372</v>
      </c>
      <c r="S10" s="114" t="s">
        <v>373</v>
      </c>
      <c r="T10" s="116">
        <v>40936</v>
      </c>
      <c r="U10" s="116">
        <v>38346</v>
      </c>
      <c r="V10" s="115" t="s">
        <v>375</v>
      </c>
      <c r="W10" s="114" t="s">
        <v>376</v>
      </c>
      <c r="X10" s="116">
        <v>54131</v>
      </c>
      <c r="Y10" s="116">
        <v>52313</v>
      </c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11</v>
      </c>
      <c r="B11" s="115" t="s">
        <v>358</v>
      </c>
      <c r="C11" s="114" t="s">
        <v>359</v>
      </c>
      <c r="D11" s="116">
        <f>SUM(H11,L11,P11,T11,X11,AB11,AF11,AJ11,AN11,AR11,AV11,AZ11,BD11,BH11,BL11,BP11,BT11,BX11,CB11,CF11,CJ11,CN11,CR11,CV11,CZ11,DD11,DH11,DL11,DP11,DT11)</f>
        <v>345251</v>
      </c>
      <c r="E11" s="116">
        <f>SUM(I11,M11,Q11,U11,Y11,AC11,AG11,AK11,AO11,AS11,AW11,BA11,BE11,BI11,BM11,BQ11,BU11,BY11,CC11,CG11,CK11,CO11,CS11,CW11,DA11,DE11,DI11,DM11,DQ11,DU11)</f>
        <v>156016</v>
      </c>
      <c r="F11" s="115" t="s">
        <v>356</v>
      </c>
      <c r="G11" s="114" t="s">
        <v>357</v>
      </c>
      <c r="H11" s="116">
        <v>210914</v>
      </c>
      <c r="I11" s="116">
        <v>96917</v>
      </c>
      <c r="J11" s="115" t="s">
        <v>388</v>
      </c>
      <c r="K11" s="114" t="s">
        <v>389</v>
      </c>
      <c r="L11" s="116">
        <v>134337</v>
      </c>
      <c r="M11" s="116">
        <v>59099</v>
      </c>
      <c r="N11" s="115"/>
      <c r="O11" s="114"/>
      <c r="P11" s="116"/>
      <c r="Q11" s="116"/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11</v>
      </c>
      <c r="B12" s="115" t="s">
        <v>350</v>
      </c>
      <c r="C12" s="114" t="s">
        <v>351</v>
      </c>
      <c r="D12" s="116">
        <f>SUM(H12,L12,P12,T12,X12,AB12,AF12,AJ12,AN12,AR12,AV12,AZ12,BD12,BH12,BL12,BP12,BT12,BX12,CB12,CF12,CJ12,CN12,CR12,CV12,CZ12,DD12,DH12,DL12,DP12,DT12)</f>
        <v>908160</v>
      </c>
      <c r="E12" s="116">
        <f>SUM(I12,M12,Q12,U12,Y12,AC12,AG12,AK12,AO12,AS12,AW12,BA12,BE12,BI12,BM12,BQ12,BU12,BY12,CC12,CG12,CK12,CO12,CS12,CW12,DA12,DE12,DI12,DM12,DQ12,DU12)</f>
        <v>137086</v>
      </c>
      <c r="F12" s="115" t="s">
        <v>348</v>
      </c>
      <c r="G12" s="114" t="s">
        <v>349</v>
      </c>
      <c r="H12" s="116">
        <v>275416</v>
      </c>
      <c r="I12" s="116">
        <v>36563</v>
      </c>
      <c r="J12" s="115" t="s">
        <v>354</v>
      </c>
      <c r="K12" s="114" t="s">
        <v>355</v>
      </c>
      <c r="L12" s="116">
        <v>361964</v>
      </c>
      <c r="M12" s="116">
        <v>43355</v>
      </c>
      <c r="N12" s="115" t="s">
        <v>382</v>
      </c>
      <c r="O12" s="114" t="s">
        <v>383</v>
      </c>
      <c r="P12" s="116">
        <v>72424</v>
      </c>
      <c r="Q12" s="116">
        <v>26667</v>
      </c>
      <c r="R12" s="115" t="s">
        <v>384</v>
      </c>
      <c r="S12" s="114" t="s">
        <v>385</v>
      </c>
      <c r="T12" s="116">
        <v>198356</v>
      </c>
      <c r="U12" s="116">
        <v>30501</v>
      </c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11</v>
      </c>
      <c r="B13" s="115" t="s">
        <v>338</v>
      </c>
      <c r="C13" s="114" t="s">
        <v>339</v>
      </c>
      <c r="D13" s="116">
        <f>SUM(H13,L13,P13,T13,X13,AB13,AF13,AJ13,AN13,AR13,AV13,AZ13,BD13,BH13,BL13,BP13,BT13,BX13,CB13,CF13,CJ13,CN13,CR13,CV13,CZ13,DD13,DH13,DL13,DP13,DT13)</f>
        <v>2236332</v>
      </c>
      <c r="E13" s="116">
        <f>SUM(I13,M13,Q13,U13,Y13,AC13,AG13,AK13,AO13,AS13,AW13,BA13,BE13,BI13,BM13,BQ13,BU13,BY13,CC13,CG13,CK13,CO13,CS13,CW13,DA13,DE13,DI13,DM13,DQ13,DU13)</f>
        <v>474826</v>
      </c>
      <c r="F13" s="115" t="s">
        <v>336</v>
      </c>
      <c r="G13" s="114" t="s">
        <v>337</v>
      </c>
      <c r="H13" s="116">
        <v>1394774</v>
      </c>
      <c r="I13" s="116">
        <v>279778</v>
      </c>
      <c r="J13" s="115" t="s">
        <v>360</v>
      </c>
      <c r="K13" s="114" t="s">
        <v>361</v>
      </c>
      <c r="L13" s="116">
        <v>605098</v>
      </c>
      <c r="M13" s="116">
        <v>84859</v>
      </c>
      <c r="N13" s="115" t="s">
        <v>362</v>
      </c>
      <c r="O13" s="114" t="s">
        <v>363</v>
      </c>
      <c r="P13" s="116">
        <v>0</v>
      </c>
      <c r="Q13" s="116">
        <v>65344</v>
      </c>
      <c r="R13" s="115" t="s">
        <v>380</v>
      </c>
      <c r="S13" s="114" t="s">
        <v>381</v>
      </c>
      <c r="T13" s="116">
        <v>236460</v>
      </c>
      <c r="U13" s="116">
        <v>44845</v>
      </c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/>
      <c r="B14" s="115"/>
      <c r="C14" s="114"/>
      <c r="D14" s="116"/>
      <c r="E14" s="116"/>
      <c r="F14" s="115"/>
      <c r="G14" s="114"/>
      <c r="H14" s="116"/>
      <c r="I14" s="116"/>
      <c r="J14" s="115"/>
      <c r="K14" s="114"/>
      <c r="L14" s="116"/>
      <c r="M14" s="116"/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3">
    <sortCondition ref="A8:A13"/>
    <sortCondition ref="B8:B13"/>
    <sortCondition ref="C8:C13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2" man="1"/>
    <brk id="21" min="1" max="12" man="1"/>
    <brk id="33" min="1" max="12" man="1"/>
    <brk id="45" min="1" max="12" man="1"/>
    <brk id="57" min="1" max="12" man="1"/>
    <brk id="69" min="1" max="12" man="1"/>
    <brk id="81" min="1" max="12" man="1"/>
    <brk id="93" min="1" max="12" man="1"/>
    <brk id="105" min="1" max="12" man="1"/>
    <brk id="117" min="1" max="1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09000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09201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09202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09203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09204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09205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09206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09208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09209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09210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09211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09213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09214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09215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09216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09301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09342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09343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09344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09345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09361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09364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09384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09386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09407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09411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09806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09821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09833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09841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09850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09852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>
        <f>+'廃棄物事業経費（歳入）'!B39</f>
        <v>0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>
        <f>+'廃棄物事業経費（歳入）'!B40</f>
        <v>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9611DF-7F40-40E9-8590-26244A1287EA}"/>
</file>

<file path=customXml/itemProps2.xml><?xml version="1.0" encoding="utf-8"?>
<ds:datastoreItem xmlns:ds="http://schemas.openxmlformats.org/officeDocument/2006/customXml" ds:itemID="{A89EB4CA-8EA6-4A77-80DF-21B0A71E00B3}"/>
</file>

<file path=customXml/itemProps3.xml><?xml version="1.0" encoding="utf-8"?>
<ds:datastoreItem xmlns:ds="http://schemas.openxmlformats.org/officeDocument/2006/customXml" ds:itemID="{848C795A-3FB5-4F9D-BA05-E7DD825F55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2026-01-19T05:21:41Z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