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09栃木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水洗化人口等!$A$6:$AD$31</definedName>
    <definedName name="_xlnm.Print_Area" localSheetId="2">し尿集計結果!$A$1:$M$37</definedName>
    <definedName name="_xlnm.Print_Area" localSheetId="1">し尿処理状況!$2:$32</definedName>
    <definedName name="_xlnm.Print_Area" localSheetId="0">水洗化人口等!$2:$32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C8" i="2"/>
  <c r="N8" i="2" s="1"/>
  <c r="AC9" i="2"/>
  <c r="AC10" i="2"/>
  <c r="AC11" i="2"/>
  <c r="AC12" i="2"/>
  <c r="AC13" i="2"/>
  <c r="AC14" i="2"/>
  <c r="N14" i="2" s="1"/>
  <c r="AC15" i="2"/>
  <c r="AC16" i="2"/>
  <c r="AC17" i="2"/>
  <c r="AC18" i="2"/>
  <c r="AC19" i="2"/>
  <c r="AC20" i="2"/>
  <c r="N20" i="2" s="1"/>
  <c r="AC21" i="2"/>
  <c r="AC22" i="2"/>
  <c r="AC23" i="2"/>
  <c r="AC24" i="2"/>
  <c r="AC25" i="2"/>
  <c r="AC26" i="2"/>
  <c r="N26" i="2" s="1"/>
  <c r="AC27" i="2"/>
  <c r="AC28" i="2"/>
  <c r="AC29" i="2"/>
  <c r="AC30" i="2"/>
  <c r="AC31" i="2"/>
  <c r="AC32" i="2"/>
  <c r="N32" i="2" s="1"/>
  <c r="V8" i="2"/>
  <c r="V9" i="2"/>
  <c r="V10" i="2"/>
  <c r="V11" i="2"/>
  <c r="V12" i="2"/>
  <c r="N12" i="2" s="1"/>
  <c r="V13" i="2"/>
  <c r="N13" i="2" s="1"/>
  <c r="V14" i="2"/>
  <c r="V15" i="2"/>
  <c r="V16" i="2"/>
  <c r="V17" i="2"/>
  <c r="V18" i="2"/>
  <c r="N18" i="2" s="1"/>
  <c r="V19" i="2"/>
  <c r="N19" i="2" s="1"/>
  <c r="V20" i="2"/>
  <c r="V21" i="2"/>
  <c r="V22" i="2"/>
  <c r="V23" i="2"/>
  <c r="V24" i="2"/>
  <c r="N24" i="2" s="1"/>
  <c r="V25" i="2"/>
  <c r="N25" i="2" s="1"/>
  <c r="V26" i="2"/>
  <c r="V27" i="2"/>
  <c r="V28" i="2"/>
  <c r="V29" i="2"/>
  <c r="V30" i="2"/>
  <c r="N30" i="2" s="1"/>
  <c r="V31" i="2"/>
  <c r="N31" i="2" s="1"/>
  <c r="V32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N9" i="2"/>
  <c r="N10" i="2"/>
  <c r="N11" i="2"/>
  <c r="N15" i="2"/>
  <c r="N16" i="2"/>
  <c r="N17" i="2"/>
  <c r="N21" i="2"/>
  <c r="N22" i="2"/>
  <c r="N23" i="2"/>
  <c r="N27" i="2"/>
  <c r="N28" i="2"/>
  <c r="N29" i="2"/>
  <c r="K8" i="2"/>
  <c r="K9" i="2"/>
  <c r="K10" i="2"/>
  <c r="D10" i="2" s="1"/>
  <c r="K11" i="2"/>
  <c r="K12" i="2"/>
  <c r="K13" i="2"/>
  <c r="K14" i="2"/>
  <c r="K15" i="2"/>
  <c r="K16" i="2"/>
  <c r="D16" i="2" s="1"/>
  <c r="K17" i="2"/>
  <c r="K18" i="2"/>
  <c r="K19" i="2"/>
  <c r="K20" i="2"/>
  <c r="K21" i="2"/>
  <c r="K22" i="2"/>
  <c r="D22" i="2" s="1"/>
  <c r="K23" i="2"/>
  <c r="K24" i="2"/>
  <c r="K25" i="2"/>
  <c r="K26" i="2"/>
  <c r="K27" i="2"/>
  <c r="K28" i="2"/>
  <c r="D28" i="2" s="1"/>
  <c r="K29" i="2"/>
  <c r="K30" i="2"/>
  <c r="K31" i="2"/>
  <c r="K32" i="2"/>
  <c r="H8" i="2"/>
  <c r="D8" i="2" s="1"/>
  <c r="H9" i="2"/>
  <c r="D9" i="2" s="1"/>
  <c r="H10" i="2"/>
  <c r="H11" i="2"/>
  <c r="H12" i="2"/>
  <c r="H13" i="2"/>
  <c r="H14" i="2"/>
  <c r="D14" i="2" s="1"/>
  <c r="H15" i="2"/>
  <c r="D15" i="2" s="1"/>
  <c r="H16" i="2"/>
  <c r="H17" i="2"/>
  <c r="H18" i="2"/>
  <c r="H19" i="2"/>
  <c r="H20" i="2"/>
  <c r="D20" i="2" s="1"/>
  <c r="H21" i="2"/>
  <c r="D21" i="2" s="1"/>
  <c r="H22" i="2"/>
  <c r="H23" i="2"/>
  <c r="H24" i="2"/>
  <c r="H25" i="2"/>
  <c r="H26" i="2"/>
  <c r="D26" i="2" s="1"/>
  <c r="H27" i="2"/>
  <c r="D27" i="2" s="1"/>
  <c r="H28" i="2"/>
  <c r="H29" i="2"/>
  <c r="H30" i="2"/>
  <c r="H31" i="2"/>
  <c r="H32" i="2"/>
  <c r="D32" i="2" s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D11" i="2"/>
  <c r="D12" i="2"/>
  <c r="D13" i="2"/>
  <c r="D17" i="2"/>
  <c r="D18" i="2"/>
  <c r="D19" i="2"/>
  <c r="D23" i="2"/>
  <c r="D24" i="2"/>
  <c r="D25" i="2"/>
  <c r="D29" i="2"/>
  <c r="D30" i="2"/>
  <c r="D31" i="2"/>
  <c r="P8" i="1"/>
  <c r="I8" i="1" s="1"/>
  <c r="D8" i="1" s="1"/>
  <c r="P9" i="1"/>
  <c r="I9" i="1" s="1"/>
  <c r="D9" i="1" s="1"/>
  <c r="P10" i="1"/>
  <c r="P11" i="1"/>
  <c r="I11" i="1" s="1"/>
  <c r="D11" i="1" s="1"/>
  <c r="P12" i="1"/>
  <c r="P13" i="1"/>
  <c r="P14" i="1"/>
  <c r="I14" i="1" s="1"/>
  <c r="D14" i="1" s="1"/>
  <c r="P15" i="1"/>
  <c r="I15" i="1" s="1"/>
  <c r="D15" i="1" s="1"/>
  <c r="P16" i="1"/>
  <c r="P17" i="1"/>
  <c r="I17" i="1" s="1"/>
  <c r="D17" i="1" s="1"/>
  <c r="P18" i="1"/>
  <c r="P19" i="1"/>
  <c r="P20" i="1"/>
  <c r="I20" i="1" s="1"/>
  <c r="D20" i="1" s="1"/>
  <c r="P21" i="1"/>
  <c r="I21" i="1" s="1"/>
  <c r="D21" i="1" s="1"/>
  <c r="P22" i="1"/>
  <c r="I22" i="1" s="1"/>
  <c r="D22" i="1" s="1"/>
  <c r="P23" i="1"/>
  <c r="I23" i="1" s="1"/>
  <c r="D23" i="1" s="1"/>
  <c r="P24" i="1"/>
  <c r="P25" i="1"/>
  <c r="P26" i="1"/>
  <c r="I26" i="1" s="1"/>
  <c r="D26" i="1" s="1"/>
  <c r="P27" i="1"/>
  <c r="I27" i="1" s="1"/>
  <c r="D27" i="1" s="1"/>
  <c r="P28" i="1"/>
  <c r="I28" i="1" s="1"/>
  <c r="D28" i="1" s="1"/>
  <c r="P29" i="1"/>
  <c r="I29" i="1" s="1"/>
  <c r="D29" i="1" s="1"/>
  <c r="P30" i="1"/>
  <c r="P31" i="1"/>
  <c r="P32" i="1"/>
  <c r="I32" i="1" s="1"/>
  <c r="D32" i="1" s="1"/>
  <c r="I10" i="1"/>
  <c r="I12" i="1"/>
  <c r="D12" i="1" s="1"/>
  <c r="I13" i="1"/>
  <c r="D13" i="1" s="1"/>
  <c r="I16" i="1"/>
  <c r="I18" i="1"/>
  <c r="D18" i="1" s="1"/>
  <c r="I19" i="1"/>
  <c r="D19" i="1" s="1"/>
  <c r="I24" i="1"/>
  <c r="D24" i="1" s="1"/>
  <c r="I25" i="1"/>
  <c r="D25" i="1" s="1"/>
  <c r="I30" i="1"/>
  <c r="D30" i="1" s="1"/>
  <c r="I31" i="1"/>
  <c r="D31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D10" i="1"/>
  <c r="J10" i="1" s="1"/>
  <c r="D16" i="1"/>
  <c r="N16" i="1" s="1"/>
  <c r="T26" i="1" l="1"/>
  <c r="J26" i="1"/>
  <c r="N26" i="1"/>
  <c r="L26" i="1"/>
  <c r="F26" i="1"/>
  <c r="L24" i="1"/>
  <c r="T24" i="1"/>
  <c r="F24" i="1"/>
  <c r="N24" i="1"/>
  <c r="J24" i="1"/>
  <c r="T27" i="1"/>
  <c r="L27" i="1"/>
  <c r="N27" i="1"/>
  <c r="J27" i="1"/>
  <c r="F27" i="1"/>
  <c r="F21" i="1"/>
  <c r="L21" i="1"/>
  <c r="T21" i="1"/>
  <c r="N21" i="1"/>
  <c r="J21" i="1"/>
  <c r="F15" i="1"/>
  <c r="T15" i="1"/>
  <c r="N15" i="1"/>
  <c r="L15" i="1"/>
  <c r="J15" i="1"/>
  <c r="F9" i="1"/>
  <c r="T9" i="1"/>
  <c r="N9" i="1"/>
  <c r="J9" i="1"/>
  <c r="L9" i="1"/>
  <c r="F14" i="1"/>
  <c r="N14" i="1"/>
  <c r="L14" i="1"/>
  <c r="J14" i="1"/>
  <c r="T14" i="1"/>
  <c r="L18" i="1"/>
  <c r="F18" i="1"/>
  <c r="J18" i="1"/>
  <c r="T18" i="1"/>
  <c r="N18" i="1"/>
  <c r="N19" i="1"/>
  <c r="L19" i="1"/>
  <c r="J19" i="1"/>
  <c r="T19" i="1"/>
  <c r="F19" i="1"/>
  <c r="N20" i="1"/>
  <c r="L20" i="1"/>
  <c r="T20" i="1"/>
  <c r="F20" i="1"/>
  <c r="J20" i="1"/>
  <c r="N30" i="1"/>
  <c r="J30" i="1"/>
  <c r="L30" i="1"/>
  <c r="F30" i="1"/>
  <c r="T30" i="1"/>
  <c r="N13" i="1"/>
  <c r="L13" i="1"/>
  <c r="J13" i="1"/>
  <c r="T13" i="1"/>
  <c r="F13" i="1"/>
  <c r="J29" i="1"/>
  <c r="F29" i="1"/>
  <c r="T29" i="1"/>
  <c r="N29" i="1"/>
  <c r="L29" i="1"/>
  <c r="J23" i="1"/>
  <c r="T23" i="1"/>
  <c r="N23" i="1"/>
  <c r="L23" i="1"/>
  <c r="F23" i="1"/>
  <c r="J17" i="1"/>
  <c r="F17" i="1"/>
  <c r="T17" i="1"/>
  <c r="N17" i="1"/>
  <c r="L17" i="1"/>
  <c r="F11" i="1"/>
  <c r="J11" i="1"/>
  <c r="T11" i="1"/>
  <c r="N11" i="1"/>
  <c r="L11" i="1"/>
  <c r="N32" i="1"/>
  <c r="J32" i="1"/>
  <c r="L32" i="1"/>
  <c r="T32" i="1"/>
  <c r="F32" i="1"/>
  <c r="J8" i="1"/>
  <c r="N8" i="1"/>
  <c r="L8" i="1"/>
  <c r="T8" i="1"/>
  <c r="F8" i="1"/>
  <c r="N31" i="1"/>
  <c r="L31" i="1"/>
  <c r="J31" i="1"/>
  <c r="T31" i="1"/>
  <c r="F31" i="1"/>
  <c r="N25" i="1"/>
  <c r="L25" i="1"/>
  <c r="J25" i="1"/>
  <c r="T25" i="1"/>
  <c r="F25" i="1"/>
  <c r="T12" i="1"/>
  <c r="J12" i="1"/>
  <c r="F12" i="1"/>
  <c r="N12" i="1"/>
  <c r="L12" i="1"/>
  <c r="F28" i="1"/>
  <c r="N28" i="1"/>
  <c r="T28" i="1"/>
  <c r="L28" i="1"/>
  <c r="J28" i="1"/>
  <c r="T22" i="1"/>
  <c r="F22" i="1"/>
  <c r="N22" i="1"/>
  <c r="L22" i="1"/>
  <c r="J22" i="1"/>
  <c r="F16" i="1"/>
  <c r="J16" i="1"/>
  <c r="L16" i="1"/>
  <c r="L10" i="1"/>
  <c r="N10" i="1"/>
  <c r="T16" i="1"/>
  <c r="T10" i="1"/>
  <c r="F10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Z7" i="2" s="1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<sst xmlns="http://schemas.openxmlformats.org/spreadsheetml/2006/main" count="719" uniqueCount="312">
  <si>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</si>
  <si>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</si>
  <si>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</si>
  <si>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</si>
  <si>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</si>
  <si>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</si>
  <si>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</si>
  <si>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</si>
  <si>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</si>
  <si>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</si>
  <si>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</si>
  <si>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</si>
  <si>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</si>
  <si>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</si>
  <si>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</si>
  <si>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</si>
  <si>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</si>
  <si>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</si>
  <si>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</si>
  <si>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</si>
  <si>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</si>
  <si>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</si>
  <si>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</si>
  <si>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</si>
  <si>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</si>
  <si>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</si>
  <si>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</si>
  <si>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</si>
  <si>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</si>
  <si>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</si>
  <si>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</si>
  <si>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</si>
  <si>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</si>
  <si>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</si>
  <si>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</si>
  <si>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</si>
  <si>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</si>
  <si>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</si>
  <si>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</si>
  <si>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</si>
  <si>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</si>
  <si>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</si>
  <si>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</si>
  <si>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</si>
  <si>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</si>
  <si>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</si>
  <si>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</si>
  <si>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</si>
  <si>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</si>
  <si>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</si>
  <si>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</si>
  <si>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</si>
  <si>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</si>
  <si>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</si>
  <si>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</si>
  <si>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</si>
  <si>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</si>
  <si>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</si>
  <si>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</si>
  <si>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</si>
  <si>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</si>
  <si>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</si>
  <si>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</si>
  <si>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</si>
  <si>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</si>
  <si>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</si>
  <si>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</si>
  <si>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</si>
  <si>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</si>
  <si>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</si>
  <si>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</si>
  <si>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</si>
  <si>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</si>
  <si>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</si>
  <si>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</si>
  <si>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</si>
  <si>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</si>
  <si>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</si>
  <si>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</si>
  <si>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</si>
  <si>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</si>
  <si>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</si>
  <si>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</si>
  <si>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</si>
  <si>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</si>
  <si>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</si>
  <si>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</si>
  <si>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</si>
  <si>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</si>
  <si>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</si>
  <si>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</si>
  <si>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</si>
  <si>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</si>
  <si>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</si>
  <si>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</si>
  <si>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</si>
  <si>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</si>
  <si>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</si>
  <si>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</si>
  <si>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</si>
  <si>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</si>
  <si>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</si>
  <si>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</si>
  <si>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</si>
  <si>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</si>
  <si>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</si>
  <si>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</si>
  <si>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</si>
  <si>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</si>
  <si>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</si>
  <si>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</si>
  <si>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</si>
  <si>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</si>
  <si>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</si>
  <si>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</si>
  <si>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</si>
  <si>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</si>
  <si>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</si>
  <si>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</si>
  <si>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</si>
  <si>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</si>
  <si>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</si>
  <si>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</si>
  <si>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</si>
  <si>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</si>
  <si>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</si>
  <si>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</si>
  <si>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</si>
  <si>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</si>
  <si>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</si>
  <si>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</si>
  <si>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</si>
  <si>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</si>
  <si>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</si>
  <si>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</si>
  <si>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</si>
  <si>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</si>
  <si>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</si>
  <si>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</si>
  <si>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</si>
  <si>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</si>
  <si>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</si>
  <si>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</si>
  <si>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</si>
  <si>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</si>
  <si>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</si>
  <si>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</si>
  <si>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</si>
  <si>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</si>
  <si>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</si>
  <si>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</si>
  <si>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</si>
  <si>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</si>
  <si>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</si>
  <si>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</si>
  <si>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</si>
  <si>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</si>
  <si>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</si>
  <si>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</si>
  <si>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</si>
  <si>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</si>
  <si>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</si>
  <si>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</si>
  <si>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</si>
  <si>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</si>
  <si>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</si>
  <si>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</si>
  <si>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</si>
  <si>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</si>
  <si>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</si>
  <si>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</si>
  <si>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</si>
  <si>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</si>
  <si>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</si>
  <si>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</si>
  <si>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</si>
  <si>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</si>
  <si>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</si>
  <si>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</si>
  <si>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</si>
  <si>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</si>
  <si>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</si>
  <si>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</si>
  <si>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</si>
  <si>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</si>
  <si>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</si>
  <si>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</si>
  <si>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</si>
  <si>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</si>
  <si>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</si>
  <si>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</si>
  <si>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</si>
  <si>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</si>
  <si>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</si>
  <si>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</si>
  <si>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</si>
  <si>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</si>
  <si>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</si>
  <si>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</si>
  <si>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</si>
  <si>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</si>
  <si>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</si>
  <si>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</si>
  <si>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</si>
  <si>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</si>
  <si>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</si>
  <si>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</si>
  <si>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</si>
  <si>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</si>
  <si>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</si>
  <si>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</si>
  <si>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</si>
  <si>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</si>
  <si>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</si>
  <si>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</si>
  <si>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</si>
  <si>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</si>
  <si>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</si>
  <si>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</si>
  <si>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</si>
  <si>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</si>
  <si>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</si>
  <si>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</si>
  <si>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</si>
  <si>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</si>
  <si>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</si>
  <si>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</si>
  <si>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</si>
  <si>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</si>
  <si>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</si>
  <si>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</si>
  <si>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</si>
  <si>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</si>
  <si>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</si>
  <si>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</si>
  <si>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</si>
  <si>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</si>
  <si>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</si>
  <si>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</si>
  <si>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</si>
  <si>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</si>
  <si>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</si>
  <si>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</si>
  <si>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</si>
  <si>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</si>
  <si>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</si>
  <si>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</si>
  <si>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</si>
  <si>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</si>
  <si>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</si>
  <si>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</si>
  <si>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</si>
  <si>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</si>
  <si>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</si>
  <si>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</si>
  <si>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</si>
  <si>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</si>
  <si>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09000</t>
  </si>
  <si>
    <t>水洗化人口等（令和6年度実績）</t>
    <phoneticPr fontId="3"/>
  </si>
  <si>
    <t>し尿処理の状況（令和6年度実績）</t>
    <phoneticPr fontId="3"/>
  </si>
  <si>
    <t>09201</t>
  </si>
  <si>
    <t>宇都宮市</t>
  </si>
  <si>
    <t/>
  </si>
  <si>
    <t>○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</si>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</sst>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45</v>
      </c>
      <c r="B7" s="108" t="s">
        <v>257</v>
      </c>
      <c r="C7" s="92" t="s">
        <v>198</v>
      </c>
      <c r="D7" s="93">
        <f>+SUM(E7,+I7)</f>
        <v>1906263</v>
      </c>
      <c r="E7" s="93">
        <f>+SUM(G7+H7)</f>
        <v>87177</v>
      </c>
      <c r="F7" s="94">
        <f>IF(D7&gt;0,E7/D7*100,"-")</f>
        <v>4.5731884844850894</v>
      </c>
      <c r="G7" s="93">
        <f>SUM(G$8:G$207)</f>
        <v>87177</v>
      </c>
      <c r="H7" s="93">
        <f>SUM(H$8:H$207)</f>
        <v>0</v>
      </c>
      <c r="I7" s="93">
        <f>+SUM(K7,+M7,O7+P7)</f>
        <v>1819086</v>
      </c>
      <c r="J7" s="94">
        <f>IF(D7&gt;0,I7/D7*100,"-")</f>
        <v>95.426811515514913</v>
      </c>
      <c r="K7" s="93">
        <f>SUM(K$8:K$207)</f>
        <v>1261525</v>
      </c>
      <c r="L7" s="94">
        <f>IF(D7&gt;0,K7/D7*100,"-")</f>
        <v>66.177909344093649</v>
      </c>
      <c r="M7" s="93">
        <f>SUM(M$8:M$207)</f>
        <v>836</v>
      </c>
      <c r="N7" s="94">
        <f>IF(D7&gt;0,M7/D7*100,"-")</f>
        <v>4.385543862520544E-2</v>
      </c>
      <c r="O7" s="91">
        <f>SUM(O$8:O$207)</f>
        <v>61494</v>
      </c>
      <c r="P7" s="93">
        <f>SUM(Q7:S7)</f>
        <v>495231</v>
      </c>
      <c r="Q7" s="93">
        <f>SUM(Q$8:Q$207)</f>
        <v>152651</v>
      </c>
      <c r="R7" s="93">
        <f>SUM(R$8:R$207)</f>
        <v>322141</v>
      </c>
      <c r="S7" s="93">
        <f>SUM(S$8:S$207)</f>
        <v>20439</v>
      </c>
      <c r="T7" s="94">
        <f>IF(D7&gt;0,P7/D7*100,"-")</f>
        <v>25.979153978228609</v>
      </c>
      <c r="U7" s="93">
        <f>SUM(U$8:U$207)</f>
        <v>54643</v>
      </c>
      <c r="V7" s="95">
        <f t="shared" ref="V7:AC7" si="0">COUNTIF(V$8:V$207,"○")</f>
        <v>18</v>
      </c>
      <c r="W7" s="95">
        <f t="shared" si="0"/>
        <v>1</v>
      </c>
      <c r="X7" s="95">
        <f t="shared" si="0"/>
        <v>0</v>
      </c>
      <c r="Y7" s="95">
        <f t="shared" si="0"/>
        <v>6</v>
      </c>
      <c r="Z7" s="95">
        <f t="shared" si="0"/>
        <v>16</v>
      </c>
      <c r="AA7" s="95">
        <f t="shared" si="0"/>
        <v>0</v>
      </c>
      <c r="AB7" s="95">
        <f t="shared" si="0"/>
        <v>0</v>
      </c>
      <c r="AC7" s="95">
        <f t="shared" si="0"/>
        <v>9</v>
      </c>
    </row>
    <row r="8" spans="1:31" ht="13.5" customHeight="1">
      <c r="A8" s="85" t="s">
        <v>45</v>
      </c>
      <c r="B8" s="86" t="s">
        <v>260</v>
      </c>
      <c r="C8" s="85" t="s">
        <v>261</v>
      </c>
      <c r="D8" s="87">
        <f>+SUM(E8,+I8)</f>
        <v>514490</v>
      </c>
      <c r="E8" s="87">
        <f>+SUM(G8+H8)</f>
        <v>7453</v>
      </c>
      <c r="F8" s="106">
        <f>IF(D8&gt;0,E8/D8*100,"-")</f>
        <v>1.4486190207778578</v>
      </c>
      <c r="G8" s="87">
        <v>7453</v>
      </c>
      <c r="H8" s="87">
        <v>0</v>
      </c>
      <c r="I8" s="87">
        <f>+SUM(K8,+M8,O8+P8)</f>
        <v>507037</v>
      </c>
      <c r="J8" s="88">
        <f>IF(D8&gt;0,I8/D8*100,"-")</f>
        <v>98.551380979222145</v>
      </c>
      <c r="K8" s="87">
        <v>452877</v>
      </c>
      <c r="L8" s="88">
        <f>IF(D8&gt;0,K8/D8*100,"-")</f>
        <v>88.024451398472266</v>
      </c>
      <c r="M8" s="87">
        <v>0</v>
      </c>
      <c r="N8" s="88">
        <f>IF(D8&gt;0,M8/D8*100,"-")</f>
        <v>0</v>
      </c>
      <c r="O8" s="87">
        <v>8363</v>
      </c>
      <c r="P8" s="87">
        <f>SUM(Q8:S8)</f>
        <v>45797</v>
      </c>
      <c r="Q8" s="87">
        <v>7041</v>
      </c>
      <c r="R8" s="87">
        <v>27618</v>
      </c>
      <c r="S8" s="87">
        <v>11138</v>
      </c>
      <c r="T8" s="88">
        <f>IF(D8&gt;0,P8/D8*100,"-")</f>
        <v>8.9014363738848168</v>
      </c>
      <c r="U8" s="87">
        <v>11955</v>
      </c>
      <c r="V8" s="85"/>
      <c r="W8" s="85" t="s">
        <v>263</v>
      </c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45</v>
      </c>
      <c r="B9" s="86" t="s">
        <v>264</v>
      </c>
      <c r="C9" s="85" t="s">
        <v>265</v>
      </c>
      <c r="D9" s="87">
        <f>+SUM(E9,+I9)</f>
        <v>140302</v>
      </c>
      <c r="E9" s="87">
        <f>+SUM(G9+H9)</f>
        <v>8327</v>
      </c>
      <c r="F9" s="106">
        <f>IF(D9&gt;0,E9/D9*100,"-")</f>
        <v>5.9350543826887714</v>
      </c>
      <c r="G9" s="87">
        <v>8327</v>
      </c>
      <c r="H9" s="87">
        <v>0</v>
      </c>
      <c r="I9" s="87">
        <f>+SUM(K9,+M9,O9+P9)</f>
        <v>131975</v>
      </c>
      <c r="J9" s="88">
        <f>IF(D9&gt;0,I9/D9*100,"-")</f>
        <v>94.064945617311224</v>
      </c>
      <c r="K9" s="87">
        <v>90287</v>
      </c>
      <c r="L9" s="88">
        <f>IF(D9&gt;0,K9/D9*100,"-")</f>
        <v>64.3518980484954</v>
      </c>
      <c r="M9" s="87">
        <v>836</v>
      </c>
      <c r="N9" s="88">
        <f>IF(D9&gt;0,M9/D9*100,"-")</f>
        <v>0.59585750737694398</v>
      </c>
      <c r="O9" s="87">
        <v>0</v>
      </c>
      <c r="P9" s="87">
        <f>SUM(Q9:S9)</f>
        <v>40852</v>
      </c>
      <c r="Q9" s="87">
        <v>22441</v>
      </c>
      <c r="R9" s="87">
        <v>18411</v>
      </c>
      <c r="S9" s="87">
        <v>0</v>
      </c>
      <c r="T9" s="88">
        <f>IF(D9&gt;0,P9/D9*100,"-")</f>
        <v>29.117190061438897</v>
      </c>
      <c r="U9" s="87">
        <v>6463</v>
      </c>
      <c r="V9" s="85" t="s">
        <v>263</v>
      </c>
      <c r="W9" s="85"/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45</v>
      </c>
      <c r="B10" s="86" t="s">
        <v>266</v>
      </c>
      <c r="C10" s="85" t="s">
        <v>267</v>
      </c>
      <c r="D10" s="87">
        <f>+SUM(E10,+I10)</f>
        <v>153377</v>
      </c>
      <c r="E10" s="87">
        <f>+SUM(G10+H10)</f>
        <v>5420</v>
      </c>
      <c r="F10" s="106">
        <f>IF(D10&gt;0,E10/D10*100,"-")</f>
        <v>3.5337762506764374</v>
      </c>
      <c r="G10" s="87">
        <v>5420</v>
      </c>
      <c r="H10" s="87">
        <v>0</v>
      </c>
      <c r="I10" s="87">
        <f>+SUM(K10,+M10,O10+P10)</f>
        <v>147957</v>
      </c>
      <c r="J10" s="88">
        <f>IF(D10&gt;0,I10/D10*100,"-")</f>
        <v>96.466223749323561</v>
      </c>
      <c r="K10" s="87">
        <v>96977</v>
      </c>
      <c r="L10" s="88">
        <f>IF(D10&gt;0,K10/D10*100,"-")</f>
        <v>63.227863369344817</v>
      </c>
      <c r="M10" s="87">
        <v>0</v>
      </c>
      <c r="N10" s="88">
        <f>IF(D10&gt;0,M10/D10*100,"-")</f>
        <v>0</v>
      </c>
      <c r="O10" s="87">
        <v>6043</v>
      </c>
      <c r="P10" s="87">
        <f>SUM(Q10:S10)</f>
        <v>44937</v>
      </c>
      <c r="Q10" s="87">
        <v>24471</v>
      </c>
      <c r="R10" s="87">
        <v>20466</v>
      </c>
      <c r="S10" s="87">
        <v>0</v>
      </c>
      <c r="T10" s="88">
        <f>IF(D10&gt;0,P10/D10*100,"-")</f>
        <v>29.298395456945958</v>
      </c>
      <c r="U10" s="87">
        <v>5332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45</v>
      </c>
      <c r="B11" s="86" t="s">
        <v>268</v>
      </c>
      <c r="C11" s="85" t="s">
        <v>269</v>
      </c>
      <c r="D11" s="87">
        <f>+SUM(E11,+I11)</f>
        <v>113201</v>
      </c>
      <c r="E11" s="87">
        <f>+SUM(G11+H11)</f>
        <v>9017</v>
      </c>
      <c r="F11" s="106">
        <f>IF(D11&gt;0,E11/D11*100,"-")</f>
        <v>7.9654773367726435</v>
      </c>
      <c r="G11" s="87">
        <v>9017</v>
      </c>
      <c r="H11" s="87">
        <v>0</v>
      </c>
      <c r="I11" s="87">
        <f>+SUM(K11,+M11,O11+P11)</f>
        <v>104184</v>
      </c>
      <c r="J11" s="88">
        <f>IF(D11&gt;0,I11/D11*100,"-")</f>
        <v>92.034522663227364</v>
      </c>
      <c r="K11" s="87">
        <v>74520</v>
      </c>
      <c r="L11" s="88">
        <f>IF(D11&gt;0,K11/D11*100,"-")</f>
        <v>65.829807157180582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29664</v>
      </c>
      <c r="Q11" s="87">
        <v>14830</v>
      </c>
      <c r="R11" s="87">
        <v>14834</v>
      </c>
      <c r="S11" s="87">
        <v>0</v>
      </c>
      <c r="T11" s="88">
        <f>IF(D11&gt;0,P11/D11*100,"-")</f>
        <v>26.204715506046767</v>
      </c>
      <c r="U11" s="87">
        <v>3481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45</v>
      </c>
      <c r="B12" s="86" t="s">
        <v>270</v>
      </c>
      <c r="C12" s="85" t="s">
        <v>271</v>
      </c>
      <c r="D12" s="87">
        <f>+SUM(E12,+I12)</f>
        <v>93066</v>
      </c>
      <c r="E12" s="87">
        <f>+SUM(G12+H12)</f>
        <v>220</v>
      </c>
      <c r="F12" s="106">
        <f>IF(D12&gt;0,E12/D12*100,"-")</f>
        <v>0.23639137816173469</v>
      </c>
      <c r="G12" s="87">
        <v>220</v>
      </c>
      <c r="H12" s="87">
        <v>0</v>
      </c>
      <c r="I12" s="87">
        <f>+SUM(K12,+M12,O12+P12)</f>
        <v>92846</v>
      </c>
      <c r="J12" s="88">
        <f>IF(D12&gt;0,I12/D12*100,"-")</f>
        <v>99.763608621838259</v>
      </c>
      <c r="K12" s="87">
        <v>60646</v>
      </c>
      <c r="L12" s="88">
        <f>IF(D12&gt;0,K12/D12*100,"-")</f>
        <v>65.164506909075286</v>
      </c>
      <c r="M12" s="87">
        <v>0</v>
      </c>
      <c r="N12" s="88">
        <f>IF(D12&gt;0,M12/D12*100,"-")</f>
        <v>0</v>
      </c>
      <c r="O12" s="87">
        <v>2839</v>
      </c>
      <c r="P12" s="87">
        <f>SUM(Q12:S12)</f>
        <v>29361</v>
      </c>
      <c r="Q12" s="87">
        <v>7650</v>
      </c>
      <c r="R12" s="87">
        <v>21711</v>
      </c>
      <c r="S12" s="87">
        <v>0</v>
      </c>
      <c r="T12" s="88">
        <f>IF(D12&gt;0,P12/D12*100,"-")</f>
        <v>31.548578428212238</v>
      </c>
      <c r="U12" s="87">
        <v>1860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45</v>
      </c>
      <c r="B13" s="86" t="s">
        <v>272</v>
      </c>
      <c r="C13" s="85" t="s">
        <v>273</v>
      </c>
      <c r="D13" s="87">
        <f>+SUM(E13,+I13)</f>
        <v>75608</v>
      </c>
      <c r="E13" s="87">
        <f>+SUM(G13+H13)</f>
        <v>10175</v>
      </c>
      <c r="F13" s="106">
        <f>IF(D13&gt;0,E13/D13*100,"-")</f>
        <v>13.457570627446829</v>
      </c>
      <c r="G13" s="87">
        <v>10175</v>
      </c>
      <c r="H13" s="87">
        <v>0</v>
      </c>
      <c r="I13" s="87">
        <f>+SUM(K13,+M13,O13+P13)</f>
        <v>65433</v>
      </c>
      <c r="J13" s="88">
        <f>IF(D13&gt;0,I13/D13*100,"-")</f>
        <v>86.542429372553158</v>
      </c>
      <c r="K13" s="87">
        <v>50393</v>
      </c>
      <c r="L13" s="88">
        <f>IF(D13&gt;0,K13/D13*100,"-")</f>
        <v>66.650354459845516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15040</v>
      </c>
      <c r="Q13" s="87">
        <v>477</v>
      </c>
      <c r="R13" s="87">
        <v>14563</v>
      </c>
      <c r="S13" s="87">
        <v>0</v>
      </c>
      <c r="T13" s="88">
        <f>IF(D13&gt;0,P13/D13*100,"-")</f>
        <v>19.892074912707649</v>
      </c>
      <c r="U13" s="87">
        <v>2035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45</v>
      </c>
      <c r="B14" s="86" t="s">
        <v>274</v>
      </c>
      <c r="C14" s="85" t="s">
        <v>275</v>
      </c>
      <c r="D14" s="87">
        <f>+SUM(E14,+I14)</f>
        <v>167002</v>
      </c>
      <c r="E14" s="87">
        <f>+SUM(G14+H14)</f>
        <v>2273</v>
      </c>
      <c r="F14" s="106">
        <f>IF(D14&gt;0,E14/D14*100,"-")</f>
        <v>1.3610615441731235</v>
      </c>
      <c r="G14" s="87">
        <v>2273</v>
      </c>
      <c r="H14" s="87">
        <v>0</v>
      </c>
      <c r="I14" s="87">
        <f>+SUM(K14,+M14,O14+P14)</f>
        <v>164729</v>
      </c>
      <c r="J14" s="88">
        <f>IF(D14&gt;0,I14/D14*100,"-")</f>
        <v>98.638938455826874</v>
      </c>
      <c r="K14" s="87">
        <v>98378</v>
      </c>
      <c r="L14" s="88">
        <f>IF(D14&gt;0,K14/D14*100,"-")</f>
        <v>58.908276547586254</v>
      </c>
      <c r="M14" s="87">
        <v>0</v>
      </c>
      <c r="N14" s="88">
        <f>IF(D14&gt;0,M14/D14*100,"-")</f>
        <v>0</v>
      </c>
      <c r="O14" s="87">
        <v>12392</v>
      </c>
      <c r="P14" s="87">
        <f>SUM(Q14:S14)</f>
        <v>53959</v>
      </c>
      <c r="Q14" s="87">
        <v>15108</v>
      </c>
      <c r="R14" s="87">
        <v>38851</v>
      </c>
      <c r="S14" s="87">
        <v>0</v>
      </c>
      <c r="T14" s="88">
        <f>IF(D14&gt;0,P14/D14*100,"-")</f>
        <v>32.310391492317457</v>
      </c>
      <c r="U14" s="87">
        <v>8231</v>
      </c>
      <c r="V14" s="85"/>
      <c r="W14" s="85"/>
      <c r="X14" s="85"/>
      <c r="Y14" s="85" t="s">
        <v>263</v>
      </c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45</v>
      </c>
      <c r="B15" s="86" t="s">
        <v>276</v>
      </c>
      <c r="C15" s="85" t="s">
        <v>277</v>
      </c>
      <c r="D15" s="87">
        <f>+SUM(E15,+I15)</f>
        <v>78319</v>
      </c>
      <c r="E15" s="87">
        <f>+SUM(G15+H15)</f>
        <v>1552</v>
      </c>
      <c r="F15" s="106">
        <f>IF(D15&gt;0,E15/D15*100,"-")</f>
        <v>1.9816391935545654</v>
      </c>
      <c r="G15" s="87">
        <v>1552</v>
      </c>
      <c r="H15" s="87">
        <v>0</v>
      </c>
      <c r="I15" s="87">
        <f>+SUM(K15,+M15,O15+P15)</f>
        <v>76767</v>
      </c>
      <c r="J15" s="88">
        <f>IF(D15&gt;0,I15/D15*100,"-")</f>
        <v>98.018360806445443</v>
      </c>
      <c r="K15" s="87">
        <v>47357</v>
      </c>
      <c r="L15" s="88">
        <f>IF(D15&gt;0,K15/D15*100,"-")</f>
        <v>60.466808820337334</v>
      </c>
      <c r="M15" s="87">
        <v>0</v>
      </c>
      <c r="N15" s="88">
        <f>IF(D15&gt;0,M15/D15*100,"-")</f>
        <v>0</v>
      </c>
      <c r="O15" s="87">
        <v>6549</v>
      </c>
      <c r="P15" s="87">
        <f>SUM(Q15:S15)</f>
        <v>22861</v>
      </c>
      <c r="Q15" s="87">
        <v>9972</v>
      </c>
      <c r="R15" s="87">
        <v>10975</v>
      </c>
      <c r="S15" s="87">
        <v>1914</v>
      </c>
      <c r="T15" s="88">
        <f>IF(D15&gt;0,P15/D15*100,"-")</f>
        <v>29.189596394233842</v>
      </c>
      <c r="U15" s="87">
        <v>4218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45</v>
      </c>
      <c r="B16" s="86" t="s">
        <v>278</v>
      </c>
      <c r="C16" s="85" t="s">
        <v>279</v>
      </c>
      <c r="D16" s="87">
        <f>+SUM(E16,+I16)</f>
        <v>68203</v>
      </c>
      <c r="E16" s="87">
        <f>+SUM(G16+H16)</f>
        <v>8689</v>
      </c>
      <c r="F16" s="106">
        <f>IF(D16&gt;0,E16/D16*100,"-")</f>
        <v>12.739908801665617</v>
      </c>
      <c r="G16" s="87">
        <v>8689</v>
      </c>
      <c r="H16" s="87">
        <v>0</v>
      </c>
      <c r="I16" s="87">
        <f>+SUM(K16,+M16,O16+P16)</f>
        <v>59514</v>
      </c>
      <c r="J16" s="88">
        <f>IF(D16&gt;0,I16/D16*100,"-")</f>
        <v>87.260091198334393</v>
      </c>
      <c r="K16" s="87">
        <v>36071</v>
      </c>
      <c r="L16" s="88">
        <f>IF(D16&gt;0,K16/D16*100,"-")</f>
        <v>52.887702886969777</v>
      </c>
      <c r="M16" s="87">
        <v>0</v>
      </c>
      <c r="N16" s="88">
        <f>IF(D16&gt;0,M16/D16*100,"-")</f>
        <v>0</v>
      </c>
      <c r="O16" s="87">
        <v>3422</v>
      </c>
      <c r="P16" s="87">
        <f>SUM(Q16:S16)</f>
        <v>20021</v>
      </c>
      <c r="Q16" s="87">
        <v>5173</v>
      </c>
      <c r="R16" s="87">
        <v>14848</v>
      </c>
      <c r="S16" s="87">
        <v>0</v>
      </c>
      <c r="T16" s="88">
        <f>IF(D16&gt;0,P16/D16*100,"-")</f>
        <v>29.355013709074377</v>
      </c>
      <c r="U16" s="87">
        <v>1286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45</v>
      </c>
      <c r="B17" s="86" t="s">
        <v>280</v>
      </c>
      <c r="C17" s="85" t="s">
        <v>281</v>
      </c>
      <c r="D17" s="87">
        <f>+SUM(E17,+I17)</f>
        <v>30216</v>
      </c>
      <c r="E17" s="87">
        <f>+SUM(G17+H17)</f>
        <v>7019</v>
      </c>
      <c r="F17" s="106">
        <f>IF(D17&gt;0,E17/D17*100,"-")</f>
        <v>23.229414879534023</v>
      </c>
      <c r="G17" s="87">
        <v>7019</v>
      </c>
      <c r="H17" s="87">
        <v>0</v>
      </c>
      <c r="I17" s="87">
        <f>+SUM(K17,+M17,O17+P17)</f>
        <v>23197</v>
      </c>
      <c r="J17" s="88">
        <f>IF(D17&gt;0,I17/D17*100,"-")</f>
        <v>76.770585120465967</v>
      </c>
      <c r="K17" s="87">
        <v>11992</v>
      </c>
      <c r="L17" s="88">
        <f>IF(D17&gt;0,K17/D17*100,"-")</f>
        <v>39.687582737622449</v>
      </c>
      <c r="M17" s="87">
        <v>0</v>
      </c>
      <c r="N17" s="88">
        <f>IF(D17&gt;0,M17/D17*100,"-")</f>
        <v>0</v>
      </c>
      <c r="O17" s="87">
        <v>858</v>
      </c>
      <c r="P17" s="87">
        <f>SUM(Q17:S17)</f>
        <v>10347</v>
      </c>
      <c r="Q17" s="87">
        <v>0</v>
      </c>
      <c r="R17" s="87">
        <v>10347</v>
      </c>
      <c r="S17" s="87">
        <v>0</v>
      </c>
      <c r="T17" s="88">
        <f>IF(D17&gt;0,P17/D17*100,"-")</f>
        <v>34.243447180301828</v>
      </c>
      <c r="U17" s="87">
        <v>430</v>
      </c>
      <c r="V17" s="85"/>
      <c r="W17" s="85"/>
      <c r="X17" s="85"/>
      <c r="Y17" s="85" t="s">
        <v>263</v>
      </c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45</v>
      </c>
      <c r="B18" s="86" t="s">
        <v>282</v>
      </c>
      <c r="C18" s="85" t="s">
        <v>283</v>
      </c>
      <c r="D18" s="87">
        <f>+SUM(E18,+I18)</f>
        <v>115819</v>
      </c>
      <c r="E18" s="87">
        <f>+SUM(G18+H18)</f>
        <v>13885</v>
      </c>
      <c r="F18" s="106">
        <f>IF(D18&gt;0,E18/D18*100,"-")</f>
        <v>11.988533832963503</v>
      </c>
      <c r="G18" s="87">
        <v>13885</v>
      </c>
      <c r="H18" s="87">
        <v>0</v>
      </c>
      <c r="I18" s="87">
        <f>+SUM(K18,+M18,O18+P18)</f>
        <v>101934</v>
      </c>
      <c r="J18" s="88">
        <f>IF(D18&gt;0,I18/D18*100,"-")</f>
        <v>88.011466167036502</v>
      </c>
      <c r="K18" s="87">
        <v>68833</v>
      </c>
      <c r="L18" s="88">
        <f>IF(D18&gt;0,K18/D18*100,"-")</f>
        <v>59.431526778853204</v>
      </c>
      <c r="M18" s="87">
        <v>0</v>
      </c>
      <c r="N18" s="88">
        <f>IF(D18&gt;0,M18/D18*100,"-")</f>
        <v>0</v>
      </c>
      <c r="O18" s="87">
        <v>1206</v>
      </c>
      <c r="P18" s="87">
        <f>SUM(Q18:S18)</f>
        <v>31895</v>
      </c>
      <c r="Q18" s="87">
        <v>7640</v>
      </c>
      <c r="R18" s="87">
        <v>20639</v>
      </c>
      <c r="S18" s="87">
        <v>3616</v>
      </c>
      <c r="T18" s="88">
        <f>IF(D18&gt;0,P18/D18*100,"-")</f>
        <v>27.538659460019517</v>
      </c>
      <c r="U18" s="87">
        <v>2937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45</v>
      </c>
      <c r="B19" s="86" t="s">
        <v>284</v>
      </c>
      <c r="C19" s="85" t="s">
        <v>285</v>
      </c>
      <c r="D19" s="87">
        <f>+SUM(E19,+I19)</f>
        <v>43560</v>
      </c>
      <c r="E19" s="87">
        <f>+SUM(G19+H19)</f>
        <v>1429</v>
      </c>
      <c r="F19" s="106">
        <f>IF(D19&gt;0,E19/D19*100,"-")</f>
        <v>3.2805325987144167</v>
      </c>
      <c r="G19" s="87">
        <v>1429</v>
      </c>
      <c r="H19" s="87">
        <v>0</v>
      </c>
      <c r="I19" s="87">
        <f>+SUM(K19,+M19,O19+P19)</f>
        <v>42131</v>
      </c>
      <c r="J19" s="88">
        <f>IF(D19&gt;0,I19/D19*100,"-")</f>
        <v>96.719467401285584</v>
      </c>
      <c r="K19" s="87">
        <v>22018</v>
      </c>
      <c r="L19" s="88">
        <f>IF(D19&gt;0,K19/D19*100,"-")</f>
        <v>50.546372819100092</v>
      </c>
      <c r="M19" s="87">
        <v>0</v>
      </c>
      <c r="N19" s="88">
        <f>IF(D19&gt;0,M19/D19*100,"-")</f>
        <v>0</v>
      </c>
      <c r="O19" s="87">
        <v>1014</v>
      </c>
      <c r="P19" s="87">
        <f>SUM(Q19:S19)</f>
        <v>19099</v>
      </c>
      <c r="Q19" s="87">
        <v>5037</v>
      </c>
      <c r="R19" s="87">
        <v>14062</v>
      </c>
      <c r="S19" s="87">
        <v>0</v>
      </c>
      <c r="T19" s="88">
        <f>IF(D19&gt;0,P19/D19*100,"-")</f>
        <v>43.845270890725438</v>
      </c>
      <c r="U19" s="87">
        <v>761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45</v>
      </c>
      <c r="B20" s="86" t="s">
        <v>286</v>
      </c>
      <c r="C20" s="85" t="s">
        <v>287</v>
      </c>
      <c r="D20" s="87">
        <f>+SUM(E20,+I20)</f>
        <v>23640</v>
      </c>
      <c r="E20" s="87">
        <f>+SUM(G20+H20)</f>
        <v>866</v>
      </c>
      <c r="F20" s="106">
        <f>IF(D20&gt;0,E20/D20*100,"-")</f>
        <v>3.6632825719120135</v>
      </c>
      <c r="G20" s="87">
        <v>866</v>
      </c>
      <c r="H20" s="87">
        <v>0</v>
      </c>
      <c r="I20" s="87">
        <f>+SUM(K20,+M20,O20+P20)</f>
        <v>22774</v>
      </c>
      <c r="J20" s="88">
        <f>IF(D20&gt;0,I20/D20*100,"-")</f>
        <v>96.336717428087979</v>
      </c>
      <c r="K20" s="87">
        <v>2250</v>
      </c>
      <c r="L20" s="88">
        <f>IF(D20&gt;0,K20/D20*100,"-")</f>
        <v>9.5177664974619276</v>
      </c>
      <c r="M20" s="87">
        <v>0</v>
      </c>
      <c r="N20" s="88">
        <f>IF(D20&gt;0,M20/D20*100,"-")</f>
        <v>0</v>
      </c>
      <c r="O20" s="87">
        <v>788</v>
      </c>
      <c r="P20" s="87">
        <f>SUM(Q20:S20)</f>
        <v>19736</v>
      </c>
      <c r="Q20" s="87">
        <v>8367</v>
      </c>
      <c r="R20" s="87">
        <v>11369</v>
      </c>
      <c r="S20" s="87">
        <v>0</v>
      </c>
      <c r="T20" s="88">
        <f>IF(D20&gt;0,P20/D20*100,"-")</f>
        <v>83.48561759729273</v>
      </c>
      <c r="U20" s="87">
        <v>340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45</v>
      </c>
      <c r="B21" s="86" t="s">
        <v>288</v>
      </c>
      <c r="C21" s="85" t="s">
        <v>289</v>
      </c>
      <c r="D21" s="87">
        <f>+SUM(E21,+I21)</f>
        <v>59728</v>
      </c>
      <c r="E21" s="87">
        <f>+SUM(G21+H21)</f>
        <v>26</v>
      </c>
      <c r="F21" s="106">
        <f>IF(D21&gt;0,E21/D21*100,"-")</f>
        <v>4.3530672381462632E-2</v>
      </c>
      <c r="G21" s="87">
        <v>26</v>
      </c>
      <c r="H21" s="87">
        <v>0</v>
      </c>
      <c r="I21" s="87">
        <f>+SUM(K21,+M21,O21+P21)</f>
        <v>59702</v>
      </c>
      <c r="J21" s="88">
        <f>IF(D21&gt;0,I21/D21*100,"-")</f>
        <v>99.956469327618535</v>
      </c>
      <c r="K21" s="87">
        <v>49534</v>
      </c>
      <c r="L21" s="88">
        <f>IF(D21&gt;0,K21/D21*100,"-")</f>
        <v>82.932627913206531</v>
      </c>
      <c r="M21" s="87">
        <v>0</v>
      </c>
      <c r="N21" s="88">
        <f>IF(D21&gt;0,M21/D21*100,"-")</f>
        <v>0</v>
      </c>
      <c r="O21" s="87">
        <v>5156</v>
      </c>
      <c r="P21" s="87">
        <f>SUM(Q21:S21)</f>
        <v>5012</v>
      </c>
      <c r="Q21" s="87">
        <v>518</v>
      </c>
      <c r="R21" s="87">
        <v>4494</v>
      </c>
      <c r="S21" s="87">
        <v>0</v>
      </c>
      <c r="T21" s="88">
        <f>IF(D21&gt;0,P21/D21*100,"-")</f>
        <v>8.3913742298419489</v>
      </c>
      <c r="U21" s="87">
        <v>1087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45</v>
      </c>
      <c r="B22" s="86" t="s">
        <v>290</v>
      </c>
      <c r="C22" s="85" t="s">
        <v>291</v>
      </c>
      <c r="D22" s="87">
        <f>+SUM(E22,+I22)</f>
        <v>30768</v>
      </c>
      <c r="E22" s="87">
        <f>+SUM(G22+H22)</f>
        <v>146</v>
      </c>
      <c r="F22" s="106">
        <f>IF(D22&gt;0,E22/D22*100,"-")</f>
        <v>0.47451898075923032</v>
      </c>
      <c r="G22" s="87">
        <v>146</v>
      </c>
      <c r="H22" s="87">
        <v>0</v>
      </c>
      <c r="I22" s="87">
        <f>+SUM(K22,+M22,O22+P22)</f>
        <v>30622</v>
      </c>
      <c r="J22" s="88">
        <f>IF(D22&gt;0,I22/D22*100,"-")</f>
        <v>99.525481019240772</v>
      </c>
      <c r="K22" s="87">
        <v>22184</v>
      </c>
      <c r="L22" s="88">
        <f>IF(D22&gt;0,K22/D22*100,"-")</f>
        <v>72.100884035361418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8438</v>
      </c>
      <c r="Q22" s="87">
        <v>3515</v>
      </c>
      <c r="R22" s="87">
        <v>4923</v>
      </c>
      <c r="S22" s="87">
        <v>0</v>
      </c>
      <c r="T22" s="88">
        <f>IF(D22&gt;0,P22/D22*100,"-")</f>
        <v>27.424596983879358</v>
      </c>
      <c r="U22" s="87">
        <v>604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45</v>
      </c>
      <c r="B23" s="86" t="s">
        <v>292</v>
      </c>
      <c r="C23" s="85" t="s">
        <v>293</v>
      </c>
      <c r="D23" s="87">
        <f>+SUM(E23,+I23)</f>
        <v>21370</v>
      </c>
      <c r="E23" s="87">
        <f>+SUM(G23+H23)</f>
        <v>1068</v>
      </c>
      <c r="F23" s="106">
        <f>IF(D23&gt;0,E23/D23*100,"-")</f>
        <v>4.9976602714085168</v>
      </c>
      <c r="G23" s="87">
        <v>1068</v>
      </c>
      <c r="H23" s="87">
        <v>0</v>
      </c>
      <c r="I23" s="87">
        <f>+SUM(K23,+M23,O23+P23)</f>
        <v>20302</v>
      </c>
      <c r="J23" s="88">
        <f>IF(D23&gt;0,I23/D23*100,"-")</f>
        <v>95.00233972859148</v>
      </c>
      <c r="K23" s="87">
        <v>4895</v>
      </c>
      <c r="L23" s="88">
        <f>IF(D23&gt;0,K23/D23*100,"-")</f>
        <v>22.905942910622368</v>
      </c>
      <c r="M23" s="87">
        <v>0</v>
      </c>
      <c r="N23" s="88">
        <f>IF(D23&gt;0,M23/D23*100,"-")</f>
        <v>0</v>
      </c>
      <c r="O23" s="87">
        <v>1807</v>
      </c>
      <c r="P23" s="87">
        <f>SUM(Q23:S23)</f>
        <v>13600</v>
      </c>
      <c r="Q23" s="87">
        <v>3941</v>
      </c>
      <c r="R23" s="87">
        <v>7909</v>
      </c>
      <c r="S23" s="87">
        <v>1750</v>
      </c>
      <c r="T23" s="88">
        <f>IF(D23&gt;0,P23/D23*100,"-")</f>
        <v>63.640617688348158</v>
      </c>
      <c r="U23" s="87">
        <v>328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45</v>
      </c>
      <c r="B24" s="86" t="s">
        <v>294</v>
      </c>
      <c r="C24" s="85" t="s">
        <v>295</v>
      </c>
      <c r="D24" s="87">
        <f>+SUM(E24,+I24)</f>
        <v>11489</v>
      </c>
      <c r="E24" s="87">
        <f>+SUM(G24+H24)</f>
        <v>406</v>
      </c>
      <c r="F24" s="106">
        <f>IF(D24&gt;0,E24/D24*100,"-")</f>
        <v>3.5338149534337191</v>
      </c>
      <c r="G24" s="87">
        <v>406</v>
      </c>
      <c r="H24" s="87">
        <v>0</v>
      </c>
      <c r="I24" s="87">
        <f>+SUM(K24,+M24,O24+P24)</f>
        <v>11083</v>
      </c>
      <c r="J24" s="88">
        <f>IF(D24&gt;0,I24/D24*100,"-")</f>
        <v>96.466185046566281</v>
      </c>
      <c r="K24" s="87">
        <v>1782</v>
      </c>
      <c r="L24" s="88">
        <f>IF(D24&gt;0,K24/D24*100,"-")</f>
        <v>15.510488293149969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9301</v>
      </c>
      <c r="Q24" s="87">
        <v>2972</v>
      </c>
      <c r="R24" s="87">
        <v>5213</v>
      </c>
      <c r="S24" s="87">
        <v>1116</v>
      </c>
      <c r="T24" s="88">
        <f>IF(D24&gt;0,P24/D24*100,"-")</f>
        <v>80.955696753416305</v>
      </c>
      <c r="U24" s="87">
        <v>141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45</v>
      </c>
      <c r="B25" s="86" t="s">
        <v>296</v>
      </c>
      <c r="C25" s="85" t="s">
        <v>297</v>
      </c>
      <c r="D25" s="87">
        <f>+SUM(E25,+I25)</f>
        <v>11121</v>
      </c>
      <c r="E25" s="87">
        <f>+SUM(G25+H25)</f>
        <v>410</v>
      </c>
      <c r="F25" s="106">
        <f>IF(D25&gt;0,E25/D25*100,"-")</f>
        <v>3.6867188202499777</v>
      </c>
      <c r="G25" s="87">
        <v>410</v>
      </c>
      <c r="H25" s="87">
        <v>0</v>
      </c>
      <c r="I25" s="87">
        <f>+SUM(K25,+M25,O25+P25)</f>
        <v>10711</v>
      </c>
      <c r="J25" s="88">
        <f>IF(D25&gt;0,I25/D25*100,"-")</f>
        <v>96.313281179750021</v>
      </c>
      <c r="K25" s="87">
        <v>2167</v>
      </c>
      <c r="L25" s="88">
        <f>IF(D25&gt;0,K25/D25*100,"-")</f>
        <v>19.485657764589515</v>
      </c>
      <c r="M25" s="87">
        <v>0</v>
      </c>
      <c r="N25" s="88">
        <f>IF(D25&gt;0,M25/D25*100,"-")</f>
        <v>0</v>
      </c>
      <c r="O25" s="87">
        <v>1257</v>
      </c>
      <c r="P25" s="87">
        <f>SUM(Q25:S25)</f>
        <v>7287</v>
      </c>
      <c r="Q25" s="87">
        <v>750</v>
      </c>
      <c r="R25" s="87">
        <v>6537</v>
      </c>
      <c r="S25" s="87">
        <v>0</v>
      </c>
      <c r="T25" s="88">
        <f>IF(D25&gt;0,P25/D25*100,"-")</f>
        <v>65.524683032101422</v>
      </c>
      <c r="U25" s="87">
        <v>255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45</v>
      </c>
      <c r="B26" s="86" t="s">
        <v>298</v>
      </c>
      <c r="C26" s="85" t="s">
        <v>299</v>
      </c>
      <c r="D26" s="87">
        <f>+SUM(E26,+I26)</f>
        <v>15392</v>
      </c>
      <c r="E26" s="87">
        <f>+SUM(G26+H26)</f>
        <v>490</v>
      </c>
      <c r="F26" s="106">
        <f>IF(D26&gt;0,E26/D26*100,"-")</f>
        <v>3.1834719334719335</v>
      </c>
      <c r="G26" s="87">
        <v>490</v>
      </c>
      <c r="H26" s="87">
        <v>0</v>
      </c>
      <c r="I26" s="87">
        <f>+SUM(K26,+M26,O26+P26)</f>
        <v>14902</v>
      </c>
      <c r="J26" s="88">
        <f>IF(D26&gt;0,I26/D26*100,"-")</f>
        <v>96.816528066528065</v>
      </c>
      <c r="K26" s="87">
        <v>4053</v>
      </c>
      <c r="L26" s="88">
        <f>IF(D26&gt;0,K26/D26*100,"-")</f>
        <v>26.331860706860706</v>
      </c>
      <c r="M26" s="87">
        <v>0</v>
      </c>
      <c r="N26" s="88">
        <f>IF(D26&gt;0,M26/D26*100,"-")</f>
        <v>0</v>
      </c>
      <c r="O26" s="87">
        <v>2959</v>
      </c>
      <c r="P26" s="87">
        <f>SUM(Q26:S26)</f>
        <v>7890</v>
      </c>
      <c r="Q26" s="87">
        <v>342</v>
      </c>
      <c r="R26" s="87">
        <v>6643</v>
      </c>
      <c r="S26" s="87">
        <v>905</v>
      </c>
      <c r="T26" s="88">
        <f>IF(D26&gt;0,P26/D26*100,"-")</f>
        <v>51.260395010395008</v>
      </c>
      <c r="U26" s="87">
        <v>233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45</v>
      </c>
      <c r="B27" s="86" t="s">
        <v>300</v>
      </c>
      <c r="C27" s="85" t="s">
        <v>301</v>
      </c>
      <c r="D27" s="87">
        <f>+SUM(E27,+I27)</f>
        <v>38199</v>
      </c>
      <c r="E27" s="87">
        <f>+SUM(G27+H27)</f>
        <v>1279</v>
      </c>
      <c r="F27" s="106">
        <f>IF(D27&gt;0,E27/D27*100,"-")</f>
        <v>3.3482551899264377</v>
      </c>
      <c r="G27" s="87">
        <v>1279</v>
      </c>
      <c r="H27" s="87">
        <v>0</v>
      </c>
      <c r="I27" s="87">
        <f>+SUM(K27,+M27,O27+P27)</f>
        <v>36920</v>
      </c>
      <c r="J27" s="88">
        <f>IF(D27&gt;0,I27/D27*100,"-")</f>
        <v>96.651744810073552</v>
      </c>
      <c r="K27" s="87">
        <v>26399</v>
      </c>
      <c r="L27" s="88">
        <f>IF(D27&gt;0,K27/D27*100,"-")</f>
        <v>69.109138982695882</v>
      </c>
      <c r="M27" s="87">
        <v>0</v>
      </c>
      <c r="N27" s="88">
        <f>IF(D27&gt;0,M27/D27*100,"-")</f>
        <v>0</v>
      </c>
      <c r="O27" s="87">
        <v>4028</v>
      </c>
      <c r="P27" s="87">
        <f>SUM(Q27:S27)</f>
        <v>6493</v>
      </c>
      <c r="Q27" s="87">
        <v>0</v>
      </c>
      <c r="R27" s="87">
        <v>6493</v>
      </c>
      <c r="S27" s="87">
        <v>0</v>
      </c>
      <c r="T27" s="88">
        <f>IF(D27&gt;0,P27/D27*100,"-")</f>
        <v>16.997827168250478</v>
      </c>
      <c r="U27" s="87">
        <v>734</v>
      </c>
      <c r="V27" s="85"/>
      <c r="W27" s="85"/>
      <c r="X27" s="85"/>
      <c r="Y27" s="85" t="s">
        <v>263</v>
      </c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45</v>
      </c>
      <c r="B28" s="86" t="s">
        <v>302</v>
      </c>
      <c r="C28" s="85" t="s">
        <v>303</v>
      </c>
      <c r="D28" s="87">
        <f>+SUM(E28,+I28)</f>
        <v>24849</v>
      </c>
      <c r="E28" s="87">
        <f>+SUM(G28+H28)</f>
        <v>770</v>
      </c>
      <c r="F28" s="106">
        <f>IF(D28&gt;0,E28/D28*100,"-")</f>
        <v>3.0987162461266049</v>
      </c>
      <c r="G28" s="87">
        <v>770</v>
      </c>
      <c r="H28" s="87">
        <v>0</v>
      </c>
      <c r="I28" s="87">
        <f>+SUM(K28,+M28,O28+P28)</f>
        <v>24079</v>
      </c>
      <c r="J28" s="88">
        <f>IF(D28&gt;0,I28/D28*100,"-")</f>
        <v>96.901283753873386</v>
      </c>
      <c r="K28" s="87">
        <v>16905</v>
      </c>
      <c r="L28" s="88">
        <f>IF(D28&gt;0,K28/D28*100,"-")</f>
        <v>68.030906676325003</v>
      </c>
      <c r="M28" s="87">
        <v>0</v>
      </c>
      <c r="N28" s="88">
        <f>IF(D28&gt;0,M28/D28*100,"-")</f>
        <v>0</v>
      </c>
      <c r="O28" s="87">
        <v>968</v>
      </c>
      <c r="P28" s="87">
        <f>SUM(Q28:S28)</f>
        <v>6206</v>
      </c>
      <c r="Q28" s="87">
        <v>963</v>
      </c>
      <c r="R28" s="87">
        <v>5243</v>
      </c>
      <c r="S28" s="87">
        <v>0</v>
      </c>
      <c r="T28" s="88">
        <f>IF(D28&gt;0,P28/D28*100,"-")</f>
        <v>24.974848082417804</v>
      </c>
      <c r="U28" s="87">
        <v>599</v>
      </c>
      <c r="V28" s="85"/>
      <c r="W28" s="85"/>
      <c r="X28" s="85"/>
      <c r="Y28" s="85" t="s">
        <v>263</v>
      </c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45</v>
      </c>
      <c r="B29" s="86" t="s">
        <v>304</v>
      </c>
      <c r="C29" s="85" t="s">
        <v>305</v>
      </c>
      <c r="D29" s="87">
        <f>+SUM(E29,+I29)</f>
        <v>9850</v>
      </c>
      <c r="E29" s="87">
        <f>+SUM(G29+H29)</f>
        <v>3030</v>
      </c>
      <c r="F29" s="106">
        <f>IF(D29&gt;0,E29/D29*100,"-")</f>
        <v>30.761421319796955</v>
      </c>
      <c r="G29" s="87">
        <v>3030</v>
      </c>
      <c r="H29" s="87">
        <v>0</v>
      </c>
      <c r="I29" s="87">
        <f>+SUM(K29,+M29,O29+P29)</f>
        <v>6820</v>
      </c>
      <c r="J29" s="88">
        <f>IF(D29&gt;0,I29/D29*100,"-")</f>
        <v>69.238578680203048</v>
      </c>
      <c r="K29" s="87">
        <v>0</v>
      </c>
      <c r="L29" s="88">
        <f>IF(D29&gt;0,K29/D29*100,"-")</f>
        <v>0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6820</v>
      </c>
      <c r="Q29" s="87">
        <v>1959</v>
      </c>
      <c r="R29" s="87">
        <v>4861</v>
      </c>
      <c r="S29" s="87">
        <v>0</v>
      </c>
      <c r="T29" s="88">
        <f>IF(D29&gt;0,P29/D29*100,"-")</f>
        <v>69.238578680203048</v>
      </c>
      <c r="U29" s="87">
        <v>90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45</v>
      </c>
      <c r="B30" s="86" t="s">
        <v>306</v>
      </c>
      <c r="C30" s="85" t="s">
        <v>307</v>
      </c>
      <c r="D30" s="87">
        <f>+SUM(E30,+I30)</f>
        <v>28711</v>
      </c>
      <c r="E30" s="87">
        <f>+SUM(G30+H30)</f>
        <v>501</v>
      </c>
      <c r="F30" s="106">
        <f>IF(D30&gt;0,E30/D30*100,"-")</f>
        <v>1.7449757932499741</v>
      </c>
      <c r="G30" s="87">
        <v>501</v>
      </c>
      <c r="H30" s="87">
        <v>0</v>
      </c>
      <c r="I30" s="87">
        <f>+SUM(K30,+M30,O30+P30)</f>
        <v>28210</v>
      </c>
      <c r="J30" s="88">
        <f>IF(D30&gt;0,I30/D30*100,"-")</f>
        <v>98.255024206750036</v>
      </c>
      <c r="K30" s="87">
        <v>16081</v>
      </c>
      <c r="L30" s="88">
        <f>IF(D30&gt;0,K30/D30*100,"-")</f>
        <v>56.009891679147358</v>
      </c>
      <c r="M30" s="87">
        <v>0</v>
      </c>
      <c r="N30" s="88">
        <f>IF(D30&gt;0,M30/D30*100,"-")</f>
        <v>0</v>
      </c>
      <c r="O30" s="87">
        <v>1238</v>
      </c>
      <c r="P30" s="87">
        <f>SUM(Q30:S30)</f>
        <v>10891</v>
      </c>
      <c r="Q30" s="87">
        <v>4511</v>
      </c>
      <c r="R30" s="87">
        <v>6380</v>
      </c>
      <c r="S30" s="87">
        <v>0</v>
      </c>
      <c r="T30" s="88">
        <f>IF(D30&gt;0,P30/D30*100,"-")</f>
        <v>37.933196335899133</v>
      </c>
      <c r="U30" s="87">
        <v>508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45</v>
      </c>
      <c r="B31" s="86" t="s">
        <v>308</v>
      </c>
      <c r="C31" s="85" t="s">
        <v>309</v>
      </c>
      <c r="D31" s="87">
        <f>+SUM(E31,+I31)</f>
        <v>23755</v>
      </c>
      <c r="E31" s="87">
        <f>+SUM(G31+H31)</f>
        <v>1698</v>
      </c>
      <c r="F31" s="106">
        <f>IF(D31&gt;0,E31/D31*100,"-")</f>
        <v>7.1479688486634396</v>
      </c>
      <c r="G31" s="87">
        <v>1698</v>
      </c>
      <c r="H31" s="87">
        <v>0</v>
      </c>
      <c r="I31" s="87">
        <f>+SUM(K31,+M31,O31+P31)</f>
        <v>22057</v>
      </c>
      <c r="J31" s="88">
        <f>IF(D31&gt;0,I31/D31*100,"-")</f>
        <v>92.852031151336561</v>
      </c>
      <c r="K31" s="87">
        <v>1973</v>
      </c>
      <c r="L31" s="88">
        <f>IF(D31&gt;0,K31/D31*100,"-")</f>
        <v>8.3056198695011574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20084</v>
      </c>
      <c r="Q31" s="87">
        <v>2492</v>
      </c>
      <c r="R31" s="87">
        <v>17592</v>
      </c>
      <c r="S31" s="87">
        <v>0</v>
      </c>
      <c r="T31" s="88">
        <f>IF(D31&gt;0,P31/D31*100,"-")</f>
        <v>84.546411281835404</v>
      </c>
      <c r="U31" s="87">
        <v>556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45</v>
      </c>
      <c r="B32" s="86" t="s">
        <v>310</v>
      </c>
      <c r="C32" s="85" t="s">
        <v>311</v>
      </c>
      <c r="D32" s="87">
        <f>+SUM(E32,+I32)</f>
        <v>14228</v>
      </c>
      <c r="E32" s="87">
        <f>+SUM(G32+H32)</f>
        <v>1028</v>
      </c>
      <c r="F32" s="106">
        <f>IF(D32&gt;0,E32/D32*100,"-")</f>
        <v>7.2251897666572962</v>
      </c>
      <c r="G32" s="87">
        <v>1028</v>
      </c>
      <c r="H32" s="87">
        <v>0</v>
      </c>
      <c r="I32" s="87">
        <f>+SUM(K32,+M32,O32+P32)</f>
        <v>13200</v>
      </c>
      <c r="J32" s="88">
        <f>IF(D32&gt;0,I32/D32*100,"-")</f>
        <v>92.774810233342706</v>
      </c>
      <c r="K32" s="87">
        <v>2953</v>
      </c>
      <c r="L32" s="88">
        <f>IF(D32&gt;0,K32/D32*100,"-")</f>
        <v>20.754849592353107</v>
      </c>
      <c r="M32" s="87">
        <v>0</v>
      </c>
      <c r="N32" s="88">
        <f>IF(D32&gt;0,M32/D32*100,"-")</f>
        <v>0</v>
      </c>
      <c r="O32" s="87">
        <v>607</v>
      </c>
      <c r="P32" s="87">
        <f>SUM(Q32:S32)</f>
        <v>9640</v>
      </c>
      <c r="Q32" s="87">
        <v>2481</v>
      </c>
      <c r="R32" s="87">
        <v>7159</v>
      </c>
      <c r="S32" s="87">
        <v>0</v>
      </c>
      <c r="T32" s="88">
        <f>IF(D32&gt;0,P32/D32*100,"-")</f>
        <v>67.753725049198763</v>
      </c>
      <c r="U32" s="87">
        <v>179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32">
    <sortCondition ref="A8:A32"/>
    <sortCondition ref="B8:B32"/>
    <sortCondition ref="C8:C32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栃木県</v>
      </c>
      <c r="B7" s="90" t="str">
        <f>水洗化人口等!B7</f>
        <v>09000</v>
      </c>
      <c r="C7" s="89" t="s">
        <v>198</v>
      </c>
      <c r="D7" s="91">
        <f>SUM(E7,+H7,+K7)</f>
        <v>310435</v>
      </c>
      <c r="E7" s="91">
        <f>SUM(F7:G7)</f>
        <v>16598</v>
      </c>
      <c r="F7" s="91">
        <f>SUM(F$8:F$207)</f>
        <v>9164</v>
      </c>
      <c r="G7" s="91">
        <f>SUM(G$8:G$207)</f>
        <v>7434</v>
      </c>
      <c r="H7" s="91">
        <f>SUM(I7:J7)</f>
        <v>22979</v>
      </c>
      <c r="I7" s="91">
        <f>SUM(I$8:I$207)</f>
        <v>2624</v>
      </c>
      <c r="J7" s="91">
        <f>SUM(J$8:J$207)</f>
        <v>20355</v>
      </c>
      <c r="K7" s="91">
        <f>SUM(L7:M7)</f>
        <v>270858</v>
      </c>
      <c r="L7" s="91">
        <f>SUM(L$8:L$207)</f>
        <v>29131</v>
      </c>
      <c r="M7" s="91">
        <f>SUM(M$8:M$207)</f>
        <v>241727</v>
      </c>
      <c r="N7" s="91">
        <f>SUM(O7,+V7,+AC7)</f>
        <v>310435</v>
      </c>
      <c r="O7" s="91">
        <f>SUM(P7:U7)</f>
        <v>40919</v>
      </c>
      <c r="P7" s="91">
        <f t="shared" ref="P7:U7" si="0">SUM(P$8:P$207)</f>
        <v>36253</v>
      </c>
      <c r="Q7" s="91">
        <f t="shared" si="0"/>
        <v>0</v>
      </c>
      <c r="R7" s="91">
        <f t="shared" si="0"/>
        <v>0</v>
      </c>
      <c r="S7" s="91">
        <f t="shared" si="0"/>
        <v>4666</v>
      </c>
      <c r="T7" s="91">
        <f t="shared" si="0"/>
        <v>0</v>
      </c>
      <c r="U7" s="91">
        <f t="shared" si="0"/>
        <v>0</v>
      </c>
      <c r="V7" s="91">
        <f>SUM(W7:AB7)</f>
        <v>269516</v>
      </c>
      <c r="W7" s="91">
        <f t="shared" ref="W7:AB7" si="1">SUM(W$8:W$207)</f>
        <v>233120</v>
      </c>
      <c r="X7" s="91">
        <f t="shared" si="1"/>
        <v>0</v>
      </c>
      <c r="Y7" s="91">
        <f t="shared" si="1"/>
        <v>0</v>
      </c>
      <c r="Z7" s="91">
        <f t="shared" si="1"/>
        <v>36396</v>
      </c>
      <c r="AA7" s="91">
        <f t="shared" si="1"/>
        <v>0</v>
      </c>
      <c r="AB7" s="91">
        <f t="shared" si="1"/>
        <v>0</v>
      </c>
      <c r="AC7" s="91">
        <f>SUM(AD7:AE7)</f>
        <v>0</v>
      </c>
      <c r="AD7" s="91">
        <f>SUM(AD$8:AD$207)</f>
        <v>0</v>
      </c>
      <c r="AE7" s="91">
        <f>SUM(AE$8:AE$207)</f>
        <v>0</v>
      </c>
      <c r="AF7" s="91">
        <f>SUM(AG7:AI7)</f>
        <v>5259</v>
      </c>
      <c r="AG7" s="91">
        <f>SUM(AG$8:AG$207)</f>
        <v>5259</v>
      </c>
      <c r="AH7" s="91">
        <f>SUM(AH$8:AH$207)</f>
        <v>0</v>
      </c>
      <c r="AI7" s="91">
        <f>SUM(AI$8:AI$207)</f>
        <v>0</v>
      </c>
      <c r="AJ7" s="91">
        <f>SUM(AK7:AS7)</f>
        <v>9283</v>
      </c>
      <c r="AK7" s="91">
        <f t="shared" ref="AK7:AS7" si="2">SUM(AK$8:AK$207)</f>
        <v>5199</v>
      </c>
      <c r="AL7" s="91">
        <f t="shared" si="2"/>
        <v>0</v>
      </c>
      <c r="AM7" s="91">
        <f t="shared" si="2"/>
        <v>2605</v>
      </c>
      <c r="AN7" s="91">
        <f t="shared" si="2"/>
        <v>272</v>
      </c>
      <c r="AO7" s="91">
        <f t="shared" si="2"/>
        <v>0</v>
      </c>
      <c r="AP7" s="91">
        <f t="shared" si="2"/>
        <v>0</v>
      </c>
      <c r="AQ7" s="91">
        <f t="shared" si="2"/>
        <v>40</v>
      </c>
      <c r="AR7" s="91">
        <f t="shared" si="2"/>
        <v>70</v>
      </c>
      <c r="AS7" s="91">
        <f t="shared" si="2"/>
        <v>1097</v>
      </c>
      <c r="AT7" s="91">
        <f>SUM(AU7:AY7)</f>
        <v>1240</v>
      </c>
      <c r="AU7" s="91">
        <f>SUM(AU$8:AU$207)</f>
        <v>1175</v>
      </c>
      <c r="AV7" s="91">
        <f>SUM(AV$8:AV$207)</f>
        <v>0</v>
      </c>
      <c r="AW7" s="91">
        <f>SUM(AW$8:AW$207)</f>
        <v>65</v>
      </c>
      <c r="AX7" s="91">
        <f>SUM(AX$8:AX$207)</f>
        <v>0</v>
      </c>
      <c r="AY7" s="91">
        <f>SUM(AY$8:AY$207)</f>
        <v>0</v>
      </c>
      <c r="AZ7" s="91">
        <f>SUM(BA7:BC7)</f>
        <v>708</v>
      </c>
      <c r="BA7" s="91">
        <f>SUM(BA$8:BA$207)</f>
        <v>708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45</v>
      </c>
      <c r="B8" s="96" t="s">
        <v>260</v>
      </c>
      <c r="C8" s="85" t="s">
        <v>261</v>
      </c>
      <c r="D8" s="87">
        <f>SUM(E8,+H8,+K8)</f>
        <v>41062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41062</v>
      </c>
      <c r="L8" s="87">
        <v>4666</v>
      </c>
      <c r="M8" s="87">
        <v>36396</v>
      </c>
      <c r="N8" s="87">
        <f>SUM(O8,+V8,+AC8)</f>
        <v>41062</v>
      </c>
      <c r="O8" s="87">
        <f>SUM(P8:U8)</f>
        <v>4666</v>
      </c>
      <c r="P8" s="87">
        <v>0</v>
      </c>
      <c r="Q8" s="87">
        <v>0</v>
      </c>
      <c r="R8" s="87">
        <v>0</v>
      </c>
      <c r="S8" s="87">
        <v>4666</v>
      </c>
      <c r="T8" s="87">
        <v>0</v>
      </c>
      <c r="U8" s="87">
        <v>0</v>
      </c>
      <c r="V8" s="87">
        <f>SUM(W8:AB8)</f>
        <v>36396</v>
      </c>
      <c r="W8" s="87">
        <v>0</v>
      </c>
      <c r="X8" s="87">
        <v>0</v>
      </c>
      <c r="Y8" s="87">
        <v>0</v>
      </c>
      <c r="Z8" s="87">
        <v>36396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45</v>
      </c>
      <c r="B9" s="96" t="s">
        <v>264</v>
      </c>
      <c r="C9" s="85" t="s">
        <v>265</v>
      </c>
      <c r="D9" s="87">
        <f>SUM(E9,+H9,+K9)</f>
        <v>24366</v>
      </c>
      <c r="E9" s="87">
        <f>SUM(F9:G9)</f>
        <v>3529</v>
      </c>
      <c r="F9" s="87">
        <v>3529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20837</v>
      </c>
      <c r="L9" s="87">
        <v>0</v>
      </c>
      <c r="M9" s="87">
        <v>20837</v>
      </c>
      <c r="N9" s="87">
        <f>SUM(O9,+V9,+AC9)</f>
        <v>24366</v>
      </c>
      <c r="O9" s="87">
        <f>SUM(P9:U9)</f>
        <v>3529</v>
      </c>
      <c r="P9" s="87">
        <v>3529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20837</v>
      </c>
      <c r="W9" s="87">
        <v>20837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49</v>
      </c>
      <c r="AG9" s="87">
        <v>49</v>
      </c>
      <c r="AH9" s="87">
        <v>0</v>
      </c>
      <c r="AI9" s="87">
        <v>0</v>
      </c>
      <c r="AJ9" s="87">
        <f>SUM(AK9:AS9)</f>
        <v>0</v>
      </c>
      <c r="AK9" s="87">
        <v>0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49</v>
      </c>
      <c r="AU9" s="87">
        <v>49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45</v>
      </c>
      <c r="B10" s="96" t="s">
        <v>266</v>
      </c>
      <c r="C10" s="85" t="s">
        <v>267</v>
      </c>
      <c r="D10" s="87">
        <f>SUM(E10,+H10,+K10)</f>
        <v>29810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29810</v>
      </c>
      <c r="L10" s="87">
        <v>3789</v>
      </c>
      <c r="M10" s="87">
        <v>26021</v>
      </c>
      <c r="N10" s="87">
        <f>SUM(O10,+V10,+AC10)</f>
        <v>29810</v>
      </c>
      <c r="O10" s="87">
        <f>SUM(P10:U10)</f>
        <v>3789</v>
      </c>
      <c r="P10" s="87">
        <v>3789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26021</v>
      </c>
      <c r="W10" s="87">
        <v>26021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1097</v>
      </c>
      <c r="AG10" s="87">
        <v>1097</v>
      </c>
      <c r="AH10" s="87">
        <v>0</v>
      </c>
      <c r="AI10" s="87">
        <v>0</v>
      </c>
      <c r="AJ10" s="87">
        <f>SUM(AK10:AS10)</f>
        <v>1097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1097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45</v>
      </c>
      <c r="B11" s="96" t="s">
        <v>268</v>
      </c>
      <c r="C11" s="85" t="s">
        <v>269</v>
      </c>
      <c r="D11" s="87">
        <f>SUM(E11,+H11,+K11)</f>
        <v>23073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23073</v>
      </c>
      <c r="L11" s="87">
        <v>3439</v>
      </c>
      <c r="M11" s="87">
        <v>19634</v>
      </c>
      <c r="N11" s="87">
        <f>SUM(O11,+V11,+AC11)</f>
        <v>23073</v>
      </c>
      <c r="O11" s="87">
        <f>SUM(P11:U11)</f>
        <v>3439</v>
      </c>
      <c r="P11" s="87">
        <v>3439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19634</v>
      </c>
      <c r="W11" s="87">
        <v>19634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70</v>
      </c>
      <c r="AG11" s="87">
        <v>70</v>
      </c>
      <c r="AH11" s="87">
        <v>0</v>
      </c>
      <c r="AI11" s="87">
        <v>0</v>
      </c>
      <c r="AJ11" s="87">
        <f>SUM(AK11:AS11)</f>
        <v>70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70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45</v>
      </c>
      <c r="B12" s="96" t="s">
        <v>270</v>
      </c>
      <c r="C12" s="85" t="s">
        <v>271</v>
      </c>
      <c r="D12" s="87">
        <f>SUM(E12,+H12,+K12)</f>
        <v>17382</v>
      </c>
      <c r="E12" s="87">
        <f>SUM(F12:G12)</f>
        <v>2896</v>
      </c>
      <c r="F12" s="87">
        <v>2124</v>
      </c>
      <c r="G12" s="87">
        <v>772</v>
      </c>
      <c r="H12" s="87">
        <f>SUM(I12:J12)</f>
        <v>301</v>
      </c>
      <c r="I12" s="87">
        <v>248</v>
      </c>
      <c r="J12" s="87">
        <v>53</v>
      </c>
      <c r="K12" s="87">
        <f>SUM(L12:M12)</f>
        <v>14185</v>
      </c>
      <c r="L12" s="87">
        <v>0</v>
      </c>
      <c r="M12" s="87">
        <v>14185</v>
      </c>
      <c r="N12" s="87">
        <f>SUM(O12,+V12,+AC12)</f>
        <v>17382</v>
      </c>
      <c r="O12" s="87">
        <f>SUM(P12:U12)</f>
        <v>2372</v>
      </c>
      <c r="P12" s="87">
        <v>2372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15010</v>
      </c>
      <c r="W12" s="87">
        <v>15010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326</v>
      </c>
      <c r="AG12" s="87">
        <v>326</v>
      </c>
      <c r="AH12" s="87">
        <v>0</v>
      </c>
      <c r="AI12" s="87">
        <v>0</v>
      </c>
      <c r="AJ12" s="87">
        <f>SUM(AK12:AS12)</f>
        <v>326</v>
      </c>
      <c r="AK12" s="87">
        <v>0</v>
      </c>
      <c r="AL12" s="87">
        <v>0</v>
      </c>
      <c r="AM12" s="87">
        <v>326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45</v>
      </c>
      <c r="B13" s="96" t="s">
        <v>272</v>
      </c>
      <c r="C13" s="85" t="s">
        <v>273</v>
      </c>
      <c r="D13" s="87">
        <f>SUM(E13,+H13,+K13)</f>
        <v>12666</v>
      </c>
      <c r="E13" s="87">
        <f>SUM(F13:G13)</f>
        <v>0</v>
      </c>
      <c r="F13" s="87">
        <v>0</v>
      </c>
      <c r="G13" s="87">
        <v>0</v>
      </c>
      <c r="H13" s="87">
        <f>SUM(I13:J13)</f>
        <v>2376</v>
      </c>
      <c r="I13" s="87">
        <v>2376</v>
      </c>
      <c r="J13" s="87">
        <v>0</v>
      </c>
      <c r="K13" s="87">
        <f>SUM(L13:M13)</f>
        <v>10290</v>
      </c>
      <c r="L13" s="87">
        <v>0</v>
      </c>
      <c r="M13" s="87">
        <v>10290</v>
      </c>
      <c r="N13" s="87">
        <f>SUM(O13,+V13,+AC13)</f>
        <v>12666</v>
      </c>
      <c r="O13" s="87">
        <f>SUM(P13:U13)</f>
        <v>2376</v>
      </c>
      <c r="P13" s="87">
        <v>2376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10290</v>
      </c>
      <c r="W13" s="87">
        <v>10290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603</v>
      </c>
      <c r="AG13" s="87">
        <v>603</v>
      </c>
      <c r="AH13" s="87">
        <v>0</v>
      </c>
      <c r="AI13" s="87">
        <v>0</v>
      </c>
      <c r="AJ13" s="87">
        <f>SUM(AK13:AS13)</f>
        <v>603</v>
      </c>
      <c r="AK13" s="87">
        <v>0</v>
      </c>
      <c r="AL13" s="87">
        <v>0</v>
      </c>
      <c r="AM13" s="87">
        <v>603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4</v>
      </c>
      <c r="AU13" s="87">
        <v>0</v>
      </c>
      <c r="AV13" s="87">
        <v>0</v>
      </c>
      <c r="AW13" s="87">
        <v>4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45</v>
      </c>
      <c r="B14" s="96" t="s">
        <v>274</v>
      </c>
      <c r="C14" s="85" t="s">
        <v>275</v>
      </c>
      <c r="D14" s="87">
        <f>SUM(E14,+H14,+K14)</f>
        <v>21922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21922</v>
      </c>
      <c r="L14" s="87">
        <v>2932</v>
      </c>
      <c r="M14" s="87">
        <v>18990</v>
      </c>
      <c r="N14" s="87">
        <f>SUM(O14,+V14,+AC14)</f>
        <v>21922</v>
      </c>
      <c r="O14" s="87">
        <f>SUM(P14:U14)</f>
        <v>2932</v>
      </c>
      <c r="P14" s="87">
        <v>2932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18990</v>
      </c>
      <c r="W14" s="87">
        <v>18990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27</v>
      </c>
      <c r="AG14" s="87">
        <v>27</v>
      </c>
      <c r="AH14" s="87">
        <v>0</v>
      </c>
      <c r="AI14" s="87">
        <v>0</v>
      </c>
      <c r="AJ14" s="87">
        <f>SUM(AK14:AS14)</f>
        <v>27</v>
      </c>
      <c r="AK14" s="87">
        <v>0</v>
      </c>
      <c r="AL14" s="87">
        <v>0</v>
      </c>
      <c r="AM14" s="87">
        <v>27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3</v>
      </c>
      <c r="AU14" s="87">
        <v>0</v>
      </c>
      <c r="AV14" s="87">
        <v>0</v>
      </c>
      <c r="AW14" s="87">
        <v>3</v>
      </c>
      <c r="AX14" s="87">
        <v>0</v>
      </c>
      <c r="AY14" s="87">
        <v>0</v>
      </c>
      <c r="AZ14" s="87">
        <f>SUM(BA14:BC14)</f>
        <v>148</v>
      </c>
      <c r="BA14" s="87">
        <v>148</v>
      </c>
      <c r="BB14" s="87">
        <v>0</v>
      </c>
      <c r="BC14" s="87">
        <v>0</v>
      </c>
    </row>
    <row r="15" spans="1:55" ht="13.5" customHeight="1">
      <c r="A15" s="98" t="s">
        <v>45</v>
      </c>
      <c r="B15" s="96" t="s">
        <v>276</v>
      </c>
      <c r="C15" s="85" t="s">
        <v>277</v>
      </c>
      <c r="D15" s="87">
        <f>SUM(E15,+H15,+K15)</f>
        <v>12446</v>
      </c>
      <c r="E15" s="87">
        <f>SUM(F15:G15)</f>
        <v>2088</v>
      </c>
      <c r="F15" s="87">
        <v>1388</v>
      </c>
      <c r="G15" s="87">
        <v>700</v>
      </c>
      <c r="H15" s="87">
        <f>SUM(I15:J15)</f>
        <v>10358</v>
      </c>
      <c r="I15" s="87">
        <v>0</v>
      </c>
      <c r="J15" s="87">
        <v>10358</v>
      </c>
      <c r="K15" s="87">
        <f>SUM(L15:M15)</f>
        <v>0</v>
      </c>
      <c r="L15" s="87">
        <v>0</v>
      </c>
      <c r="M15" s="87">
        <v>0</v>
      </c>
      <c r="N15" s="87">
        <f>SUM(O15,+V15,+AC15)</f>
        <v>12446</v>
      </c>
      <c r="O15" s="87">
        <f>SUM(P15:U15)</f>
        <v>1388</v>
      </c>
      <c r="P15" s="87">
        <v>1388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11058</v>
      </c>
      <c r="W15" s="87">
        <v>11058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558</v>
      </c>
      <c r="AG15" s="87">
        <v>558</v>
      </c>
      <c r="AH15" s="87">
        <v>0</v>
      </c>
      <c r="AI15" s="87">
        <v>0</v>
      </c>
      <c r="AJ15" s="87">
        <f>SUM(AK15:AS15)</f>
        <v>558</v>
      </c>
      <c r="AK15" s="87">
        <v>0</v>
      </c>
      <c r="AL15" s="87">
        <v>0</v>
      </c>
      <c r="AM15" s="87">
        <v>542</v>
      </c>
      <c r="AN15" s="87">
        <v>0</v>
      </c>
      <c r="AO15" s="87">
        <v>0</v>
      </c>
      <c r="AP15" s="87">
        <v>0</v>
      </c>
      <c r="AQ15" s="87">
        <v>16</v>
      </c>
      <c r="AR15" s="87">
        <v>0</v>
      </c>
      <c r="AS15" s="87">
        <v>0</v>
      </c>
      <c r="AT15" s="87">
        <f>SUM(AU15:AY15)</f>
        <v>24</v>
      </c>
      <c r="AU15" s="87">
        <v>0</v>
      </c>
      <c r="AV15" s="87">
        <v>0</v>
      </c>
      <c r="AW15" s="87">
        <v>24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45</v>
      </c>
      <c r="B16" s="96" t="s">
        <v>278</v>
      </c>
      <c r="C16" s="85" t="s">
        <v>279</v>
      </c>
      <c r="D16" s="87">
        <f>SUM(E16,+H16,+K16)</f>
        <v>15231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15231</v>
      </c>
      <c r="L16" s="87">
        <v>2290</v>
      </c>
      <c r="M16" s="87">
        <v>12941</v>
      </c>
      <c r="N16" s="87">
        <f>SUM(O16,+V16,+AC16)</f>
        <v>15231</v>
      </c>
      <c r="O16" s="87">
        <f>SUM(P16:U16)</f>
        <v>2290</v>
      </c>
      <c r="P16" s="87">
        <v>2290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12941</v>
      </c>
      <c r="W16" s="87">
        <v>12941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24</v>
      </c>
      <c r="AG16" s="87">
        <v>24</v>
      </c>
      <c r="AH16" s="87">
        <v>0</v>
      </c>
      <c r="AI16" s="87">
        <v>0</v>
      </c>
      <c r="AJ16" s="87">
        <f>SUM(AK16:AS16)</f>
        <v>1537</v>
      </c>
      <c r="AK16" s="87">
        <v>1537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24</v>
      </c>
      <c r="AU16" s="87">
        <v>24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45</v>
      </c>
      <c r="B17" s="96" t="s">
        <v>280</v>
      </c>
      <c r="C17" s="85" t="s">
        <v>281</v>
      </c>
      <c r="D17" s="87">
        <f>SUM(E17,+H17,+K17)</f>
        <v>6841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6841</v>
      </c>
      <c r="L17" s="87">
        <v>1047</v>
      </c>
      <c r="M17" s="87">
        <v>5794</v>
      </c>
      <c r="N17" s="87">
        <f>SUM(O17,+V17,+AC17)</f>
        <v>6841</v>
      </c>
      <c r="O17" s="87">
        <f>SUM(P17:U17)</f>
        <v>1047</v>
      </c>
      <c r="P17" s="87">
        <v>1047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5794</v>
      </c>
      <c r="W17" s="87">
        <v>5794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299</v>
      </c>
      <c r="AG17" s="87">
        <v>299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299</v>
      </c>
      <c r="AU17" s="87">
        <v>299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45</v>
      </c>
      <c r="B18" s="96" t="s">
        <v>282</v>
      </c>
      <c r="C18" s="85" t="s">
        <v>283</v>
      </c>
      <c r="D18" s="87">
        <f>SUM(E18,+H18,+K18)</f>
        <v>23376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23376</v>
      </c>
      <c r="L18" s="87">
        <v>4737</v>
      </c>
      <c r="M18" s="87">
        <v>18639</v>
      </c>
      <c r="N18" s="87">
        <f>SUM(O18,+V18,+AC18)</f>
        <v>23376</v>
      </c>
      <c r="O18" s="87">
        <f>SUM(P18:U18)</f>
        <v>4737</v>
      </c>
      <c r="P18" s="87">
        <v>4737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18639</v>
      </c>
      <c r="W18" s="87">
        <v>18639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37</v>
      </c>
      <c r="AG18" s="87">
        <v>37</v>
      </c>
      <c r="AH18" s="87">
        <v>0</v>
      </c>
      <c r="AI18" s="87">
        <v>0</v>
      </c>
      <c r="AJ18" s="87">
        <f>SUM(AK18:AS18)</f>
        <v>2359</v>
      </c>
      <c r="AK18" s="87">
        <v>2359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37</v>
      </c>
      <c r="AU18" s="87">
        <v>37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45</v>
      </c>
      <c r="B19" s="96" t="s">
        <v>284</v>
      </c>
      <c r="C19" s="85" t="s">
        <v>285</v>
      </c>
      <c r="D19" s="87">
        <f>SUM(E19,+H19,+K19)</f>
        <v>7928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7928</v>
      </c>
      <c r="L19" s="87">
        <v>796</v>
      </c>
      <c r="M19" s="87">
        <v>7132</v>
      </c>
      <c r="N19" s="87">
        <f>SUM(O19,+V19,+AC19)</f>
        <v>7928</v>
      </c>
      <c r="O19" s="87">
        <f>SUM(P19:U19)</f>
        <v>796</v>
      </c>
      <c r="P19" s="87">
        <v>796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7132</v>
      </c>
      <c r="W19" s="87">
        <v>7132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347</v>
      </c>
      <c r="AG19" s="87">
        <v>347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347</v>
      </c>
      <c r="AU19" s="87">
        <v>347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45</v>
      </c>
      <c r="B20" s="96" t="s">
        <v>286</v>
      </c>
      <c r="C20" s="85" t="s">
        <v>287</v>
      </c>
      <c r="D20" s="87">
        <f>SUM(E20,+H20,+K20)</f>
        <v>8950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8950</v>
      </c>
      <c r="L20" s="87">
        <v>985</v>
      </c>
      <c r="M20" s="87">
        <v>7965</v>
      </c>
      <c r="N20" s="87">
        <f>SUM(O20,+V20,+AC20)</f>
        <v>8950</v>
      </c>
      <c r="O20" s="87">
        <f>SUM(P20:U20)</f>
        <v>985</v>
      </c>
      <c r="P20" s="87">
        <v>985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7965</v>
      </c>
      <c r="W20" s="87">
        <v>7965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294</v>
      </c>
      <c r="AG20" s="87">
        <v>294</v>
      </c>
      <c r="AH20" s="87">
        <v>0</v>
      </c>
      <c r="AI20" s="87">
        <v>0</v>
      </c>
      <c r="AJ20" s="87">
        <f>SUM(AK20:AS20)</f>
        <v>294</v>
      </c>
      <c r="AK20" s="87">
        <v>0</v>
      </c>
      <c r="AL20" s="87">
        <v>0</v>
      </c>
      <c r="AM20" s="87">
        <v>294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5</v>
      </c>
      <c r="AU20" s="87">
        <v>0</v>
      </c>
      <c r="AV20" s="87">
        <v>0</v>
      </c>
      <c r="AW20" s="87">
        <v>5</v>
      </c>
      <c r="AX20" s="87">
        <v>0</v>
      </c>
      <c r="AY20" s="87">
        <v>0</v>
      </c>
      <c r="AZ20" s="87">
        <f>SUM(BA20:BC20)</f>
        <v>289</v>
      </c>
      <c r="BA20" s="87">
        <v>289</v>
      </c>
      <c r="BB20" s="87">
        <v>0</v>
      </c>
      <c r="BC20" s="87">
        <v>0</v>
      </c>
    </row>
    <row r="21" spans="1:55" ht="13.5" customHeight="1">
      <c r="A21" s="98" t="s">
        <v>45</v>
      </c>
      <c r="B21" s="96" t="s">
        <v>288</v>
      </c>
      <c r="C21" s="85" t="s">
        <v>289</v>
      </c>
      <c r="D21" s="87">
        <f>SUM(E21,+H21,+K21)</f>
        <v>5768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5768</v>
      </c>
      <c r="L21" s="87">
        <v>456</v>
      </c>
      <c r="M21" s="87">
        <v>5312</v>
      </c>
      <c r="N21" s="87">
        <f>SUM(O21,+V21,+AC21)</f>
        <v>5768</v>
      </c>
      <c r="O21" s="87">
        <f>SUM(P21:U21)</f>
        <v>456</v>
      </c>
      <c r="P21" s="87">
        <v>456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5312</v>
      </c>
      <c r="W21" s="87">
        <v>5312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7</v>
      </c>
      <c r="AG21" s="87">
        <v>7</v>
      </c>
      <c r="AH21" s="87">
        <v>0</v>
      </c>
      <c r="AI21" s="87">
        <v>0</v>
      </c>
      <c r="AJ21" s="87">
        <f>SUM(AK21:AS21)</f>
        <v>7</v>
      </c>
      <c r="AK21" s="87">
        <v>0</v>
      </c>
      <c r="AL21" s="87">
        <v>0</v>
      </c>
      <c r="AM21" s="87">
        <v>7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1</v>
      </c>
      <c r="AU21" s="87">
        <v>0</v>
      </c>
      <c r="AV21" s="87">
        <v>0</v>
      </c>
      <c r="AW21" s="87">
        <v>1</v>
      </c>
      <c r="AX21" s="87">
        <v>0</v>
      </c>
      <c r="AY21" s="87">
        <v>0</v>
      </c>
      <c r="AZ21" s="87">
        <f>SUM(BA21:BC21)</f>
        <v>39</v>
      </c>
      <c r="BA21" s="87">
        <v>39</v>
      </c>
      <c r="BB21" s="87">
        <v>0</v>
      </c>
      <c r="BC21" s="87">
        <v>0</v>
      </c>
    </row>
    <row r="22" spans="1:55" ht="13.5" customHeight="1">
      <c r="A22" s="98" t="s">
        <v>45</v>
      </c>
      <c r="B22" s="96" t="s">
        <v>290</v>
      </c>
      <c r="C22" s="85" t="s">
        <v>291</v>
      </c>
      <c r="D22" s="87">
        <f>SUM(E22,+H22,+K22)</f>
        <v>6946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6946</v>
      </c>
      <c r="L22" s="87">
        <v>277</v>
      </c>
      <c r="M22" s="87">
        <v>6669</v>
      </c>
      <c r="N22" s="87">
        <f>SUM(O22,+V22,+AC22)</f>
        <v>6946</v>
      </c>
      <c r="O22" s="87">
        <f>SUM(P22:U22)</f>
        <v>277</v>
      </c>
      <c r="P22" s="87">
        <v>277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6669</v>
      </c>
      <c r="W22" s="87">
        <v>6669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9</v>
      </c>
      <c r="AG22" s="87">
        <v>9</v>
      </c>
      <c r="AH22" s="87">
        <v>0</v>
      </c>
      <c r="AI22" s="87">
        <v>0</v>
      </c>
      <c r="AJ22" s="87">
        <f>SUM(AK22:AS22)</f>
        <v>9</v>
      </c>
      <c r="AK22" s="87">
        <v>0</v>
      </c>
      <c r="AL22" s="87">
        <v>0</v>
      </c>
      <c r="AM22" s="87">
        <v>9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1</v>
      </c>
      <c r="AU22" s="87">
        <v>0</v>
      </c>
      <c r="AV22" s="87">
        <v>0</v>
      </c>
      <c r="AW22" s="87">
        <v>1</v>
      </c>
      <c r="AX22" s="87">
        <v>0</v>
      </c>
      <c r="AY22" s="87">
        <v>0</v>
      </c>
      <c r="AZ22" s="87">
        <f>SUM(BA22:BC22)</f>
        <v>47</v>
      </c>
      <c r="BA22" s="87">
        <v>47</v>
      </c>
      <c r="BB22" s="87">
        <v>0</v>
      </c>
      <c r="BC22" s="87">
        <v>0</v>
      </c>
    </row>
    <row r="23" spans="1:55" ht="13.5" customHeight="1">
      <c r="A23" s="98" t="s">
        <v>45</v>
      </c>
      <c r="B23" s="96" t="s">
        <v>292</v>
      </c>
      <c r="C23" s="85" t="s">
        <v>293</v>
      </c>
      <c r="D23" s="87">
        <f>SUM(E23,+H23,+K23)</f>
        <v>5882</v>
      </c>
      <c r="E23" s="87">
        <f>SUM(F23:G23)</f>
        <v>4346</v>
      </c>
      <c r="F23" s="87">
        <v>955</v>
      </c>
      <c r="G23" s="87">
        <v>3391</v>
      </c>
      <c r="H23" s="87">
        <f>SUM(I23:J23)</f>
        <v>1536</v>
      </c>
      <c r="I23" s="87">
        <v>0</v>
      </c>
      <c r="J23" s="87">
        <v>1536</v>
      </c>
      <c r="K23" s="87">
        <f>SUM(L23:M23)</f>
        <v>0</v>
      </c>
      <c r="L23" s="87">
        <v>0</v>
      </c>
      <c r="M23" s="87">
        <v>0</v>
      </c>
      <c r="N23" s="87">
        <f>SUM(O23,+V23,+AC23)</f>
        <v>5882</v>
      </c>
      <c r="O23" s="87">
        <f>SUM(P23:U23)</f>
        <v>955</v>
      </c>
      <c r="P23" s="87">
        <v>955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4927</v>
      </c>
      <c r="W23" s="87">
        <v>4927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264</v>
      </c>
      <c r="AG23" s="87">
        <v>264</v>
      </c>
      <c r="AH23" s="87">
        <v>0</v>
      </c>
      <c r="AI23" s="87">
        <v>0</v>
      </c>
      <c r="AJ23" s="87">
        <f>SUM(AK23:AS23)</f>
        <v>264</v>
      </c>
      <c r="AK23" s="87">
        <v>0</v>
      </c>
      <c r="AL23" s="87">
        <v>0</v>
      </c>
      <c r="AM23" s="87">
        <v>256</v>
      </c>
      <c r="AN23" s="87">
        <v>0</v>
      </c>
      <c r="AO23" s="87">
        <v>0</v>
      </c>
      <c r="AP23" s="87">
        <v>0</v>
      </c>
      <c r="AQ23" s="87">
        <v>8</v>
      </c>
      <c r="AR23" s="87">
        <v>0</v>
      </c>
      <c r="AS23" s="87">
        <v>0</v>
      </c>
      <c r="AT23" s="87">
        <f>SUM(AU23:AY23)</f>
        <v>11</v>
      </c>
      <c r="AU23" s="87">
        <v>0</v>
      </c>
      <c r="AV23" s="87">
        <v>0</v>
      </c>
      <c r="AW23" s="87">
        <v>11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45</v>
      </c>
      <c r="B24" s="96" t="s">
        <v>294</v>
      </c>
      <c r="C24" s="85" t="s">
        <v>295</v>
      </c>
      <c r="D24" s="87">
        <f>SUM(E24,+H24,+K24)</f>
        <v>2952</v>
      </c>
      <c r="E24" s="87">
        <f>SUM(F24:G24)</f>
        <v>498</v>
      </c>
      <c r="F24" s="87">
        <v>363</v>
      </c>
      <c r="G24" s="87">
        <v>135</v>
      </c>
      <c r="H24" s="87">
        <f>SUM(I24:J24)</f>
        <v>2454</v>
      </c>
      <c r="I24" s="87">
        <v>0</v>
      </c>
      <c r="J24" s="87">
        <v>2454</v>
      </c>
      <c r="K24" s="87">
        <f>SUM(L24:M24)</f>
        <v>0</v>
      </c>
      <c r="L24" s="87">
        <v>0</v>
      </c>
      <c r="M24" s="87">
        <v>0</v>
      </c>
      <c r="N24" s="87">
        <f>SUM(O24,+V24,+AC24)</f>
        <v>2952</v>
      </c>
      <c r="O24" s="87">
        <f>SUM(P24:U24)</f>
        <v>363</v>
      </c>
      <c r="P24" s="87">
        <v>363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2589</v>
      </c>
      <c r="W24" s="87">
        <v>2589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132</v>
      </c>
      <c r="AG24" s="87">
        <v>132</v>
      </c>
      <c r="AH24" s="87">
        <v>0</v>
      </c>
      <c r="AI24" s="87">
        <v>0</v>
      </c>
      <c r="AJ24" s="87">
        <f>SUM(AK24:AS24)</f>
        <v>132</v>
      </c>
      <c r="AK24" s="87">
        <v>0</v>
      </c>
      <c r="AL24" s="87">
        <v>0</v>
      </c>
      <c r="AM24" s="87">
        <v>128</v>
      </c>
      <c r="AN24" s="87">
        <v>0</v>
      </c>
      <c r="AO24" s="87">
        <v>0</v>
      </c>
      <c r="AP24" s="87">
        <v>0</v>
      </c>
      <c r="AQ24" s="87">
        <v>4</v>
      </c>
      <c r="AR24" s="87">
        <v>0</v>
      </c>
      <c r="AS24" s="87">
        <v>0</v>
      </c>
      <c r="AT24" s="87">
        <f>SUM(AU24:AY24)</f>
        <v>6</v>
      </c>
      <c r="AU24" s="87">
        <v>0</v>
      </c>
      <c r="AV24" s="87">
        <v>0</v>
      </c>
      <c r="AW24" s="87">
        <v>6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45</v>
      </c>
      <c r="B25" s="96" t="s">
        <v>296</v>
      </c>
      <c r="C25" s="85" t="s">
        <v>297</v>
      </c>
      <c r="D25" s="87">
        <f>SUM(E25,+H25,+K25)</f>
        <v>3725</v>
      </c>
      <c r="E25" s="87">
        <f>SUM(F25:G25)</f>
        <v>2238</v>
      </c>
      <c r="F25" s="87">
        <v>367</v>
      </c>
      <c r="G25" s="87">
        <v>1871</v>
      </c>
      <c r="H25" s="87">
        <f>SUM(I25:J25)</f>
        <v>1487</v>
      </c>
      <c r="I25" s="87">
        <v>0</v>
      </c>
      <c r="J25" s="87">
        <v>1487</v>
      </c>
      <c r="K25" s="87">
        <f>SUM(L25:M25)</f>
        <v>0</v>
      </c>
      <c r="L25" s="87">
        <v>0</v>
      </c>
      <c r="M25" s="87">
        <v>0</v>
      </c>
      <c r="N25" s="87">
        <f>SUM(O25,+V25,+AC25)</f>
        <v>3725</v>
      </c>
      <c r="O25" s="87">
        <f>SUM(P25:U25)</f>
        <v>367</v>
      </c>
      <c r="P25" s="87">
        <v>367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3358</v>
      </c>
      <c r="W25" s="87">
        <v>3358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167</v>
      </c>
      <c r="AG25" s="87">
        <v>167</v>
      </c>
      <c r="AH25" s="87">
        <v>0</v>
      </c>
      <c r="AI25" s="87">
        <v>0</v>
      </c>
      <c r="AJ25" s="87">
        <f>SUM(AK25:AS25)</f>
        <v>167</v>
      </c>
      <c r="AK25" s="87">
        <v>0</v>
      </c>
      <c r="AL25" s="87">
        <v>0</v>
      </c>
      <c r="AM25" s="87">
        <v>162</v>
      </c>
      <c r="AN25" s="87">
        <v>0</v>
      </c>
      <c r="AO25" s="87">
        <v>0</v>
      </c>
      <c r="AP25" s="87">
        <v>0</v>
      </c>
      <c r="AQ25" s="87">
        <v>5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45</v>
      </c>
      <c r="B26" s="96" t="s">
        <v>298</v>
      </c>
      <c r="C26" s="85" t="s">
        <v>299</v>
      </c>
      <c r="D26" s="87">
        <f>SUM(E26,+H26,+K26)</f>
        <v>5470</v>
      </c>
      <c r="E26" s="87">
        <f>SUM(F26:G26)</f>
        <v>1003</v>
      </c>
      <c r="F26" s="87">
        <v>438</v>
      </c>
      <c r="G26" s="87">
        <v>565</v>
      </c>
      <c r="H26" s="87">
        <f>SUM(I26:J26)</f>
        <v>4467</v>
      </c>
      <c r="I26" s="87">
        <v>0</v>
      </c>
      <c r="J26" s="87">
        <v>4467</v>
      </c>
      <c r="K26" s="87">
        <f>SUM(L26:M26)</f>
        <v>0</v>
      </c>
      <c r="L26" s="87">
        <v>0</v>
      </c>
      <c r="M26" s="87">
        <v>0</v>
      </c>
      <c r="N26" s="87">
        <f>SUM(O26,+V26,+AC26)</f>
        <v>5470</v>
      </c>
      <c r="O26" s="87">
        <f>SUM(P26:U26)</f>
        <v>438</v>
      </c>
      <c r="P26" s="87">
        <v>438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5032</v>
      </c>
      <c r="W26" s="87">
        <v>5032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245</v>
      </c>
      <c r="AG26" s="87">
        <v>245</v>
      </c>
      <c r="AH26" s="87">
        <v>0</v>
      </c>
      <c r="AI26" s="87">
        <v>0</v>
      </c>
      <c r="AJ26" s="87">
        <f>SUM(AK26:AS26)</f>
        <v>245</v>
      </c>
      <c r="AK26" s="87">
        <v>0</v>
      </c>
      <c r="AL26" s="87">
        <v>0</v>
      </c>
      <c r="AM26" s="87">
        <v>238</v>
      </c>
      <c r="AN26" s="87">
        <v>0</v>
      </c>
      <c r="AO26" s="87">
        <v>0</v>
      </c>
      <c r="AP26" s="87">
        <v>0</v>
      </c>
      <c r="AQ26" s="87">
        <v>7</v>
      </c>
      <c r="AR26" s="87">
        <v>0</v>
      </c>
      <c r="AS26" s="87">
        <v>0</v>
      </c>
      <c r="AT26" s="87">
        <f>SUM(AU26:AY26)</f>
        <v>10</v>
      </c>
      <c r="AU26" s="87">
        <v>0</v>
      </c>
      <c r="AV26" s="87">
        <v>0</v>
      </c>
      <c r="AW26" s="87">
        <v>10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45</v>
      </c>
      <c r="B27" s="96" t="s">
        <v>300</v>
      </c>
      <c r="C27" s="85" t="s">
        <v>301</v>
      </c>
      <c r="D27" s="87">
        <f>SUM(E27,+H27,+K27)</f>
        <v>4217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4217</v>
      </c>
      <c r="L27" s="87">
        <v>540</v>
      </c>
      <c r="M27" s="87">
        <v>3677</v>
      </c>
      <c r="N27" s="87">
        <f>SUM(O27,+V27,+AC27)</f>
        <v>4217</v>
      </c>
      <c r="O27" s="87">
        <f>SUM(P27:U27)</f>
        <v>540</v>
      </c>
      <c r="P27" s="87">
        <v>540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3677</v>
      </c>
      <c r="W27" s="87">
        <v>3677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274</v>
      </c>
      <c r="AG27" s="87">
        <v>274</v>
      </c>
      <c r="AH27" s="87">
        <v>0</v>
      </c>
      <c r="AI27" s="87">
        <v>0</v>
      </c>
      <c r="AJ27" s="87">
        <f>SUM(AK27:AS27)</f>
        <v>274</v>
      </c>
      <c r="AK27" s="87">
        <v>0</v>
      </c>
      <c r="AL27" s="87">
        <v>0</v>
      </c>
      <c r="AM27" s="87">
        <v>2</v>
      </c>
      <c r="AN27" s="87">
        <v>272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45</v>
      </c>
      <c r="B28" s="96" t="s">
        <v>302</v>
      </c>
      <c r="C28" s="85" t="s">
        <v>303</v>
      </c>
      <c r="D28" s="87">
        <f>SUM(E28,+H28,+K28)</f>
        <v>3740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3740</v>
      </c>
      <c r="L28" s="87">
        <v>329</v>
      </c>
      <c r="M28" s="87">
        <v>3411</v>
      </c>
      <c r="N28" s="87">
        <f>SUM(O28,+V28,+AC28)</f>
        <v>3740</v>
      </c>
      <c r="O28" s="87">
        <f>SUM(P28:U28)</f>
        <v>329</v>
      </c>
      <c r="P28" s="87">
        <v>329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3411</v>
      </c>
      <c r="W28" s="87">
        <v>3411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5</v>
      </c>
      <c r="AG28" s="87">
        <v>5</v>
      </c>
      <c r="AH28" s="87">
        <v>0</v>
      </c>
      <c r="AI28" s="87">
        <v>0</v>
      </c>
      <c r="AJ28" s="87">
        <f>SUM(AK28:AS28)</f>
        <v>5</v>
      </c>
      <c r="AK28" s="87">
        <v>0</v>
      </c>
      <c r="AL28" s="87">
        <v>0</v>
      </c>
      <c r="AM28" s="87">
        <v>5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25</v>
      </c>
      <c r="BA28" s="87">
        <v>25</v>
      </c>
      <c r="BB28" s="87">
        <v>0</v>
      </c>
      <c r="BC28" s="87">
        <v>0</v>
      </c>
    </row>
    <row r="29" spans="1:55" ht="13.5" customHeight="1">
      <c r="A29" s="98" t="s">
        <v>45</v>
      </c>
      <c r="B29" s="96" t="s">
        <v>304</v>
      </c>
      <c r="C29" s="85" t="s">
        <v>305</v>
      </c>
      <c r="D29" s="87">
        <f>SUM(E29,+H29,+K29)</f>
        <v>4629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4629</v>
      </c>
      <c r="L29" s="87">
        <v>310</v>
      </c>
      <c r="M29" s="87">
        <v>4319</v>
      </c>
      <c r="N29" s="87">
        <f>SUM(O29,+V29,+AC29)</f>
        <v>4629</v>
      </c>
      <c r="O29" s="87">
        <f>SUM(P29:U29)</f>
        <v>310</v>
      </c>
      <c r="P29" s="87">
        <v>310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4319</v>
      </c>
      <c r="W29" s="87">
        <v>4319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208</v>
      </c>
      <c r="AG29" s="87">
        <v>208</v>
      </c>
      <c r="AH29" s="87">
        <v>0</v>
      </c>
      <c r="AI29" s="87">
        <v>0</v>
      </c>
      <c r="AJ29" s="87">
        <f>SUM(AK29:AS29)</f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208</v>
      </c>
      <c r="AU29" s="87">
        <v>208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45</v>
      </c>
      <c r="B30" s="96" t="s">
        <v>306</v>
      </c>
      <c r="C30" s="85" t="s">
        <v>307</v>
      </c>
      <c r="D30" s="87">
        <f>SUM(E30,+H30,+K30)</f>
        <v>4347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4347</v>
      </c>
      <c r="L30" s="87">
        <v>415</v>
      </c>
      <c r="M30" s="87">
        <v>3932</v>
      </c>
      <c r="N30" s="87">
        <f>SUM(O30,+V30,+AC30)</f>
        <v>4347</v>
      </c>
      <c r="O30" s="87">
        <f>SUM(P30:U30)</f>
        <v>415</v>
      </c>
      <c r="P30" s="87">
        <v>415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3932</v>
      </c>
      <c r="W30" s="87">
        <v>3932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190</v>
      </c>
      <c r="AG30" s="87">
        <v>190</v>
      </c>
      <c r="AH30" s="87">
        <v>0</v>
      </c>
      <c r="AI30" s="87">
        <v>0</v>
      </c>
      <c r="AJ30" s="87">
        <f>SUM(AK30:AS30)</f>
        <v>0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190</v>
      </c>
      <c r="AU30" s="87">
        <v>190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45</v>
      </c>
      <c r="B31" s="96" t="s">
        <v>308</v>
      </c>
      <c r="C31" s="85" t="s">
        <v>309</v>
      </c>
      <c r="D31" s="87">
        <f>SUM(E31,+H31,+K31)</f>
        <v>12913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12913</v>
      </c>
      <c r="L31" s="87">
        <v>1408</v>
      </c>
      <c r="M31" s="87">
        <v>11505</v>
      </c>
      <c r="N31" s="87">
        <f>SUM(O31,+V31,+AC31)</f>
        <v>12913</v>
      </c>
      <c r="O31" s="87">
        <f>SUM(P31:U31)</f>
        <v>1408</v>
      </c>
      <c r="P31" s="87">
        <v>1408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11505</v>
      </c>
      <c r="W31" s="87">
        <v>11505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21</v>
      </c>
      <c r="AG31" s="87">
        <v>21</v>
      </c>
      <c r="AH31" s="87">
        <v>0</v>
      </c>
      <c r="AI31" s="87">
        <v>0</v>
      </c>
      <c r="AJ31" s="87">
        <f>SUM(AK31:AS31)</f>
        <v>1303</v>
      </c>
      <c r="AK31" s="87">
        <v>1303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21</v>
      </c>
      <c r="AU31" s="87">
        <v>21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45</v>
      </c>
      <c r="B32" s="96" t="s">
        <v>310</v>
      </c>
      <c r="C32" s="85" t="s">
        <v>311</v>
      </c>
      <c r="D32" s="87">
        <f>SUM(E32,+H32,+K32)</f>
        <v>4793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4793</v>
      </c>
      <c r="L32" s="87">
        <v>715</v>
      </c>
      <c r="M32" s="87">
        <v>4078</v>
      </c>
      <c r="N32" s="87">
        <f>SUM(O32,+V32,+AC32)</f>
        <v>4793</v>
      </c>
      <c r="O32" s="87">
        <f>SUM(P32:U32)</f>
        <v>715</v>
      </c>
      <c r="P32" s="87">
        <v>715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4078</v>
      </c>
      <c r="W32" s="87">
        <v>4078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6</v>
      </c>
      <c r="AG32" s="87">
        <v>6</v>
      </c>
      <c r="AH32" s="87">
        <v>0</v>
      </c>
      <c r="AI32" s="87">
        <v>0</v>
      </c>
      <c r="AJ32" s="87">
        <f>SUM(AK32:AS32)</f>
        <v>6</v>
      </c>
      <c r="AK32" s="87">
        <v>0</v>
      </c>
      <c r="AL32" s="87">
        <v>0</v>
      </c>
      <c r="AM32" s="87">
        <v>6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160</v>
      </c>
      <c r="BA32" s="87">
        <v>160</v>
      </c>
      <c r="BB32" s="87">
        <v>0</v>
      </c>
      <c r="BC32" s="87">
        <v>0</v>
      </c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32">
    <sortCondition ref="A8:A32"/>
    <sortCondition ref="B8:B32"/>
    <sortCondition ref="C8:C32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1" man="1"/>
    <brk id="31" min="1" max="31" man="1"/>
    <brk id="45" min="1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09000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09201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09202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09203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09204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09205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09206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09208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09209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09210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09211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09213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09214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09215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09216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09301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09342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09343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09344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09345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09361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09364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09384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09386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09407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09411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43B3E1-D9C1-46C8-9866-101A0216021B}"/>
</file>

<file path=customXml/itemProps2.xml><?xml version="1.0" encoding="utf-8"?>
<ds:datastoreItem xmlns:ds="http://schemas.openxmlformats.org/officeDocument/2006/customXml" ds:itemID="{E4AF5544-8AB6-4013-A67F-1973E8760414}"/>
</file>

<file path=customXml/itemProps3.xml><?xml version="1.0" encoding="utf-8"?>
<ds:datastoreItem xmlns:ds="http://schemas.openxmlformats.org/officeDocument/2006/customXml" ds:itemID="{1D25F82F-0CA7-4D09-8081-3AB7E5DB4A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2026-01-19T05:20:46Z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