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08茨城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水洗化人口等!$A$6:$AD$50</definedName>
    <definedName name="_xlnm.Print_Area" localSheetId="2">し尿集計結果!$A$1:$M$37</definedName>
    <definedName name="_xlnm.Print_Area" localSheetId="1">し尿処理状況!$2:$51</definedName>
    <definedName name="_xlnm.Print_Area" localSheetId="0">水洗化人口等!$2:$51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C8" i="2"/>
  <c r="AC9" i="2"/>
  <c r="AC10" i="2"/>
  <c r="N10" i="2" s="1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N28" i="2" s="1"/>
  <c r="AC29" i="2"/>
  <c r="AC30" i="2"/>
  <c r="AC31" i="2"/>
  <c r="AC32" i="2"/>
  <c r="AC33" i="2"/>
  <c r="AC34" i="2"/>
  <c r="N34" i="2" s="1"/>
  <c r="AC35" i="2"/>
  <c r="AC36" i="2"/>
  <c r="AC37" i="2"/>
  <c r="AC38" i="2"/>
  <c r="AC39" i="2"/>
  <c r="AC40" i="2"/>
  <c r="N40" i="2" s="1"/>
  <c r="AC41" i="2"/>
  <c r="AC42" i="2"/>
  <c r="AC43" i="2"/>
  <c r="AC44" i="2"/>
  <c r="AC45" i="2"/>
  <c r="AC46" i="2"/>
  <c r="AC47" i="2"/>
  <c r="AC48" i="2"/>
  <c r="AC49" i="2"/>
  <c r="AC50" i="2"/>
  <c r="AC51" i="2"/>
  <c r="V8" i="2"/>
  <c r="N8" i="2" s="1"/>
  <c r="V9" i="2"/>
  <c r="V10" i="2"/>
  <c r="V11" i="2"/>
  <c r="N11" i="2" s="1"/>
  <c r="V12" i="2"/>
  <c r="V13" i="2"/>
  <c r="V14" i="2"/>
  <c r="N14" i="2" s="1"/>
  <c r="V15" i="2"/>
  <c r="V16" i="2"/>
  <c r="V17" i="2"/>
  <c r="N17" i="2" s="1"/>
  <c r="V18" i="2"/>
  <c r="V19" i="2"/>
  <c r="V20" i="2"/>
  <c r="N20" i="2" s="1"/>
  <c r="V21" i="2"/>
  <c r="V22" i="2"/>
  <c r="V23" i="2"/>
  <c r="N23" i="2" s="1"/>
  <c r="V24" i="2"/>
  <c r="V25" i="2"/>
  <c r="V26" i="2"/>
  <c r="N26" i="2" s="1"/>
  <c r="V27" i="2"/>
  <c r="V28" i="2"/>
  <c r="V29" i="2"/>
  <c r="N29" i="2" s="1"/>
  <c r="V30" i="2"/>
  <c r="V31" i="2"/>
  <c r="V32" i="2"/>
  <c r="N32" i="2" s="1"/>
  <c r="V33" i="2"/>
  <c r="V34" i="2"/>
  <c r="V35" i="2"/>
  <c r="N35" i="2" s="1"/>
  <c r="V36" i="2"/>
  <c r="V37" i="2"/>
  <c r="V38" i="2"/>
  <c r="N38" i="2" s="1"/>
  <c r="V39" i="2"/>
  <c r="V40" i="2"/>
  <c r="V41" i="2"/>
  <c r="N41" i="2" s="1"/>
  <c r="V42" i="2"/>
  <c r="V43" i="2"/>
  <c r="V44" i="2"/>
  <c r="N44" i="2" s="1"/>
  <c r="V45" i="2"/>
  <c r="V46" i="2"/>
  <c r="V47" i="2"/>
  <c r="N47" i="2" s="1"/>
  <c r="V48" i="2"/>
  <c r="V49" i="2"/>
  <c r="V50" i="2"/>
  <c r="N50" i="2" s="1"/>
  <c r="V51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N9" i="2"/>
  <c r="N13" i="2"/>
  <c r="N15" i="2"/>
  <c r="N19" i="2"/>
  <c r="N21" i="2"/>
  <c r="N25" i="2"/>
  <c r="N27" i="2"/>
  <c r="N31" i="2"/>
  <c r="N33" i="2"/>
  <c r="N37" i="2"/>
  <c r="N39" i="2"/>
  <c r="N43" i="2"/>
  <c r="N45" i="2"/>
  <c r="N46" i="2"/>
  <c r="N49" i="2"/>
  <c r="N51" i="2"/>
  <c r="K8" i="2"/>
  <c r="K9" i="2"/>
  <c r="K10" i="2"/>
  <c r="K11" i="2"/>
  <c r="K12" i="2"/>
  <c r="K13" i="2"/>
  <c r="D13" i="2" s="1"/>
  <c r="K14" i="2"/>
  <c r="K15" i="2"/>
  <c r="K16" i="2"/>
  <c r="K17" i="2"/>
  <c r="K18" i="2"/>
  <c r="D18" i="2" s="1"/>
  <c r="K19" i="2"/>
  <c r="D19" i="2" s="1"/>
  <c r="K20" i="2"/>
  <c r="K21" i="2"/>
  <c r="K22" i="2"/>
  <c r="K23" i="2"/>
  <c r="K24" i="2"/>
  <c r="K25" i="2"/>
  <c r="K26" i="2"/>
  <c r="K27" i="2"/>
  <c r="K28" i="2"/>
  <c r="K29" i="2"/>
  <c r="K30" i="2"/>
  <c r="K31" i="2"/>
  <c r="D31" i="2" s="1"/>
  <c r="K32" i="2"/>
  <c r="K33" i="2"/>
  <c r="K34" i="2"/>
  <c r="K35" i="2"/>
  <c r="K36" i="2"/>
  <c r="D36" i="2" s="1"/>
  <c r="K37" i="2"/>
  <c r="D37" i="2" s="1"/>
  <c r="K38" i="2"/>
  <c r="K39" i="2"/>
  <c r="K40" i="2"/>
  <c r="K41" i="2"/>
  <c r="K42" i="2"/>
  <c r="K43" i="2"/>
  <c r="K44" i="2"/>
  <c r="K45" i="2"/>
  <c r="K46" i="2"/>
  <c r="K47" i="2"/>
  <c r="K48" i="2"/>
  <c r="K49" i="2"/>
  <c r="D49" i="2" s="1"/>
  <c r="K50" i="2"/>
  <c r="K51" i="2"/>
  <c r="H8" i="2"/>
  <c r="H9" i="2"/>
  <c r="H10" i="2"/>
  <c r="D10" i="2" s="1"/>
  <c r="H11" i="2"/>
  <c r="D11" i="2" s="1"/>
  <c r="H12" i="2"/>
  <c r="H13" i="2"/>
  <c r="H14" i="2"/>
  <c r="H15" i="2"/>
  <c r="H16" i="2"/>
  <c r="D16" i="2" s="1"/>
  <c r="H17" i="2"/>
  <c r="H18" i="2"/>
  <c r="H19" i="2"/>
  <c r="H20" i="2"/>
  <c r="H21" i="2"/>
  <c r="H22" i="2"/>
  <c r="D22" i="2" s="1"/>
  <c r="H23" i="2"/>
  <c r="D23" i="2" s="1"/>
  <c r="H24" i="2"/>
  <c r="H25" i="2"/>
  <c r="H26" i="2"/>
  <c r="H27" i="2"/>
  <c r="H28" i="2"/>
  <c r="D28" i="2" s="1"/>
  <c r="H29" i="2"/>
  <c r="D29" i="2" s="1"/>
  <c r="H30" i="2"/>
  <c r="H31" i="2"/>
  <c r="H32" i="2"/>
  <c r="H33" i="2"/>
  <c r="H34" i="2"/>
  <c r="D34" i="2" s="1"/>
  <c r="H35" i="2"/>
  <c r="H36" i="2"/>
  <c r="H37" i="2"/>
  <c r="H38" i="2"/>
  <c r="H39" i="2"/>
  <c r="H40" i="2"/>
  <c r="D40" i="2" s="1"/>
  <c r="H41" i="2"/>
  <c r="D41" i="2" s="1"/>
  <c r="H42" i="2"/>
  <c r="H43" i="2"/>
  <c r="H44" i="2"/>
  <c r="H45" i="2"/>
  <c r="H46" i="2"/>
  <c r="D46" i="2" s="1"/>
  <c r="H47" i="2"/>
  <c r="D47" i="2" s="1"/>
  <c r="H48" i="2"/>
  <c r="H49" i="2"/>
  <c r="H50" i="2"/>
  <c r="H51" i="2"/>
  <c r="E8" i="2"/>
  <c r="D8" i="2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26" i="2" s="1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D44" i="2" s="1"/>
  <c r="E45" i="2"/>
  <c r="E46" i="2"/>
  <c r="E47" i="2"/>
  <c r="E48" i="2"/>
  <c r="E49" i="2"/>
  <c r="E50" i="2"/>
  <c r="E51" i="2"/>
  <c r="D12" i="2"/>
  <c r="D14" i="2"/>
  <c r="D17" i="2"/>
  <c r="D20" i="2"/>
  <c r="D24" i="2"/>
  <c r="D25" i="2"/>
  <c r="D30" i="2"/>
  <c r="D32" i="2"/>
  <c r="D35" i="2"/>
  <c r="D38" i="2"/>
  <c r="D42" i="2"/>
  <c r="D43" i="2"/>
  <c r="D48" i="2"/>
  <c r="D50" i="2"/>
  <c r="T11" i="1"/>
  <c r="T12" i="1"/>
  <c r="T29" i="1"/>
  <c r="T30" i="1"/>
  <c r="T47" i="1"/>
  <c r="T48" i="1"/>
  <c r="P8" i="1"/>
  <c r="P9" i="1"/>
  <c r="I9" i="1" s="1"/>
  <c r="D9" i="1" s="1"/>
  <c r="N9" i="1" s="1"/>
  <c r="P10" i="1"/>
  <c r="P11" i="1"/>
  <c r="P12" i="1"/>
  <c r="P13" i="1"/>
  <c r="P14" i="1"/>
  <c r="I14" i="1" s="1"/>
  <c r="D14" i="1" s="1"/>
  <c r="P15" i="1"/>
  <c r="I15" i="1" s="1"/>
  <c r="D15" i="1" s="1"/>
  <c r="N15" i="1" s="1"/>
  <c r="P16" i="1"/>
  <c r="P17" i="1"/>
  <c r="P18" i="1"/>
  <c r="P19" i="1"/>
  <c r="P20" i="1"/>
  <c r="P21" i="1"/>
  <c r="I21" i="1" s="1"/>
  <c r="D21" i="1" s="1"/>
  <c r="N21" i="1" s="1"/>
  <c r="P22" i="1"/>
  <c r="P23" i="1"/>
  <c r="P24" i="1"/>
  <c r="P25" i="1"/>
  <c r="P26" i="1"/>
  <c r="P27" i="1"/>
  <c r="I27" i="1" s="1"/>
  <c r="D27" i="1" s="1"/>
  <c r="N27" i="1" s="1"/>
  <c r="P28" i="1"/>
  <c r="P29" i="1"/>
  <c r="P30" i="1"/>
  <c r="P31" i="1"/>
  <c r="P32" i="1"/>
  <c r="I32" i="1" s="1"/>
  <c r="D32" i="1" s="1"/>
  <c r="P33" i="1"/>
  <c r="I33" i="1" s="1"/>
  <c r="D33" i="1" s="1"/>
  <c r="N33" i="1" s="1"/>
  <c r="P34" i="1"/>
  <c r="P35" i="1"/>
  <c r="P36" i="1"/>
  <c r="P37" i="1"/>
  <c r="P38" i="1"/>
  <c r="P39" i="1"/>
  <c r="I39" i="1" s="1"/>
  <c r="D39" i="1" s="1"/>
  <c r="N39" i="1" s="1"/>
  <c r="P40" i="1"/>
  <c r="P41" i="1"/>
  <c r="P42" i="1"/>
  <c r="P43" i="1"/>
  <c r="P44" i="1"/>
  <c r="P45" i="1"/>
  <c r="I45" i="1" s="1"/>
  <c r="D45" i="1" s="1"/>
  <c r="N45" i="1" s="1"/>
  <c r="P46" i="1"/>
  <c r="P47" i="1"/>
  <c r="P48" i="1"/>
  <c r="P49" i="1"/>
  <c r="P50" i="1"/>
  <c r="I50" i="1" s="1"/>
  <c r="D50" i="1" s="1"/>
  <c r="P51" i="1"/>
  <c r="I51" i="1" s="1"/>
  <c r="D51" i="1" s="1"/>
  <c r="N51" i="1" s="1"/>
  <c r="N11" i="1"/>
  <c r="N12" i="1"/>
  <c r="N29" i="1"/>
  <c r="N30" i="1"/>
  <c r="N36" i="1"/>
  <c r="N37" i="1"/>
  <c r="N41" i="1"/>
  <c r="N47" i="1"/>
  <c r="N48" i="1"/>
  <c r="L11" i="1"/>
  <c r="L15" i="1"/>
  <c r="L18" i="1"/>
  <c r="L29" i="1"/>
  <c r="L33" i="1"/>
  <c r="L36" i="1"/>
  <c r="L47" i="1"/>
  <c r="L51" i="1"/>
  <c r="J18" i="1"/>
  <c r="J21" i="1"/>
  <c r="J36" i="1"/>
  <c r="J39" i="1"/>
  <c r="I8" i="1"/>
  <c r="I10" i="1"/>
  <c r="I11" i="1"/>
  <c r="I12" i="1"/>
  <c r="I13" i="1"/>
  <c r="D13" i="1" s="1"/>
  <c r="I16" i="1"/>
  <c r="I17" i="1"/>
  <c r="I18" i="1"/>
  <c r="I19" i="1"/>
  <c r="I20" i="1"/>
  <c r="D20" i="1" s="1"/>
  <c r="I22" i="1"/>
  <c r="I23" i="1"/>
  <c r="I24" i="1"/>
  <c r="I25" i="1"/>
  <c r="I26" i="1"/>
  <c r="I28" i="1"/>
  <c r="D28" i="1" s="1"/>
  <c r="I29" i="1"/>
  <c r="I30" i="1"/>
  <c r="I31" i="1"/>
  <c r="I34" i="1"/>
  <c r="I35" i="1"/>
  <c r="D35" i="1" s="1"/>
  <c r="I36" i="1"/>
  <c r="I37" i="1"/>
  <c r="I38" i="1"/>
  <c r="I40" i="1"/>
  <c r="I41" i="1"/>
  <c r="I42" i="1"/>
  <c r="D42" i="1" s="1"/>
  <c r="I43" i="1"/>
  <c r="I44" i="1"/>
  <c r="I46" i="1"/>
  <c r="I47" i="1"/>
  <c r="I48" i="1"/>
  <c r="I49" i="1"/>
  <c r="D49" i="1" s="1"/>
  <c r="F9" i="1"/>
  <c r="F11" i="1"/>
  <c r="F12" i="1"/>
  <c r="F16" i="1"/>
  <c r="F18" i="1"/>
  <c r="F23" i="1"/>
  <c r="F27" i="1"/>
  <c r="F29" i="1"/>
  <c r="F30" i="1"/>
  <c r="F36" i="1"/>
  <c r="F41" i="1"/>
  <c r="F45" i="1"/>
  <c r="F47" i="1"/>
  <c r="F48" i="1"/>
  <c r="E8" i="1"/>
  <c r="D8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D22" i="1" s="1"/>
  <c r="E23" i="1"/>
  <c r="E24" i="1"/>
  <c r="E25" i="1"/>
  <c r="D25" i="1" s="1"/>
  <c r="E26" i="1"/>
  <c r="D26" i="1" s="1"/>
  <c r="E27" i="1"/>
  <c r="E28" i="1"/>
  <c r="E29" i="1"/>
  <c r="E30" i="1"/>
  <c r="E31" i="1"/>
  <c r="E32" i="1"/>
  <c r="E33" i="1"/>
  <c r="E34" i="1"/>
  <c r="D34" i="1" s="1"/>
  <c r="E35" i="1"/>
  <c r="E36" i="1"/>
  <c r="E37" i="1"/>
  <c r="E38" i="1"/>
  <c r="E39" i="1"/>
  <c r="E40" i="1"/>
  <c r="D40" i="1" s="1"/>
  <c r="E41" i="1"/>
  <c r="E42" i="1"/>
  <c r="E43" i="1"/>
  <c r="D43" i="1" s="1"/>
  <c r="E44" i="1"/>
  <c r="D44" i="1" s="1"/>
  <c r="E45" i="1"/>
  <c r="E46" i="1"/>
  <c r="E47" i="1"/>
  <c r="E48" i="1"/>
  <c r="E49" i="1"/>
  <c r="E50" i="1"/>
  <c r="E51" i="1"/>
  <c r="D10" i="1"/>
  <c r="N10" i="1" s="1"/>
  <c r="D11" i="1"/>
  <c r="J11" i="1" s="1"/>
  <c r="D12" i="1"/>
  <c r="L12" i="1" s="1"/>
  <c r="D16" i="1"/>
  <c r="N16" i="1" s="1"/>
  <c r="D17" i="1"/>
  <c r="J17" i="1" s="1"/>
  <c r="D18" i="1"/>
  <c r="T18" i="1" s="1"/>
  <c r="D19" i="1"/>
  <c r="D23" i="1"/>
  <c r="J23" i="1" s="1"/>
  <c r="D24" i="1"/>
  <c r="J24" i="1" s="1"/>
  <c r="D29" i="1"/>
  <c r="J29" i="1" s="1"/>
  <c r="D30" i="1"/>
  <c r="L30" i="1" s="1"/>
  <c r="D31" i="1"/>
  <c r="N31" i="1" s="1"/>
  <c r="D36" i="1"/>
  <c r="T36" i="1" s="1"/>
  <c r="D37" i="1"/>
  <c r="J37" i="1" s="1"/>
  <c r="D38" i="1"/>
  <c r="T38" i="1" s="1"/>
  <c r="D41" i="1"/>
  <c r="J41" i="1" s="1"/>
  <c r="D46" i="1"/>
  <c r="J46" i="1" s="1"/>
  <c r="D47" i="1"/>
  <c r="J47" i="1" s="1"/>
  <c r="D48" i="1"/>
  <c r="L48" i="1" s="1"/>
  <c r="N28" i="1" l="1"/>
  <c r="T28" i="1"/>
  <c r="L28" i="1"/>
  <c r="F28" i="1"/>
  <c r="J28" i="1"/>
  <c r="J35" i="1"/>
  <c r="N35" i="1"/>
  <c r="L35" i="1"/>
  <c r="F35" i="1"/>
  <c r="T35" i="1"/>
  <c r="T43" i="1"/>
  <c r="L43" i="1"/>
  <c r="F43" i="1"/>
  <c r="N43" i="1"/>
  <c r="J43" i="1"/>
  <c r="T25" i="1"/>
  <c r="L25" i="1"/>
  <c r="F25" i="1"/>
  <c r="N25" i="1"/>
  <c r="J25" i="1"/>
  <c r="T13" i="1"/>
  <c r="L13" i="1"/>
  <c r="F13" i="1"/>
  <c r="J13" i="1"/>
  <c r="N13" i="1"/>
  <c r="T49" i="1"/>
  <c r="L49" i="1"/>
  <c r="F49" i="1"/>
  <c r="N49" i="1"/>
  <c r="J49" i="1"/>
  <c r="J40" i="1"/>
  <c r="F40" i="1"/>
  <c r="T40" i="1"/>
  <c r="N40" i="1"/>
  <c r="L40" i="1"/>
  <c r="T34" i="1"/>
  <c r="N34" i="1"/>
  <c r="L34" i="1"/>
  <c r="J34" i="1"/>
  <c r="F34" i="1"/>
  <c r="N22" i="1"/>
  <c r="F22" i="1"/>
  <c r="T22" i="1"/>
  <c r="J22" i="1"/>
  <c r="L22" i="1"/>
  <c r="T50" i="1"/>
  <c r="N50" i="1"/>
  <c r="L50" i="1"/>
  <c r="J50" i="1"/>
  <c r="F50" i="1"/>
  <c r="T32" i="1"/>
  <c r="J32" i="1"/>
  <c r="F32" i="1"/>
  <c r="N32" i="1"/>
  <c r="L32" i="1"/>
  <c r="T14" i="1"/>
  <c r="N14" i="1"/>
  <c r="J14" i="1"/>
  <c r="L14" i="1"/>
  <c r="F14" i="1"/>
  <c r="T20" i="1"/>
  <c r="F20" i="1"/>
  <c r="L20" i="1"/>
  <c r="J20" i="1"/>
  <c r="N20" i="1"/>
  <c r="N42" i="1"/>
  <c r="L42" i="1"/>
  <c r="J42" i="1"/>
  <c r="F42" i="1"/>
  <c r="T42" i="1"/>
  <c r="T44" i="1"/>
  <c r="N44" i="1"/>
  <c r="J44" i="1"/>
  <c r="F44" i="1"/>
  <c r="L44" i="1"/>
  <c r="T26" i="1"/>
  <c r="L26" i="1"/>
  <c r="N26" i="1"/>
  <c r="J26" i="1"/>
  <c r="F26" i="1"/>
  <c r="T8" i="1"/>
  <c r="L8" i="1"/>
  <c r="N8" i="1"/>
  <c r="J8" i="1"/>
  <c r="F8" i="1"/>
  <c r="T17" i="1"/>
  <c r="T19" i="1"/>
  <c r="L19" i="1"/>
  <c r="F19" i="1"/>
  <c r="F51" i="1"/>
  <c r="F15" i="1"/>
  <c r="J45" i="1"/>
  <c r="J38" i="1"/>
  <c r="J31" i="1"/>
  <c r="J16" i="1"/>
  <c r="J9" i="1"/>
  <c r="L46" i="1"/>
  <c r="L39" i="1"/>
  <c r="L24" i="1"/>
  <c r="L17" i="1"/>
  <c r="L10" i="1"/>
  <c r="N24" i="1"/>
  <c r="T24" i="1"/>
  <c r="F21" i="1"/>
  <c r="J51" i="1"/>
  <c r="J30" i="1"/>
  <c r="J15" i="1"/>
  <c r="L45" i="1"/>
  <c r="L38" i="1"/>
  <c r="L23" i="1"/>
  <c r="L16" i="1"/>
  <c r="L9" i="1"/>
  <c r="N46" i="1"/>
  <c r="N38" i="1"/>
  <c r="N23" i="1"/>
  <c r="T51" i="1"/>
  <c r="T41" i="1"/>
  <c r="T33" i="1"/>
  <c r="T23" i="1"/>
  <c r="T15" i="1"/>
  <c r="D51" i="2"/>
  <c r="D45" i="2"/>
  <c r="D39" i="2"/>
  <c r="D33" i="2"/>
  <c r="D27" i="2"/>
  <c r="D21" i="2"/>
  <c r="D15" i="2"/>
  <c r="D9" i="2"/>
  <c r="T37" i="1"/>
  <c r="L37" i="1"/>
  <c r="F37" i="1"/>
  <c r="F33" i="1"/>
  <c r="J27" i="1"/>
  <c r="L21" i="1"/>
  <c r="N19" i="1"/>
  <c r="T39" i="1"/>
  <c r="T21" i="1"/>
  <c r="F46" i="1"/>
  <c r="F39" i="1"/>
  <c r="F24" i="1"/>
  <c r="F17" i="1"/>
  <c r="F10" i="1"/>
  <c r="J48" i="1"/>
  <c r="J33" i="1"/>
  <c r="J19" i="1"/>
  <c r="J12" i="1"/>
  <c r="L41" i="1"/>
  <c r="L27" i="1"/>
  <c r="N18" i="1"/>
  <c r="T46" i="1"/>
  <c r="T10" i="1"/>
  <c r="N48" i="2"/>
  <c r="N42" i="2"/>
  <c r="N36" i="2"/>
  <c r="N30" i="2"/>
  <c r="N24" i="2"/>
  <c r="N18" i="2"/>
  <c r="N12" i="2"/>
  <c r="F38" i="1"/>
  <c r="T9" i="1"/>
  <c r="T31" i="1"/>
  <c r="L31" i="1"/>
  <c r="F31" i="1"/>
  <c r="J10" i="1"/>
  <c r="N17" i="1"/>
  <c r="T45" i="1"/>
  <c r="T27" i="1"/>
  <c r="T16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<sst xmlns="http://schemas.openxmlformats.org/spreadsheetml/2006/main" count="890" uniqueCount="350">
  <si>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</si>
  <si>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</si>
  <si>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</si>
  <si>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</si>
  <si>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</si>
  <si>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</si>
  <si>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</si>
  <si>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</si>
  <si>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</si>
  <si>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</si>
  <si>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</si>
  <si>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</si>
  <si>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</si>
  <si>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</si>
  <si>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</si>
  <si>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</si>
  <si>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</si>
  <si>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</si>
  <si>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</si>
  <si>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</si>
  <si>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</si>
  <si>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</si>
  <si>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</si>
  <si>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</si>
  <si>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</si>
  <si>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</si>
  <si>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</si>
  <si>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</si>
  <si>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</si>
  <si>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</si>
  <si>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</si>
  <si>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</si>
  <si>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</si>
  <si>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</si>
  <si>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</si>
  <si>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</si>
  <si>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</si>
  <si>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</si>
  <si>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</si>
  <si>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</si>
  <si>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</si>
  <si>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</si>
  <si>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</si>
  <si>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</si>
  <si>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</si>
  <si>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</si>
  <si>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</si>
  <si>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</si>
  <si>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</si>
  <si>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</si>
  <si>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</si>
  <si>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</si>
  <si>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</si>
  <si>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</si>
  <si>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</si>
  <si>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</si>
  <si>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</si>
  <si>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</si>
  <si>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</si>
  <si>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</si>
  <si>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</si>
  <si>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</si>
  <si>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</si>
  <si>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</si>
  <si>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</si>
  <si>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</si>
  <si>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</si>
  <si>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</si>
  <si>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</si>
  <si>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</si>
  <si>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</si>
  <si>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</si>
  <si>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</si>
  <si>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</si>
  <si>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</si>
  <si>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</si>
  <si>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</si>
  <si>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</si>
  <si>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</si>
  <si>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</si>
  <si>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</si>
  <si>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</si>
  <si>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</si>
  <si>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</si>
  <si>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</si>
  <si>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</si>
  <si>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</si>
  <si>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</si>
  <si>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</si>
  <si>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</si>
  <si>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</si>
  <si>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</si>
  <si>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</si>
  <si>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</si>
  <si>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</si>
  <si>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</si>
  <si>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</si>
  <si>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</si>
  <si>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</si>
  <si>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</si>
  <si>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</si>
  <si>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</si>
  <si>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</si>
  <si>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</si>
  <si>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</si>
  <si>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</si>
  <si>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</si>
  <si>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</si>
  <si>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</si>
  <si>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</si>
  <si>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</si>
  <si>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</si>
  <si>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</si>
  <si>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</si>
  <si>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</si>
  <si>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</si>
  <si>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</si>
  <si>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</si>
  <si>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</si>
  <si>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</si>
  <si>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</si>
  <si>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</si>
  <si>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</si>
  <si>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</si>
  <si>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</si>
  <si>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</si>
  <si>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</si>
  <si>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</si>
  <si>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</si>
  <si>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</si>
  <si>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</si>
  <si>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</si>
  <si>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</si>
  <si>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</si>
  <si>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</si>
  <si>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</si>
  <si>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</si>
  <si>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</si>
  <si>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</si>
  <si>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</si>
  <si>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</si>
  <si>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</si>
  <si>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</si>
  <si>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</si>
  <si>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</si>
  <si>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</si>
  <si>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</si>
  <si>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</si>
  <si>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</si>
  <si>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</si>
  <si>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</si>
  <si>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</si>
  <si>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</si>
  <si>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</si>
  <si>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</si>
  <si>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</si>
  <si>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</si>
  <si>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</si>
  <si>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</si>
  <si>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</si>
  <si>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</si>
  <si>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</si>
  <si>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</si>
  <si>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</si>
  <si>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</si>
  <si>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</si>
  <si>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</si>
  <si>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</si>
  <si>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</si>
  <si>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</si>
  <si>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</si>
  <si>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</si>
  <si>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</si>
  <si>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</si>
  <si>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</si>
  <si>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</si>
  <si>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</si>
  <si>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</si>
  <si>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</si>
  <si>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</si>
  <si>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</si>
  <si>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</si>
  <si>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</si>
  <si>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</si>
  <si>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</si>
  <si>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</si>
  <si>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</si>
  <si>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</si>
  <si>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</si>
  <si>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</si>
  <si>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</si>
  <si>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</si>
  <si>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</si>
  <si>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</si>
  <si>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</si>
  <si>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</si>
  <si>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</si>
  <si>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</si>
  <si>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</si>
  <si>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</si>
  <si>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</si>
  <si>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</si>
  <si>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</si>
  <si>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</si>
  <si>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</si>
  <si>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</si>
  <si>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</si>
  <si>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</si>
  <si>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</si>
  <si>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</si>
  <si>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</si>
  <si>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</si>
  <si>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</si>
  <si>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</si>
  <si>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</si>
  <si>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</si>
  <si>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</si>
  <si>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</si>
  <si>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</si>
  <si>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</si>
  <si>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</si>
  <si>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</si>
  <si>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</si>
  <si>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</si>
  <si>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</si>
  <si>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</si>
  <si>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</si>
  <si>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</si>
  <si>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</si>
  <si>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</si>
  <si>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</si>
  <si>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</si>
  <si>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</si>
  <si>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</si>
  <si>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</si>
  <si>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</si>
  <si>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</si>
  <si>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</si>
  <si>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</si>
  <si>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</si>
  <si>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</si>
  <si>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</si>
  <si>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</si>
  <si>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</si>
  <si>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</si>
  <si>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</si>
  <si>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</si>
  <si>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</si>
  <si>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</si>
  <si>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</si>
  <si>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</si>
  <si>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</si>
  <si>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</si>
  <si>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</si>
  <si>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</si>
  <si>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</si>
  <si>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</si>
  <si>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08000</t>
  </si>
  <si>
    <t>水洗化人口等（令和6年度実績）</t>
    <phoneticPr fontId="3"/>
  </si>
  <si>
    <t>し尿処理の状況（令和6年度実績）</t>
    <phoneticPr fontId="3"/>
  </si>
  <si>
    <t>08201</t>
  </si>
  <si>
    <t>水戸市</t>
  </si>
  <si>
    <t/>
  </si>
  <si>
    <t>○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</si>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</sst>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46</v>
      </c>
      <c r="B7" s="108" t="s">
        <v>257</v>
      </c>
      <c r="C7" s="92" t="s">
        <v>198</v>
      </c>
      <c r="D7" s="93">
        <f>+SUM(E7,+I7)</f>
        <v>2849849</v>
      </c>
      <c r="E7" s="93">
        <f>+SUM(G7+H7)</f>
        <v>157253</v>
      </c>
      <c r="F7" s="94">
        <f>IF(D7&gt;0,E7/D7*100,"-")</f>
        <v>5.5179414768993027</v>
      </c>
      <c r="G7" s="93">
        <f>SUM(G$8:G$207)</f>
        <v>157214</v>
      </c>
      <c r="H7" s="93">
        <f>SUM(H$8:H$207)</f>
        <v>39</v>
      </c>
      <c r="I7" s="93">
        <f>+SUM(K7,+M7,O7+P7)</f>
        <v>2692596</v>
      </c>
      <c r="J7" s="94">
        <f>IF(D7&gt;0,I7/D7*100,"-")</f>
        <v>94.482058523100704</v>
      </c>
      <c r="K7" s="93">
        <f>SUM(K$8:K$207)</f>
        <v>1725023</v>
      </c>
      <c r="L7" s="94">
        <f>IF(D7&gt;0,K7/D7*100,"-")</f>
        <v>60.530329852564115</v>
      </c>
      <c r="M7" s="93">
        <f>SUM(M$8:M$207)</f>
        <v>7281</v>
      </c>
      <c r="N7" s="94">
        <f>IF(D7&gt;0,M7/D7*100,"-")</f>
        <v>0.25548722055098361</v>
      </c>
      <c r="O7" s="91">
        <f>SUM(O$8:O$207)</f>
        <v>128586</v>
      </c>
      <c r="P7" s="93">
        <f>SUM(Q7:S7)</f>
        <v>831706</v>
      </c>
      <c r="Q7" s="93">
        <f>SUM(Q$8:Q$207)</f>
        <v>245718</v>
      </c>
      <c r="R7" s="93">
        <f>SUM(R$8:R$207)</f>
        <v>572307</v>
      </c>
      <c r="S7" s="93">
        <f>SUM(S$8:S$207)</f>
        <v>13681</v>
      </c>
      <c r="T7" s="94">
        <f>IF(D7&gt;0,P7/D7*100,"-")</f>
        <v>29.184212917947583</v>
      </c>
      <c r="U7" s="93">
        <f>SUM(U$8:U$207)</f>
        <v>97800</v>
      </c>
      <c r="V7" s="95">
        <f t="shared" ref="V7:AC7" si="0">COUNTIF(V$8:V$207,"○")</f>
        <v>17</v>
      </c>
      <c r="W7" s="95">
        <f t="shared" si="0"/>
        <v>1</v>
      </c>
      <c r="X7" s="95">
        <f t="shared" si="0"/>
        <v>0</v>
      </c>
      <c r="Y7" s="95">
        <f t="shared" si="0"/>
        <v>26</v>
      </c>
      <c r="Z7" s="95">
        <f t="shared" si="0"/>
        <v>14</v>
      </c>
      <c r="AA7" s="95">
        <f t="shared" si="0"/>
        <v>0</v>
      </c>
      <c r="AB7" s="95">
        <f t="shared" si="0"/>
        <v>0</v>
      </c>
      <c r="AC7" s="95">
        <f t="shared" si="0"/>
        <v>30</v>
      </c>
    </row>
    <row r="8" spans="1:31" ht="13.5" customHeight="1">
      <c r="A8" s="85" t="s">
        <v>46</v>
      </c>
      <c r="B8" s="86" t="s">
        <v>260</v>
      </c>
      <c r="C8" s="85" t="s">
        <v>261</v>
      </c>
      <c r="D8" s="87">
        <f>+SUM(E8,+I8)</f>
        <v>267772</v>
      </c>
      <c r="E8" s="87">
        <f>+SUM(G8+H8)</f>
        <v>4814</v>
      </c>
      <c r="F8" s="106">
        <f>IF(D8&gt;0,E8/D8*100,"-")</f>
        <v>1.7977981267645609</v>
      </c>
      <c r="G8" s="87">
        <v>4814</v>
      </c>
      <c r="H8" s="87">
        <v>0</v>
      </c>
      <c r="I8" s="87">
        <f>+SUM(K8,+M8,O8+P8)</f>
        <v>262958</v>
      </c>
      <c r="J8" s="88">
        <f>IF(D8&gt;0,I8/D8*100,"-")</f>
        <v>98.202201873235438</v>
      </c>
      <c r="K8" s="87">
        <v>191336</v>
      </c>
      <c r="L8" s="88">
        <f>IF(D8&gt;0,K8/D8*100,"-")</f>
        <v>71.454819772044871</v>
      </c>
      <c r="M8" s="87">
        <v>0</v>
      </c>
      <c r="N8" s="88">
        <f>IF(D8&gt;0,M8/D8*100,"-")</f>
        <v>0</v>
      </c>
      <c r="O8" s="87">
        <v>7918</v>
      </c>
      <c r="P8" s="87">
        <f>SUM(Q8:S8)</f>
        <v>63704</v>
      </c>
      <c r="Q8" s="87">
        <v>15755</v>
      </c>
      <c r="R8" s="87">
        <v>47949</v>
      </c>
      <c r="S8" s="87">
        <v>0</v>
      </c>
      <c r="T8" s="88">
        <f>IF(D8&gt;0,P8/D8*100,"-")</f>
        <v>23.79038883826539</v>
      </c>
      <c r="U8" s="87">
        <v>4332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46</v>
      </c>
      <c r="B9" s="86" t="s">
        <v>264</v>
      </c>
      <c r="C9" s="85" t="s">
        <v>265</v>
      </c>
      <c r="D9" s="87">
        <f>+SUM(E9,+I9)</f>
        <v>164676</v>
      </c>
      <c r="E9" s="87">
        <f>+SUM(G9+H9)</f>
        <v>1388</v>
      </c>
      <c r="F9" s="106">
        <f>IF(D9&gt;0,E9/D9*100,"-")</f>
        <v>0.84286720590735742</v>
      </c>
      <c r="G9" s="87">
        <v>1388</v>
      </c>
      <c r="H9" s="87">
        <v>0</v>
      </c>
      <c r="I9" s="87">
        <f>+SUM(K9,+M9,O9+P9)</f>
        <v>163288</v>
      </c>
      <c r="J9" s="88">
        <f>IF(D9&gt;0,I9/D9*100,"-")</f>
        <v>99.157132794092632</v>
      </c>
      <c r="K9" s="87">
        <v>160716</v>
      </c>
      <c r="L9" s="88">
        <f>IF(D9&gt;0,K9/D9*100,"-")</f>
        <v>97.595278000437219</v>
      </c>
      <c r="M9" s="87">
        <v>0</v>
      </c>
      <c r="N9" s="88">
        <f>IF(D9&gt;0,M9/D9*100,"-")</f>
        <v>0</v>
      </c>
      <c r="O9" s="87">
        <v>0</v>
      </c>
      <c r="P9" s="87">
        <f>SUM(Q9:S9)</f>
        <v>2572</v>
      </c>
      <c r="Q9" s="87">
        <v>659</v>
      </c>
      <c r="R9" s="87">
        <v>1913</v>
      </c>
      <c r="S9" s="87">
        <v>0</v>
      </c>
      <c r="T9" s="88">
        <f>IF(D9&gt;0,P9/D9*100,"-")</f>
        <v>1.5618547936554203</v>
      </c>
      <c r="U9" s="87">
        <v>1747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46</v>
      </c>
      <c r="B10" s="86" t="s">
        <v>266</v>
      </c>
      <c r="C10" s="85" t="s">
        <v>267</v>
      </c>
      <c r="D10" s="87">
        <f>+SUM(E10,+I10)</f>
        <v>140979</v>
      </c>
      <c r="E10" s="87">
        <f>+SUM(G10+H10)</f>
        <v>5425</v>
      </c>
      <c r="F10" s="106">
        <f>IF(D10&gt;0,E10/D10*100,"-")</f>
        <v>3.8480908504103448</v>
      </c>
      <c r="G10" s="87">
        <v>5425</v>
      </c>
      <c r="H10" s="87">
        <v>0</v>
      </c>
      <c r="I10" s="87">
        <f>+SUM(K10,+M10,O10+P10)</f>
        <v>135554</v>
      </c>
      <c r="J10" s="88">
        <f>IF(D10&gt;0,I10/D10*100,"-")</f>
        <v>96.151909149589656</v>
      </c>
      <c r="K10" s="87">
        <v>117380</v>
      </c>
      <c r="L10" s="88">
        <f>IF(D10&gt;0,K10/D10*100,"-")</f>
        <v>83.260627469339411</v>
      </c>
      <c r="M10" s="87">
        <v>0</v>
      </c>
      <c r="N10" s="88">
        <f>IF(D10&gt;0,M10/D10*100,"-")</f>
        <v>0</v>
      </c>
      <c r="O10" s="87">
        <v>3573</v>
      </c>
      <c r="P10" s="87">
        <f>SUM(Q10:S10)</f>
        <v>14601</v>
      </c>
      <c r="Q10" s="87">
        <v>3037</v>
      </c>
      <c r="R10" s="87">
        <v>11564</v>
      </c>
      <c r="S10" s="87">
        <v>0</v>
      </c>
      <c r="T10" s="88">
        <f>IF(D10&gt;0,P10/D10*100,"-")</f>
        <v>10.356861660247271</v>
      </c>
      <c r="U10" s="87">
        <v>6463</v>
      </c>
      <c r="V10" s="85"/>
      <c r="W10" s="85" t="s">
        <v>263</v>
      </c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46</v>
      </c>
      <c r="B11" s="86" t="s">
        <v>268</v>
      </c>
      <c r="C11" s="85" t="s">
        <v>269</v>
      </c>
      <c r="D11" s="87">
        <f>+SUM(E11,+I11)</f>
        <v>140075</v>
      </c>
      <c r="E11" s="87">
        <f>+SUM(G11+H11)</f>
        <v>0</v>
      </c>
      <c r="F11" s="106">
        <f>IF(D11&gt;0,E11/D11*100,"-")</f>
        <v>0</v>
      </c>
      <c r="G11" s="87">
        <v>0</v>
      </c>
      <c r="H11" s="87">
        <v>0</v>
      </c>
      <c r="I11" s="87">
        <f>+SUM(K11,+M11,O11+P11)</f>
        <v>140075</v>
      </c>
      <c r="J11" s="88">
        <f>IF(D11&gt;0,I11/D11*100,"-")</f>
        <v>100</v>
      </c>
      <c r="K11" s="87">
        <v>76326</v>
      </c>
      <c r="L11" s="88">
        <f>IF(D11&gt;0,K11/D11*100,"-")</f>
        <v>54.489380688916654</v>
      </c>
      <c r="M11" s="87">
        <v>0</v>
      </c>
      <c r="N11" s="88">
        <f>IF(D11&gt;0,M11/D11*100,"-")</f>
        <v>0</v>
      </c>
      <c r="O11" s="87">
        <v>9499</v>
      </c>
      <c r="P11" s="87">
        <f>SUM(Q11:S11)</f>
        <v>54250</v>
      </c>
      <c r="Q11" s="87">
        <v>15730</v>
      </c>
      <c r="R11" s="87">
        <v>31190</v>
      </c>
      <c r="S11" s="87">
        <v>7330</v>
      </c>
      <c r="T11" s="88">
        <f>IF(D11&gt;0,P11/D11*100,"-")</f>
        <v>38.72925218632875</v>
      </c>
      <c r="U11" s="87">
        <v>5666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46</v>
      </c>
      <c r="B12" s="86" t="s">
        <v>270</v>
      </c>
      <c r="C12" s="85" t="s">
        <v>271</v>
      </c>
      <c r="D12" s="87">
        <f>+SUM(E12,+I12)</f>
        <v>69248</v>
      </c>
      <c r="E12" s="87">
        <f>+SUM(G12+H12)</f>
        <v>4515</v>
      </c>
      <c r="F12" s="106">
        <f>IF(D12&gt;0,E12/D12*100,"-")</f>
        <v>6.5200439001848425</v>
      </c>
      <c r="G12" s="87">
        <v>4515</v>
      </c>
      <c r="H12" s="87">
        <v>0</v>
      </c>
      <c r="I12" s="87">
        <f>+SUM(K12,+M12,O12+P12)</f>
        <v>64733</v>
      </c>
      <c r="J12" s="88">
        <f>IF(D12&gt;0,I12/D12*100,"-")</f>
        <v>93.479956099815155</v>
      </c>
      <c r="K12" s="87">
        <v>36011</v>
      </c>
      <c r="L12" s="88">
        <f>IF(D12&gt;0,K12/D12*100,"-")</f>
        <v>52.002945933456559</v>
      </c>
      <c r="M12" s="87">
        <v>0</v>
      </c>
      <c r="N12" s="88">
        <f>IF(D12&gt;0,M12/D12*100,"-")</f>
        <v>0</v>
      </c>
      <c r="O12" s="87">
        <v>3437</v>
      </c>
      <c r="P12" s="87">
        <f>SUM(Q12:S12)</f>
        <v>25285</v>
      </c>
      <c r="Q12" s="87">
        <v>5905</v>
      </c>
      <c r="R12" s="87">
        <v>19380</v>
      </c>
      <c r="S12" s="87">
        <v>0</v>
      </c>
      <c r="T12" s="88">
        <f>IF(D12&gt;0,P12/D12*100,"-")</f>
        <v>36.513689926062845</v>
      </c>
      <c r="U12" s="87">
        <v>1587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46</v>
      </c>
      <c r="B13" s="86" t="s">
        <v>272</v>
      </c>
      <c r="C13" s="85" t="s">
        <v>273</v>
      </c>
      <c r="D13" s="87">
        <f>+SUM(E13,+I13)</f>
        <v>49631</v>
      </c>
      <c r="E13" s="87">
        <f>+SUM(G13+H13)</f>
        <v>2578</v>
      </c>
      <c r="F13" s="106">
        <f>IF(D13&gt;0,E13/D13*100,"-")</f>
        <v>5.1943341862948564</v>
      </c>
      <c r="G13" s="87">
        <v>2578</v>
      </c>
      <c r="H13" s="87">
        <v>0</v>
      </c>
      <c r="I13" s="87">
        <f>+SUM(K13,+M13,O13+P13)</f>
        <v>47053</v>
      </c>
      <c r="J13" s="88">
        <f>IF(D13&gt;0,I13/D13*100,"-")</f>
        <v>94.805665813705147</v>
      </c>
      <c r="K13" s="87">
        <v>28122</v>
      </c>
      <c r="L13" s="88">
        <f>IF(D13&gt;0,K13/D13*100,"-")</f>
        <v>56.66216679091697</v>
      </c>
      <c r="M13" s="87">
        <v>0</v>
      </c>
      <c r="N13" s="88">
        <f>IF(D13&gt;0,M13/D13*100,"-")</f>
        <v>0</v>
      </c>
      <c r="O13" s="87">
        <v>2145</v>
      </c>
      <c r="P13" s="87">
        <f>SUM(Q13:S13)</f>
        <v>16786</v>
      </c>
      <c r="Q13" s="87">
        <v>6352</v>
      </c>
      <c r="R13" s="87">
        <v>10434</v>
      </c>
      <c r="S13" s="87">
        <v>0</v>
      </c>
      <c r="T13" s="88">
        <f>IF(D13&gt;0,P13/D13*100,"-")</f>
        <v>33.821603433338034</v>
      </c>
      <c r="U13" s="87">
        <v>2981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46</v>
      </c>
      <c r="B14" s="86" t="s">
        <v>274</v>
      </c>
      <c r="C14" s="85" t="s">
        <v>275</v>
      </c>
      <c r="D14" s="87">
        <f>+SUM(E14,+I14)</f>
        <v>75183</v>
      </c>
      <c r="E14" s="87">
        <f>+SUM(G14+H14)</f>
        <v>801</v>
      </c>
      <c r="F14" s="106">
        <f>IF(D14&gt;0,E14/D14*100,"-")</f>
        <v>1.0654004229679583</v>
      </c>
      <c r="G14" s="87">
        <v>801</v>
      </c>
      <c r="H14" s="87">
        <v>0</v>
      </c>
      <c r="I14" s="87">
        <f>+SUM(K14,+M14,O14+P14)</f>
        <v>74382</v>
      </c>
      <c r="J14" s="88">
        <f>IF(D14&gt;0,I14/D14*100,"-")</f>
        <v>98.934599577032046</v>
      </c>
      <c r="K14" s="87">
        <v>61129</v>
      </c>
      <c r="L14" s="88">
        <f>IF(D14&gt;0,K14/D14*100,"-")</f>
        <v>81.30694438902411</v>
      </c>
      <c r="M14" s="87">
        <v>0</v>
      </c>
      <c r="N14" s="88">
        <f>IF(D14&gt;0,M14/D14*100,"-")</f>
        <v>0</v>
      </c>
      <c r="O14" s="87">
        <v>294</v>
      </c>
      <c r="P14" s="87">
        <f>SUM(Q14:S14)</f>
        <v>12959</v>
      </c>
      <c r="Q14" s="87">
        <v>4541</v>
      </c>
      <c r="R14" s="87">
        <v>8418</v>
      </c>
      <c r="S14" s="87">
        <v>0</v>
      </c>
      <c r="T14" s="88">
        <f>IF(D14&gt;0,P14/D14*100,"-")</f>
        <v>17.236609339877365</v>
      </c>
      <c r="U14" s="87">
        <v>3302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46</v>
      </c>
      <c r="B15" s="86" t="s">
        <v>276</v>
      </c>
      <c r="C15" s="85" t="s">
        <v>277</v>
      </c>
      <c r="D15" s="87">
        <f>+SUM(E15,+I15)</f>
        <v>42152</v>
      </c>
      <c r="E15" s="87">
        <f>+SUM(G15+H15)</f>
        <v>11049</v>
      </c>
      <c r="F15" s="106">
        <f>IF(D15&gt;0,E15/D15*100,"-")</f>
        <v>26.212279369899409</v>
      </c>
      <c r="G15" s="87">
        <v>11049</v>
      </c>
      <c r="H15" s="87">
        <v>0</v>
      </c>
      <c r="I15" s="87">
        <f>+SUM(K15,+M15,O15+P15)</f>
        <v>31103</v>
      </c>
      <c r="J15" s="88">
        <f>IF(D15&gt;0,I15/D15*100,"-")</f>
        <v>73.78772063010058</v>
      </c>
      <c r="K15" s="87">
        <v>10020</v>
      </c>
      <c r="L15" s="88">
        <f>IF(D15&gt;0,K15/D15*100,"-")</f>
        <v>23.771114063389636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21083</v>
      </c>
      <c r="Q15" s="87">
        <v>4982</v>
      </c>
      <c r="R15" s="87">
        <v>16101</v>
      </c>
      <c r="S15" s="87">
        <v>0</v>
      </c>
      <c r="T15" s="88">
        <f>IF(D15&gt;0,P15/D15*100,"-")</f>
        <v>50.016606566710955</v>
      </c>
      <c r="U15" s="87">
        <v>3092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46</v>
      </c>
      <c r="B16" s="86" t="s">
        <v>278</v>
      </c>
      <c r="C16" s="85" t="s">
        <v>279</v>
      </c>
      <c r="D16" s="87">
        <f>+SUM(E16,+I16)</f>
        <v>60738</v>
      </c>
      <c r="E16" s="87">
        <f>+SUM(G16+H16)</f>
        <v>9900</v>
      </c>
      <c r="F16" s="106">
        <f>IF(D16&gt;0,E16/D16*100,"-")</f>
        <v>16.299515953768644</v>
      </c>
      <c r="G16" s="87">
        <v>9900</v>
      </c>
      <c r="H16" s="87">
        <v>0</v>
      </c>
      <c r="I16" s="87">
        <f>+SUM(K16,+M16,O16+P16)</f>
        <v>50838</v>
      </c>
      <c r="J16" s="88">
        <f>IF(D16&gt;0,I16/D16*100,"-")</f>
        <v>83.700484046231352</v>
      </c>
      <c r="K16" s="87">
        <v>10143</v>
      </c>
      <c r="L16" s="88">
        <f>IF(D16&gt;0,K16/D16*100,"-")</f>
        <v>16.699594981724786</v>
      </c>
      <c r="M16" s="87">
        <v>0</v>
      </c>
      <c r="N16" s="88">
        <f>IF(D16&gt;0,M16/D16*100,"-")</f>
        <v>0</v>
      </c>
      <c r="O16" s="87">
        <v>3772</v>
      </c>
      <c r="P16" s="87">
        <f>SUM(Q16:S16)</f>
        <v>36923</v>
      </c>
      <c r="Q16" s="87">
        <v>7325</v>
      </c>
      <c r="R16" s="87">
        <v>29598</v>
      </c>
      <c r="S16" s="87">
        <v>0</v>
      </c>
      <c r="T16" s="88">
        <f>IF(D16&gt;0,P16/D16*100,"-")</f>
        <v>60.790608844545424</v>
      </c>
      <c r="U16" s="87">
        <v>6757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46</v>
      </c>
      <c r="B17" s="86" t="s">
        <v>280</v>
      </c>
      <c r="C17" s="85" t="s">
        <v>281</v>
      </c>
      <c r="D17" s="87">
        <f>+SUM(E17,+I17)</f>
        <v>46534</v>
      </c>
      <c r="E17" s="87">
        <f>+SUM(G17+H17)</f>
        <v>2238</v>
      </c>
      <c r="F17" s="106">
        <f>IF(D17&gt;0,E17/D17*100,"-")</f>
        <v>4.8093866850045135</v>
      </c>
      <c r="G17" s="87">
        <v>2238</v>
      </c>
      <c r="H17" s="87">
        <v>0</v>
      </c>
      <c r="I17" s="87">
        <f>+SUM(K17,+M17,O17+P17)</f>
        <v>44296</v>
      </c>
      <c r="J17" s="88">
        <f>IF(D17&gt;0,I17/D17*100,"-")</f>
        <v>95.190613314995488</v>
      </c>
      <c r="K17" s="87">
        <v>20924</v>
      </c>
      <c r="L17" s="88">
        <f>IF(D17&gt;0,K17/D17*100,"-")</f>
        <v>44.964971848540856</v>
      </c>
      <c r="M17" s="87">
        <v>41</v>
      </c>
      <c r="N17" s="88">
        <f>IF(D17&gt;0,M17/D17*100,"-")</f>
        <v>8.8107620234667131E-2</v>
      </c>
      <c r="O17" s="87">
        <v>4651</v>
      </c>
      <c r="P17" s="87">
        <f>SUM(Q17:S17)</f>
        <v>18680</v>
      </c>
      <c r="Q17" s="87">
        <v>5504</v>
      </c>
      <c r="R17" s="87">
        <v>13176</v>
      </c>
      <c r="S17" s="87">
        <v>0</v>
      </c>
      <c r="T17" s="88">
        <f>IF(D17&gt;0,P17/D17*100,"-")</f>
        <v>40.142691365453217</v>
      </c>
      <c r="U17" s="87">
        <v>259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46</v>
      </c>
      <c r="B18" s="86" t="s">
        <v>282</v>
      </c>
      <c r="C18" s="85" t="s">
        <v>283</v>
      </c>
      <c r="D18" s="87">
        <f>+SUM(E18,+I18)</f>
        <v>25867</v>
      </c>
      <c r="E18" s="87">
        <f>+SUM(G18+H18)</f>
        <v>1478</v>
      </c>
      <c r="F18" s="106">
        <f>IF(D18&gt;0,E18/D18*100,"-")</f>
        <v>5.7138438937642553</v>
      </c>
      <c r="G18" s="87">
        <v>1478</v>
      </c>
      <c r="H18" s="87">
        <v>0</v>
      </c>
      <c r="I18" s="87">
        <f>+SUM(K18,+M18,O18+P18)</f>
        <v>24389</v>
      </c>
      <c r="J18" s="88">
        <f>IF(D18&gt;0,I18/D18*100,"-")</f>
        <v>94.286156106235737</v>
      </c>
      <c r="K18" s="87">
        <v>21201</v>
      </c>
      <c r="L18" s="88">
        <f>IF(D18&gt;0,K18/D18*100,"-")</f>
        <v>81.961572660146132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3188</v>
      </c>
      <c r="Q18" s="87">
        <v>1534</v>
      </c>
      <c r="R18" s="87">
        <v>1654</v>
      </c>
      <c r="S18" s="87">
        <v>0</v>
      </c>
      <c r="T18" s="88">
        <f>IF(D18&gt;0,P18/D18*100,"-")</f>
        <v>12.324583446089612</v>
      </c>
      <c r="U18" s="87">
        <v>272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46</v>
      </c>
      <c r="B19" s="86" t="s">
        <v>284</v>
      </c>
      <c r="C19" s="85" t="s">
        <v>285</v>
      </c>
      <c r="D19" s="87">
        <f>+SUM(E19,+I19)</f>
        <v>40146</v>
      </c>
      <c r="E19" s="87">
        <f>+SUM(G19+H19)</f>
        <v>4849</v>
      </c>
      <c r="F19" s="106">
        <f>IF(D19&gt;0,E19/D19*100,"-")</f>
        <v>12.078413789667714</v>
      </c>
      <c r="G19" s="87">
        <v>4849</v>
      </c>
      <c r="H19" s="87">
        <v>0</v>
      </c>
      <c r="I19" s="87">
        <f>+SUM(K19,+M19,O19+P19)</f>
        <v>35297</v>
      </c>
      <c r="J19" s="88">
        <f>IF(D19&gt;0,I19/D19*100,"-")</f>
        <v>87.921586210332293</v>
      </c>
      <c r="K19" s="87">
        <v>3762</v>
      </c>
      <c r="L19" s="88">
        <f>IF(D19&gt;0,K19/D19*100,"-")</f>
        <v>9.3707965924376033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31535</v>
      </c>
      <c r="Q19" s="87">
        <v>8503</v>
      </c>
      <c r="R19" s="87">
        <v>23032</v>
      </c>
      <c r="S19" s="87">
        <v>0</v>
      </c>
      <c r="T19" s="88">
        <f>IF(D19&gt;0,P19/D19*100,"-")</f>
        <v>78.550789617894694</v>
      </c>
      <c r="U19" s="87">
        <v>642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46</v>
      </c>
      <c r="B20" s="86" t="s">
        <v>286</v>
      </c>
      <c r="C20" s="85" t="s">
        <v>287</v>
      </c>
      <c r="D20" s="87">
        <f>+SUM(E20,+I20)</f>
        <v>72355</v>
      </c>
      <c r="E20" s="87">
        <f>+SUM(G20+H20)</f>
        <v>3620</v>
      </c>
      <c r="F20" s="106">
        <f>IF(D20&gt;0,E20/D20*100,"-")</f>
        <v>5.0031096676110849</v>
      </c>
      <c r="G20" s="87">
        <v>3620</v>
      </c>
      <c r="H20" s="87">
        <v>0</v>
      </c>
      <c r="I20" s="87">
        <f>+SUM(K20,+M20,O20+P20)</f>
        <v>68735</v>
      </c>
      <c r="J20" s="88">
        <f>IF(D20&gt;0,I20/D20*100,"-")</f>
        <v>94.996890332388915</v>
      </c>
      <c r="K20" s="87">
        <v>32292</v>
      </c>
      <c r="L20" s="88">
        <f>IF(D20&gt;0,K20/D20*100,"-")</f>
        <v>44.629949554280977</v>
      </c>
      <c r="M20" s="87">
        <v>0</v>
      </c>
      <c r="N20" s="88">
        <f>IF(D20&gt;0,M20/D20*100,"-")</f>
        <v>0</v>
      </c>
      <c r="O20" s="87">
        <v>5515</v>
      </c>
      <c r="P20" s="87">
        <f>SUM(Q20:S20)</f>
        <v>30928</v>
      </c>
      <c r="Q20" s="87">
        <v>7794</v>
      </c>
      <c r="R20" s="87">
        <v>23134</v>
      </c>
      <c r="S20" s="87">
        <v>0</v>
      </c>
      <c r="T20" s="88">
        <f>IF(D20&gt;0,P20/D20*100,"-")</f>
        <v>42.744799944717023</v>
      </c>
      <c r="U20" s="87">
        <v>1295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46</v>
      </c>
      <c r="B21" s="86" t="s">
        <v>288</v>
      </c>
      <c r="C21" s="85" t="s">
        <v>289</v>
      </c>
      <c r="D21" s="87">
        <f>+SUM(E21,+I21)</f>
        <v>105908</v>
      </c>
      <c r="E21" s="87">
        <f>+SUM(G21+H21)</f>
        <v>2902</v>
      </c>
      <c r="F21" s="106">
        <f>IF(D21&gt;0,E21/D21*100,"-")</f>
        <v>2.7401140612607167</v>
      </c>
      <c r="G21" s="87">
        <v>2902</v>
      </c>
      <c r="H21" s="87">
        <v>0</v>
      </c>
      <c r="I21" s="87">
        <f>+SUM(K21,+M21,O21+P21)</f>
        <v>103006</v>
      </c>
      <c r="J21" s="88">
        <f>IF(D21&gt;0,I21/D21*100,"-")</f>
        <v>97.259885938739288</v>
      </c>
      <c r="K21" s="87">
        <v>78859</v>
      </c>
      <c r="L21" s="88">
        <f>IF(D21&gt;0,K21/D21*100,"-")</f>
        <v>74.459908599916915</v>
      </c>
      <c r="M21" s="87">
        <v>0</v>
      </c>
      <c r="N21" s="88">
        <f>IF(D21&gt;0,M21/D21*100,"-")</f>
        <v>0</v>
      </c>
      <c r="O21" s="87">
        <v>90</v>
      </c>
      <c r="P21" s="87">
        <f>SUM(Q21:S21)</f>
        <v>24057</v>
      </c>
      <c r="Q21" s="87">
        <v>10104</v>
      </c>
      <c r="R21" s="87">
        <v>13953</v>
      </c>
      <c r="S21" s="87">
        <v>0</v>
      </c>
      <c r="T21" s="88">
        <f>IF(D21&gt;0,P21/D21*100,"-")</f>
        <v>22.714997922725384</v>
      </c>
      <c r="U21" s="87">
        <v>2794</v>
      </c>
      <c r="V21" s="85" t="s">
        <v>263</v>
      </c>
      <c r="W21" s="85"/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46</v>
      </c>
      <c r="B22" s="86" t="s">
        <v>290</v>
      </c>
      <c r="C22" s="85" t="s">
        <v>291</v>
      </c>
      <c r="D22" s="87">
        <f>+SUM(E22,+I22)</f>
        <v>83806</v>
      </c>
      <c r="E22" s="87">
        <f>+SUM(G22+H22)</f>
        <v>795</v>
      </c>
      <c r="F22" s="106">
        <f>IF(D22&gt;0,E22/D22*100,"-")</f>
        <v>0.94861943058969522</v>
      </c>
      <c r="G22" s="87">
        <v>795</v>
      </c>
      <c r="H22" s="87">
        <v>0</v>
      </c>
      <c r="I22" s="87">
        <f>+SUM(K22,+M22,O22+P22)</f>
        <v>83011</v>
      </c>
      <c r="J22" s="88">
        <f>IF(D22&gt;0,I22/D22*100,"-")</f>
        <v>99.051380569410313</v>
      </c>
      <c r="K22" s="87">
        <v>72864</v>
      </c>
      <c r="L22" s="88">
        <f>IF(D22&gt;0,K22/D22*100,"-")</f>
        <v>86.94365558551894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10147</v>
      </c>
      <c r="Q22" s="87">
        <v>4645</v>
      </c>
      <c r="R22" s="87">
        <v>5502</v>
      </c>
      <c r="S22" s="87">
        <v>0</v>
      </c>
      <c r="T22" s="88">
        <f>IF(D22&gt;0,P22/D22*100,"-")</f>
        <v>12.107724983891369</v>
      </c>
      <c r="U22" s="87">
        <v>1950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46</v>
      </c>
      <c r="B23" s="86" t="s">
        <v>292</v>
      </c>
      <c r="C23" s="85" t="s">
        <v>293</v>
      </c>
      <c r="D23" s="87">
        <f>+SUM(E23,+I23)</f>
        <v>258345</v>
      </c>
      <c r="E23" s="87">
        <f>+SUM(G23+H23)</f>
        <v>4567</v>
      </c>
      <c r="F23" s="106">
        <f>IF(D23&gt;0,E23/D23*100,"-")</f>
        <v>1.767791132013393</v>
      </c>
      <c r="G23" s="87">
        <v>4567</v>
      </c>
      <c r="H23" s="87">
        <v>0</v>
      </c>
      <c r="I23" s="87">
        <f>+SUM(K23,+M23,O23+P23)</f>
        <v>253778</v>
      </c>
      <c r="J23" s="88">
        <f>IF(D23&gt;0,I23/D23*100,"-")</f>
        <v>98.2322088679866</v>
      </c>
      <c r="K23" s="87">
        <v>214780</v>
      </c>
      <c r="L23" s="88">
        <f>IF(D23&gt;0,K23/D23*100,"-")</f>
        <v>83.136890592037787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38998</v>
      </c>
      <c r="Q23" s="87">
        <v>10165</v>
      </c>
      <c r="R23" s="87">
        <v>28833</v>
      </c>
      <c r="S23" s="87">
        <v>0</v>
      </c>
      <c r="T23" s="88">
        <f>IF(D23&gt;0,P23/D23*100,"-")</f>
        <v>15.095318275948827</v>
      </c>
      <c r="U23" s="87">
        <v>13623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46</v>
      </c>
      <c r="B24" s="86" t="s">
        <v>294</v>
      </c>
      <c r="C24" s="85" t="s">
        <v>295</v>
      </c>
      <c r="D24" s="87">
        <f>+SUM(E24,+I24)</f>
        <v>154878</v>
      </c>
      <c r="E24" s="87">
        <f>+SUM(G24+H24)</f>
        <v>6262</v>
      </c>
      <c r="F24" s="106">
        <f>IF(D24&gt;0,E24/D24*100,"-")</f>
        <v>4.0431823758054728</v>
      </c>
      <c r="G24" s="87">
        <v>6262</v>
      </c>
      <c r="H24" s="87">
        <v>0</v>
      </c>
      <c r="I24" s="87">
        <f>+SUM(K24,+M24,O24+P24)</f>
        <v>148616</v>
      </c>
      <c r="J24" s="88">
        <f>IF(D24&gt;0,I24/D24*100,"-")</f>
        <v>95.956817624194528</v>
      </c>
      <c r="K24" s="87">
        <v>97930</v>
      </c>
      <c r="L24" s="88">
        <f>IF(D24&gt;0,K24/D24*100,"-")</f>
        <v>63.230413615878298</v>
      </c>
      <c r="M24" s="87">
        <v>0</v>
      </c>
      <c r="N24" s="88">
        <f>IF(D24&gt;0,M24/D24*100,"-")</f>
        <v>0</v>
      </c>
      <c r="O24" s="87">
        <v>776</v>
      </c>
      <c r="P24" s="87">
        <f>SUM(Q24:S24)</f>
        <v>49910</v>
      </c>
      <c r="Q24" s="87">
        <v>8799</v>
      </c>
      <c r="R24" s="87">
        <v>41111</v>
      </c>
      <c r="S24" s="87">
        <v>0</v>
      </c>
      <c r="T24" s="88">
        <f>IF(D24&gt;0,P24/D24*100,"-")</f>
        <v>32.225364480429761</v>
      </c>
      <c r="U24" s="87">
        <v>2559</v>
      </c>
      <c r="V24" s="85" t="s">
        <v>263</v>
      </c>
      <c r="W24" s="85"/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46</v>
      </c>
      <c r="B25" s="86" t="s">
        <v>296</v>
      </c>
      <c r="C25" s="85" t="s">
        <v>297</v>
      </c>
      <c r="D25" s="87">
        <f>+SUM(E25,+I25)</f>
        <v>65389</v>
      </c>
      <c r="E25" s="87">
        <f>+SUM(G25+H25)</f>
        <v>602</v>
      </c>
      <c r="F25" s="106">
        <f>IF(D25&gt;0,E25/D25*100,"-")</f>
        <v>0.92064414503968561</v>
      </c>
      <c r="G25" s="87">
        <v>602</v>
      </c>
      <c r="H25" s="87">
        <v>0</v>
      </c>
      <c r="I25" s="87">
        <f>+SUM(K25,+M25,O25+P25)</f>
        <v>64787</v>
      </c>
      <c r="J25" s="88">
        <f>IF(D25&gt;0,I25/D25*100,"-")</f>
        <v>99.079355854960312</v>
      </c>
      <c r="K25" s="87">
        <v>34663</v>
      </c>
      <c r="L25" s="88">
        <f>IF(D25&gt;0,K25/D25*100,"-")</f>
        <v>53.010445181911322</v>
      </c>
      <c r="M25" s="87">
        <v>0</v>
      </c>
      <c r="N25" s="88">
        <f>IF(D25&gt;0,M25/D25*100,"-")</f>
        <v>0</v>
      </c>
      <c r="O25" s="87">
        <v>1604</v>
      </c>
      <c r="P25" s="87">
        <f>SUM(Q25:S25)</f>
        <v>28520</v>
      </c>
      <c r="Q25" s="87">
        <v>4366</v>
      </c>
      <c r="R25" s="87">
        <v>18866</v>
      </c>
      <c r="S25" s="87">
        <v>5288</v>
      </c>
      <c r="T25" s="88">
        <f>IF(D25&gt;0,P25/D25*100,"-")</f>
        <v>43.615898698557857</v>
      </c>
      <c r="U25" s="87">
        <v>1258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46</v>
      </c>
      <c r="B26" s="86" t="s">
        <v>298</v>
      </c>
      <c r="C26" s="85" t="s">
        <v>299</v>
      </c>
      <c r="D26" s="87">
        <f>+SUM(E26,+I26)</f>
        <v>26195</v>
      </c>
      <c r="E26" s="87">
        <f>+SUM(G26+H26)</f>
        <v>1535</v>
      </c>
      <c r="F26" s="106">
        <f>IF(D26&gt;0,E26/D26*100,"-")</f>
        <v>5.8598969268944456</v>
      </c>
      <c r="G26" s="87">
        <v>1535</v>
      </c>
      <c r="H26" s="87">
        <v>0</v>
      </c>
      <c r="I26" s="87">
        <f>+SUM(K26,+M26,O26+P26)</f>
        <v>24660</v>
      </c>
      <c r="J26" s="88">
        <f>IF(D26&gt;0,I26/D26*100,"-")</f>
        <v>94.14010307310555</v>
      </c>
      <c r="K26" s="87">
        <v>17665</v>
      </c>
      <c r="L26" s="88">
        <f>IF(D26&gt;0,K26/D26*100,"-")</f>
        <v>67.436533689635425</v>
      </c>
      <c r="M26" s="87">
        <v>0</v>
      </c>
      <c r="N26" s="88">
        <f>IF(D26&gt;0,M26/D26*100,"-")</f>
        <v>0</v>
      </c>
      <c r="O26" s="87">
        <v>725</v>
      </c>
      <c r="P26" s="87">
        <f>SUM(Q26:S26)</f>
        <v>6270</v>
      </c>
      <c r="Q26" s="87">
        <v>3635</v>
      </c>
      <c r="R26" s="87">
        <v>2635</v>
      </c>
      <c r="S26" s="87">
        <v>0</v>
      </c>
      <c r="T26" s="88">
        <f>IF(D26&gt;0,P26/D26*100,"-")</f>
        <v>23.935865623210535</v>
      </c>
      <c r="U26" s="87">
        <v>538</v>
      </c>
      <c r="V26" s="85"/>
      <c r="W26" s="85"/>
      <c r="X26" s="85"/>
      <c r="Y26" s="85" t="s">
        <v>263</v>
      </c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46</v>
      </c>
      <c r="B27" s="86" t="s">
        <v>300</v>
      </c>
      <c r="C27" s="85" t="s">
        <v>301</v>
      </c>
      <c r="D27" s="87">
        <f>+SUM(E27,+I27)</f>
        <v>70786</v>
      </c>
      <c r="E27" s="87">
        <f>+SUM(G27+H27)</f>
        <v>0</v>
      </c>
      <c r="F27" s="106">
        <f>IF(D27&gt;0,E27/D27*100,"-")</f>
        <v>0</v>
      </c>
      <c r="G27" s="87">
        <v>0</v>
      </c>
      <c r="H27" s="87">
        <v>0</v>
      </c>
      <c r="I27" s="87">
        <f>+SUM(K27,+M27,O27+P27)</f>
        <v>70786</v>
      </c>
      <c r="J27" s="88">
        <f>IF(D27&gt;0,I27/D27*100,"-")</f>
        <v>100</v>
      </c>
      <c r="K27" s="87">
        <v>69761</v>
      </c>
      <c r="L27" s="88">
        <f>IF(D27&gt;0,K27/D27*100,"-")</f>
        <v>98.551973554092626</v>
      </c>
      <c r="M27" s="87">
        <v>0</v>
      </c>
      <c r="N27" s="88">
        <f>IF(D27&gt;0,M27/D27*100,"-")</f>
        <v>0</v>
      </c>
      <c r="O27" s="87">
        <v>544</v>
      </c>
      <c r="P27" s="87">
        <f>SUM(Q27:S27)</f>
        <v>481</v>
      </c>
      <c r="Q27" s="87">
        <v>236</v>
      </c>
      <c r="R27" s="87">
        <v>245</v>
      </c>
      <c r="S27" s="87">
        <v>0</v>
      </c>
      <c r="T27" s="88">
        <f>IF(D27&gt;0,P27/D27*100,"-")</f>
        <v>0.67951289803068404</v>
      </c>
      <c r="U27" s="87">
        <v>1434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46</v>
      </c>
      <c r="B28" s="86" t="s">
        <v>302</v>
      </c>
      <c r="C28" s="85" t="s">
        <v>303</v>
      </c>
      <c r="D28" s="87">
        <f>+SUM(E28,+I28)</f>
        <v>37657</v>
      </c>
      <c r="E28" s="87">
        <f>+SUM(G28+H28)</f>
        <v>10713</v>
      </c>
      <c r="F28" s="106">
        <f>IF(D28&gt;0,E28/D28*100,"-")</f>
        <v>28.44889396393765</v>
      </c>
      <c r="G28" s="87">
        <v>10713</v>
      </c>
      <c r="H28" s="87">
        <v>0</v>
      </c>
      <c r="I28" s="87">
        <f>+SUM(K28,+M28,O28+P28)</f>
        <v>26944</v>
      </c>
      <c r="J28" s="88">
        <f>IF(D28&gt;0,I28/D28*100,"-")</f>
        <v>71.55110603606235</v>
      </c>
      <c r="K28" s="87">
        <v>9640</v>
      </c>
      <c r="L28" s="88">
        <f>IF(D28&gt;0,K28/D28*100,"-")</f>
        <v>25.599490134636323</v>
      </c>
      <c r="M28" s="87">
        <v>155</v>
      </c>
      <c r="N28" s="88">
        <f>IF(D28&gt;0,M28/D28*100,"-")</f>
        <v>0.41161005921873756</v>
      </c>
      <c r="O28" s="87">
        <v>5208</v>
      </c>
      <c r="P28" s="87">
        <f>SUM(Q28:S28)</f>
        <v>11941</v>
      </c>
      <c r="Q28" s="87">
        <v>1365</v>
      </c>
      <c r="R28" s="87">
        <v>10576</v>
      </c>
      <c r="S28" s="87">
        <v>0</v>
      </c>
      <c r="T28" s="88">
        <f>IF(D28&gt;0,P28/D28*100,"-")</f>
        <v>31.709907852457707</v>
      </c>
      <c r="U28" s="87">
        <v>500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46</v>
      </c>
      <c r="B29" s="86" t="s">
        <v>304</v>
      </c>
      <c r="C29" s="85" t="s">
        <v>305</v>
      </c>
      <c r="D29" s="87">
        <f>+SUM(E29,+I29)</f>
        <v>53282</v>
      </c>
      <c r="E29" s="87">
        <f>+SUM(G29+H29)</f>
        <v>2631</v>
      </c>
      <c r="F29" s="106">
        <f>IF(D29&gt;0,E29/D29*100,"-")</f>
        <v>4.9378777072932696</v>
      </c>
      <c r="G29" s="87">
        <v>2631</v>
      </c>
      <c r="H29" s="87">
        <v>0</v>
      </c>
      <c r="I29" s="87">
        <f>+SUM(K29,+M29,O29+P29)</f>
        <v>50651</v>
      </c>
      <c r="J29" s="88">
        <f>IF(D29&gt;0,I29/D29*100,"-")</f>
        <v>95.062122292706732</v>
      </c>
      <c r="K29" s="87">
        <v>28376</v>
      </c>
      <c r="L29" s="88">
        <f>IF(D29&gt;0,K29/D29*100,"-")</f>
        <v>53.25625914943133</v>
      </c>
      <c r="M29" s="87">
        <v>0</v>
      </c>
      <c r="N29" s="88">
        <f>IF(D29&gt;0,M29/D29*100,"-")</f>
        <v>0</v>
      </c>
      <c r="O29" s="87">
        <v>5895</v>
      </c>
      <c r="P29" s="87">
        <f>SUM(Q29:S29)</f>
        <v>16380</v>
      </c>
      <c r="Q29" s="87">
        <v>5454</v>
      </c>
      <c r="R29" s="87">
        <v>10926</v>
      </c>
      <c r="S29" s="87">
        <v>0</v>
      </c>
      <c r="T29" s="88">
        <f>IF(D29&gt;0,P29/D29*100,"-")</f>
        <v>30.74208926091363</v>
      </c>
      <c r="U29" s="87">
        <v>408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46</v>
      </c>
      <c r="B30" s="86" t="s">
        <v>306</v>
      </c>
      <c r="C30" s="85" t="s">
        <v>307</v>
      </c>
      <c r="D30" s="87">
        <f>+SUM(E30,+I30)</f>
        <v>99903</v>
      </c>
      <c r="E30" s="87">
        <f>+SUM(G30+H30)</f>
        <v>12132</v>
      </c>
      <c r="F30" s="106">
        <f>IF(D30&gt;0,E30/D30*100,"-")</f>
        <v>12.143779466082099</v>
      </c>
      <c r="G30" s="87">
        <v>12132</v>
      </c>
      <c r="H30" s="87">
        <v>0</v>
      </c>
      <c r="I30" s="87">
        <f>+SUM(K30,+M30,O30+P30)</f>
        <v>87771</v>
      </c>
      <c r="J30" s="88">
        <f>IF(D30&gt;0,I30/D30*100,"-")</f>
        <v>87.856220533917906</v>
      </c>
      <c r="K30" s="87">
        <v>29298</v>
      </c>
      <c r="L30" s="88">
        <f>IF(D30&gt;0,K30/D30*100,"-")</f>
        <v>29.326446653253658</v>
      </c>
      <c r="M30" s="87">
        <v>5274</v>
      </c>
      <c r="N30" s="88">
        <f>IF(D30&gt;0,M30/D30*100,"-")</f>
        <v>5.2791207471247112</v>
      </c>
      <c r="O30" s="87">
        <v>14720</v>
      </c>
      <c r="P30" s="87">
        <f>SUM(Q30:S30)</f>
        <v>38479</v>
      </c>
      <c r="Q30" s="87">
        <v>14754</v>
      </c>
      <c r="R30" s="87">
        <v>23725</v>
      </c>
      <c r="S30" s="87">
        <v>0</v>
      </c>
      <c r="T30" s="88">
        <f>IF(D30&gt;0,P30/D30*100,"-")</f>
        <v>38.51636087004394</v>
      </c>
      <c r="U30" s="87">
        <v>4237</v>
      </c>
      <c r="V30" s="85"/>
      <c r="W30" s="85"/>
      <c r="X30" s="85"/>
      <c r="Y30" s="85" t="s">
        <v>263</v>
      </c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46</v>
      </c>
      <c r="B31" s="86" t="s">
        <v>308</v>
      </c>
      <c r="C31" s="85" t="s">
        <v>309</v>
      </c>
      <c r="D31" s="87">
        <f>+SUM(E31,+I31)</f>
        <v>52185</v>
      </c>
      <c r="E31" s="87">
        <f>+SUM(G31+H31)</f>
        <v>896</v>
      </c>
      <c r="F31" s="106">
        <f>IF(D31&gt;0,E31/D31*100,"-")</f>
        <v>1.7169684775318577</v>
      </c>
      <c r="G31" s="87">
        <v>896</v>
      </c>
      <c r="H31" s="87">
        <v>0</v>
      </c>
      <c r="I31" s="87">
        <f>+SUM(K31,+M31,O31+P31)</f>
        <v>51289</v>
      </c>
      <c r="J31" s="88">
        <f>IF(D31&gt;0,I31/D31*100,"-")</f>
        <v>98.28303152246815</v>
      </c>
      <c r="K31" s="87">
        <v>20074</v>
      </c>
      <c r="L31" s="88">
        <f>IF(D31&gt;0,K31/D31*100,"-")</f>
        <v>38.466992430775129</v>
      </c>
      <c r="M31" s="87">
        <v>0</v>
      </c>
      <c r="N31" s="88">
        <f>IF(D31&gt;0,M31/D31*100,"-")</f>
        <v>0</v>
      </c>
      <c r="O31" s="87">
        <v>5543</v>
      </c>
      <c r="P31" s="87">
        <f>SUM(Q31:S31)</f>
        <v>25672</v>
      </c>
      <c r="Q31" s="87">
        <v>11828</v>
      </c>
      <c r="R31" s="87">
        <v>13844</v>
      </c>
      <c r="S31" s="87">
        <v>0</v>
      </c>
      <c r="T31" s="88">
        <f>IF(D31&gt;0,P31/D31*100,"-")</f>
        <v>49.194212896426173</v>
      </c>
      <c r="U31" s="87">
        <v>4362</v>
      </c>
      <c r="V31" s="85"/>
      <c r="W31" s="85"/>
      <c r="X31" s="85"/>
      <c r="Y31" s="85" t="s">
        <v>263</v>
      </c>
      <c r="Z31" s="85"/>
      <c r="AA31" s="85"/>
      <c r="AB31" s="85"/>
      <c r="AC31" s="85" t="s">
        <v>263</v>
      </c>
      <c r="AD31" s="184" t="s">
        <v>262</v>
      </c>
    </row>
    <row r="32" spans="1:30" ht="13.5" customHeight="1">
      <c r="A32" s="85" t="s">
        <v>46</v>
      </c>
      <c r="B32" s="86" t="s">
        <v>310</v>
      </c>
      <c r="C32" s="85" t="s">
        <v>311</v>
      </c>
      <c r="D32" s="87">
        <f>+SUM(E32,+I32)</f>
        <v>37168</v>
      </c>
      <c r="E32" s="87">
        <f>+SUM(G32+H32)</f>
        <v>2919</v>
      </c>
      <c r="F32" s="106">
        <f>IF(D32&gt;0,E32/D32*100,"-")</f>
        <v>7.8535299182092118</v>
      </c>
      <c r="G32" s="87">
        <v>2919</v>
      </c>
      <c r="H32" s="87">
        <v>0</v>
      </c>
      <c r="I32" s="87">
        <f>+SUM(K32,+M32,O32+P32)</f>
        <v>34249</v>
      </c>
      <c r="J32" s="88">
        <f>IF(D32&gt;0,I32/D32*100,"-")</f>
        <v>92.146470081790781</v>
      </c>
      <c r="K32" s="87">
        <v>14266</v>
      </c>
      <c r="L32" s="88">
        <f>IF(D32&gt;0,K32/D32*100,"-")</f>
        <v>38.382479552303053</v>
      </c>
      <c r="M32" s="87">
        <v>0</v>
      </c>
      <c r="N32" s="88">
        <f>IF(D32&gt;0,M32/D32*100,"-")</f>
        <v>0</v>
      </c>
      <c r="O32" s="87">
        <v>6775</v>
      </c>
      <c r="P32" s="87">
        <f>SUM(Q32:S32)</f>
        <v>13208</v>
      </c>
      <c r="Q32" s="87">
        <v>6641</v>
      </c>
      <c r="R32" s="87">
        <v>6567</v>
      </c>
      <c r="S32" s="87">
        <v>0</v>
      </c>
      <c r="T32" s="88">
        <f>IF(D32&gt;0,P32/D32*100,"-")</f>
        <v>35.535944898837712</v>
      </c>
      <c r="U32" s="87">
        <v>1742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46</v>
      </c>
      <c r="B33" s="86" t="s">
        <v>312</v>
      </c>
      <c r="C33" s="85" t="s">
        <v>313</v>
      </c>
      <c r="D33" s="87">
        <f>+SUM(E33,+I33)</f>
        <v>39993</v>
      </c>
      <c r="E33" s="87">
        <f>+SUM(G33+H33)</f>
        <v>790</v>
      </c>
      <c r="F33" s="106">
        <f>IF(D33&gt;0,E33/D33*100,"-")</f>
        <v>1.9753456854949618</v>
      </c>
      <c r="G33" s="87">
        <v>790</v>
      </c>
      <c r="H33" s="87">
        <v>0</v>
      </c>
      <c r="I33" s="87">
        <f>+SUM(K33,+M33,O33+P33)</f>
        <v>39203</v>
      </c>
      <c r="J33" s="88">
        <f>IF(D33&gt;0,I33/D33*100,"-")</f>
        <v>98.024654314505028</v>
      </c>
      <c r="K33" s="87">
        <v>26844</v>
      </c>
      <c r="L33" s="88">
        <f>IF(D33&gt;0,K33/D33*100,"-")</f>
        <v>67.12174630560348</v>
      </c>
      <c r="M33" s="87">
        <v>0</v>
      </c>
      <c r="N33" s="88">
        <f>IF(D33&gt;0,M33/D33*100,"-")</f>
        <v>0</v>
      </c>
      <c r="O33" s="87">
        <v>6075</v>
      </c>
      <c r="P33" s="87">
        <f>SUM(Q33:S33)</f>
        <v>6284</v>
      </c>
      <c r="Q33" s="87">
        <v>1371</v>
      </c>
      <c r="R33" s="87">
        <v>4913</v>
      </c>
      <c r="S33" s="87">
        <v>0</v>
      </c>
      <c r="T33" s="88">
        <f>IF(D33&gt;0,P33/D33*100,"-")</f>
        <v>15.71274973120296</v>
      </c>
      <c r="U33" s="87">
        <v>1872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46</v>
      </c>
      <c r="B34" s="86" t="s">
        <v>314</v>
      </c>
      <c r="C34" s="85" t="s">
        <v>315</v>
      </c>
      <c r="D34" s="87">
        <f>+SUM(E34,+I34)</f>
        <v>38129</v>
      </c>
      <c r="E34" s="87">
        <f>+SUM(G34+H34)</f>
        <v>4442</v>
      </c>
      <c r="F34" s="106">
        <f>IF(D34&gt;0,E34/D34*100,"-")</f>
        <v>11.649925253743868</v>
      </c>
      <c r="G34" s="87">
        <v>4442</v>
      </c>
      <c r="H34" s="87">
        <v>0</v>
      </c>
      <c r="I34" s="87">
        <f>+SUM(K34,+M34,O34+P34)</f>
        <v>33687</v>
      </c>
      <c r="J34" s="88">
        <f>IF(D34&gt;0,I34/D34*100,"-")</f>
        <v>88.350074746256141</v>
      </c>
      <c r="K34" s="87">
        <v>4256</v>
      </c>
      <c r="L34" s="88">
        <f>IF(D34&gt;0,K34/D34*100,"-")</f>
        <v>11.162107582155315</v>
      </c>
      <c r="M34" s="87">
        <v>397</v>
      </c>
      <c r="N34" s="88">
        <f>IF(D34&gt;0,M34/D34*100,"-")</f>
        <v>1.041202234519657</v>
      </c>
      <c r="O34" s="87">
        <v>5567</v>
      </c>
      <c r="P34" s="87">
        <f>SUM(Q34:S34)</f>
        <v>23467</v>
      </c>
      <c r="Q34" s="87">
        <v>10122</v>
      </c>
      <c r="R34" s="87">
        <v>13345</v>
      </c>
      <c r="S34" s="87">
        <v>0</v>
      </c>
      <c r="T34" s="88">
        <f>IF(D34&gt;0,P34/D34*100,"-")</f>
        <v>61.546329565422639</v>
      </c>
      <c r="U34" s="87">
        <v>734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46</v>
      </c>
      <c r="B35" s="86" t="s">
        <v>316</v>
      </c>
      <c r="C35" s="85" t="s">
        <v>317</v>
      </c>
      <c r="D35" s="87">
        <f>+SUM(E35,+I35)</f>
        <v>93837</v>
      </c>
      <c r="E35" s="87">
        <f>+SUM(G35+H35)</f>
        <v>2186</v>
      </c>
      <c r="F35" s="106">
        <f>IF(D35&gt;0,E35/D35*100,"-")</f>
        <v>2.3295714909896947</v>
      </c>
      <c r="G35" s="87">
        <v>2186</v>
      </c>
      <c r="H35" s="87">
        <v>0</v>
      </c>
      <c r="I35" s="87">
        <f>+SUM(K35,+M35,O35+P35)</f>
        <v>91651</v>
      </c>
      <c r="J35" s="88">
        <f>IF(D35&gt;0,I35/D35*100,"-")</f>
        <v>97.670428509010307</v>
      </c>
      <c r="K35" s="87">
        <v>39318</v>
      </c>
      <c r="L35" s="88">
        <f>IF(D35&gt;0,K35/D35*100,"-")</f>
        <v>41.900316506282174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52333</v>
      </c>
      <c r="Q35" s="87">
        <v>24782</v>
      </c>
      <c r="R35" s="87">
        <v>27551</v>
      </c>
      <c r="S35" s="87">
        <v>0</v>
      </c>
      <c r="T35" s="88">
        <f>IF(D35&gt;0,P35/D35*100,"-")</f>
        <v>55.770112002728133</v>
      </c>
      <c r="U35" s="87">
        <v>3225</v>
      </c>
      <c r="V35" s="85"/>
      <c r="W35" s="85"/>
      <c r="X35" s="85"/>
      <c r="Y35" s="85" t="s">
        <v>263</v>
      </c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46</v>
      </c>
      <c r="B36" s="86" t="s">
        <v>318</v>
      </c>
      <c r="C36" s="85" t="s">
        <v>319</v>
      </c>
      <c r="D36" s="87">
        <f>+SUM(E36,+I36)</f>
        <v>31601</v>
      </c>
      <c r="E36" s="87">
        <f>+SUM(G36+H36)</f>
        <v>10735</v>
      </c>
      <c r="F36" s="106">
        <f>IF(D36&gt;0,E36/D36*100,"-")</f>
        <v>33.970443973291985</v>
      </c>
      <c r="G36" s="87">
        <v>10735</v>
      </c>
      <c r="H36" s="87">
        <v>0</v>
      </c>
      <c r="I36" s="87">
        <f>+SUM(K36,+M36,O36+P36)</f>
        <v>20866</v>
      </c>
      <c r="J36" s="88">
        <f>IF(D36&gt;0,I36/D36*100,"-")</f>
        <v>66.029556026708008</v>
      </c>
      <c r="K36" s="87">
        <v>4206</v>
      </c>
      <c r="L36" s="88">
        <f>IF(D36&gt;0,K36/D36*100,"-")</f>
        <v>13.309705389069967</v>
      </c>
      <c r="M36" s="87">
        <v>0</v>
      </c>
      <c r="N36" s="88">
        <f>IF(D36&gt;0,M36/D36*100,"-")</f>
        <v>0</v>
      </c>
      <c r="O36" s="87">
        <v>1602</v>
      </c>
      <c r="P36" s="87">
        <f>SUM(Q36:S36)</f>
        <v>15058</v>
      </c>
      <c r="Q36" s="87">
        <v>1722</v>
      </c>
      <c r="R36" s="87">
        <v>13336</v>
      </c>
      <c r="S36" s="87">
        <v>0</v>
      </c>
      <c r="T36" s="88">
        <f>IF(D36&gt;0,P36/D36*100,"-")</f>
        <v>47.650390810417392</v>
      </c>
      <c r="U36" s="87">
        <v>1388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46</v>
      </c>
      <c r="B37" s="86" t="s">
        <v>320</v>
      </c>
      <c r="C37" s="85" t="s">
        <v>321</v>
      </c>
      <c r="D37" s="87">
        <f>+SUM(E37,+I37)</f>
        <v>46786</v>
      </c>
      <c r="E37" s="87">
        <f>+SUM(G37+H37)</f>
        <v>12519</v>
      </c>
      <c r="F37" s="106">
        <f>IF(D37&gt;0,E37/D37*100,"-")</f>
        <v>26.758004531270036</v>
      </c>
      <c r="G37" s="87">
        <v>12519</v>
      </c>
      <c r="H37" s="87">
        <v>0</v>
      </c>
      <c r="I37" s="87">
        <f>+SUM(K37,+M37,O37+P37)</f>
        <v>34267</v>
      </c>
      <c r="J37" s="88">
        <f>IF(D37&gt;0,I37/D37*100,"-")</f>
        <v>73.241995468729954</v>
      </c>
      <c r="K37" s="87">
        <v>1352</v>
      </c>
      <c r="L37" s="88">
        <f>IF(D37&gt;0,K37/D37*100,"-")</f>
        <v>2.8897533450177404</v>
      </c>
      <c r="M37" s="87">
        <v>0</v>
      </c>
      <c r="N37" s="88">
        <f>IF(D37&gt;0,M37/D37*100,"-")</f>
        <v>0</v>
      </c>
      <c r="O37" s="87">
        <v>1869</v>
      </c>
      <c r="P37" s="87">
        <f>SUM(Q37:S37)</f>
        <v>31046</v>
      </c>
      <c r="Q37" s="87">
        <v>6124</v>
      </c>
      <c r="R37" s="87">
        <v>24922</v>
      </c>
      <c r="S37" s="87">
        <v>0</v>
      </c>
      <c r="T37" s="88">
        <f>IF(D37&gt;0,P37/D37*100,"-")</f>
        <v>66.357457359039032</v>
      </c>
      <c r="U37" s="87">
        <v>4089</v>
      </c>
      <c r="V37" s="85"/>
      <c r="W37" s="85"/>
      <c r="X37" s="85"/>
      <c r="Y37" s="85" t="s">
        <v>263</v>
      </c>
      <c r="Z37" s="85"/>
      <c r="AA37" s="85"/>
      <c r="AB37" s="85"/>
      <c r="AC37" s="85" t="s">
        <v>263</v>
      </c>
      <c r="AD37" s="184" t="s">
        <v>262</v>
      </c>
    </row>
    <row r="38" spans="1:30" ht="13.5" customHeight="1">
      <c r="A38" s="85" t="s">
        <v>46</v>
      </c>
      <c r="B38" s="86" t="s">
        <v>322</v>
      </c>
      <c r="C38" s="85" t="s">
        <v>323</v>
      </c>
      <c r="D38" s="87">
        <f>+SUM(E38,+I38)</f>
        <v>53502</v>
      </c>
      <c r="E38" s="87">
        <f>+SUM(G38+H38)</f>
        <v>3543</v>
      </c>
      <c r="F38" s="106">
        <f>IF(D38&gt;0,E38/D38*100,"-")</f>
        <v>6.6221823483234274</v>
      </c>
      <c r="G38" s="87">
        <v>3543</v>
      </c>
      <c r="H38" s="87">
        <v>0</v>
      </c>
      <c r="I38" s="87">
        <f>+SUM(K38,+M38,O38+P38)</f>
        <v>49959</v>
      </c>
      <c r="J38" s="88">
        <f>IF(D38&gt;0,I38/D38*100,"-")</f>
        <v>93.37781765167658</v>
      </c>
      <c r="K38" s="87">
        <v>39741</v>
      </c>
      <c r="L38" s="88">
        <f>IF(D38&gt;0,K38/D38*100,"-")</f>
        <v>74.279466188179882</v>
      </c>
      <c r="M38" s="87">
        <v>1351</v>
      </c>
      <c r="N38" s="88">
        <f>IF(D38&gt;0,M38/D38*100,"-")</f>
        <v>2.5251392471309484</v>
      </c>
      <c r="O38" s="87">
        <v>4272</v>
      </c>
      <c r="P38" s="87">
        <f>SUM(Q38:S38)</f>
        <v>4595</v>
      </c>
      <c r="Q38" s="87">
        <v>1524</v>
      </c>
      <c r="R38" s="87">
        <v>3071</v>
      </c>
      <c r="S38" s="87">
        <v>0</v>
      </c>
      <c r="T38" s="88">
        <f>IF(D38&gt;0,P38/D38*100,"-")</f>
        <v>8.5884639826548543</v>
      </c>
      <c r="U38" s="87">
        <v>1015</v>
      </c>
      <c r="V38" s="85"/>
      <c r="W38" s="85"/>
      <c r="X38" s="85"/>
      <c r="Y38" s="85" t="s">
        <v>263</v>
      </c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46</v>
      </c>
      <c r="B39" s="86" t="s">
        <v>324</v>
      </c>
      <c r="C39" s="85" t="s">
        <v>325</v>
      </c>
      <c r="D39" s="87">
        <f>+SUM(E39,+I39)</f>
        <v>48190</v>
      </c>
      <c r="E39" s="87">
        <f>+SUM(G39+H39)</f>
        <v>3562</v>
      </c>
      <c r="F39" s="106">
        <f>IF(D39&gt;0,E39/D39*100,"-")</f>
        <v>7.3915750155633955</v>
      </c>
      <c r="G39" s="87">
        <v>3562</v>
      </c>
      <c r="H39" s="87">
        <v>0</v>
      </c>
      <c r="I39" s="87">
        <f>+SUM(K39,+M39,O39+P39)</f>
        <v>44628</v>
      </c>
      <c r="J39" s="88">
        <f>IF(D39&gt;0,I39/D39*100,"-")</f>
        <v>92.60842498443661</v>
      </c>
      <c r="K39" s="87">
        <v>20006</v>
      </c>
      <c r="L39" s="88">
        <f>IF(D39&gt;0,K39/D39*100,"-")</f>
        <v>41.514837103133431</v>
      </c>
      <c r="M39" s="87">
        <v>0</v>
      </c>
      <c r="N39" s="88">
        <f>IF(D39&gt;0,M39/D39*100,"-")</f>
        <v>0</v>
      </c>
      <c r="O39" s="87">
        <v>3208</v>
      </c>
      <c r="P39" s="87">
        <f>SUM(Q39:S39)</f>
        <v>21414</v>
      </c>
      <c r="Q39" s="87">
        <v>5115</v>
      </c>
      <c r="R39" s="87">
        <v>16299</v>
      </c>
      <c r="S39" s="87">
        <v>0</v>
      </c>
      <c r="T39" s="88">
        <f>IF(D39&gt;0,P39/D39*100,"-")</f>
        <v>44.436605104793529</v>
      </c>
      <c r="U39" s="87">
        <v>2229</v>
      </c>
      <c r="V39" s="85" t="s">
        <v>263</v>
      </c>
      <c r="W39" s="85"/>
      <c r="X39" s="85"/>
      <c r="Y39" s="85"/>
      <c r="Z39" s="85" t="s">
        <v>263</v>
      </c>
      <c r="AA39" s="85"/>
      <c r="AB39" s="85"/>
      <c r="AC39" s="85"/>
      <c r="AD39" s="184" t="s">
        <v>262</v>
      </c>
    </row>
    <row r="40" spans="1:30" ht="13.5" customHeight="1">
      <c r="A40" s="85" t="s">
        <v>46</v>
      </c>
      <c r="B40" s="86" t="s">
        <v>326</v>
      </c>
      <c r="C40" s="85" t="s">
        <v>327</v>
      </c>
      <c r="D40" s="87">
        <f>+SUM(E40,+I40)</f>
        <v>30556</v>
      </c>
      <c r="E40" s="87">
        <f>+SUM(G40+H40)</f>
        <v>3197</v>
      </c>
      <c r="F40" s="106">
        <f>IF(D40&gt;0,E40/D40*100,"-")</f>
        <v>10.462756905354103</v>
      </c>
      <c r="G40" s="87">
        <v>3197</v>
      </c>
      <c r="H40" s="87">
        <v>0</v>
      </c>
      <c r="I40" s="87">
        <f>+SUM(K40,+M40,O40+P40)</f>
        <v>27359</v>
      </c>
      <c r="J40" s="88">
        <f>IF(D40&gt;0,I40/D40*100,"-")</f>
        <v>89.537243094645888</v>
      </c>
      <c r="K40" s="87">
        <v>7244</v>
      </c>
      <c r="L40" s="88">
        <f>IF(D40&gt;0,K40/D40*100,"-")</f>
        <v>23.707291530305014</v>
      </c>
      <c r="M40" s="87">
        <v>0</v>
      </c>
      <c r="N40" s="88">
        <f>IF(D40&gt;0,M40/D40*100,"-")</f>
        <v>0</v>
      </c>
      <c r="O40" s="87">
        <v>3344</v>
      </c>
      <c r="P40" s="87">
        <f>SUM(Q40:S40)</f>
        <v>16771</v>
      </c>
      <c r="Q40" s="87">
        <v>4380</v>
      </c>
      <c r="R40" s="87">
        <v>12391</v>
      </c>
      <c r="S40" s="87">
        <v>0</v>
      </c>
      <c r="T40" s="88">
        <f>IF(D40&gt;0,P40/D40*100,"-")</f>
        <v>54.886110747480032</v>
      </c>
      <c r="U40" s="87">
        <v>840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 t="s">
        <v>46</v>
      </c>
      <c r="B41" s="86" t="s">
        <v>328</v>
      </c>
      <c r="C41" s="85" t="s">
        <v>329</v>
      </c>
      <c r="D41" s="87">
        <f>+SUM(E41,+I41)</f>
        <v>15479</v>
      </c>
      <c r="E41" s="87">
        <f>+SUM(G41+H41)</f>
        <v>2304</v>
      </c>
      <c r="F41" s="106">
        <f>IF(D41&gt;0,E41/D41*100,"-")</f>
        <v>14.884682473027974</v>
      </c>
      <c r="G41" s="87">
        <v>2304</v>
      </c>
      <c r="H41" s="87">
        <v>0</v>
      </c>
      <c r="I41" s="87">
        <f>+SUM(K41,+M41,O41+P41)</f>
        <v>13175</v>
      </c>
      <c r="J41" s="88">
        <f>IF(D41&gt;0,I41/D41*100,"-")</f>
        <v>85.115317526972021</v>
      </c>
      <c r="K41" s="87">
        <v>7045</v>
      </c>
      <c r="L41" s="88">
        <f>IF(D41&gt;0,K41/D41*100,"-")</f>
        <v>45.513276051424512</v>
      </c>
      <c r="M41" s="87">
        <v>63</v>
      </c>
      <c r="N41" s="88">
        <f>IF(D41&gt;0,M41/D41*100,"-")</f>
        <v>0.40700303637185864</v>
      </c>
      <c r="O41" s="87">
        <v>0</v>
      </c>
      <c r="P41" s="87">
        <f>SUM(Q41:S41)</f>
        <v>6067</v>
      </c>
      <c r="Q41" s="87">
        <v>3137</v>
      </c>
      <c r="R41" s="87">
        <v>2930</v>
      </c>
      <c r="S41" s="87">
        <v>0</v>
      </c>
      <c r="T41" s="88">
        <f>IF(D41&gt;0,P41/D41*100,"-")</f>
        <v>39.195038439175654</v>
      </c>
      <c r="U41" s="87">
        <v>1064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46</v>
      </c>
      <c r="B42" s="86" t="s">
        <v>330</v>
      </c>
      <c r="C42" s="85" t="s">
        <v>331</v>
      </c>
      <c r="D42" s="87">
        <f>+SUM(E42,+I42)</f>
        <v>17545</v>
      </c>
      <c r="E42" s="87">
        <f>+SUM(G42+H42)</f>
        <v>1424</v>
      </c>
      <c r="F42" s="106">
        <f>IF(D42&gt;0,E42/D42*100,"-")</f>
        <v>8.1162724422912511</v>
      </c>
      <c r="G42" s="87">
        <v>1424</v>
      </c>
      <c r="H42" s="87">
        <v>0</v>
      </c>
      <c r="I42" s="87">
        <f>+SUM(K42,+M42,O42+P42)</f>
        <v>16121</v>
      </c>
      <c r="J42" s="88">
        <f>IF(D42&gt;0,I42/D42*100,"-")</f>
        <v>91.883727557708752</v>
      </c>
      <c r="K42" s="87">
        <v>8986</v>
      </c>
      <c r="L42" s="88">
        <f>IF(D42&gt;0,K42/D42*100,"-")</f>
        <v>51.216870903391275</v>
      </c>
      <c r="M42" s="87">
        <v>0</v>
      </c>
      <c r="N42" s="88">
        <f>IF(D42&gt;0,M42/D42*100,"-")</f>
        <v>0</v>
      </c>
      <c r="O42" s="87">
        <v>3232</v>
      </c>
      <c r="P42" s="87">
        <f>SUM(Q42:S42)</f>
        <v>3903</v>
      </c>
      <c r="Q42" s="87">
        <v>1145</v>
      </c>
      <c r="R42" s="87">
        <v>2758</v>
      </c>
      <c r="S42" s="87">
        <v>0</v>
      </c>
      <c r="T42" s="88">
        <f>IF(D42&gt;0,P42/D42*100,"-")</f>
        <v>22.245654032487888</v>
      </c>
      <c r="U42" s="87">
        <v>121</v>
      </c>
      <c r="V42" s="85"/>
      <c r="W42" s="85"/>
      <c r="X42" s="85"/>
      <c r="Y42" s="85" t="s">
        <v>263</v>
      </c>
      <c r="Z42" s="85"/>
      <c r="AA42" s="85"/>
      <c r="AB42" s="85"/>
      <c r="AC42" s="85" t="s">
        <v>263</v>
      </c>
      <c r="AD42" s="184" t="s">
        <v>262</v>
      </c>
    </row>
    <row r="43" spans="1:30" ht="13.5" customHeight="1">
      <c r="A43" s="85" t="s">
        <v>46</v>
      </c>
      <c r="B43" s="86" t="s">
        <v>332</v>
      </c>
      <c r="C43" s="85" t="s">
        <v>333</v>
      </c>
      <c r="D43" s="87">
        <f>+SUM(E43,+I43)</f>
        <v>38123</v>
      </c>
      <c r="E43" s="87">
        <f>+SUM(G43+H43)</f>
        <v>1364</v>
      </c>
      <c r="F43" s="106">
        <f>IF(D43&gt;0,E43/D43*100,"-")</f>
        <v>3.5778926107599087</v>
      </c>
      <c r="G43" s="87">
        <v>1364</v>
      </c>
      <c r="H43" s="87">
        <v>0</v>
      </c>
      <c r="I43" s="87">
        <f>+SUM(K43,+M43,O43+P43)</f>
        <v>36759</v>
      </c>
      <c r="J43" s="88">
        <f>IF(D43&gt;0,I43/D43*100,"-")</f>
        <v>96.422107389240082</v>
      </c>
      <c r="K43" s="87">
        <v>35147</v>
      </c>
      <c r="L43" s="88">
        <f>IF(D43&gt;0,K43/D43*100,"-")</f>
        <v>92.193688849251103</v>
      </c>
      <c r="M43" s="87">
        <v>0</v>
      </c>
      <c r="N43" s="88">
        <f>IF(D43&gt;0,M43/D43*100,"-")</f>
        <v>0</v>
      </c>
      <c r="O43" s="87">
        <v>0</v>
      </c>
      <c r="P43" s="87">
        <f>SUM(Q43:S43)</f>
        <v>1612</v>
      </c>
      <c r="Q43" s="87">
        <v>350</v>
      </c>
      <c r="R43" s="87">
        <v>1262</v>
      </c>
      <c r="S43" s="87">
        <v>0</v>
      </c>
      <c r="T43" s="88">
        <f>IF(D43&gt;0,P43/D43*100,"-")</f>
        <v>4.2284185399889829</v>
      </c>
      <c r="U43" s="87">
        <v>444</v>
      </c>
      <c r="V43" s="85" t="s">
        <v>263</v>
      </c>
      <c r="W43" s="85"/>
      <c r="X43" s="85"/>
      <c r="Y43" s="85"/>
      <c r="Z43" s="85"/>
      <c r="AA43" s="85"/>
      <c r="AB43" s="85"/>
      <c r="AC43" s="85" t="s">
        <v>263</v>
      </c>
      <c r="AD43" s="184" t="s">
        <v>262</v>
      </c>
    </row>
    <row r="44" spans="1:30" ht="13.5" customHeight="1">
      <c r="A44" s="85" t="s">
        <v>46</v>
      </c>
      <c r="B44" s="86" t="s">
        <v>334</v>
      </c>
      <c r="C44" s="85" t="s">
        <v>335</v>
      </c>
      <c r="D44" s="87">
        <f>+SUM(E44,+I44)</f>
        <v>14633</v>
      </c>
      <c r="E44" s="87">
        <f>+SUM(G44+H44)</f>
        <v>1645</v>
      </c>
      <c r="F44" s="106">
        <f>IF(D44&gt;0,E44/D44*100,"-")</f>
        <v>11.241713934258184</v>
      </c>
      <c r="G44" s="87">
        <v>1606</v>
      </c>
      <c r="H44" s="87">
        <v>39</v>
      </c>
      <c r="I44" s="87">
        <f>+SUM(K44,+M44,O44+P44)</f>
        <v>12988</v>
      </c>
      <c r="J44" s="88">
        <f>IF(D44&gt;0,I44/D44*100,"-")</f>
        <v>88.758286065741814</v>
      </c>
      <c r="K44" s="87">
        <v>0</v>
      </c>
      <c r="L44" s="88">
        <f>IF(D44&gt;0,K44/D44*100,"-")</f>
        <v>0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12988</v>
      </c>
      <c r="Q44" s="87">
        <v>4001</v>
      </c>
      <c r="R44" s="87">
        <v>8987</v>
      </c>
      <c r="S44" s="87">
        <v>0</v>
      </c>
      <c r="T44" s="88">
        <f>IF(D44&gt;0,P44/D44*100,"-")</f>
        <v>88.758286065741814</v>
      </c>
      <c r="U44" s="87">
        <v>123</v>
      </c>
      <c r="V44" s="85" t="s">
        <v>263</v>
      </c>
      <c r="W44" s="85"/>
      <c r="X44" s="85"/>
      <c r="Y44" s="85"/>
      <c r="Z44" s="85" t="s">
        <v>263</v>
      </c>
      <c r="AA44" s="85"/>
      <c r="AB44" s="85"/>
      <c r="AC44" s="85"/>
      <c r="AD44" s="184" t="s">
        <v>262</v>
      </c>
    </row>
    <row r="45" spans="1:30" ht="13.5" customHeight="1">
      <c r="A45" s="85" t="s">
        <v>46</v>
      </c>
      <c r="B45" s="86" t="s">
        <v>336</v>
      </c>
      <c r="C45" s="85" t="s">
        <v>337</v>
      </c>
      <c r="D45" s="87">
        <f>+SUM(E45,+I45)</f>
        <v>14193</v>
      </c>
      <c r="E45" s="87">
        <f>+SUM(G45+H45)</f>
        <v>224</v>
      </c>
      <c r="F45" s="106">
        <f>IF(D45&gt;0,E45/D45*100,"-")</f>
        <v>1.578242795744381</v>
      </c>
      <c r="G45" s="87">
        <v>224</v>
      </c>
      <c r="H45" s="87">
        <v>0</v>
      </c>
      <c r="I45" s="87">
        <f>+SUM(K45,+M45,O45+P45)</f>
        <v>13969</v>
      </c>
      <c r="J45" s="88">
        <f>IF(D45&gt;0,I45/D45*100,"-")</f>
        <v>98.421757204255627</v>
      </c>
      <c r="K45" s="87">
        <v>4570</v>
      </c>
      <c r="L45" s="88">
        <f>IF(D45&gt;0,K45/D45*100,"-")</f>
        <v>32.19897132389206</v>
      </c>
      <c r="M45" s="87">
        <v>0</v>
      </c>
      <c r="N45" s="88">
        <f>IF(D45&gt;0,M45/D45*100,"-")</f>
        <v>0</v>
      </c>
      <c r="O45" s="87">
        <v>4644</v>
      </c>
      <c r="P45" s="87">
        <f>SUM(Q45:S45)</f>
        <v>4755</v>
      </c>
      <c r="Q45" s="87">
        <v>1593</v>
      </c>
      <c r="R45" s="87">
        <v>3162</v>
      </c>
      <c r="S45" s="87">
        <v>0</v>
      </c>
      <c r="T45" s="88">
        <f>IF(D45&gt;0,P45/D45*100,"-")</f>
        <v>33.502430775734517</v>
      </c>
      <c r="U45" s="87">
        <v>560</v>
      </c>
      <c r="V45" s="85"/>
      <c r="W45" s="85"/>
      <c r="X45" s="85"/>
      <c r="Y45" s="85" t="s">
        <v>263</v>
      </c>
      <c r="Z45" s="85"/>
      <c r="AA45" s="85"/>
      <c r="AB45" s="85"/>
      <c r="AC45" s="85" t="s">
        <v>263</v>
      </c>
      <c r="AD45" s="184" t="s">
        <v>262</v>
      </c>
    </row>
    <row r="46" spans="1:30" ht="13.5" customHeight="1">
      <c r="A46" s="85" t="s">
        <v>46</v>
      </c>
      <c r="B46" s="86" t="s">
        <v>338</v>
      </c>
      <c r="C46" s="85" t="s">
        <v>339</v>
      </c>
      <c r="D46" s="87">
        <f>+SUM(E46,+I46)</f>
        <v>49556</v>
      </c>
      <c r="E46" s="87">
        <f>+SUM(G46+H46)</f>
        <v>446</v>
      </c>
      <c r="F46" s="106">
        <f>IF(D46&gt;0,E46/D46*100,"-")</f>
        <v>0.89999192832351282</v>
      </c>
      <c r="G46" s="87">
        <v>446</v>
      </c>
      <c r="H46" s="87">
        <v>0</v>
      </c>
      <c r="I46" s="87">
        <f>+SUM(K46,+M46,O46+P46)</f>
        <v>49110</v>
      </c>
      <c r="J46" s="88">
        <f>IF(D46&gt;0,I46/D46*100,"-")</f>
        <v>99.100008071676484</v>
      </c>
      <c r="K46" s="87">
        <v>36043</v>
      </c>
      <c r="L46" s="88">
        <f>IF(D46&gt;0,K46/D46*100,"-")</f>
        <v>72.731858907095003</v>
      </c>
      <c r="M46" s="87">
        <v>0</v>
      </c>
      <c r="N46" s="88">
        <f>IF(D46&gt;0,M46/D46*100,"-")</f>
        <v>0</v>
      </c>
      <c r="O46" s="87">
        <v>1510</v>
      </c>
      <c r="P46" s="87">
        <f>SUM(Q46:S46)</f>
        <v>11557</v>
      </c>
      <c r="Q46" s="87">
        <v>780</v>
      </c>
      <c r="R46" s="87">
        <v>10777</v>
      </c>
      <c r="S46" s="87">
        <v>0</v>
      </c>
      <c r="T46" s="88">
        <f>IF(D46&gt;0,P46/D46*100,"-")</f>
        <v>23.321091290661069</v>
      </c>
      <c r="U46" s="87">
        <v>1388</v>
      </c>
      <c r="V46" s="85"/>
      <c r="W46" s="85"/>
      <c r="X46" s="85"/>
      <c r="Y46" s="85" t="s">
        <v>263</v>
      </c>
      <c r="Z46" s="85"/>
      <c r="AA46" s="85"/>
      <c r="AB46" s="85"/>
      <c r="AC46" s="85" t="s">
        <v>263</v>
      </c>
      <c r="AD46" s="184" t="s">
        <v>262</v>
      </c>
    </row>
    <row r="47" spans="1:30" ht="13.5" customHeight="1">
      <c r="A47" s="85" t="s">
        <v>46</v>
      </c>
      <c r="B47" s="86" t="s">
        <v>340</v>
      </c>
      <c r="C47" s="85" t="s">
        <v>341</v>
      </c>
      <c r="D47" s="87">
        <f>+SUM(E47,+I47)</f>
        <v>7840</v>
      </c>
      <c r="E47" s="87">
        <f>+SUM(G47+H47)</f>
        <v>209</v>
      </c>
      <c r="F47" s="106">
        <f>IF(D47&gt;0,E47/D47*100,"-")</f>
        <v>2.6658163265306123</v>
      </c>
      <c r="G47" s="87">
        <v>209</v>
      </c>
      <c r="H47" s="87">
        <v>0</v>
      </c>
      <c r="I47" s="87">
        <f>+SUM(K47,+M47,O47+P47)</f>
        <v>7631</v>
      </c>
      <c r="J47" s="88">
        <f>IF(D47&gt;0,I47/D47*100,"-")</f>
        <v>97.334183673469383</v>
      </c>
      <c r="K47" s="87">
        <v>2357</v>
      </c>
      <c r="L47" s="88">
        <f>IF(D47&gt;0,K47/D47*100,"-")</f>
        <v>30.063775510204081</v>
      </c>
      <c r="M47" s="87">
        <v>0</v>
      </c>
      <c r="N47" s="88">
        <f>IF(D47&gt;0,M47/D47*100,"-")</f>
        <v>0</v>
      </c>
      <c r="O47" s="87">
        <v>0</v>
      </c>
      <c r="P47" s="87">
        <f>SUM(Q47:S47)</f>
        <v>5274</v>
      </c>
      <c r="Q47" s="87">
        <v>1401</v>
      </c>
      <c r="R47" s="87">
        <v>3873</v>
      </c>
      <c r="S47" s="87">
        <v>0</v>
      </c>
      <c r="T47" s="88">
        <f>IF(D47&gt;0,P47/D47*100,"-")</f>
        <v>67.270408163265301</v>
      </c>
      <c r="U47" s="87">
        <v>195</v>
      </c>
      <c r="V47" s="85"/>
      <c r="W47" s="85"/>
      <c r="X47" s="85"/>
      <c r="Y47" s="85" t="s">
        <v>263</v>
      </c>
      <c r="Z47" s="85"/>
      <c r="AA47" s="85"/>
      <c r="AB47" s="85"/>
      <c r="AC47" s="85" t="s">
        <v>263</v>
      </c>
      <c r="AD47" s="184" t="s">
        <v>262</v>
      </c>
    </row>
    <row r="48" spans="1:30" ht="13.5" customHeight="1">
      <c r="A48" s="85" t="s">
        <v>46</v>
      </c>
      <c r="B48" s="86" t="s">
        <v>342</v>
      </c>
      <c r="C48" s="85" t="s">
        <v>343</v>
      </c>
      <c r="D48" s="87">
        <f>+SUM(E48,+I48)</f>
        <v>21061</v>
      </c>
      <c r="E48" s="87">
        <f>+SUM(G48+H48)</f>
        <v>1514</v>
      </c>
      <c r="F48" s="106">
        <f>IF(D48&gt;0,E48/D48*100,"-")</f>
        <v>7.1886425146004465</v>
      </c>
      <c r="G48" s="87">
        <v>1514</v>
      </c>
      <c r="H48" s="87">
        <v>0</v>
      </c>
      <c r="I48" s="87">
        <f>+SUM(K48,+M48,O48+P48)</f>
        <v>19547</v>
      </c>
      <c r="J48" s="88">
        <f>IF(D48&gt;0,I48/D48*100,"-")</f>
        <v>92.811357485399554</v>
      </c>
      <c r="K48" s="87">
        <v>2612</v>
      </c>
      <c r="L48" s="88">
        <f>IF(D48&gt;0,K48/D48*100,"-")</f>
        <v>12.402070177104601</v>
      </c>
      <c r="M48" s="87">
        <v>0</v>
      </c>
      <c r="N48" s="88">
        <f>IF(D48&gt;0,M48/D48*100,"-")</f>
        <v>0</v>
      </c>
      <c r="O48" s="87">
        <v>4941</v>
      </c>
      <c r="P48" s="87">
        <f>SUM(Q48:S48)</f>
        <v>11994</v>
      </c>
      <c r="Q48" s="87">
        <v>6456</v>
      </c>
      <c r="R48" s="87">
        <v>5538</v>
      </c>
      <c r="S48" s="87">
        <v>0</v>
      </c>
      <c r="T48" s="88">
        <f>IF(D48&gt;0,P48/D48*100,"-")</f>
        <v>56.948862827026261</v>
      </c>
      <c r="U48" s="87">
        <v>1968</v>
      </c>
      <c r="V48" s="85"/>
      <c r="W48" s="85"/>
      <c r="X48" s="85"/>
      <c r="Y48" s="85" t="s">
        <v>263</v>
      </c>
      <c r="Z48" s="85"/>
      <c r="AA48" s="85"/>
      <c r="AB48" s="85"/>
      <c r="AC48" s="85" t="s">
        <v>263</v>
      </c>
      <c r="AD48" s="184" t="s">
        <v>262</v>
      </c>
    </row>
    <row r="49" spans="1:30" ht="13.5" customHeight="1">
      <c r="A49" s="85" t="s">
        <v>46</v>
      </c>
      <c r="B49" s="86" t="s">
        <v>344</v>
      </c>
      <c r="C49" s="85" t="s">
        <v>345</v>
      </c>
      <c r="D49" s="87">
        <f>+SUM(E49,+I49)</f>
        <v>7964</v>
      </c>
      <c r="E49" s="87">
        <f>+SUM(G49+H49)</f>
        <v>95</v>
      </c>
      <c r="F49" s="106">
        <f>IF(D49&gt;0,E49/D49*100,"-")</f>
        <v>1.1928679055750879</v>
      </c>
      <c r="G49" s="87">
        <v>95</v>
      </c>
      <c r="H49" s="87">
        <v>0</v>
      </c>
      <c r="I49" s="87">
        <f>+SUM(K49,+M49,O49+P49)</f>
        <v>7869</v>
      </c>
      <c r="J49" s="88">
        <f>IF(D49&gt;0,I49/D49*100,"-")</f>
        <v>98.807132094424915</v>
      </c>
      <c r="K49" s="87">
        <v>4587</v>
      </c>
      <c r="L49" s="88">
        <f>IF(D49&gt;0,K49/D49*100,"-")</f>
        <v>57.596685082872924</v>
      </c>
      <c r="M49" s="87">
        <v>0</v>
      </c>
      <c r="N49" s="88">
        <f>IF(D49&gt;0,M49/D49*100,"-")</f>
        <v>0</v>
      </c>
      <c r="O49" s="87">
        <v>2165</v>
      </c>
      <c r="P49" s="87">
        <f>SUM(Q49:S49)</f>
        <v>1117</v>
      </c>
      <c r="Q49" s="87">
        <v>70</v>
      </c>
      <c r="R49" s="87">
        <v>44</v>
      </c>
      <c r="S49" s="87">
        <v>1003</v>
      </c>
      <c r="T49" s="88">
        <f>IF(D49&gt;0,P49/D49*100,"-")</f>
        <v>14.02561526870919</v>
      </c>
      <c r="U49" s="87">
        <v>392</v>
      </c>
      <c r="V49" s="85"/>
      <c r="W49" s="85"/>
      <c r="X49" s="85"/>
      <c r="Y49" s="85" t="s">
        <v>263</v>
      </c>
      <c r="Z49" s="85"/>
      <c r="AA49" s="85"/>
      <c r="AB49" s="85"/>
      <c r="AC49" s="85" t="s">
        <v>263</v>
      </c>
      <c r="AD49" s="184" t="s">
        <v>262</v>
      </c>
    </row>
    <row r="50" spans="1:30" ht="13.5" customHeight="1">
      <c r="A50" s="85" t="s">
        <v>46</v>
      </c>
      <c r="B50" s="86" t="s">
        <v>346</v>
      </c>
      <c r="C50" s="85" t="s">
        <v>347</v>
      </c>
      <c r="D50" s="87">
        <f>+SUM(E50,+I50)</f>
        <v>24732</v>
      </c>
      <c r="E50" s="87">
        <f>+SUM(G50+H50)</f>
        <v>8269</v>
      </c>
      <c r="F50" s="106">
        <f>IF(D50&gt;0,E50/D50*100,"-")</f>
        <v>33.43441694970079</v>
      </c>
      <c r="G50" s="87">
        <v>8269</v>
      </c>
      <c r="H50" s="87">
        <v>0</v>
      </c>
      <c r="I50" s="87">
        <f>+SUM(K50,+M50,O50+P50)</f>
        <v>16463</v>
      </c>
      <c r="J50" s="88">
        <f>IF(D50&gt;0,I50/D50*100,"-")</f>
        <v>66.56558305029921</v>
      </c>
      <c r="K50" s="87">
        <v>10002</v>
      </c>
      <c r="L50" s="88">
        <f>IF(D50&gt;0,K50/D50*100,"-")</f>
        <v>40.441533236293061</v>
      </c>
      <c r="M50" s="87">
        <v>0</v>
      </c>
      <c r="N50" s="88">
        <f>IF(D50&gt;0,M50/D50*100,"-")</f>
        <v>0</v>
      </c>
      <c r="O50" s="87">
        <v>3473</v>
      </c>
      <c r="P50" s="87">
        <f>SUM(Q50:S50)</f>
        <v>2988</v>
      </c>
      <c r="Q50" s="87">
        <v>1300</v>
      </c>
      <c r="R50" s="87">
        <v>1688</v>
      </c>
      <c r="S50" s="87">
        <v>0</v>
      </c>
      <c r="T50" s="88">
        <f>IF(D50&gt;0,P50/D50*100,"-")</f>
        <v>12.081513828238718</v>
      </c>
      <c r="U50" s="87">
        <v>1750</v>
      </c>
      <c r="V50" s="85" t="s">
        <v>263</v>
      </c>
      <c r="W50" s="85"/>
      <c r="X50" s="85"/>
      <c r="Y50" s="85"/>
      <c r="Z50" s="85" t="s">
        <v>263</v>
      </c>
      <c r="AA50" s="85"/>
      <c r="AB50" s="85"/>
      <c r="AC50" s="85"/>
      <c r="AD50" s="184" t="s">
        <v>262</v>
      </c>
    </row>
    <row r="51" spans="1:30" ht="13.5" customHeight="1">
      <c r="A51" s="85" t="s">
        <v>46</v>
      </c>
      <c r="B51" s="86" t="s">
        <v>348</v>
      </c>
      <c r="C51" s="85" t="s">
        <v>349</v>
      </c>
      <c r="D51" s="87">
        <f>+SUM(E51,+I51)</f>
        <v>15271</v>
      </c>
      <c r="E51" s="87">
        <f>+SUM(G51+H51)</f>
        <v>176</v>
      </c>
      <c r="F51" s="106">
        <f>IF(D51&gt;0,E51/D51*100,"-")</f>
        <v>1.1525112959203718</v>
      </c>
      <c r="G51" s="87">
        <v>176</v>
      </c>
      <c r="H51" s="87">
        <v>0</v>
      </c>
      <c r="I51" s="87">
        <f>+SUM(K51,+M51,O51+P51)</f>
        <v>15095</v>
      </c>
      <c r="J51" s="88">
        <f>IF(D51&gt;0,I51/D51*100,"-")</f>
        <v>98.847488704079638</v>
      </c>
      <c r="K51" s="87">
        <v>13169</v>
      </c>
      <c r="L51" s="88">
        <f>IF(D51&gt;0,K51/D51*100,"-")</f>
        <v>86.235348045314652</v>
      </c>
      <c r="M51" s="87">
        <v>0</v>
      </c>
      <c r="N51" s="88">
        <f>IF(D51&gt;0,M51/D51*100,"-")</f>
        <v>0</v>
      </c>
      <c r="O51" s="87">
        <v>0</v>
      </c>
      <c r="P51" s="87">
        <f>SUM(Q51:S51)</f>
        <v>1926</v>
      </c>
      <c r="Q51" s="87">
        <v>732</v>
      </c>
      <c r="R51" s="87">
        <v>1134</v>
      </c>
      <c r="S51" s="87">
        <v>60</v>
      </c>
      <c r="T51" s="88">
        <f>IF(D51&gt;0,P51/D51*100,"-")</f>
        <v>12.612140658764979</v>
      </c>
      <c r="U51" s="87">
        <v>603</v>
      </c>
      <c r="V51" s="85" t="s">
        <v>263</v>
      </c>
      <c r="W51" s="85"/>
      <c r="X51" s="85"/>
      <c r="Y51" s="85"/>
      <c r="Z51" s="85" t="s">
        <v>263</v>
      </c>
      <c r="AA51" s="85"/>
      <c r="AB51" s="85"/>
      <c r="AC51" s="85"/>
      <c r="AD51" s="184" t="s">
        <v>262</v>
      </c>
    </row>
    <row r="52" spans="1:30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30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30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30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30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30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30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30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30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30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30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30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30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51">
    <sortCondition ref="A8:A51"/>
    <sortCondition ref="B8:B51"/>
    <sortCondition ref="C8:C51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茨城県</v>
      </c>
      <c r="B7" s="90" t="str">
        <f>水洗化人口等!B7</f>
        <v>08000</v>
      </c>
      <c r="C7" s="89" t="s">
        <v>198</v>
      </c>
      <c r="D7" s="91">
        <f>SUM(E7,+H7,+K7)</f>
        <v>570354</v>
      </c>
      <c r="E7" s="91">
        <f>SUM(F7:G7)</f>
        <v>5593</v>
      </c>
      <c r="F7" s="91">
        <f>SUM(F$8:F$207)</f>
        <v>1353</v>
      </c>
      <c r="G7" s="91">
        <f>SUM(G$8:G$207)</f>
        <v>4240</v>
      </c>
      <c r="H7" s="91">
        <f>SUM(I7:J7)</f>
        <v>27455</v>
      </c>
      <c r="I7" s="91">
        <f>SUM(I$8:I$207)</f>
        <v>14965</v>
      </c>
      <c r="J7" s="91">
        <f>SUM(J$8:J$207)</f>
        <v>12490</v>
      </c>
      <c r="K7" s="91">
        <f>SUM(L7:M7)</f>
        <v>537306</v>
      </c>
      <c r="L7" s="91">
        <f>SUM(L$8:L$207)</f>
        <v>58595</v>
      </c>
      <c r="M7" s="91">
        <f>SUM(M$8:M$207)</f>
        <v>478711</v>
      </c>
      <c r="N7" s="91">
        <f>SUM(O7,+V7,+AC7)</f>
        <v>570390</v>
      </c>
      <c r="O7" s="91">
        <f>SUM(P7:U7)</f>
        <v>74913</v>
      </c>
      <c r="P7" s="91">
        <f t="shared" ref="P7:U7" si="0">SUM(P$8:P$207)</f>
        <v>72730</v>
      </c>
      <c r="Q7" s="91">
        <f t="shared" si="0"/>
        <v>0</v>
      </c>
      <c r="R7" s="91">
        <f t="shared" si="0"/>
        <v>0</v>
      </c>
      <c r="S7" s="91">
        <f t="shared" si="0"/>
        <v>2183</v>
      </c>
      <c r="T7" s="91">
        <f t="shared" si="0"/>
        <v>0</v>
      </c>
      <c r="U7" s="91">
        <f t="shared" si="0"/>
        <v>0</v>
      </c>
      <c r="V7" s="91">
        <f>SUM(W7:AB7)</f>
        <v>495441</v>
      </c>
      <c r="W7" s="91">
        <f t="shared" ref="W7:AB7" si="1">SUM(W$8:W$207)</f>
        <v>490204</v>
      </c>
      <c r="X7" s="91">
        <f t="shared" si="1"/>
        <v>0</v>
      </c>
      <c r="Y7" s="91">
        <f t="shared" si="1"/>
        <v>0</v>
      </c>
      <c r="Z7" s="91">
        <f t="shared" si="1"/>
        <v>5237</v>
      </c>
      <c r="AA7" s="91">
        <f t="shared" si="1"/>
        <v>0</v>
      </c>
      <c r="AB7" s="91">
        <f t="shared" si="1"/>
        <v>0</v>
      </c>
      <c r="AC7" s="91">
        <f>SUM(AD7:AE7)</f>
        <v>36</v>
      </c>
      <c r="AD7" s="91">
        <f>SUM(AD$8:AD$207)</f>
        <v>36</v>
      </c>
      <c r="AE7" s="91">
        <f>SUM(AE$8:AE$207)</f>
        <v>0</v>
      </c>
      <c r="AF7" s="91">
        <f>SUM(AG7:AI7)</f>
        <v>11610</v>
      </c>
      <c r="AG7" s="91">
        <f>SUM(AG$8:AG$207)</f>
        <v>11610</v>
      </c>
      <c r="AH7" s="91">
        <f>SUM(AH$8:AH$207)</f>
        <v>0</v>
      </c>
      <c r="AI7" s="91">
        <f>SUM(AI$8:AI$207)</f>
        <v>0</v>
      </c>
      <c r="AJ7" s="91">
        <f>SUM(AK7:AS7)</f>
        <v>13065</v>
      </c>
      <c r="AK7" s="91">
        <f t="shared" ref="AK7:AS7" si="2">SUM(AK$8:AK$207)</f>
        <v>1062</v>
      </c>
      <c r="AL7" s="91">
        <f t="shared" si="2"/>
        <v>597</v>
      </c>
      <c r="AM7" s="91">
        <f t="shared" si="2"/>
        <v>7989</v>
      </c>
      <c r="AN7" s="91">
        <f t="shared" si="2"/>
        <v>521</v>
      </c>
      <c r="AO7" s="91">
        <f t="shared" si="2"/>
        <v>0</v>
      </c>
      <c r="AP7" s="91">
        <f t="shared" si="2"/>
        <v>0</v>
      </c>
      <c r="AQ7" s="91">
        <f t="shared" si="2"/>
        <v>65</v>
      </c>
      <c r="AR7" s="91">
        <f t="shared" si="2"/>
        <v>54</v>
      </c>
      <c r="AS7" s="91">
        <f t="shared" si="2"/>
        <v>2777</v>
      </c>
      <c r="AT7" s="91">
        <f>SUM(AU7:AY7)</f>
        <v>508</v>
      </c>
      <c r="AU7" s="91">
        <f>SUM(AU$8:AU$207)</f>
        <v>204</v>
      </c>
      <c r="AV7" s="91">
        <f>SUM(AV$8:AV$207)</f>
        <v>0</v>
      </c>
      <c r="AW7" s="91">
        <f>SUM(AW$8:AW$207)</f>
        <v>304</v>
      </c>
      <c r="AX7" s="91">
        <f>SUM(AX$8:AX$207)</f>
        <v>0</v>
      </c>
      <c r="AY7" s="91">
        <f>SUM(AY$8:AY$207)</f>
        <v>0</v>
      </c>
      <c r="AZ7" s="91">
        <f>SUM(BA7:BC7)</f>
        <v>784</v>
      </c>
      <c r="BA7" s="91">
        <f>SUM(BA$8:BA$207)</f>
        <v>784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46</v>
      </c>
      <c r="B8" s="96" t="s">
        <v>260</v>
      </c>
      <c r="C8" s="85" t="s">
        <v>261</v>
      </c>
      <c r="D8" s="87">
        <f>SUM(E8,+H8,+K8)</f>
        <v>35175</v>
      </c>
      <c r="E8" s="87">
        <f>SUM(F8:G8)</f>
        <v>0</v>
      </c>
      <c r="F8" s="87">
        <v>0</v>
      </c>
      <c r="G8" s="87">
        <v>0</v>
      </c>
      <c r="H8" s="87">
        <f>SUM(I8:J8)</f>
        <v>3708</v>
      </c>
      <c r="I8" s="87">
        <v>3708</v>
      </c>
      <c r="J8" s="87">
        <v>0</v>
      </c>
      <c r="K8" s="87">
        <f>SUM(L8:M8)</f>
        <v>31467</v>
      </c>
      <c r="L8" s="87">
        <v>713</v>
      </c>
      <c r="M8" s="87">
        <v>30754</v>
      </c>
      <c r="N8" s="87">
        <f>SUM(O8,+V8,+AC8)</f>
        <v>35175</v>
      </c>
      <c r="O8" s="87">
        <f>SUM(P8:U8)</f>
        <v>4421</v>
      </c>
      <c r="P8" s="87">
        <v>4421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30754</v>
      </c>
      <c r="W8" s="87">
        <v>30754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46</v>
      </c>
      <c r="B9" s="96" t="s">
        <v>264</v>
      </c>
      <c r="C9" s="85" t="s">
        <v>265</v>
      </c>
      <c r="D9" s="87">
        <f>SUM(E9,+H9,+K9)</f>
        <v>3794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3794</v>
      </c>
      <c r="L9" s="87">
        <v>1209</v>
      </c>
      <c r="M9" s="87">
        <v>2585</v>
      </c>
      <c r="N9" s="87">
        <f>SUM(O9,+V9,+AC9)</f>
        <v>3794</v>
      </c>
      <c r="O9" s="87">
        <f>SUM(P9:U9)</f>
        <v>1209</v>
      </c>
      <c r="P9" s="87">
        <v>0</v>
      </c>
      <c r="Q9" s="87">
        <v>0</v>
      </c>
      <c r="R9" s="87">
        <v>0</v>
      </c>
      <c r="S9" s="87">
        <v>1209</v>
      </c>
      <c r="T9" s="87">
        <v>0</v>
      </c>
      <c r="U9" s="87">
        <v>0</v>
      </c>
      <c r="V9" s="87">
        <f>SUM(W9:AB9)</f>
        <v>2585</v>
      </c>
      <c r="W9" s="87">
        <v>0</v>
      </c>
      <c r="X9" s="87">
        <v>0</v>
      </c>
      <c r="Y9" s="87">
        <v>0</v>
      </c>
      <c r="Z9" s="87">
        <v>2585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46</v>
      </c>
      <c r="B10" s="96" t="s">
        <v>266</v>
      </c>
      <c r="C10" s="85" t="s">
        <v>267</v>
      </c>
      <c r="D10" s="87">
        <f>SUM(E10,+H10,+K10)</f>
        <v>7745</v>
      </c>
      <c r="E10" s="87">
        <f>SUM(F10:G10)</f>
        <v>0</v>
      </c>
      <c r="F10" s="87">
        <v>0</v>
      </c>
      <c r="G10" s="87">
        <v>0</v>
      </c>
      <c r="H10" s="87">
        <f>SUM(I10:J10)</f>
        <v>1611</v>
      </c>
      <c r="I10" s="87">
        <v>1611</v>
      </c>
      <c r="J10" s="87">
        <v>0</v>
      </c>
      <c r="K10" s="87">
        <f>SUM(L10:M10)</f>
        <v>6134</v>
      </c>
      <c r="L10" s="87">
        <v>0</v>
      </c>
      <c r="M10" s="87">
        <v>6134</v>
      </c>
      <c r="N10" s="87">
        <f>SUM(O10,+V10,+AC10)</f>
        <v>7745</v>
      </c>
      <c r="O10" s="87">
        <f>SUM(P10:U10)</f>
        <v>1611</v>
      </c>
      <c r="P10" s="87">
        <v>1611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6134</v>
      </c>
      <c r="W10" s="87">
        <v>6134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319</v>
      </c>
      <c r="AG10" s="87">
        <v>319</v>
      </c>
      <c r="AH10" s="87">
        <v>0</v>
      </c>
      <c r="AI10" s="87">
        <v>0</v>
      </c>
      <c r="AJ10" s="87">
        <f>SUM(AK10:AS10)</f>
        <v>319</v>
      </c>
      <c r="AK10" s="87">
        <v>0</v>
      </c>
      <c r="AL10" s="87">
        <v>0</v>
      </c>
      <c r="AM10" s="87">
        <v>319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46</v>
      </c>
      <c r="B11" s="96" t="s">
        <v>268</v>
      </c>
      <c r="C11" s="85" t="s">
        <v>269</v>
      </c>
      <c r="D11" s="87">
        <f>SUM(E11,+H11,+K11)</f>
        <v>28904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28904</v>
      </c>
      <c r="L11" s="87">
        <v>3624</v>
      </c>
      <c r="M11" s="87">
        <v>25280</v>
      </c>
      <c r="N11" s="87">
        <f>SUM(O11,+V11,+AC11)</f>
        <v>28904</v>
      </c>
      <c r="O11" s="87">
        <f>SUM(P11:U11)</f>
        <v>3624</v>
      </c>
      <c r="P11" s="87">
        <v>3624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25280</v>
      </c>
      <c r="W11" s="87">
        <v>25280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24</v>
      </c>
      <c r="AG11" s="87">
        <v>24</v>
      </c>
      <c r="AH11" s="87">
        <v>0</v>
      </c>
      <c r="AI11" s="87">
        <v>0</v>
      </c>
      <c r="AJ11" s="87">
        <f>SUM(AK11:AS11)</f>
        <v>312</v>
      </c>
      <c r="AK11" s="87">
        <v>0</v>
      </c>
      <c r="AL11" s="87">
        <v>288</v>
      </c>
      <c r="AM11" s="87">
        <v>24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288</v>
      </c>
      <c r="BA11" s="87">
        <v>288</v>
      </c>
      <c r="BB11" s="87">
        <v>0</v>
      </c>
      <c r="BC11" s="87">
        <v>0</v>
      </c>
    </row>
    <row r="12" spans="1:55" ht="13.5" customHeight="1">
      <c r="A12" s="98" t="s">
        <v>46</v>
      </c>
      <c r="B12" s="96" t="s">
        <v>270</v>
      </c>
      <c r="C12" s="85" t="s">
        <v>271</v>
      </c>
      <c r="D12" s="87">
        <f>SUM(E12,+H12,+K12)</f>
        <v>17479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17479</v>
      </c>
      <c r="L12" s="87">
        <v>1509</v>
      </c>
      <c r="M12" s="87">
        <v>15970</v>
      </c>
      <c r="N12" s="87">
        <f>SUM(O12,+V12,+AC12)</f>
        <v>17479</v>
      </c>
      <c r="O12" s="87">
        <f>SUM(P12:U12)</f>
        <v>1509</v>
      </c>
      <c r="P12" s="87">
        <v>1509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15970</v>
      </c>
      <c r="W12" s="87">
        <v>15970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984</v>
      </c>
      <c r="AG12" s="87">
        <v>984</v>
      </c>
      <c r="AH12" s="87">
        <v>0</v>
      </c>
      <c r="AI12" s="87">
        <v>0</v>
      </c>
      <c r="AJ12" s="87">
        <f>SUM(AK12:AS12)</f>
        <v>984</v>
      </c>
      <c r="AK12" s="87">
        <v>0</v>
      </c>
      <c r="AL12" s="87">
        <v>0</v>
      </c>
      <c r="AM12" s="87">
        <v>463</v>
      </c>
      <c r="AN12" s="87">
        <v>521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46</v>
      </c>
      <c r="B13" s="96" t="s">
        <v>272</v>
      </c>
      <c r="C13" s="85" t="s">
        <v>273</v>
      </c>
      <c r="D13" s="87">
        <f>SUM(E13,+H13,+K13)</f>
        <v>8573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8573</v>
      </c>
      <c r="L13" s="87">
        <v>154</v>
      </c>
      <c r="M13" s="87">
        <v>8419</v>
      </c>
      <c r="N13" s="87">
        <f>SUM(O13,+V13,+AC13)</f>
        <v>8573</v>
      </c>
      <c r="O13" s="87">
        <f>SUM(P13:U13)</f>
        <v>154</v>
      </c>
      <c r="P13" s="87">
        <v>154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8419</v>
      </c>
      <c r="W13" s="87">
        <v>8419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484</v>
      </c>
      <c r="AG13" s="87">
        <v>484</v>
      </c>
      <c r="AH13" s="87">
        <v>0</v>
      </c>
      <c r="AI13" s="87">
        <v>0</v>
      </c>
      <c r="AJ13" s="87">
        <f>SUM(AK13:AS13)</f>
        <v>484</v>
      </c>
      <c r="AK13" s="87">
        <v>0</v>
      </c>
      <c r="AL13" s="87">
        <v>0</v>
      </c>
      <c r="AM13" s="87">
        <v>484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46</v>
      </c>
      <c r="B14" s="96" t="s">
        <v>274</v>
      </c>
      <c r="C14" s="85" t="s">
        <v>275</v>
      </c>
      <c r="D14" s="87">
        <f>SUM(E14,+H14,+K14)</f>
        <v>10616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10616</v>
      </c>
      <c r="L14" s="87">
        <v>395</v>
      </c>
      <c r="M14" s="87">
        <v>10221</v>
      </c>
      <c r="N14" s="87">
        <f>SUM(O14,+V14,+AC14)</f>
        <v>10616</v>
      </c>
      <c r="O14" s="87">
        <f>SUM(P14:U14)</f>
        <v>395</v>
      </c>
      <c r="P14" s="87">
        <v>395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10221</v>
      </c>
      <c r="W14" s="87">
        <v>10221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290</v>
      </c>
      <c r="AG14" s="87">
        <v>290</v>
      </c>
      <c r="AH14" s="87">
        <v>0</v>
      </c>
      <c r="AI14" s="87">
        <v>0</v>
      </c>
      <c r="AJ14" s="87">
        <f>SUM(AK14:AS14)</f>
        <v>290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4</v>
      </c>
      <c r="AS14" s="87">
        <v>286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46</v>
      </c>
      <c r="B15" s="96" t="s">
        <v>276</v>
      </c>
      <c r="C15" s="85" t="s">
        <v>277</v>
      </c>
      <c r="D15" s="87">
        <f>SUM(E15,+H15,+K15)</f>
        <v>13514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13514</v>
      </c>
      <c r="L15" s="87">
        <v>454</v>
      </c>
      <c r="M15" s="87">
        <v>13060</v>
      </c>
      <c r="N15" s="87">
        <f>SUM(O15,+V15,+AC15)</f>
        <v>13514</v>
      </c>
      <c r="O15" s="87">
        <f>SUM(P15:U15)</f>
        <v>454</v>
      </c>
      <c r="P15" s="87">
        <v>454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13060</v>
      </c>
      <c r="W15" s="87">
        <v>13060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924</v>
      </c>
      <c r="AG15" s="87">
        <v>924</v>
      </c>
      <c r="AH15" s="87">
        <v>0</v>
      </c>
      <c r="AI15" s="87">
        <v>0</v>
      </c>
      <c r="AJ15" s="87">
        <f>SUM(AK15:AS15)</f>
        <v>924</v>
      </c>
      <c r="AK15" s="87">
        <v>0</v>
      </c>
      <c r="AL15" s="87">
        <v>0</v>
      </c>
      <c r="AM15" s="87">
        <v>924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115</v>
      </c>
      <c r="AU15" s="87">
        <v>0</v>
      </c>
      <c r="AV15" s="87">
        <v>0</v>
      </c>
      <c r="AW15" s="87">
        <v>115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46</v>
      </c>
      <c r="B16" s="96" t="s">
        <v>278</v>
      </c>
      <c r="C16" s="85" t="s">
        <v>279</v>
      </c>
      <c r="D16" s="87">
        <f>SUM(E16,+H16,+K16)</f>
        <v>19777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19777</v>
      </c>
      <c r="L16" s="87">
        <v>809</v>
      </c>
      <c r="M16" s="87">
        <v>18968</v>
      </c>
      <c r="N16" s="87">
        <f>SUM(O16,+V16,+AC16)</f>
        <v>19777</v>
      </c>
      <c r="O16" s="87">
        <f>SUM(P16:U16)</f>
        <v>809</v>
      </c>
      <c r="P16" s="87">
        <v>809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18968</v>
      </c>
      <c r="W16" s="87">
        <v>18968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465</v>
      </c>
      <c r="AG16" s="87">
        <v>465</v>
      </c>
      <c r="AH16" s="87">
        <v>0</v>
      </c>
      <c r="AI16" s="87">
        <v>0</v>
      </c>
      <c r="AJ16" s="87">
        <f>SUM(AK16:AS16)</f>
        <v>465</v>
      </c>
      <c r="AK16" s="87">
        <v>20</v>
      </c>
      <c r="AL16" s="87">
        <v>0</v>
      </c>
      <c r="AM16" s="87">
        <v>445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75</v>
      </c>
      <c r="AU16" s="87">
        <v>20</v>
      </c>
      <c r="AV16" s="87">
        <v>0</v>
      </c>
      <c r="AW16" s="87">
        <v>55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46</v>
      </c>
      <c r="B17" s="96" t="s">
        <v>280</v>
      </c>
      <c r="C17" s="85" t="s">
        <v>281</v>
      </c>
      <c r="D17" s="87">
        <f>SUM(E17,+H17,+K17)</f>
        <v>15071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15071</v>
      </c>
      <c r="L17" s="87">
        <v>3014</v>
      </c>
      <c r="M17" s="87">
        <v>12057</v>
      </c>
      <c r="N17" s="87">
        <f>SUM(O17,+V17,+AC17)</f>
        <v>15071</v>
      </c>
      <c r="O17" s="87">
        <f>SUM(P17:U17)</f>
        <v>3014</v>
      </c>
      <c r="P17" s="87">
        <v>3014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12057</v>
      </c>
      <c r="W17" s="87">
        <v>12057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46</v>
      </c>
      <c r="B18" s="96" t="s">
        <v>282</v>
      </c>
      <c r="C18" s="85" t="s">
        <v>283</v>
      </c>
      <c r="D18" s="87">
        <f>SUM(E18,+H18,+K18)</f>
        <v>3640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3640</v>
      </c>
      <c r="L18" s="87">
        <v>978</v>
      </c>
      <c r="M18" s="87">
        <v>2662</v>
      </c>
      <c r="N18" s="87">
        <f>SUM(O18,+V18,+AC18)</f>
        <v>3640</v>
      </c>
      <c r="O18" s="87">
        <f>SUM(P18:U18)</f>
        <v>978</v>
      </c>
      <c r="P18" s="87">
        <v>4</v>
      </c>
      <c r="Q18" s="87">
        <v>0</v>
      </c>
      <c r="R18" s="87">
        <v>0</v>
      </c>
      <c r="S18" s="87">
        <v>974</v>
      </c>
      <c r="T18" s="87">
        <v>0</v>
      </c>
      <c r="U18" s="87">
        <v>0</v>
      </c>
      <c r="V18" s="87">
        <f>SUM(W18:AB18)</f>
        <v>2662</v>
      </c>
      <c r="W18" s="87">
        <v>10</v>
      </c>
      <c r="X18" s="87">
        <v>0</v>
      </c>
      <c r="Y18" s="87">
        <v>0</v>
      </c>
      <c r="Z18" s="87">
        <v>2652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14</v>
      </c>
      <c r="AG18" s="87">
        <v>14</v>
      </c>
      <c r="AH18" s="87">
        <v>0</v>
      </c>
      <c r="AI18" s="87">
        <v>0</v>
      </c>
      <c r="AJ18" s="87">
        <f>SUM(AK18:AS18)</f>
        <v>14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14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46</v>
      </c>
      <c r="B19" s="96" t="s">
        <v>284</v>
      </c>
      <c r="C19" s="85" t="s">
        <v>285</v>
      </c>
      <c r="D19" s="87">
        <f>SUM(E19,+H19,+K19)</f>
        <v>28954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28954</v>
      </c>
      <c r="L19" s="87">
        <v>13986</v>
      </c>
      <c r="M19" s="87">
        <v>14968</v>
      </c>
      <c r="N19" s="87">
        <f>SUM(O19,+V19,+AC19)</f>
        <v>28954</v>
      </c>
      <c r="O19" s="87">
        <f>SUM(P19:U19)</f>
        <v>13986</v>
      </c>
      <c r="P19" s="87">
        <v>13986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14968</v>
      </c>
      <c r="W19" s="87">
        <v>14968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69</v>
      </c>
      <c r="AG19" s="87">
        <v>69</v>
      </c>
      <c r="AH19" s="87">
        <v>0</v>
      </c>
      <c r="AI19" s="87">
        <v>0</v>
      </c>
      <c r="AJ19" s="87">
        <f>SUM(AK19:AS19)</f>
        <v>157</v>
      </c>
      <c r="AK19" s="87">
        <v>157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69</v>
      </c>
      <c r="AU19" s="87">
        <v>69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46</v>
      </c>
      <c r="B20" s="96" t="s">
        <v>286</v>
      </c>
      <c r="C20" s="85" t="s">
        <v>287</v>
      </c>
      <c r="D20" s="87">
        <f>SUM(E20,+H20,+K20)</f>
        <v>21005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21005</v>
      </c>
      <c r="L20" s="87">
        <v>1511</v>
      </c>
      <c r="M20" s="87">
        <v>19494</v>
      </c>
      <c r="N20" s="87">
        <f>SUM(O20,+V20,+AC20)</f>
        <v>21005</v>
      </c>
      <c r="O20" s="87">
        <f>SUM(P20:U20)</f>
        <v>1511</v>
      </c>
      <c r="P20" s="87">
        <v>1511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19494</v>
      </c>
      <c r="W20" s="87">
        <v>19494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84</v>
      </c>
      <c r="AG20" s="87">
        <v>84</v>
      </c>
      <c r="AH20" s="87">
        <v>0</v>
      </c>
      <c r="AI20" s="87">
        <v>0</v>
      </c>
      <c r="AJ20" s="87">
        <f>SUM(AK20:AS20)</f>
        <v>84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84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46</v>
      </c>
      <c r="B21" s="96" t="s">
        <v>288</v>
      </c>
      <c r="C21" s="85" t="s">
        <v>289</v>
      </c>
      <c r="D21" s="87">
        <f>SUM(E21,+H21,+K21)</f>
        <v>16687</v>
      </c>
      <c r="E21" s="87">
        <f>SUM(F21:G21)</f>
        <v>0</v>
      </c>
      <c r="F21" s="87">
        <v>0</v>
      </c>
      <c r="G21" s="87">
        <v>0</v>
      </c>
      <c r="H21" s="87">
        <f>SUM(I21:J21)</f>
        <v>1498</v>
      </c>
      <c r="I21" s="87">
        <v>1498</v>
      </c>
      <c r="J21" s="87">
        <v>0</v>
      </c>
      <c r="K21" s="87">
        <f>SUM(L21:M21)</f>
        <v>15189</v>
      </c>
      <c r="L21" s="87">
        <v>0</v>
      </c>
      <c r="M21" s="87">
        <v>15189</v>
      </c>
      <c r="N21" s="87">
        <f>SUM(O21,+V21,+AC21)</f>
        <v>16687</v>
      </c>
      <c r="O21" s="87">
        <f>SUM(P21:U21)</f>
        <v>1498</v>
      </c>
      <c r="P21" s="87">
        <v>1498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15189</v>
      </c>
      <c r="W21" s="87">
        <v>15189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456</v>
      </c>
      <c r="AG21" s="87">
        <v>456</v>
      </c>
      <c r="AH21" s="87">
        <v>0</v>
      </c>
      <c r="AI21" s="87">
        <v>0</v>
      </c>
      <c r="AJ21" s="87">
        <f>SUM(AK21:AS21)</f>
        <v>456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7</v>
      </c>
      <c r="AS21" s="87">
        <v>449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46</v>
      </c>
      <c r="B22" s="96" t="s">
        <v>290</v>
      </c>
      <c r="C22" s="85" t="s">
        <v>291</v>
      </c>
      <c r="D22" s="87">
        <f>SUM(E22,+H22,+K22)</f>
        <v>6914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6914</v>
      </c>
      <c r="L22" s="87">
        <v>1518</v>
      </c>
      <c r="M22" s="87">
        <v>5396</v>
      </c>
      <c r="N22" s="87">
        <f>SUM(O22,+V22,+AC22)</f>
        <v>6914</v>
      </c>
      <c r="O22" s="87">
        <f>SUM(P22:U22)</f>
        <v>1518</v>
      </c>
      <c r="P22" s="87">
        <v>1518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5396</v>
      </c>
      <c r="W22" s="87">
        <v>5396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189</v>
      </c>
      <c r="AG22" s="87">
        <v>189</v>
      </c>
      <c r="AH22" s="87">
        <v>0</v>
      </c>
      <c r="AI22" s="87">
        <v>0</v>
      </c>
      <c r="AJ22" s="87">
        <f>SUM(AK22:AS22)</f>
        <v>189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3</v>
      </c>
      <c r="AS22" s="87">
        <v>186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46</v>
      </c>
      <c r="B23" s="96" t="s">
        <v>292</v>
      </c>
      <c r="C23" s="85" t="s">
        <v>293</v>
      </c>
      <c r="D23" s="87">
        <f>SUM(E23,+H23,+K23)</f>
        <v>19246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19246</v>
      </c>
      <c r="L23" s="87">
        <v>1579</v>
      </c>
      <c r="M23" s="87">
        <v>17667</v>
      </c>
      <c r="N23" s="87">
        <f>SUM(O23,+V23,+AC23)</f>
        <v>19246</v>
      </c>
      <c r="O23" s="87">
        <f>SUM(P23:U23)</f>
        <v>1579</v>
      </c>
      <c r="P23" s="87">
        <v>1579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17667</v>
      </c>
      <c r="W23" s="87">
        <v>17667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767</v>
      </c>
      <c r="AG23" s="87">
        <v>767</v>
      </c>
      <c r="AH23" s="87">
        <v>0</v>
      </c>
      <c r="AI23" s="87">
        <v>0</v>
      </c>
      <c r="AJ23" s="87">
        <f>SUM(AK23:AS23)</f>
        <v>767</v>
      </c>
      <c r="AK23" s="87">
        <v>0</v>
      </c>
      <c r="AL23" s="87">
        <v>0</v>
      </c>
      <c r="AM23" s="87">
        <v>767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46</v>
      </c>
      <c r="B24" s="96" t="s">
        <v>294</v>
      </c>
      <c r="C24" s="85" t="s">
        <v>295</v>
      </c>
      <c r="D24" s="87">
        <f>SUM(E24,+H24,+K24)</f>
        <v>35108</v>
      </c>
      <c r="E24" s="87">
        <f>SUM(F24:G24)</f>
        <v>0</v>
      </c>
      <c r="F24" s="87">
        <v>0</v>
      </c>
      <c r="G24" s="87">
        <v>0</v>
      </c>
      <c r="H24" s="87">
        <f>SUM(I24:J24)</f>
        <v>7090</v>
      </c>
      <c r="I24" s="87">
        <v>7090</v>
      </c>
      <c r="J24" s="87">
        <v>0</v>
      </c>
      <c r="K24" s="87">
        <f>SUM(L24:M24)</f>
        <v>28018</v>
      </c>
      <c r="L24" s="87">
        <v>0</v>
      </c>
      <c r="M24" s="87">
        <v>28018</v>
      </c>
      <c r="N24" s="87">
        <f>SUM(O24,+V24,+AC24)</f>
        <v>35108</v>
      </c>
      <c r="O24" s="87">
        <f>SUM(P24:U24)</f>
        <v>7090</v>
      </c>
      <c r="P24" s="87">
        <v>7090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28018</v>
      </c>
      <c r="W24" s="87">
        <v>28018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83</v>
      </c>
      <c r="AG24" s="87">
        <v>83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83</v>
      </c>
      <c r="AU24" s="87">
        <v>83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46</v>
      </c>
      <c r="B25" s="96" t="s">
        <v>296</v>
      </c>
      <c r="C25" s="85" t="s">
        <v>297</v>
      </c>
      <c r="D25" s="87">
        <f>SUM(E25,+H25,+K25)</f>
        <v>21847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21847</v>
      </c>
      <c r="L25" s="87">
        <v>31</v>
      </c>
      <c r="M25" s="87">
        <v>21816</v>
      </c>
      <c r="N25" s="87">
        <f>SUM(O25,+V25,+AC25)</f>
        <v>21847</v>
      </c>
      <c r="O25" s="87">
        <f>SUM(P25:U25)</f>
        <v>31</v>
      </c>
      <c r="P25" s="87">
        <v>31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21816</v>
      </c>
      <c r="W25" s="87">
        <v>21816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560</v>
      </c>
      <c r="AG25" s="87">
        <v>560</v>
      </c>
      <c r="AH25" s="87">
        <v>0</v>
      </c>
      <c r="AI25" s="87">
        <v>0</v>
      </c>
      <c r="AJ25" s="87">
        <f>SUM(AK25:AS25)</f>
        <v>560</v>
      </c>
      <c r="AK25" s="87">
        <v>0</v>
      </c>
      <c r="AL25" s="87">
        <v>0</v>
      </c>
      <c r="AM25" s="87">
        <v>539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21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46</v>
      </c>
      <c r="B26" s="96" t="s">
        <v>298</v>
      </c>
      <c r="C26" s="85" t="s">
        <v>299</v>
      </c>
      <c r="D26" s="87">
        <f>SUM(E26,+H26,+K26)</f>
        <v>3526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3526</v>
      </c>
      <c r="L26" s="87">
        <v>232</v>
      </c>
      <c r="M26" s="87">
        <v>3294</v>
      </c>
      <c r="N26" s="87">
        <f>SUM(O26,+V26,+AC26)</f>
        <v>3526</v>
      </c>
      <c r="O26" s="87">
        <f>SUM(P26:U26)</f>
        <v>232</v>
      </c>
      <c r="P26" s="87">
        <v>232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3294</v>
      </c>
      <c r="W26" s="87">
        <v>3294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6</v>
      </c>
      <c r="AG26" s="87">
        <v>6</v>
      </c>
      <c r="AH26" s="87">
        <v>0</v>
      </c>
      <c r="AI26" s="87">
        <v>0</v>
      </c>
      <c r="AJ26" s="87">
        <f>SUM(AK26:AS26)</f>
        <v>187</v>
      </c>
      <c r="AK26" s="87">
        <v>185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2</v>
      </c>
      <c r="AS26" s="87">
        <v>0</v>
      </c>
      <c r="AT26" s="87">
        <f>SUM(AU26:AY26)</f>
        <v>4</v>
      </c>
      <c r="AU26" s="87">
        <v>4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46</v>
      </c>
      <c r="B27" s="96" t="s">
        <v>300</v>
      </c>
      <c r="C27" s="85" t="s">
        <v>301</v>
      </c>
      <c r="D27" s="87">
        <f>SUM(E27,+H27,+K27)</f>
        <v>298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298</v>
      </c>
      <c r="L27" s="87">
        <v>154</v>
      </c>
      <c r="M27" s="87">
        <v>144</v>
      </c>
      <c r="N27" s="87">
        <f>SUM(O27,+V27,+AC27)</f>
        <v>298</v>
      </c>
      <c r="O27" s="87">
        <f>SUM(P27:U27)</f>
        <v>154</v>
      </c>
      <c r="P27" s="87">
        <v>154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144</v>
      </c>
      <c r="W27" s="87">
        <v>144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46</v>
      </c>
      <c r="B28" s="96" t="s">
        <v>302</v>
      </c>
      <c r="C28" s="85" t="s">
        <v>303</v>
      </c>
      <c r="D28" s="87">
        <f>SUM(E28,+H28,+K28)</f>
        <v>14667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14667</v>
      </c>
      <c r="L28" s="87">
        <v>1999</v>
      </c>
      <c r="M28" s="87">
        <v>12668</v>
      </c>
      <c r="N28" s="87">
        <f>SUM(O28,+V28,+AC28)</f>
        <v>14667</v>
      </c>
      <c r="O28" s="87">
        <f>SUM(P28:U28)</f>
        <v>1999</v>
      </c>
      <c r="P28" s="87">
        <v>1999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12668</v>
      </c>
      <c r="W28" s="87">
        <v>12668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69</v>
      </c>
      <c r="AG28" s="87">
        <v>69</v>
      </c>
      <c r="AH28" s="87">
        <v>0</v>
      </c>
      <c r="AI28" s="87">
        <v>0</v>
      </c>
      <c r="AJ28" s="87">
        <f>SUM(AK28:AS28)</f>
        <v>160</v>
      </c>
      <c r="AK28" s="87">
        <v>0</v>
      </c>
      <c r="AL28" s="87">
        <v>91</v>
      </c>
      <c r="AM28" s="87">
        <v>17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52</v>
      </c>
      <c r="AT28" s="87">
        <f>SUM(AU28:AY28)</f>
        <v>3</v>
      </c>
      <c r="AU28" s="87">
        <v>0</v>
      </c>
      <c r="AV28" s="87">
        <v>0</v>
      </c>
      <c r="AW28" s="87">
        <v>3</v>
      </c>
      <c r="AX28" s="87">
        <v>0</v>
      </c>
      <c r="AY28" s="87">
        <v>0</v>
      </c>
      <c r="AZ28" s="87">
        <f>SUM(BA28:BC28)</f>
        <v>91</v>
      </c>
      <c r="BA28" s="87">
        <v>91</v>
      </c>
      <c r="BB28" s="87">
        <v>0</v>
      </c>
      <c r="BC28" s="87">
        <v>0</v>
      </c>
    </row>
    <row r="29" spans="1:55" ht="13.5" customHeight="1">
      <c r="A29" s="98" t="s">
        <v>46</v>
      </c>
      <c r="B29" s="96" t="s">
        <v>304</v>
      </c>
      <c r="C29" s="85" t="s">
        <v>305</v>
      </c>
      <c r="D29" s="87">
        <f>SUM(E29,+H29,+K29)</f>
        <v>11395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11395</v>
      </c>
      <c r="L29" s="87">
        <v>1560</v>
      </c>
      <c r="M29" s="87">
        <v>9835</v>
      </c>
      <c r="N29" s="87">
        <f>SUM(O29,+V29,+AC29)</f>
        <v>11395</v>
      </c>
      <c r="O29" s="87">
        <f>SUM(P29:U29)</f>
        <v>1560</v>
      </c>
      <c r="P29" s="87">
        <v>1560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9835</v>
      </c>
      <c r="W29" s="87">
        <v>9835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54</v>
      </c>
      <c r="AG29" s="87">
        <v>54</v>
      </c>
      <c r="AH29" s="87">
        <v>0</v>
      </c>
      <c r="AI29" s="87">
        <v>0</v>
      </c>
      <c r="AJ29" s="87">
        <f>SUM(AK29:AS29)</f>
        <v>124</v>
      </c>
      <c r="AK29" s="87">
        <v>0</v>
      </c>
      <c r="AL29" s="87">
        <v>70</v>
      </c>
      <c r="AM29" s="87">
        <v>13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41</v>
      </c>
      <c r="AT29" s="87">
        <f>SUM(AU29:AY29)</f>
        <v>3</v>
      </c>
      <c r="AU29" s="87">
        <v>0</v>
      </c>
      <c r="AV29" s="87">
        <v>0</v>
      </c>
      <c r="AW29" s="87">
        <v>3</v>
      </c>
      <c r="AX29" s="87">
        <v>0</v>
      </c>
      <c r="AY29" s="87">
        <v>0</v>
      </c>
      <c r="AZ29" s="87">
        <f>SUM(BA29:BC29)</f>
        <v>70</v>
      </c>
      <c r="BA29" s="87">
        <v>70</v>
      </c>
      <c r="BB29" s="87">
        <v>0</v>
      </c>
      <c r="BC29" s="87">
        <v>0</v>
      </c>
    </row>
    <row r="30" spans="1:55" ht="13.5" customHeight="1">
      <c r="A30" s="98" t="s">
        <v>46</v>
      </c>
      <c r="B30" s="96" t="s">
        <v>306</v>
      </c>
      <c r="C30" s="85" t="s">
        <v>307</v>
      </c>
      <c r="D30" s="87">
        <f>SUM(E30,+H30,+K30)</f>
        <v>26925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26925</v>
      </c>
      <c r="L30" s="87">
        <v>249</v>
      </c>
      <c r="M30" s="87">
        <v>26676</v>
      </c>
      <c r="N30" s="87">
        <f>SUM(O30,+V30,+AC30)</f>
        <v>26925</v>
      </c>
      <c r="O30" s="87">
        <f>SUM(P30:U30)</f>
        <v>249</v>
      </c>
      <c r="P30" s="87">
        <v>249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26676</v>
      </c>
      <c r="W30" s="87">
        <v>26676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1520</v>
      </c>
      <c r="AG30" s="87">
        <v>1520</v>
      </c>
      <c r="AH30" s="87">
        <v>0</v>
      </c>
      <c r="AI30" s="87">
        <v>0</v>
      </c>
      <c r="AJ30" s="87">
        <f>SUM(AK30:AS30)</f>
        <v>1520</v>
      </c>
      <c r="AK30" s="87">
        <v>0</v>
      </c>
      <c r="AL30" s="87">
        <v>0</v>
      </c>
      <c r="AM30" s="87">
        <v>1520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46</v>
      </c>
      <c r="B31" s="96" t="s">
        <v>308</v>
      </c>
      <c r="C31" s="85" t="s">
        <v>309</v>
      </c>
      <c r="D31" s="87">
        <f>SUM(E31,+H31,+K31)</f>
        <v>15627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15627</v>
      </c>
      <c r="L31" s="87">
        <v>1546</v>
      </c>
      <c r="M31" s="87">
        <v>14081</v>
      </c>
      <c r="N31" s="87">
        <f>SUM(O31,+V31,+AC31)</f>
        <v>15627</v>
      </c>
      <c r="O31" s="87">
        <f>SUM(P31:U31)</f>
        <v>1546</v>
      </c>
      <c r="P31" s="87">
        <v>1546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14081</v>
      </c>
      <c r="W31" s="87">
        <v>14081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18</v>
      </c>
      <c r="AG31" s="87">
        <v>18</v>
      </c>
      <c r="AH31" s="87">
        <v>0</v>
      </c>
      <c r="AI31" s="87">
        <v>0</v>
      </c>
      <c r="AJ31" s="87">
        <f>SUM(AK31:AS31)</f>
        <v>18</v>
      </c>
      <c r="AK31" s="87">
        <v>18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18</v>
      </c>
      <c r="AU31" s="87">
        <v>18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39</v>
      </c>
      <c r="BA31" s="87">
        <v>39</v>
      </c>
      <c r="BB31" s="87">
        <v>0</v>
      </c>
      <c r="BC31" s="87">
        <v>0</v>
      </c>
    </row>
    <row r="32" spans="1:55" ht="13.5" customHeight="1">
      <c r="A32" s="98" t="s">
        <v>46</v>
      </c>
      <c r="B32" s="96" t="s">
        <v>310</v>
      </c>
      <c r="C32" s="85" t="s">
        <v>311</v>
      </c>
      <c r="D32" s="87">
        <f>SUM(E32,+H32,+K32)</f>
        <v>9531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9531</v>
      </c>
      <c r="L32" s="87">
        <v>1619</v>
      </c>
      <c r="M32" s="87">
        <v>7912</v>
      </c>
      <c r="N32" s="87">
        <f>SUM(O32,+V32,+AC32)</f>
        <v>9531</v>
      </c>
      <c r="O32" s="87">
        <f>SUM(P32:U32)</f>
        <v>1619</v>
      </c>
      <c r="P32" s="87">
        <v>1619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7912</v>
      </c>
      <c r="W32" s="87">
        <v>7912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261</v>
      </c>
      <c r="AG32" s="87">
        <v>261</v>
      </c>
      <c r="AH32" s="87">
        <v>0</v>
      </c>
      <c r="AI32" s="87">
        <v>0</v>
      </c>
      <c r="AJ32" s="87">
        <f>SUM(AK32:AS32)</f>
        <v>261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4</v>
      </c>
      <c r="AS32" s="87">
        <v>257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46</v>
      </c>
      <c r="B33" s="96" t="s">
        <v>312</v>
      </c>
      <c r="C33" s="85" t="s">
        <v>313</v>
      </c>
      <c r="D33" s="87">
        <f>SUM(E33,+H33,+K33)</f>
        <v>5321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5321</v>
      </c>
      <c r="L33" s="87">
        <v>580</v>
      </c>
      <c r="M33" s="87">
        <v>4741</v>
      </c>
      <c r="N33" s="87">
        <f>SUM(O33,+V33,+AC33)</f>
        <v>5321</v>
      </c>
      <c r="O33" s="87">
        <f>SUM(P33:U33)</f>
        <v>580</v>
      </c>
      <c r="P33" s="87">
        <v>580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4741</v>
      </c>
      <c r="W33" s="87">
        <v>4741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300</v>
      </c>
      <c r="AG33" s="87">
        <v>300</v>
      </c>
      <c r="AH33" s="87">
        <v>0</v>
      </c>
      <c r="AI33" s="87">
        <v>0</v>
      </c>
      <c r="AJ33" s="87">
        <f>SUM(AK33:AS33)</f>
        <v>300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300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46</v>
      </c>
      <c r="B34" s="96" t="s">
        <v>314</v>
      </c>
      <c r="C34" s="85" t="s">
        <v>315</v>
      </c>
      <c r="D34" s="87">
        <f>SUM(E34,+H34,+K34)</f>
        <v>15306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15306</v>
      </c>
      <c r="L34" s="87">
        <v>1419</v>
      </c>
      <c r="M34" s="87">
        <v>13887</v>
      </c>
      <c r="N34" s="87">
        <f>SUM(O34,+V34,+AC34)</f>
        <v>15306</v>
      </c>
      <c r="O34" s="87">
        <f>SUM(P34:U34)</f>
        <v>1419</v>
      </c>
      <c r="P34" s="87">
        <v>1419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13887</v>
      </c>
      <c r="W34" s="87">
        <v>13887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33</v>
      </c>
      <c r="AG34" s="87">
        <v>33</v>
      </c>
      <c r="AH34" s="87">
        <v>0</v>
      </c>
      <c r="AI34" s="87">
        <v>0</v>
      </c>
      <c r="AJ34" s="87">
        <f>SUM(AK34:AS34)</f>
        <v>33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33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46</v>
      </c>
      <c r="B35" s="96" t="s">
        <v>316</v>
      </c>
      <c r="C35" s="85" t="s">
        <v>317</v>
      </c>
      <c r="D35" s="87">
        <f>SUM(E35,+H35,+K35)</f>
        <v>34040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34040</v>
      </c>
      <c r="L35" s="87">
        <v>7379</v>
      </c>
      <c r="M35" s="87">
        <v>26661</v>
      </c>
      <c r="N35" s="87">
        <f>SUM(O35,+V35,+AC35)</f>
        <v>34040</v>
      </c>
      <c r="O35" s="87">
        <f>SUM(P35:U35)</f>
        <v>7379</v>
      </c>
      <c r="P35" s="87">
        <v>7379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26661</v>
      </c>
      <c r="W35" s="87">
        <v>26661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1679</v>
      </c>
      <c r="AG35" s="87">
        <v>1679</v>
      </c>
      <c r="AH35" s="87">
        <v>0</v>
      </c>
      <c r="AI35" s="87">
        <v>0</v>
      </c>
      <c r="AJ35" s="87">
        <f>SUM(AK35:AS35)</f>
        <v>1679</v>
      </c>
      <c r="AK35" s="87">
        <v>0</v>
      </c>
      <c r="AL35" s="87">
        <v>0</v>
      </c>
      <c r="AM35" s="87">
        <v>1578</v>
      </c>
      <c r="AN35" s="87">
        <v>0</v>
      </c>
      <c r="AO35" s="87">
        <v>0</v>
      </c>
      <c r="AP35" s="87">
        <v>0</v>
      </c>
      <c r="AQ35" s="87">
        <v>0</v>
      </c>
      <c r="AR35" s="87">
        <v>9</v>
      </c>
      <c r="AS35" s="87">
        <v>92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46</v>
      </c>
      <c r="B36" s="96" t="s">
        <v>318</v>
      </c>
      <c r="C36" s="85" t="s">
        <v>319</v>
      </c>
      <c r="D36" s="87">
        <f>SUM(E36,+H36,+K36)</f>
        <v>11722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11722</v>
      </c>
      <c r="L36" s="87">
        <v>505</v>
      </c>
      <c r="M36" s="87">
        <v>11217</v>
      </c>
      <c r="N36" s="87">
        <f>SUM(O36,+V36,+AC36)</f>
        <v>11722</v>
      </c>
      <c r="O36" s="87">
        <f>SUM(P36:U36)</f>
        <v>505</v>
      </c>
      <c r="P36" s="87">
        <v>505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11217</v>
      </c>
      <c r="W36" s="87">
        <v>11217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15</v>
      </c>
      <c r="AG36" s="87">
        <v>15</v>
      </c>
      <c r="AH36" s="87">
        <v>0</v>
      </c>
      <c r="AI36" s="87">
        <v>0</v>
      </c>
      <c r="AJ36" s="87">
        <f>SUM(AK36:AS36)</f>
        <v>15</v>
      </c>
      <c r="AK36" s="87">
        <v>0</v>
      </c>
      <c r="AL36" s="87">
        <v>0</v>
      </c>
      <c r="AM36" s="87">
        <v>15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46</v>
      </c>
      <c r="B37" s="96" t="s">
        <v>320</v>
      </c>
      <c r="C37" s="85" t="s">
        <v>321</v>
      </c>
      <c r="D37" s="87">
        <f>SUM(E37,+H37,+K37)</f>
        <v>23012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23012</v>
      </c>
      <c r="L37" s="87">
        <v>1138</v>
      </c>
      <c r="M37" s="87">
        <v>21874</v>
      </c>
      <c r="N37" s="87">
        <f>SUM(O37,+V37,+AC37)</f>
        <v>23012</v>
      </c>
      <c r="O37" s="87">
        <f>SUM(P37:U37)</f>
        <v>1138</v>
      </c>
      <c r="P37" s="87">
        <v>1138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21874</v>
      </c>
      <c r="W37" s="87">
        <v>21874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193</v>
      </c>
      <c r="AG37" s="87">
        <v>193</v>
      </c>
      <c r="AH37" s="87">
        <v>0</v>
      </c>
      <c r="AI37" s="87">
        <v>0</v>
      </c>
      <c r="AJ37" s="87">
        <f>SUM(AK37:AS37)</f>
        <v>865</v>
      </c>
      <c r="AK37" s="87">
        <v>672</v>
      </c>
      <c r="AL37" s="87">
        <v>0</v>
      </c>
      <c r="AM37" s="87">
        <v>193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34</v>
      </c>
      <c r="AU37" s="87">
        <v>0</v>
      </c>
      <c r="AV37" s="87">
        <v>0</v>
      </c>
      <c r="AW37" s="87">
        <v>34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46</v>
      </c>
      <c r="B38" s="96" t="s">
        <v>322</v>
      </c>
      <c r="C38" s="85" t="s">
        <v>323</v>
      </c>
      <c r="D38" s="87">
        <f>SUM(E38,+H38,+K38)</f>
        <v>6339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6339</v>
      </c>
      <c r="L38" s="87">
        <v>1834</v>
      </c>
      <c r="M38" s="87">
        <v>4505</v>
      </c>
      <c r="N38" s="87">
        <f>SUM(O38,+V38,+AC38)</f>
        <v>6339</v>
      </c>
      <c r="O38" s="87">
        <f>SUM(P38:U38)</f>
        <v>1834</v>
      </c>
      <c r="P38" s="87">
        <v>1834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4505</v>
      </c>
      <c r="W38" s="87">
        <v>4505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10</v>
      </c>
      <c r="AG38" s="87">
        <v>10</v>
      </c>
      <c r="AH38" s="87">
        <v>0</v>
      </c>
      <c r="AI38" s="87">
        <v>0</v>
      </c>
      <c r="AJ38" s="87">
        <f>SUM(AK38:AS38)</f>
        <v>10</v>
      </c>
      <c r="AK38" s="87">
        <v>10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10</v>
      </c>
      <c r="AU38" s="87">
        <v>10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46</v>
      </c>
      <c r="B39" s="96" t="s">
        <v>324</v>
      </c>
      <c r="C39" s="85" t="s">
        <v>325</v>
      </c>
      <c r="D39" s="87">
        <f>SUM(E39,+H39,+K39)</f>
        <v>13836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13836</v>
      </c>
      <c r="L39" s="87">
        <v>1259</v>
      </c>
      <c r="M39" s="87">
        <v>12577</v>
      </c>
      <c r="N39" s="87">
        <f>SUM(O39,+V39,+AC39)</f>
        <v>13836</v>
      </c>
      <c r="O39" s="87">
        <f>SUM(P39:U39)</f>
        <v>1259</v>
      </c>
      <c r="P39" s="87">
        <v>1259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12577</v>
      </c>
      <c r="W39" s="87">
        <v>12577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459</v>
      </c>
      <c r="AG39" s="87">
        <v>459</v>
      </c>
      <c r="AH39" s="87">
        <v>0</v>
      </c>
      <c r="AI39" s="87">
        <v>0</v>
      </c>
      <c r="AJ39" s="87">
        <f>SUM(AK39:AS39)</f>
        <v>459</v>
      </c>
      <c r="AK39" s="87">
        <v>0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459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46</v>
      </c>
      <c r="B40" s="96" t="s">
        <v>326</v>
      </c>
      <c r="C40" s="85" t="s">
        <v>327</v>
      </c>
      <c r="D40" s="87">
        <f>SUM(E40,+H40,+K40)</f>
        <v>11426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11426</v>
      </c>
      <c r="L40" s="87">
        <v>1509</v>
      </c>
      <c r="M40" s="87">
        <v>9917</v>
      </c>
      <c r="N40" s="87">
        <f>SUM(O40,+V40,+AC40)</f>
        <v>11426</v>
      </c>
      <c r="O40" s="87">
        <f>SUM(P40:U40)</f>
        <v>1509</v>
      </c>
      <c r="P40" s="87">
        <v>1509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9917</v>
      </c>
      <c r="W40" s="87">
        <v>9917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65</v>
      </c>
      <c r="AG40" s="87">
        <v>65</v>
      </c>
      <c r="AH40" s="87">
        <v>0</v>
      </c>
      <c r="AI40" s="87">
        <v>0</v>
      </c>
      <c r="AJ40" s="87">
        <f>SUM(AK40:AS40)</f>
        <v>65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65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46</v>
      </c>
      <c r="B41" s="96" t="s">
        <v>328</v>
      </c>
      <c r="C41" s="85" t="s">
        <v>329</v>
      </c>
      <c r="D41" s="87">
        <f>SUM(E41,+H41,+K41)</f>
        <v>5154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5154</v>
      </c>
      <c r="L41" s="87">
        <v>1308</v>
      </c>
      <c r="M41" s="87">
        <v>3846</v>
      </c>
      <c r="N41" s="87">
        <f>SUM(O41,+V41,+AC41)</f>
        <v>5154</v>
      </c>
      <c r="O41" s="87">
        <f>SUM(P41:U41)</f>
        <v>1308</v>
      </c>
      <c r="P41" s="87">
        <v>1308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3846</v>
      </c>
      <c r="W41" s="87">
        <v>3846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185</v>
      </c>
      <c r="AG41" s="87">
        <v>185</v>
      </c>
      <c r="AH41" s="87">
        <v>0</v>
      </c>
      <c r="AI41" s="87">
        <v>0</v>
      </c>
      <c r="AJ41" s="87">
        <f>SUM(AK41:AS41)</f>
        <v>185</v>
      </c>
      <c r="AK41" s="87">
        <v>0</v>
      </c>
      <c r="AL41" s="87">
        <v>0</v>
      </c>
      <c r="AM41" s="87">
        <v>185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33</v>
      </c>
      <c r="AU41" s="87">
        <v>0</v>
      </c>
      <c r="AV41" s="87">
        <v>0</v>
      </c>
      <c r="AW41" s="87">
        <v>33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46</v>
      </c>
      <c r="B42" s="96" t="s">
        <v>330</v>
      </c>
      <c r="C42" s="85" t="s">
        <v>331</v>
      </c>
      <c r="D42" s="87">
        <f>SUM(E42,+H42,+K42)</f>
        <v>3397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3397</v>
      </c>
      <c r="L42" s="87">
        <v>402</v>
      </c>
      <c r="M42" s="87">
        <v>2995</v>
      </c>
      <c r="N42" s="87">
        <f>SUM(O42,+V42,+AC42)</f>
        <v>3397</v>
      </c>
      <c r="O42" s="87">
        <f>SUM(P42:U42)</f>
        <v>402</v>
      </c>
      <c r="P42" s="87">
        <v>402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2995</v>
      </c>
      <c r="W42" s="87">
        <v>2995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5</v>
      </c>
      <c r="AG42" s="87">
        <v>5</v>
      </c>
      <c r="AH42" s="87">
        <v>0</v>
      </c>
      <c r="AI42" s="87">
        <v>0</v>
      </c>
      <c r="AJ42" s="87">
        <f>SUM(AK42:AS42)</f>
        <v>5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5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208</v>
      </c>
      <c r="BA42" s="87">
        <v>208</v>
      </c>
      <c r="BB42" s="87">
        <v>0</v>
      </c>
      <c r="BC42" s="87">
        <v>0</v>
      </c>
    </row>
    <row r="43" spans="1:55" ht="13.5" customHeight="1">
      <c r="A43" s="98" t="s">
        <v>46</v>
      </c>
      <c r="B43" s="96" t="s">
        <v>332</v>
      </c>
      <c r="C43" s="85" t="s">
        <v>333</v>
      </c>
      <c r="D43" s="87">
        <f>SUM(E43,+H43,+K43)</f>
        <v>5037</v>
      </c>
      <c r="E43" s="87">
        <f>SUM(F43:G43)</f>
        <v>0</v>
      </c>
      <c r="F43" s="87">
        <v>0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5037</v>
      </c>
      <c r="L43" s="87">
        <v>1213</v>
      </c>
      <c r="M43" s="87">
        <v>3824</v>
      </c>
      <c r="N43" s="87">
        <f>SUM(O43,+V43,+AC43)</f>
        <v>5037</v>
      </c>
      <c r="O43" s="87">
        <f>SUM(P43:U43)</f>
        <v>1213</v>
      </c>
      <c r="P43" s="87">
        <v>1213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3824</v>
      </c>
      <c r="W43" s="87">
        <v>3824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133</v>
      </c>
      <c r="AG43" s="87">
        <v>133</v>
      </c>
      <c r="AH43" s="87">
        <v>0</v>
      </c>
      <c r="AI43" s="87">
        <v>0</v>
      </c>
      <c r="AJ43" s="87">
        <f>SUM(AK43:AS43)</f>
        <v>133</v>
      </c>
      <c r="AK43" s="87">
        <v>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133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46</v>
      </c>
      <c r="B44" s="96" t="s">
        <v>334</v>
      </c>
      <c r="C44" s="85" t="s">
        <v>335</v>
      </c>
      <c r="D44" s="87">
        <f>SUM(E44,+H44,+K44)</f>
        <v>7642</v>
      </c>
      <c r="E44" s="87">
        <f>SUM(F44:G44)</f>
        <v>1314</v>
      </c>
      <c r="F44" s="87">
        <v>1314</v>
      </c>
      <c r="G44" s="87">
        <v>0</v>
      </c>
      <c r="H44" s="87">
        <f>SUM(I44:J44)</f>
        <v>6328</v>
      </c>
      <c r="I44" s="87">
        <v>414</v>
      </c>
      <c r="J44" s="87">
        <v>5914</v>
      </c>
      <c r="K44" s="87">
        <f>SUM(L44:M44)</f>
        <v>0</v>
      </c>
      <c r="L44" s="87">
        <v>0</v>
      </c>
      <c r="M44" s="87">
        <v>0</v>
      </c>
      <c r="N44" s="87">
        <f>SUM(O44,+V44,+AC44)</f>
        <v>7678</v>
      </c>
      <c r="O44" s="87">
        <f>SUM(P44:U44)</f>
        <v>1728</v>
      </c>
      <c r="P44" s="87">
        <v>1728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5914</v>
      </c>
      <c r="W44" s="87">
        <v>5914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36</v>
      </c>
      <c r="AD44" s="87">
        <v>36</v>
      </c>
      <c r="AE44" s="87">
        <v>0</v>
      </c>
      <c r="AF44" s="87">
        <f>SUM(AG44:AI44)</f>
        <v>0</v>
      </c>
      <c r="AG44" s="87">
        <v>0</v>
      </c>
      <c r="AH44" s="87">
        <v>0</v>
      </c>
      <c r="AI44" s="87">
        <v>0</v>
      </c>
      <c r="AJ44" s="87">
        <f>SUM(AK44:AS44)</f>
        <v>116</v>
      </c>
      <c r="AK44" s="87">
        <v>0</v>
      </c>
      <c r="AL44" s="87">
        <v>116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46</v>
      </c>
      <c r="B45" s="96" t="s">
        <v>336</v>
      </c>
      <c r="C45" s="85" t="s">
        <v>337</v>
      </c>
      <c r="D45" s="87">
        <f>SUM(E45,+H45,+K45)</f>
        <v>2477</v>
      </c>
      <c r="E45" s="87">
        <f>SUM(F45:G45)</f>
        <v>0</v>
      </c>
      <c r="F45" s="87">
        <v>0</v>
      </c>
      <c r="G45" s="87">
        <v>0</v>
      </c>
      <c r="H45" s="87">
        <f>SUM(I45:J45)</f>
        <v>0</v>
      </c>
      <c r="I45" s="87">
        <v>0</v>
      </c>
      <c r="J45" s="87">
        <v>0</v>
      </c>
      <c r="K45" s="87">
        <f>SUM(L45:M45)</f>
        <v>2477</v>
      </c>
      <c r="L45" s="87">
        <v>112</v>
      </c>
      <c r="M45" s="87">
        <v>2365</v>
      </c>
      <c r="N45" s="87">
        <f>SUM(O45,+V45,+AC45)</f>
        <v>2477</v>
      </c>
      <c r="O45" s="87">
        <f>SUM(P45:U45)</f>
        <v>112</v>
      </c>
      <c r="P45" s="87">
        <v>112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2365</v>
      </c>
      <c r="W45" s="87">
        <v>2365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68</v>
      </c>
      <c r="AG45" s="87">
        <v>68</v>
      </c>
      <c r="AH45" s="87">
        <v>0</v>
      </c>
      <c r="AI45" s="87">
        <v>0</v>
      </c>
      <c r="AJ45" s="87">
        <f>SUM(AK45:AS45)</f>
        <v>68</v>
      </c>
      <c r="AK45" s="87">
        <v>0</v>
      </c>
      <c r="AL45" s="87">
        <v>0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1</v>
      </c>
      <c r="AS45" s="87">
        <v>67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46</v>
      </c>
      <c r="B46" s="96" t="s">
        <v>338</v>
      </c>
      <c r="C46" s="85" t="s">
        <v>339</v>
      </c>
      <c r="D46" s="87">
        <f>SUM(E46,+H46,+K46)</f>
        <v>7516</v>
      </c>
      <c r="E46" s="87">
        <f>SUM(F46:G46)</f>
        <v>0</v>
      </c>
      <c r="F46" s="87">
        <v>0</v>
      </c>
      <c r="G46" s="87">
        <v>0</v>
      </c>
      <c r="H46" s="87">
        <f>SUM(I46:J46)</f>
        <v>0</v>
      </c>
      <c r="I46" s="87">
        <v>0</v>
      </c>
      <c r="J46" s="87">
        <v>0</v>
      </c>
      <c r="K46" s="87">
        <f>SUM(L46:M46)</f>
        <v>7516</v>
      </c>
      <c r="L46" s="87">
        <v>53</v>
      </c>
      <c r="M46" s="87">
        <v>7463</v>
      </c>
      <c r="N46" s="87">
        <f>SUM(O46,+V46,+AC46)</f>
        <v>7516</v>
      </c>
      <c r="O46" s="87">
        <f>SUM(P46:U46)</f>
        <v>53</v>
      </c>
      <c r="P46" s="87">
        <v>53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7463</v>
      </c>
      <c r="W46" s="87">
        <v>7463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205</v>
      </c>
      <c r="AG46" s="87">
        <v>205</v>
      </c>
      <c r="AH46" s="87">
        <v>0</v>
      </c>
      <c r="AI46" s="87">
        <v>0</v>
      </c>
      <c r="AJ46" s="87">
        <f>SUM(AK46:AS46)</f>
        <v>205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3</v>
      </c>
      <c r="AS46" s="87">
        <v>202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46</v>
      </c>
      <c r="B47" s="96" t="s">
        <v>340</v>
      </c>
      <c r="C47" s="85" t="s">
        <v>341</v>
      </c>
      <c r="D47" s="87">
        <f>SUM(E47,+H47,+K47)</f>
        <v>4279</v>
      </c>
      <c r="E47" s="87">
        <f>SUM(F47:G47)</f>
        <v>4279</v>
      </c>
      <c r="F47" s="87">
        <v>39</v>
      </c>
      <c r="G47" s="87">
        <v>4240</v>
      </c>
      <c r="H47" s="87">
        <f>SUM(I47:J47)</f>
        <v>0</v>
      </c>
      <c r="I47" s="87">
        <v>0</v>
      </c>
      <c r="J47" s="87">
        <v>0</v>
      </c>
      <c r="K47" s="87">
        <f>SUM(L47:M47)</f>
        <v>0</v>
      </c>
      <c r="L47" s="87">
        <v>0</v>
      </c>
      <c r="M47" s="87">
        <v>0</v>
      </c>
      <c r="N47" s="87">
        <f>SUM(O47,+V47,+AC47)</f>
        <v>4279</v>
      </c>
      <c r="O47" s="87">
        <f>SUM(P47:U47)</f>
        <v>39</v>
      </c>
      <c r="P47" s="87">
        <v>39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4240</v>
      </c>
      <c r="W47" s="87">
        <v>4240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117</v>
      </c>
      <c r="AG47" s="87">
        <v>117</v>
      </c>
      <c r="AH47" s="87">
        <v>0</v>
      </c>
      <c r="AI47" s="87">
        <v>0</v>
      </c>
      <c r="AJ47" s="87">
        <f>SUM(AK47:AS47)</f>
        <v>117</v>
      </c>
      <c r="AK47" s="87">
        <v>0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2</v>
      </c>
      <c r="AS47" s="87">
        <v>115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46</v>
      </c>
      <c r="B48" s="96" t="s">
        <v>342</v>
      </c>
      <c r="C48" s="85" t="s">
        <v>343</v>
      </c>
      <c r="D48" s="87">
        <f>SUM(E48,+H48,+K48)</f>
        <v>7220</v>
      </c>
      <c r="E48" s="87">
        <f>SUM(F48:G48)</f>
        <v>0</v>
      </c>
      <c r="F48" s="87">
        <v>0</v>
      </c>
      <c r="G48" s="87">
        <v>0</v>
      </c>
      <c r="H48" s="87">
        <f>SUM(I48:J48)</f>
        <v>7220</v>
      </c>
      <c r="I48" s="87">
        <v>644</v>
      </c>
      <c r="J48" s="87">
        <v>6576</v>
      </c>
      <c r="K48" s="87">
        <f>SUM(L48:M48)</f>
        <v>0</v>
      </c>
      <c r="L48" s="87">
        <v>0</v>
      </c>
      <c r="M48" s="87">
        <v>0</v>
      </c>
      <c r="N48" s="87">
        <f>SUM(O48,+V48,+AC48)</f>
        <v>7220</v>
      </c>
      <c r="O48" s="87">
        <f>SUM(P48:U48)</f>
        <v>644</v>
      </c>
      <c r="P48" s="87">
        <v>644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6576</v>
      </c>
      <c r="W48" s="87">
        <v>6576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494</v>
      </c>
      <c r="AG48" s="87">
        <v>494</v>
      </c>
      <c r="AH48" s="87">
        <v>0</v>
      </c>
      <c r="AI48" s="87">
        <v>0</v>
      </c>
      <c r="AJ48" s="87">
        <f>SUM(AK48:AS48)</f>
        <v>494</v>
      </c>
      <c r="AK48" s="87">
        <v>0</v>
      </c>
      <c r="AL48" s="87">
        <v>0</v>
      </c>
      <c r="AM48" s="87">
        <v>494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61</v>
      </c>
      <c r="AU48" s="87">
        <v>0</v>
      </c>
      <c r="AV48" s="87">
        <v>0</v>
      </c>
      <c r="AW48" s="87">
        <v>61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>
      <c r="A49" s="98" t="s">
        <v>46</v>
      </c>
      <c r="B49" s="96" t="s">
        <v>344</v>
      </c>
      <c r="C49" s="85" t="s">
        <v>345</v>
      </c>
      <c r="D49" s="87">
        <f>SUM(E49,+H49,+K49)</f>
        <v>3194</v>
      </c>
      <c r="E49" s="87">
        <f>SUM(F49:G49)</f>
        <v>0</v>
      </c>
      <c r="F49" s="87">
        <v>0</v>
      </c>
      <c r="G49" s="87">
        <v>0</v>
      </c>
      <c r="H49" s="87">
        <f>SUM(I49:J49)</f>
        <v>0</v>
      </c>
      <c r="I49" s="87">
        <v>0</v>
      </c>
      <c r="J49" s="87">
        <v>0</v>
      </c>
      <c r="K49" s="87">
        <f>SUM(L49:M49)</f>
        <v>3194</v>
      </c>
      <c r="L49" s="87">
        <v>141</v>
      </c>
      <c r="M49" s="87">
        <v>3053</v>
      </c>
      <c r="N49" s="87">
        <f>SUM(O49,+V49,+AC49)</f>
        <v>3194</v>
      </c>
      <c r="O49" s="87">
        <f>SUM(P49:U49)</f>
        <v>141</v>
      </c>
      <c r="P49" s="87">
        <v>141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f>SUM(W49:AB49)</f>
        <v>3053</v>
      </c>
      <c r="W49" s="87">
        <v>3053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4</v>
      </c>
      <c r="AG49" s="87">
        <v>4</v>
      </c>
      <c r="AH49" s="87">
        <v>0</v>
      </c>
      <c r="AI49" s="87">
        <v>0</v>
      </c>
      <c r="AJ49" s="87">
        <f>SUM(AK49:AS49)</f>
        <v>36</v>
      </c>
      <c r="AK49" s="87">
        <v>0</v>
      </c>
      <c r="AL49" s="87">
        <v>32</v>
      </c>
      <c r="AM49" s="87">
        <v>4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32</v>
      </c>
      <c r="BA49" s="87">
        <v>32</v>
      </c>
      <c r="BB49" s="87">
        <v>0</v>
      </c>
      <c r="BC49" s="87">
        <v>0</v>
      </c>
    </row>
    <row r="50" spans="1:55" ht="13.5" customHeight="1">
      <c r="A50" s="98" t="s">
        <v>46</v>
      </c>
      <c r="B50" s="96" t="s">
        <v>346</v>
      </c>
      <c r="C50" s="85" t="s">
        <v>347</v>
      </c>
      <c r="D50" s="87">
        <f>SUM(E50,+H50,+K50)</f>
        <v>5664</v>
      </c>
      <c r="E50" s="87">
        <f>SUM(F50:G50)</f>
        <v>0</v>
      </c>
      <c r="F50" s="87">
        <v>0</v>
      </c>
      <c r="G50" s="87">
        <v>0</v>
      </c>
      <c r="H50" s="87">
        <f>SUM(I50:J50)</f>
        <v>0</v>
      </c>
      <c r="I50" s="87">
        <v>0</v>
      </c>
      <c r="J50" s="87">
        <v>0</v>
      </c>
      <c r="K50" s="87">
        <f>SUM(L50:M50)</f>
        <v>5664</v>
      </c>
      <c r="L50" s="87">
        <v>734</v>
      </c>
      <c r="M50" s="87">
        <v>4930</v>
      </c>
      <c r="N50" s="87">
        <f>SUM(O50,+V50,+AC50)</f>
        <v>5664</v>
      </c>
      <c r="O50" s="87">
        <f>SUM(P50:U50)</f>
        <v>734</v>
      </c>
      <c r="P50" s="87">
        <v>734</v>
      </c>
      <c r="Q50" s="87">
        <v>0</v>
      </c>
      <c r="R50" s="87">
        <v>0</v>
      </c>
      <c r="S50" s="87">
        <v>0</v>
      </c>
      <c r="T50" s="87">
        <v>0</v>
      </c>
      <c r="U50" s="87">
        <v>0</v>
      </c>
      <c r="V50" s="87">
        <f>SUM(W50:AB50)</f>
        <v>4930</v>
      </c>
      <c r="W50" s="87">
        <v>4930</v>
      </c>
      <c r="X50" s="87">
        <v>0</v>
      </c>
      <c r="Y50" s="87">
        <v>0</v>
      </c>
      <c r="Z50" s="87">
        <v>0</v>
      </c>
      <c r="AA50" s="87">
        <v>0</v>
      </c>
      <c r="AB50" s="87">
        <v>0</v>
      </c>
      <c r="AC50" s="87">
        <f>SUM(AD50:AE50)</f>
        <v>0</v>
      </c>
      <c r="AD50" s="87">
        <v>0</v>
      </c>
      <c r="AE50" s="87">
        <v>0</v>
      </c>
      <c r="AF50" s="87">
        <f>SUM(AG50:AI50)</f>
        <v>5</v>
      </c>
      <c r="AG50" s="87">
        <v>5</v>
      </c>
      <c r="AH50" s="87">
        <v>0</v>
      </c>
      <c r="AI50" s="87">
        <v>0</v>
      </c>
      <c r="AJ50" s="87">
        <f>SUM(AK50:AS50)</f>
        <v>5</v>
      </c>
      <c r="AK50" s="87">
        <v>0</v>
      </c>
      <c r="AL50" s="87">
        <v>0</v>
      </c>
      <c r="AM50" s="87">
        <v>5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f>SUM(AU50:AY50)</f>
        <v>0</v>
      </c>
      <c r="AU50" s="87">
        <v>0</v>
      </c>
      <c r="AV50" s="87">
        <v>0</v>
      </c>
      <c r="AW50" s="87">
        <v>0</v>
      </c>
      <c r="AX50" s="87">
        <v>0</v>
      </c>
      <c r="AY50" s="87">
        <v>0</v>
      </c>
      <c r="AZ50" s="87">
        <f>SUM(BA50:BC50)</f>
        <v>56</v>
      </c>
      <c r="BA50" s="87">
        <v>56</v>
      </c>
      <c r="BB50" s="87">
        <v>0</v>
      </c>
      <c r="BC50" s="87">
        <v>0</v>
      </c>
    </row>
    <row r="51" spans="1:55" ht="13.5" customHeight="1">
      <c r="A51" s="98" t="s">
        <v>46</v>
      </c>
      <c r="B51" s="96" t="s">
        <v>348</v>
      </c>
      <c r="C51" s="85" t="s">
        <v>349</v>
      </c>
      <c r="D51" s="87">
        <f>SUM(E51,+H51,+K51)</f>
        <v>1754</v>
      </c>
      <c r="E51" s="87">
        <f>SUM(F51:G51)</f>
        <v>0</v>
      </c>
      <c r="F51" s="87">
        <v>0</v>
      </c>
      <c r="G51" s="87">
        <v>0</v>
      </c>
      <c r="H51" s="87">
        <f>SUM(I51:J51)</f>
        <v>0</v>
      </c>
      <c r="I51" s="87">
        <v>0</v>
      </c>
      <c r="J51" s="87">
        <v>0</v>
      </c>
      <c r="K51" s="87">
        <f>SUM(L51:M51)</f>
        <v>1754</v>
      </c>
      <c r="L51" s="87">
        <v>166</v>
      </c>
      <c r="M51" s="87">
        <v>1588</v>
      </c>
      <c r="N51" s="87">
        <f>SUM(O51,+V51,+AC51)</f>
        <v>1754</v>
      </c>
      <c r="O51" s="87">
        <f>SUM(P51:U51)</f>
        <v>166</v>
      </c>
      <c r="P51" s="87">
        <v>166</v>
      </c>
      <c r="Q51" s="87">
        <v>0</v>
      </c>
      <c r="R51" s="87">
        <v>0</v>
      </c>
      <c r="S51" s="87">
        <v>0</v>
      </c>
      <c r="T51" s="87">
        <v>0</v>
      </c>
      <c r="U51" s="87">
        <v>0</v>
      </c>
      <c r="V51" s="87">
        <f>SUM(W51:AB51)</f>
        <v>1588</v>
      </c>
      <c r="W51" s="87">
        <v>1588</v>
      </c>
      <c r="X51" s="87">
        <v>0</v>
      </c>
      <c r="Y51" s="87">
        <v>0</v>
      </c>
      <c r="Z51" s="87">
        <v>0</v>
      </c>
      <c r="AA51" s="87">
        <v>0</v>
      </c>
      <c r="AB51" s="87">
        <v>0</v>
      </c>
      <c r="AC51" s="87">
        <f>SUM(AD51:AE51)</f>
        <v>0</v>
      </c>
      <c r="AD51" s="87">
        <v>0</v>
      </c>
      <c r="AE51" s="87">
        <v>0</v>
      </c>
      <c r="AF51" s="87">
        <f>SUM(AG51:AI51)</f>
        <v>0</v>
      </c>
      <c r="AG51" s="87">
        <v>0</v>
      </c>
      <c r="AH51" s="87">
        <v>0</v>
      </c>
      <c r="AI51" s="87">
        <v>0</v>
      </c>
      <c r="AJ51" s="87">
        <f>SUM(AK51:AS51)</f>
        <v>0</v>
      </c>
      <c r="AK51" s="87">
        <v>0</v>
      </c>
      <c r="AL51" s="87">
        <v>0</v>
      </c>
      <c r="AM51" s="87">
        <v>0</v>
      </c>
      <c r="AN51" s="87">
        <v>0</v>
      </c>
      <c r="AO51" s="87">
        <v>0</v>
      </c>
      <c r="AP51" s="87">
        <v>0</v>
      </c>
      <c r="AQ51" s="87">
        <v>0</v>
      </c>
      <c r="AR51" s="87">
        <v>0</v>
      </c>
      <c r="AS51" s="87">
        <v>0</v>
      </c>
      <c r="AT51" s="87">
        <f>SUM(AU51:AY51)</f>
        <v>0</v>
      </c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f>SUM(BA51:BC51)</f>
        <v>0</v>
      </c>
      <c r="BA51" s="87">
        <v>0</v>
      </c>
      <c r="BB51" s="87">
        <v>0</v>
      </c>
      <c r="BC51" s="87">
        <v>0</v>
      </c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51">
    <sortCondition ref="A8:A51"/>
    <sortCondition ref="B8:B51"/>
    <sortCondition ref="C8:C51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50" man="1"/>
    <brk id="31" min="1" max="50" man="1"/>
    <brk id="45" min="1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08000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08201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08202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08203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08204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08205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08207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08208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08210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08211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08212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08214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08215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08216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08217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08219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08220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08221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08222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08223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08224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08225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08226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08227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08228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08229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08230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08231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08232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08233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08234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08235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08236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08302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08309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08310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08341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08364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08442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08443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08447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08521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08542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 t="str">
        <f>+水洗化人口等!B50</f>
        <v>08546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 t="str">
        <f>+水洗化人口等!B51</f>
        <v>08564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2AF2A8-B790-44E6-86E1-9EAD5540AF10}"/>
</file>

<file path=customXml/itemProps2.xml><?xml version="1.0" encoding="utf-8"?>
<ds:datastoreItem xmlns:ds="http://schemas.openxmlformats.org/officeDocument/2006/customXml" ds:itemID="{2670502E-314F-4FF0-9191-27EA03B91145}"/>
</file>

<file path=customXml/itemProps3.xml><?xml version="1.0" encoding="utf-8"?>
<ds:datastoreItem xmlns:ds="http://schemas.openxmlformats.org/officeDocument/2006/customXml" ds:itemID="{B679AD28-804E-49F7-BD15-987006623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2025-12-23T10:03:35Z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