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6山形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組合分担金内訳!$A$6:$BE$41</definedName>
    <definedName name="_xlnm._FilterDatabase" localSheetId="3" hidden="1">'廃棄物事業経費（歳出）'!$A$6:$CI$48</definedName>
    <definedName name="_xlnm._FilterDatabase" localSheetId="2" hidden="1">'廃棄物事業経費（歳入）'!$A$6:$AE$48</definedName>
    <definedName name="_xlnm._FilterDatabase" localSheetId="0" hidden="1">'廃棄物事業経費（市町村）'!$A$6:$DJ$41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組合分担金内訳!$2:$42</definedName>
    <definedName name="_xlnm.Print_Area" localSheetId="3">'廃棄物事業経費（歳出）'!$2:$49</definedName>
    <definedName name="_xlnm.Print_Area" localSheetId="2">'廃棄物事業経費（歳入）'!$2:$49</definedName>
    <definedName name="_xlnm.Print_Area" localSheetId="0">'廃棄物事業経費（市町村）'!$2:$42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I11" i="5"/>
  <c r="I17" i="5"/>
  <c r="I23" i="5"/>
  <c r="I29" i="5"/>
  <c r="I35" i="5"/>
  <c r="I41" i="5"/>
  <c r="H8" i="5"/>
  <c r="H9" i="5"/>
  <c r="H10" i="5"/>
  <c r="H11" i="5"/>
  <c r="H12" i="5"/>
  <c r="I12" i="5" s="1"/>
  <c r="H13" i="5"/>
  <c r="H14" i="5"/>
  <c r="H15" i="5"/>
  <c r="H16" i="5"/>
  <c r="H17" i="5"/>
  <c r="H18" i="5"/>
  <c r="I18" i="5" s="1"/>
  <c r="H19" i="5"/>
  <c r="H20" i="5"/>
  <c r="H21" i="5"/>
  <c r="H22" i="5"/>
  <c r="H23" i="5"/>
  <c r="H24" i="5"/>
  <c r="I24" i="5" s="1"/>
  <c r="H25" i="5"/>
  <c r="H26" i="5"/>
  <c r="H27" i="5"/>
  <c r="H28" i="5"/>
  <c r="H29" i="5"/>
  <c r="H30" i="5"/>
  <c r="I30" i="5" s="1"/>
  <c r="H31" i="5"/>
  <c r="H32" i="5"/>
  <c r="H33" i="5"/>
  <c r="H34" i="5"/>
  <c r="H35" i="5"/>
  <c r="H36" i="5"/>
  <c r="I36" i="5" s="1"/>
  <c r="H37" i="5"/>
  <c r="H38" i="5"/>
  <c r="H39" i="5"/>
  <c r="H40" i="5"/>
  <c r="H41" i="5"/>
  <c r="H42" i="5"/>
  <c r="I42" i="5" s="1"/>
  <c r="G8" i="5"/>
  <c r="I8" i="5" s="1"/>
  <c r="G9" i="5"/>
  <c r="I9" i="5" s="1"/>
  <c r="G10" i="5"/>
  <c r="I10" i="5" s="1"/>
  <c r="G11" i="5"/>
  <c r="G12" i="5"/>
  <c r="G13" i="5"/>
  <c r="I13" i="5" s="1"/>
  <c r="G14" i="5"/>
  <c r="I14" i="5" s="1"/>
  <c r="G15" i="5"/>
  <c r="I15" i="5" s="1"/>
  <c r="G16" i="5"/>
  <c r="I16" i="5" s="1"/>
  <c r="G17" i="5"/>
  <c r="G18" i="5"/>
  <c r="G19" i="5"/>
  <c r="I19" i="5" s="1"/>
  <c r="G20" i="5"/>
  <c r="I20" i="5" s="1"/>
  <c r="G21" i="5"/>
  <c r="I21" i="5" s="1"/>
  <c r="G22" i="5"/>
  <c r="I22" i="5" s="1"/>
  <c r="G23" i="5"/>
  <c r="G24" i="5"/>
  <c r="G25" i="5"/>
  <c r="I25" i="5" s="1"/>
  <c r="G26" i="5"/>
  <c r="I26" i="5" s="1"/>
  <c r="G27" i="5"/>
  <c r="I27" i="5" s="1"/>
  <c r="G28" i="5"/>
  <c r="I28" i="5" s="1"/>
  <c r="G29" i="5"/>
  <c r="G30" i="5"/>
  <c r="G31" i="5"/>
  <c r="I31" i="5" s="1"/>
  <c r="G32" i="5"/>
  <c r="I32" i="5" s="1"/>
  <c r="G33" i="5"/>
  <c r="I33" i="5" s="1"/>
  <c r="G34" i="5"/>
  <c r="I34" i="5" s="1"/>
  <c r="G35" i="5"/>
  <c r="G36" i="5"/>
  <c r="G37" i="5"/>
  <c r="I37" i="5" s="1"/>
  <c r="G38" i="5"/>
  <c r="I38" i="5" s="1"/>
  <c r="G39" i="5"/>
  <c r="I39" i="5" s="1"/>
  <c r="G40" i="5"/>
  <c r="I40" i="5" s="1"/>
  <c r="G41" i="5"/>
  <c r="G42" i="5"/>
  <c r="F8" i="5"/>
  <c r="F14" i="5"/>
  <c r="F20" i="5"/>
  <c r="F26" i="5"/>
  <c r="F32" i="5"/>
  <c r="F38" i="5"/>
  <c r="E8" i="5"/>
  <c r="E9" i="5"/>
  <c r="F9" i="5" s="1"/>
  <c r="E10" i="5"/>
  <c r="E11" i="5"/>
  <c r="E12" i="5"/>
  <c r="E13" i="5"/>
  <c r="E14" i="5"/>
  <c r="E15" i="5"/>
  <c r="F15" i="5" s="1"/>
  <c r="E16" i="5"/>
  <c r="E17" i="5"/>
  <c r="E18" i="5"/>
  <c r="E19" i="5"/>
  <c r="E20" i="5"/>
  <c r="E21" i="5"/>
  <c r="F21" i="5" s="1"/>
  <c r="E22" i="5"/>
  <c r="E23" i="5"/>
  <c r="E24" i="5"/>
  <c r="E25" i="5"/>
  <c r="E26" i="5"/>
  <c r="E27" i="5"/>
  <c r="F27" i="5" s="1"/>
  <c r="E28" i="5"/>
  <c r="E29" i="5"/>
  <c r="E30" i="5"/>
  <c r="E31" i="5"/>
  <c r="E32" i="5"/>
  <c r="E33" i="5"/>
  <c r="F33" i="5" s="1"/>
  <c r="E34" i="5"/>
  <c r="E35" i="5"/>
  <c r="E36" i="5"/>
  <c r="E37" i="5"/>
  <c r="E38" i="5"/>
  <c r="E39" i="5"/>
  <c r="F39" i="5" s="1"/>
  <c r="E40" i="5"/>
  <c r="E41" i="5"/>
  <c r="E42" i="5"/>
  <c r="D8" i="5"/>
  <c r="D9" i="5"/>
  <c r="D10" i="5"/>
  <c r="F10" i="5" s="1"/>
  <c r="D11" i="5"/>
  <c r="F11" i="5" s="1"/>
  <c r="D12" i="5"/>
  <c r="F12" i="5" s="1"/>
  <c r="D13" i="5"/>
  <c r="F13" i="5" s="1"/>
  <c r="D14" i="5"/>
  <c r="D15" i="5"/>
  <c r="D16" i="5"/>
  <c r="F16" i="5" s="1"/>
  <c r="D17" i="5"/>
  <c r="F17" i="5" s="1"/>
  <c r="D18" i="5"/>
  <c r="F18" i="5" s="1"/>
  <c r="D19" i="5"/>
  <c r="F19" i="5" s="1"/>
  <c r="D20" i="5"/>
  <c r="D21" i="5"/>
  <c r="D22" i="5"/>
  <c r="F22" i="5" s="1"/>
  <c r="D23" i="5"/>
  <c r="F23" i="5" s="1"/>
  <c r="D24" i="5"/>
  <c r="F24" i="5" s="1"/>
  <c r="D25" i="5"/>
  <c r="F25" i="5" s="1"/>
  <c r="D26" i="5"/>
  <c r="D27" i="5"/>
  <c r="D28" i="5"/>
  <c r="F28" i="5" s="1"/>
  <c r="D29" i="5"/>
  <c r="F29" i="5" s="1"/>
  <c r="D30" i="5"/>
  <c r="F30" i="5" s="1"/>
  <c r="D31" i="5"/>
  <c r="F31" i="5" s="1"/>
  <c r="D32" i="5"/>
  <c r="D33" i="5"/>
  <c r="D34" i="5"/>
  <c r="F34" i="5" s="1"/>
  <c r="D35" i="5"/>
  <c r="F35" i="5" s="1"/>
  <c r="D36" i="5"/>
  <c r="F36" i="5" s="1"/>
  <c r="D37" i="5"/>
  <c r="F37" i="5" s="1"/>
  <c r="D38" i="5"/>
  <c r="D39" i="5"/>
  <c r="D40" i="5"/>
  <c r="F40" i="5" s="1"/>
  <c r="D41" i="5"/>
  <c r="F41" i="5" s="1"/>
  <c r="D42" i="5"/>
  <c r="F42" i="5" s="1"/>
  <c r="CI11" i="4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V35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Q29" i="4"/>
  <c r="BP23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I17" i="4"/>
  <c r="BG41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N8" i="4"/>
  <c r="BG8" i="4" s="1"/>
  <c r="AN9" i="4"/>
  <c r="BG9" i="4" s="1"/>
  <c r="AN10" i="4"/>
  <c r="BG10" i="4" s="1"/>
  <c r="AN11" i="4"/>
  <c r="BG11" i="4" s="1"/>
  <c r="AN12" i="4"/>
  <c r="BG12" i="4" s="1"/>
  <c r="AN13" i="4"/>
  <c r="BG13" i="4" s="1"/>
  <c r="AN14" i="4"/>
  <c r="BG14" i="4" s="1"/>
  <c r="AN15" i="4"/>
  <c r="BG15" i="4" s="1"/>
  <c r="AN16" i="4"/>
  <c r="BG16" i="4" s="1"/>
  <c r="AN17" i="4"/>
  <c r="BG17" i="4" s="1"/>
  <c r="AN18" i="4"/>
  <c r="BG18" i="4" s="1"/>
  <c r="AN19" i="4"/>
  <c r="BG19" i="4" s="1"/>
  <c r="AN20" i="4"/>
  <c r="BG20" i="4" s="1"/>
  <c r="AN21" i="4"/>
  <c r="BG21" i="4" s="1"/>
  <c r="AN22" i="4"/>
  <c r="BG22" i="4" s="1"/>
  <c r="AN23" i="4"/>
  <c r="BG23" i="4" s="1"/>
  <c r="AN24" i="4"/>
  <c r="BG24" i="4" s="1"/>
  <c r="AN25" i="4"/>
  <c r="BG25" i="4" s="1"/>
  <c r="AN26" i="4"/>
  <c r="BG26" i="4" s="1"/>
  <c r="AN27" i="4"/>
  <c r="BG27" i="4" s="1"/>
  <c r="AN28" i="4"/>
  <c r="BG28" i="4" s="1"/>
  <c r="AN29" i="4"/>
  <c r="BG29" i="4" s="1"/>
  <c r="AN30" i="4"/>
  <c r="BG30" i="4" s="1"/>
  <c r="AN31" i="4"/>
  <c r="BG31" i="4" s="1"/>
  <c r="AN32" i="4"/>
  <c r="BG32" i="4" s="1"/>
  <c r="AN33" i="4"/>
  <c r="BG33" i="4" s="1"/>
  <c r="AN34" i="4"/>
  <c r="BG34" i="4" s="1"/>
  <c r="AN35" i="4"/>
  <c r="BG35" i="4" s="1"/>
  <c r="AN36" i="4"/>
  <c r="BG36" i="4" s="1"/>
  <c r="AN37" i="4"/>
  <c r="BG37" i="4" s="1"/>
  <c r="AN38" i="4"/>
  <c r="BG38" i="4" s="1"/>
  <c r="AN39" i="4"/>
  <c r="BG39" i="4" s="1"/>
  <c r="AN40" i="4"/>
  <c r="BG40" i="4" s="1"/>
  <c r="AN41" i="4"/>
  <c r="AN42" i="4"/>
  <c r="BG42" i="4" s="1"/>
  <c r="AN43" i="4"/>
  <c r="BG43" i="4" s="1"/>
  <c r="AN44" i="4"/>
  <c r="BG44" i="4" s="1"/>
  <c r="AN45" i="4"/>
  <c r="BG45" i="4" s="1"/>
  <c r="AN46" i="4"/>
  <c r="BG46" i="4" s="1"/>
  <c r="AN47" i="4"/>
  <c r="BG47" i="4" s="1"/>
  <c r="AN48" i="4"/>
  <c r="BG48" i="4" s="1"/>
  <c r="AN49" i="4"/>
  <c r="BG49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E35" i="4"/>
  <c r="CI35" i="4" s="1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CA48" i="4" s="1"/>
  <c r="W49" i="4"/>
  <c r="CA49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R36" i="4"/>
  <c r="BV36" i="4" s="1"/>
  <c r="R37" i="4"/>
  <c r="BV37" i="4" s="1"/>
  <c r="R38" i="4"/>
  <c r="BV38" i="4" s="1"/>
  <c r="R39" i="4"/>
  <c r="BV39" i="4" s="1"/>
  <c r="R40" i="4"/>
  <c r="BV40" i="4" s="1"/>
  <c r="R41" i="4"/>
  <c r="BV41" i="4" s="1"/>
  <c r="R42" i="4"/>
  <c r="BV42" i="4" s="1"/>
  <c r="R43" i="4"/>
  <c r="BV43" i="4" s="1"/>
  <c r="R44" i="4"/>
  <c r="BV44" i="4" s="1"/>
  <c r="R45" i="4"/>
  <c r="BV45" i="4" s="1"/>
  <c r="R46" i="4"/>
  <c r="BV46" i="4" s="1"/>
  <c r="R47" i="4"/>
  <c r="BV47" i="4" s="1"/>
  <c r="R48" i="4"/>
  <c r="BV48" i="4" s="1"/>
  <c r="R49" i="4"/>
  <c r="BV49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M30" i="4"/>
  <c r="BQ30" i="4" s="1"/>
  <c r="M31" i="4"/>
  <c r="BQ31" i="4" s="1"/>
  <c r="M32" i="4"/>
  <c r="BQ32" i="4" s="1"/>
  <c r="M33" i="4"/>
  <c r="BQ33" i="4" s="1"/>
  <c r="M34" i="4"/>
  <c r="BQ34" i="4" s="1"/>
  <c r="M35" i="4"/>
  <c r="BQ35" i="4" s="1"/>
  <c r="M36" i="4"/>
  <c r="BQ36" i="4" s="1"/>
  <c r="M37" i="4"/>
  <c r="BQ37" i="4" s="1"/>
  <c r="M38" i="4"/>
  <c r="BQ38" i="4" s="1"/>
  <c r="M39" i="4"/>
  <c r="BQ39" i="4" s="1"/>
  <c r="M40" i="4"/>
  <c r="BQ40" i="4" s="1"/>
  <c r="M41" i="4"/>
  <c r="BQ41" i="4" s="1"/>
  <c r="M42" i="4"/>
  <c r="BQ42" i="4" s="1"/>
  <c r="M43" i="4"/>
  <c r="BQ43" i="4" s="1"/>
  <c r="M44" i="4"/>
  <c r="BQ44" i="4" s="1"/>
  <c r="M45" i="4"/>
  <c r="BQ45" i="4" s="1"/>
  <c r="M46" i="4"/>
  <c r="BQ46" i="4" s="1"/>
  <c r="M47" i="4"/>
  <c r="BQ47" i="4" s="1"/>
  <c r="M48" i="4"/>
  <c r="BQ48" i="4" s="1"/>
  <c r="M49" i="4"/>
  <c r="BQ49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L24" i="4"/>
  <c r="BP24" i="4" s="1"/>
  <c r="L25" i="4"/>
  <c r="BP25" i="4" s="1"/>
  <c r="L26" i="4"/>
  <c r="BP26" i="4" s="1"/>
  <c r="L27" i="4"/>
  <c r="BP27" i="4" s="1"/>
  <c r="L28" i="4"/>
  <c r="BP28" i="4" s="1"/>
  <c r="L29" i="4"/>
  <c r="BP29" i="4" s="1"/>
  <c r="L30" i="4"/>
  <c r="BP30" i="4" s="1"/>
  <c r="L31" i="4"/>
  <c r="BP31" i="4" s="1"/>
  <c r="L32" i="4"/>
  <c r="BP32" i="4" s="1"/>
  <c r="L33" i="4"/>
  <c r="BP33" i="4" s="1"/>
  <c r="L34" i="4"/>
  <c r="BP34" i="4" s="1"/>
  <c r="L35" i="4"/>
  <c r="BP35" i="4" s="1"/>
  <c r="L36" i="4"/>
  <c r="BP36" i="4" s="1"/>
  <c r="L37" i="4"/>
  <c r="BP37" i="4" s="1"/>
  <c r="L38" i="4"/>
  <c r="BP38" i="4" s="1"/>
  <c r="L39" i="4"/>
  <c r="BP39" i="4" s="1"/>
  <c r="L40" i="4"/>
  <c r="BP40" i="4" s="1"/>
  <c r="L41" i="4"/>
  <c r="BP41" i="4" s="1"/>
  <c r="L42" i="4"/>
  <c r="BP42" i="4" s="1"/>
  <c r="L43" i="4"/>
  <c r="BP43" i="4" s="1"/>
  <c r="L44" i="4"/>
  <c r="BP44" i="4" s="1"/>
  <c r="L45" i="4"/>
  <c r="BP45" i="4" s="1"/>
  <c r="L46" i="4"/>
  <c r="BP46" i="4" s="1"/>
  <c r="L47" i="4"/>
  <c r="BP47" i="4" s="1"/>
  <c r="L48" i="4"/>
  <c r="BP48" i="4" s="1"/>
  <c r="L49" i="4"/>
  <c r="BP49" i="4" s="1"/>
  <c r="E8" i="4"/>
  <c r="BI8" i="4" s="1"/>
  <c r="E9" i="4"/>
  <c r="BI9" i="4" s="1"/>
  <c r="E10" i="4"/>
  <c r="BI10" i="4" s="1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E32" i="4"/>
  <c r="BI32" i="4" s="1"/>
  <c r="E33" i="4"/>
  <c r="BI33" i="4" s="1"/>
  <c r="E34" i="4"/>
  <c r="BI34" i="4" s="1"/>
  <c r="E35" i="4"/>
  <c r="BI35" i="4" s="1"/>
  <c r="E36" i="4"/>
  <c r="BI36" i="4" s="1"/>
  <c r="E37" i="4"/>
  <c r="BI37" i="4" s="1"/>
  <c r="E38" i="4"/>
  <c r="BI38" i="4" s="1"/>
  <c r="E39" i="4"/>
  <c r="BI39" i="4" s="1"/>
  <c r="E40" i="4"/>
  <c r="BI40" i="4" s="1"/>
  <c r="E41" i="4"/>
  <c r="BI41" i="4" s="1"/>
  <c r="E42" i="4"/>
  <c r="BI42" i="4" s="1"/>
  <c r="E43" i="4"/>
  <c r="BI43" i="4" s="1"/>
  <c r="E44" i="4"/>
  <c r="BI44" i="4" s="1"/>
  <c r="E45" i="4"/>
  <c r="BI45" i="4" s="1"/>
  <c r="E46" i="4"/>
  <c r="BI46" i="4" s="1"/>
  <c r="E47" i="4"/>
  <c r="BI47" i="4" s="1"/>
  <c r="E48" i="4"/>
  <c r="BI48" i="4" s="1"/>
  <c r="E49" i="4"/>
  <c r="BI49" i="4" s="1"/>
  <c r="D8" i="4"/>
  <c r="BH8" i="4" s="1"/>
  <c r="D9" i="4"/>
  <c r="BH9" i="4" s="1"/>
  <c r="D10" i="4"/>
  <c r="BH10" i="4" s="1"/>
  <c r="D11" i="4"/>
  <c r="AE11" i="4" s="1"/>
  <c r="D12" i="4"/>
  <c r="BH12" i="4" s="1"/>
  <c r="D13" i="4"/>
  <c r="BH13" i="4" s="1"/>
  <c r="D14" i="4"/>
  <c r="D15" i="4"/>
  <c r="BH15" i="4" s="1"/>
  <c r="D16" i="4"/>
  <c r="BH16" i="4" s="1"/>
  <c r="D17" i="4"/>
  <c r="D18" i="4"/>
  <c r="BH18" i="4" s="1"/>
  <c r="D19" i="4"/>
  <c r="BH19" i="4" s="1"/>
  <c r="D20" i="4"/>
  <c r="D21" i="4"/>
  <c r="BH21" i="4" s="1"/>
  <c r="D22" i="4"/>
  <c r="BH22" i="4" s="1"/>
  <c r="D23" i="4"/>
  <c r="D24" i="4"/>
  <c r="BH24" i="4" s="1"/>
  <c r="D25" i="4"/>
  <c r="BH25" i="4" s="1"/>
  <c r="D26" i="4"/>
  <c r="D27" i="4"/>
  <c r="BH27" i="4" s="1"/>
  <c r="D28" i="4"/>
  <c r="BH28" i="4" s="1"/>
  <c r="D29" i="4"/>
  <c r="D30" i="4"/>
  <c r="BH30" i="4" s="1"/>
  <c r="D31" i="4"/>
  <c r="BH31" i="4" s="1"/>
  <c r="D32" i="4"/>
  <c r="D33" i="4"/>
  <c r="BH33" i="4" s="1"/>
  <c r="D34" i="4"/>
  <c r="BH34" i="4" s="1"/>
  <c r="D35" i="4"/>
  <c r="BH35" i="4" s="1"/>
  <c r="D36" i="4"/>
  <c r="BH36" i="4" s="1"/>
  <c r="D37" i="4"/>
  <c r="BH37" i="4" s="1"/>
  <c r="D38" i="4"/>
  <c r="D39" i="4"/>
  <c r="BH39" i="4" s="1"/>
  <c r="D40" i="4"/>
  <c r="BH40" i="4" s="1"/>
  <c r="D41" i="4"/>
  <c r="D42" i="4"/>
  <c r="BH42" i="4" s="1"/>
  <c r="D43" i="4"/>
  <c r="BH43" i="4" s="1"/>
  <c r="D44" i="4"/>
  <c r="D45" i="4"/>
  <c r="BH45" i="4" s="1"/>
  <c r="D46" i="4"/>
  <c r="BH46" i="4" s="1"/>
  <c r="D47" i="4"/>
  <c r="AE47" i="4" s="1"/>
  <c r="CI47" i="4" s="1"/>
  <c r="D48" i="4"/>
  <c r="BH48" i="4" s="1"/>
  <c r="D49" i="4"/>
  <c r="BH4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W12" i="3"/>
  <c r="W17" i="3"/>
  <c r="W19" i="3"/>
  <c r="W24" i="3"/>
  <c r="W26" i="3"/>
  <c r="W33" i="3"/>
  <c r="W41" i="3"/>
  <c r="W48" i="3"/>
  <c r="V11" i="3"/>
  <c r="V13" i="3"/>
  <c r="V18" i="3"/>
  <c r="V20" i="3"/>
  <c r="V27" i="3"/>
  <c r="V34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E8" i="3"/>
  <c r="W8" i="3" s="1"/>
  <c r="E9" i="3"/>
  <c r="W9" i="3" s="1"/>
  <c r="E10" i="3"/>
  <c r="W10" i="3" s="1"/>
  <c r="E11" i="3"/>
  <c r="W11" i="3" s="1"/>
  <c r="E12" i="3"/>
  <c r="E13" i="3"/>
  <c r="W13" i="3" s="1"/>
  <c r="E14" i="3"/>
  <c r="W14" i="3" s="1"/>
  <c r="E15" i="3"/>
  <c r="W15" i="3" s="1"/>
  <c r="E16" i="3"/>
  <c r="W16" i="3" s="1"/>
  <c r="E17" i="3"/>
  <c r="E18" i="3"/>
  <c r="W18" i="3" s="1"/>
  <c r="E19" i="3"/>
  <c r="E20" i="3"/>
  <c r="W20" i="3" s="1"/>
  <c r="E21" i="3"/>
  <c r="W21" i="3" s="1"/>
  <c r="E22" i="3"/>
  <c r="W22" i="3" s="1"/>
  <c r="E23" i="3"/>
  <c r="W23" i="3" s="1"/>
  <c r="E24" i="3"/>
  <c r="E25" i="3"/>
  <c r="W25" i="3" s="1"/>
  <c r="E26" i="3"/>
  <c r="E27" i="3"/>
  <c r="W27" i="3" s="1"/>
  <c r="E28" i="3"/>
  <c r="W28" i="3" s="1"/>
  <c r="E29" i="3"/>
  <c r="W29" i="3" s="1"/>
  <c r="E30" i="3"/>
  <c r="W30" i="3" s="1"/>
  <c r="E31" i="3"/>
  <c r="W31" i="3" s="1"/>
  <c r="E32" i="3"/>
  <c r="W32" i="3" s="1"/>
  <c r="E33" i="3"/>
  <c r="E34" i="3"/>
  <c r="W34" i="3" s="1"/>
  <c r="E35" i="3"/>
  <c r="W35" i="3" s="1"/>
  <c r="E36" i="3"/>
  <c r="W36" i="3" s="1"/>
  <c r="E37" i="3"/>
  <c r="W37" i="3" s="1"/>
  <c r="E38" i="3"/>
  <c r="W38" i="3" s="1"/>
  <c r="E39" i="3"/>
  <c r="W39" i="3" s="1"/>
  <c r="E40" i="3"/>
  <c r="W40" i="3" s="1"/>
  <c r="E41" i="3"/>
  <c r="E42" i="3"/>
  <c r="W42" i="3" s="1"/>
  <c r="E43" i="3"/>
  <c r="W43" i="3" s="1"/>
  <c r="E44" i="3"/>
  <c r="W44" i="3" s="1"/>
  <c r="E45" i="3"/>
  <c r="W45" i="3" s="1"/>
  <c r="E46" i="3"/>
  <c r="W46" i="3" s="1"/>
  <c r="E47" i="3"/>
  <c r="W47" i="3" s="1"/>
  <c r="E48" i="3"/>
  <c r="E49" i="3"/>
  <c r="W49" i="3" s="1"/>
  <c r="D8" i="3"/>
  <c r="V8" i="3" s="1"/>
  <c r="D9" i="3"/>
  <c r="V9" i="3" s="1"/>
  <c r="D10" i="3"/>
  <c r="V10" i="3" s="1"/>
  <c r="D11" i="3"/>
  <c r="D12" i="3"/>
  <c r="V12" i="3" s="1"/>
  <c r="D13" i="3"/>
  <c r="D14" i="3"/>
  <c r="V14" i="3" s="1"/>
  <c r="D15" i="3"/>
  <c r="V15" i="3" s="1"/>
  <c r="D16" i="3"/>
  <c r="V16" i="3" s="1"/>
  <c r="D17" i="3"/>
  <c r="V17" i="3" s="1"/>
  <c r="D18" i="3"/>
  <c r="D19" i="3"/>
  <c r="V19" i="3" s="1"/>
  <c r="D20" i="3"/>
  <c r="D21" i="3"/>
  <c r="V21" i="3" s="1"/>
  <c r="D22" i="3"/>
  <c r="V22" i="3" s="1"/>
  <c r="D23" i="3"/>
  <c r="V23" i="3" s="1"/>
  <c r="D24" i="3"/>
  <c r="V24" i="3" s="1"/>
  <c r="D25" i="3"/>
  <c r="V25" i="3" s="1"/>
  <c r="D26" i="3"/>
  <c r="V26" i="3" s="1"/>
  <c r="D27" i="3"/>
  <c r="D28" i="3"/>
  <c r="V28" i="3" s="1"/>
  <c r="D29" i="3"/>
  <c r="V29" i="3" s="1"/>
  <c r="D30" i="3"/>
  <c r="V30" i="3" s="1"/>
  <c r="D31" i="3"/>
  <c r="V31" i="3" s="1"/>
  <c r="D32" i="3"/>
  <c r="V32" i="3" s="1"/>
  <c r="D33" i="3"/>
  <c r="V33" i="3" s="1"/>
  <c r="D34" i="3"/>
  <c r="D35" i="3"/>
  <c r="V35" i="3" s="1"/>
  <c r="D36" i="3"/>
  <c r="V36" i="3" s="1"/>
  <c r="D37" i="3"/>
  <c r="V37" i="3" s="1"/>
  <c r="D38" i="3"/>
  <c r="V38" i="3" s="1"/>
  <c r="D39" i="3"/>
  <c r="V39" i="3" s="1"/>
  <c r="D40" i="3"/>
  <c r="V40" i="3" s="1"/>
  <c r="D41" i="3"/>
  <c r="V41" i="3" s="1"/>
  <c r="D42" i="3"/>
  <c r="V42" i="3" s="1"/>
  <c r="D43" i="3"/>
  <c r="V43" i="3" s="1"/>
  <c r="D44" i="3"/>
  <c r="V44" i="3" s="1"/>
  <c r="D45" i="3"/>
  <c r="V45" i="3" s="1"/>
  <c r="D46" i="3"/>
  <c r="V46" i="3" s="1"/>
  <c r="D47" i="3"/>
  <c r="V47" i="3" s="1"/>
  <c r="D48" i="3"/>
  <c r="V48" i="3" s="1"/>
  <c r="D49" i="3"/>
  <c r="V49" i="3" s="1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B9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0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0" i="2"/>
  <c r="CH8" i="2"/>
  <c r="BZ8" i="2"/>
  <c r="DB8" i="2" s="1"/>
  <c r="BZ9" i="2"/>
  <c r="BZ10" i="2"/>
  <c r="DB10" i="2" s="1"/>
  <c r="BZ11" i="2"/>
  <c r="DB11" i="2" s="1"/>
  <c r="BZ12" i="2"/>
  <c r="BZ13" i="2"/>
  <c r="BZ14" i="2"/>
  <c r="DB14" i="2" s="1"/>
  <c r="BU8" i="2"/>
  <c r="BU9" i="2"/>
  <c r="CW9" i="2" s="1"/>
  <c r="BU10" i="2"/>
  <c r="BU11" i="2"/>
  <c r="BU12" i="2"/>
  <c r="BU13" i="2"/>
  <c r="CW13" i="2" s="1"/>
  <c r="BU14" i="2"/>
  <c r="BP8" i="2"/>
  <c r="CR8" i="2" s="1"/>
  <c r="BP9" i="2"/>
  <c r="CR9" i="2" s="1"/>
  <c r="BP10" i="2"/>
  <c r="BP11" i="2"/>
  <c r="BP12" i="2"/>
  <c r="CR12" i="2" s="1"/>
  <c r="BP13" i="2"/>
  <c r="CR13" i="2" s="1"/>
  <c r="BP14" i="2"/>
  <c r="CR14" i="2" s="1"/>
  <c r="BO8" i="2"/>
  <c r="BO10" i="2"/>
  <c r="CH10" i="2" s="1"/>
  <c r="BO14" i="2"/>
  <c r="CQ14" i="2" s="1"/>
  <c r="BH8" i="2"/>
  <c r="BH9" i="2"/>
  <c r="BH10" i="2"/>
  <c r="BH11" i="2"/>
  <c r="CJ11" i="2" s="1"/>
  <c r="BH12" i="2"/>
  <c r="CJ12" i="2" s="1"/>
  <c r="BH13" i="2"/>
  <c r="CJ13" i="2" s="1"/>
  <c r="BH14" i="2"/>
  <c r="BG8" i="2"/>
  <c r="BG10" i="2"/>
  <c r="CI10" i="2" s="1"/>
  <c r="BG11" i="2"/>
  <c r="CI11" i="2" s="1"/>
  <c r="BG12" i="2"/>
  <c r="BG14" i="2"/>
  <c r="AX8" i="2"/>
  <c r="AX9" i="2"/>
  <c r="AX10" i="2"/>
  <c r="AX11" i="2"/>
  <c r="AX12" i="2"/>
  <c r="AM12" i="2" s="1"/>
  <c r="BF12" i="2" s="1"/>
  <c r="AX13" i="2"/>
  <c r="AX14" i="2"/>
  <c r="AS8" i="2"/>
  <c r="CW8" i="2" s="1"/>
  <c r="AS9" i="2"/>
  <c r="AS10" i="2"/>
  <c r="AS11" i="2"/>
  <c r="AM11" i="2" s="1"/>
  <c r="BF11" i="2" s="1"/>
  <c r="AS12" i="2"/>
  <c r="AS13" i="2"/>
  <c r="AS14" i="2"/>
  <c r="CW14" i="2" s="1"/>
  <c r="AN8" i="2"/>
  <c r="AM8" i="2" s="1"/>
  <c r="AN9" i="2"/>
  <c r="AN10" i="2"/>
  <c r="AM10" i="2" s="1"/>
  <c r="BF10" i="2" s="1"/>
  <c r="AN11" i="2"/>
  <c r="AN12" i="2"/>
  <c r="AN13" i="2"/>
  <c r="AN14" i="2"/>
  <c r="AM14" i="2" s="1"/>
  <c r="AM9" i="2"/>
  <c r="BF9" i="2" s="1"/>
  <c r="AM13" i="2"/>
  <c r="AF8" i="2"/>
  <c r="AF9" i="2"/>
  <c r="AF10" i="2"/>
  <c r="AF11" i="2"/>
  <c r="AF12" i="2"/>
  <c r="AE12" i="2" s="1"/>
  <c r="AF13" i="2"/>
  <c r="AF14" i="2"/>
  <c r="AE9" i="2"/>
  <c r="AE10" i="2"/>
  <c r="AE11" i="2"/>
  <c r="AE13" i="2"/>
  <c r="BF13" i="2" s="1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1" i="2"/>
  <c r="V10" i="2"/>
  <c r="N8" i="2"/>
  <c r="N9" i="2"/>
  <c r="N10" i="2"/>
  <c r="N11" i="2"/>
  <c r="N12" i="2"/>
  <c r="N13" i="2"/>
  <c r="M13" i="2" s="1"/>
  <c r="N14" i="2"/>
  <c r="M8" i="2"/>
  <c r="V8" i="2" s="1"/>
  <c r="M10" i="2"/>
  <c r="M11" i="2"/>
  <c r="M12" i="2"/>
  <c r="M14" i="2"/>
  <c r="V14" i="2" s="1"/>
  <c r="E8" i="2"/>
  <c r="W8" i="2" s="1"/>
  <c r="E9" i="2"/>
  <c r="E10" i="2"/>
  <c r="W10" i="2" s="1"/>
  <c r="E11" i="2"/>
  <c r="D11" i="2" s="1"/>
  <c r="V11" i="2" s="1"/>
  <c r="E12" i="2"/>
  <c r="W12" i="2" s="1"/>
  <c r="E13" i="2"/>
  <c r="E14" i="2"/>
  <c r="W14" i="2" s="1"/>
  <c r="D8" i="2"/>
  <c r="D9" i="2"/>
  <c r="D10" i="2"/>
  <c r="D12" i="2"/>
  <c r="V12" i="2" s="1"/>
  <c r="D14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B25" i="1"/>
  <c r="DB31" i="1"/>
  <c r="DB3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R1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J19" i="1"/>
  <c r="BZ8" i="1"/>
  <c r="BZ9" i="1"/>
  <c r="DB9" i="1" s="1"/>
  <c r="BZ10" i="1"/>
  <c r="BZ11" i="1"/>
  <c r="DB11" i="1" s="1"/>
  <c r="BZ12" i="1"/>
  <c r="BZ13" i="1"/>
  <c r="DB13" i="1" s="1"/>
  <c r="BZ14" i="1"/>
  <c r="BZ15" i="1"/>
  <c r="DB15" i="1" s="1"/>
  <c r="BZ16" i="1"/>
  <c r="BZ17" i="1"/>
  <c r="DB17" i="1" s="1"/>
  <c r="BZ18" i="1"/>
  <c r="BZ19" i="1"/>
  <c r="DB19" i="1" s="1"/>
  <c r="BZ20" i="1"/>
  <c r="BZ21" i="1"/>
  <c r="DB21" i="1" s="1"/>
  <c r="BZ22" i="1"/>
  <c r="BZ23" i="1"/>
  <c r="DB23" i="1" s="1"/>
  <c r="BZ24" i="1"/>
  <c r="BZ25" i="1"/>
  <c r="BZ26" i="1"/>
  <c r="BZ27" i="1"/>
  <c r="DB27" i="1" s="1"/>
  <c r="BZ28" i="1"/>
  <c r="BZ29" i="1"/>
  <c r="DB29" i="1" s="1"/>
  <c r="BZ30" i="1"/>
  <c r="BZ31" i="1"/>
  <c r="BZ32" i="1"/>
  <c r="BZ33" i="1"/>
  <c r="DB33" i="1" s="1"/>
  <c r="BZ34" i="1"/>
  <c r="BZ35" i="1"/>
  <c r="DB35" i="1" s="1"/>
  <c r="BZ36" i="1"/>
  <c r="BZ37" i="1"/>
  <c r="BZ38" i="1"/>
  <c r="BZ39" i="1"/>
  <c r="DB39" i="1" s="1"/>
  <c r="BZ40" i="1"/>
  <c r="BZ41" i="1"/>
  <c r="DB41" i="1" s="1"/>
  <c r="BZ42" i="1"/>
  <c r="BU8" i="1"/>
  <c r="BU9" i="1"/>
  <c r="BU10" i="1"/>
  <c r="CW10" i="1" s="1"/>
  <c r="BU11" i="1"/>
  <c r="BU12" i="1"/>
  <c r="CW12" i="1" s="1"/>
  <c r="BU13" i="1"/>
  <c r="BU14" i="1"/>
  <c r="BU15" i="1"/>
  <c r="BU16" i="1"/>
  <c r="CW16" i="1" s="1"/>
  <c r="BU17" i="1"/>
  <c r="BU18" i="1"/>
  <c r="CW18" i="1" s="1"/>
  <c r="BU19" i="1"/>
  <c r="BU20" i="1"/>
  <c r="BU21" i="1"/>
  <c r="BU22" i="1"/>
  <c r="CW22" i="1" s="1"/>
  <c r="BU23" i="1"/>
  <c r="BU24" i="1"/>
  <c r="CW24" i="1" s="1"/>
  <c r="BU25" i="1"/>
  <c r="BU26" i="1"/>
  <c r="BU27" i="1"/>
  <c r="BU28" i="1"/>
  <c r="CW28" i="1" s="1"/>
  <c r="BU29" i="1"/>
  <c r="BU30" i="1"/>
  <c r="CW30" i="1" s="1"/>
  <c r="BU31" i="1"/>
  <c r="BU32" i="1"/>
  <c r="BU33" i="1"/>
  <c r="BU34" i="1"/>
  <c r="CW34" i="1" s="1"/>
  <c r="BU35" i="1"/>
  <c r="BU36" i="1"/>
  <c r="CW36" i="1" s="1"/>
  <c r="BU37" i="1"/>
  <c r="BU38" i="1"/>
  <c r="BU39" i="1"/>
  <c r="BU40" i="1"/>
  <c r="CW40" i="1" s="1"/>
  <c r="BU41" i="1"/>
  <c r="BU42" i="1"/>
  <c r="CW42" i="1" s="1"/>
  <c r="BP8" i="1"/>
  <c r="BP9" i="1"/>
  <c r="BO9" i="1" s="1"/>
  <c r="BP10" i="1"/>
  <c r="BP11" i="1"/>
  <c r="BP12" i="1"/>
  <c r="BP13" i="1"/>
  <c r="BP14" i="1"/>
  <c r="BP15" i="1"/>
  <c r="BO15" i="1" s="1"/>
  <c r="BP16" i="1"/>
  <c r="BP17" i="1"/>
  <c r="BP18" i="1"/>
  <c r="BP19" i="1"/>
  <c r="BP20" i="1"/>
  <c r="BP21" i="1"/>
  <c r="BO21" i="1" s="1"/>
  <c r="BP22" i="1"/>
  <c r="BP23" i="1"/>
  <c r="BP24" i="1"/>
  <c r="BP25" i="1"/>
  <c r="BP26" i="1"/>
  <c r="BP27" i="1"/>
  <c r="BO27" i="1" s="1"/>
  <c r="BP28" i="1"/>
  <c r="BP29" i="1"/>
  <c r="CR29" i="1" s="1"/>
  <c r="BP30" i="1"/>
  <c r="BP31" i="1"/>
  <c r="BP32" i="1"/>
  <c r="BP33" i="1"/>
  <c r="BO33" i="1" s="1"/>
  <c r="BP34" i="1"/>
  <c r="BP35" i="1"/>
  <c r="CR35" i="1" s="1"/>
  <c r="BP36" i="1"/>
  <c r="BP37" i="1"/>
  <c r="BP38" i="1"/>
  <c r="BP39" i="1"/>
  <c r="BO39" i="1" s="1"/>
  <c r="BP40" i="1"/>
  <c r="BP41" i="1"/>
  <c r="BP42" i="1"/>
  <c r="BO8" i="1"/>
  <c r="BO14" i="1"/>
  <c r="BO20" i="1"/>
  <c r="BO26" i="1"/>
  <c r="BO32" i="1"/>
  <c r="BO38" i="1"/>
  <c r="BH8" i="1"/>
  <c r="BH9" i="1"/>
  <c r="BH10" i="1"/>
  <c r="BH11" i="1"/>
  <c r="BG11" i="1" s="1"/>
  <c r="BH12" i="1"/>
  <c r="BH13" i="1"/>
  <c r="BG13" i="1" s="1"/>
  <c r="BH14" i="1"/>
  <c r="BH15" i="1"/>
  <c r="BH16" i="1"/>
  <c r="BH17" i="1"/>
  <c r="BG17" i="1" s="1"/>
  <c r="BH18" i="1"/>
  <c r="BH19" i="1"/>
  <c r="BG19" i="1" s="1"/>
  <c r="BH20" i="1"/>
  <c r="BH21" i="1"/>
  <c r="BH22" i="1"/>
  <c r="BH23" i="1"/>
  <c r="BG23" i="1" s="1"/>
  <c r="BH24" i="1"/>
  <c r="BH25" i="1"/>
  <c r="BG25" i="1" s="1"/>
  <c r="BH26" i="1"/>
  <c r="BH27" i="1"/>
  <c r="BH28" i="1"/>
  <c r="BH29" i="1"/>
  <c r="BG29" i="1" s="1"/>
  <c r="BH30" i="1"/>
  <c r="BH31" i="1"/>
  <c r="CJ31" i="1" s="1"/>
  <c r="BH32" i="1"/>
  <c r="BH33" i="1"/>
  <c r="BH34" i="1"/>
  <c r="BH35" i="1"/>
  <c r="BG35" i="1" s="1"/>
  <c r="BH36" i="1"/>
  <c r="BH37" i="1"/>
  <c r="CJ37" i="1" s="1"/>
  <c r="BH38" i="1"/>
  <c r="BH39" i="1"/>
  <c r="BH40" i="1"/>
  <c r="BH41" i="1"/>
  <c r="BG41" i="1" s="1"/>
  <c r="BH42" i="1"/>
  <c r="BG10" i="1"/>
  <c r="BG16" i="1"/>
  <c r="BG22" i="1"/>
  <c r="BG28" i="1"/>
  <c r="BG34" i="1"/>
  <c r="BG40" i="1"/>
  <c r="BF23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N8" i="1"/>
  <c r="AM8" i="1" s="1"/>
  <c r="BF8" i="1" s="1"/>
  <c r="AN9" i="1"/>
  <c r="AN10" i="1"/>
  <c r="AM10" i="1" s="1"/>
  <c r="AN11" i="1"/>
  <c r="AM11" i="1" s="1"/>
  <c r="BF11" i="1" s="1"/>
  <c r="AN12" i="1"/>
  <c r="AM12" i="1" s="1"/>
  <c r="BF12" i="1" s="1"/>
  <c r="AN13" i="1"/>
  <c r="AN14" i="1"/>
  <c r="AN15" i="1"/>
  <c r="AN16" i="1"/>
  <c r="AM16" i="1" s="1"/>
  <c r="AN17" i="1"/>
  <c r="AM17" i="1" s="1"/>
  <c r="BF17" i="1" s="1"/>
  <c r="AN18" i="1"/>
  <c r="AM18" i="1" s="1"/>
  <c r="BF18" i="1" s="1"/>
  <c r="AN19" i="1"/>
  <c r="AN20" i="1"/>
  <c r="AN21" i="1"/>
  <c r="AN22" i="1"/>
  <c r="AM22" i="1" s="1"/>
  <c r="AN23" i="1"/>
  <c r="AM23" i="1" s="1"/>
  <c r="AN24" i="1"/>
  <c r="AM24" i="1" s="1"/>
  <c r="BF24" i="1" s="1"/>
  <c r="AN25" i="1"/>
  <c r="AN26" i="1"/>
  <c r="AM26" i="1" s="1"/>
  <c r="BF26" i="1" s="1"/>
  <c r="AN27" i="1"/>
  <c r="AN28" i="1"/>
  <c r="AM28" i="1" s="1"/>
  <c r="AN29" i="1"/>
  <c r="AM29" i="1" s="1"/>
  <c r="BF29" i="1" s="1"/>
  <c r="AN30" i="1"/>
  <c r="AM30" i="1" s="1"/>
  <c r="BF30" i="1" s="1"/>
  <c r="AN31" i="1"/>
  <c r="AN32" i="1"/>
  <c r="AN33" i="1"/>
  <c r="AN34" i="1"/>
  <c r="AM34" i="1" s="1"/>
  <c r="AN35" i="1"/>
  <c r="AM35" i="1" s="1"/>
  <c r="BF35" i="1" s="1"/>
  <c r="AN36" i="1"/>
  <c r="AM36" i="1" s="1"/>
  <c r="BF36" i="1" s="1"/>
  <c r="AN37" i="1"/>
  <c r="AN38" i="1"/>
  <c r="AN39" i="1"/>
  <c r="AN40" i="1"/>
  <c r="AM40" i="1" s="1"/>
  <c r="AN41" i="1"/>
  <c r="AM41" i="1" s="1"/>
  <c r="BF41" i="1" s="1"/>
  <c r="AN42" i="1"/>
  <c r="AM42" i="1" s="1"/>
  <c r="BF42" i="1" s="1"/>
  <c r="AM9" i="1"/>
  <c r="AM14" i="1"/>
  <c r="BF14" i="1" s="1"/>
  <c r="AM15" i="1"/>
  <c r="BF15" i="1" s="1"/>
  <c r="AM20" i="1"/>
  <c r="BF20" i="1" s="1"/>
  <c r="AM21" i="1"/>
  <c r="AM27" i="1"/>
  <c r="AM32" i="1"/>
  <c r="BF32" i="1" s="1"/>
  <c r="AM33" i="1"/>
  <c r="AM38" i="1"/>
  <c r="BF38" i="1" s="1"/>
  <c r="AM39" i="1"/>
  <c r="BF39" i="1" s="1"/>
  <c r="AF8" i="1"/>
  <c r="AE8" i="1" s="1"/>
  <c r="AF9" i="1"/>
  <c r="AF10" i="1"/>
  <c r="AE10" i="1" s="1"/>
  <c r="AF11" i="1"/>
  <c r="AF12" i="1"/>
  <c r="AE12" i="1" s="1"/>
  <c r="AF13" i="1"/>
  <c r="AE13" i="1" s="1"/>
  <c r="AF14" i="1"/>
  <c r="AE14" i="1" s="1"/>
  <c r="AF15" i="1"/>
  <c r="AF16" i="1"/>
  <c r="AF17" i="1"/>
  <c r="AF18" i="1"/>
  <c r="AE18" i="1" s="1"/>
  <c r="AF19" i="1"/>
  <c r="AE19" i="1" s="1"/>
  <c r="AF20" i="1"/>
  <c r="AE20" i="1" s="1"/>
  <c r="AF21" i="1"/>
  <c r="AF22" i="1"/>
  <c r="AE22" i="1" s="1"/>
  <c r="AF23" i="1"/>
  <c r="AF24" i="1"/>
  <c r="AE24" i="1" s="1"/>
  <c r="AF25" i="1"/>
  <c r="AE25" i="1" s="1"/>
  <c r="AF26" i="1"/>
  <c r="AE26" i="1" s="1"/>
  <c r="AF27" i="1"/>
  <c r="AF28" i="1"/>
  <c r="AF29" i="1"/>
  <c r="AF30" i="1"/>
  <c r="AE30" i="1" s="1"/>
  <c r="AF31" i="1"/>
  <c r="AE31" i="1" s="1"/>
  <c r="AF32" i="1"/>
  <c r="AE32" i="1" s="1"/>
  <c r="AF33" i="1"/>
  <c r="AF34" i="1"/>
  <c r="AE34" i="1" s="1"/>
  <c r="AF35" i="1"/>
  <c r="AF36" i="1"/>
  <c r="AE36" i="1" s="1"/>
  <c r="AF37" i="1"/>
  <c r="AE37" i="1" s="1"/>
  <c r="AF38" i="1"/>
  <c r="AE38" i="1" s="1"/>
  <c r="AF39" i="1"/>
  <c r="AF40" i="1"/>
  <c r="AF41" i="1"/>
  <c r="AF42" i="1"/>
  <c r="AE42" i="1" s="1"/>
  <c r="AE9" i="1"/>
  <c r="AE11" i="1"/>
  <c r="AE15" i="1"/>
  <c r="AE16" i="1"/>
  <c r="AE17" i="1"/>
  <c r="AE21" i="1"/>
  <c r="AE23" i="1"/>
  <c r="AE27" i="1"/>
  <c r="AE28" i="1"/>
  <c r="AE29" i="1"/>
  <c r="AE33" i="1"/>
  <c r="AE35" i="1"/>
  <c r="AE39" i="1"/>
  <c r="AE40" i="1"/>
  <c r="AE4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11" i="1"/>
  <c r="W19" i="1"/>
  <c r="W25" i="1"/>
  <c r="W37" i="1"/>
  <c r="N8" i="1"/>
  <c r="M8" i="1" s="1"/>
  <c r="N9" i="1"/>
  <c r="M9" i="1" s="1"/>
  <c r="N10" i="1"/>
  <c r="N11" i="1"/>
  <c r="M11" i="1" s="1"/>
  <c r="N12" i="1"/>
  <c r="N13" i="1"/>
  <c r="W13" i="1" s="1"/>
  <c r="N14" i="1"/>
  <c r="M14" i="1" s="1"/>
  <c r="N15" i="1"/>
  <c r="M15" i="1" s="1"/>
  <c r="N16" i="1"/>
  <c r="N17" i="1"/>
  <c r="M17" i="1" s="1"/>
  <c r="N18" i="1"/>
  <c r="N19" i="1"/>
  <c r="M19" i="1" s="1"/>
  <c r="N20" i="1"/>
  <c r="N21" i="1"/>
  <c r="M21" i="1" s="1"/>
  <c r="N22" i="1"/>
  <c r="N23" i="1"/>
  <c r="M23" i="1" s="1"/>
  <c r="N24" i="1"/>
  <c r="N25" i="1"/>
  <c r="N26" i="1"/>
  <c r="M26" i="1" s="1"/>
  <c r="N27" i="1"/>
  <c r="N28" i="1"/>
  <c r="N29" i="1"/>
  <c r="M29" i="1" s="1"/>
  <c r="N30" i="1"/>
  <c r="N31" i="1"/>
  <c r="W31" i="1" s="1"/>
  <c r="N32" i="1"/>
  <c r="N33" i="1"/>
  <c r="M33" i="1" s="1"/>
  <c r="N34" i="1"/>
  <c r="N35" i="1"/>
  <c r="M35" i="1" s="1"/>
  <c r="N36" i="1"/>
  <c r="N37" i="1"/>
  <c r="N38" i="1"/>
  <c r="N39" i="1"/>
  <c r="N40" i="1"/>
  <c r="N41" i="1"/>
  <c r="N42" i="1"/>
  <c r="M10" i="1"/>
  <c r="M12" i="1"/>
  <c r="M13" i="1"/>
  <c r="M16" i="1"/>
  <c r="M18" i="1"/>
  <c r="M20" i="1"/>
  <c r="M22" i="1"/>
  <c r="M24" i="1"/>
  <c r="M25" i="1"/>
  <c r="M27" i="1"/>
  <c r="M28" i="1"/>
  <c r="M30" i="1"/>
  <c r="M31" i="1"/>
  <c r="M32" i="1"/>
  <c r="M34" i="1"/>
  <c r="M36" i="1"/>
  <c r="M37" i="1"/>
  <c r="M38" i="1"/>
  <c r="M39" i="1"/>
  <c r="M40" i="1"/>
  <c r="M41" i="1"/>
  <c r="M42" i="1"/>
  <c r="E8" i="1"/>
  <c r="D8" i="1" s="1"/>
  <c r="V8" i="1" s="1"/>
  <c r="E9" i="1"/>
  <c r="D9" i="1" s="1"/>
  <c r="V9" i="1" s="1"/>
  <c r="E10" i="1"/>
  <c r="D10" i="1" s="1"/>
  <c r="V10" i="1" s="1"/>
  <c r="E11" i="1"/>
  <c r="E12" i="1"/>
  <c r="D12" i="1" s="1"/>
  <c r="V12" i="1" s="1"/>
  <c r="E13" i="1"/>
  <c r="E14" i="1"/>
  <c r="E15" i="1"/>
  <c r="E16" i="1"/>
  <c r="W16" i="1" s="1"/>
  <c r="E17" i="1"/>
  <c r="E18" i="1"/>
  <c r="W18" i="1" s="1"/>
  <c r="E19" i="1"/>
  <c r="E20" i="1"/>
  <c r="D20" i="1" s="1"/>
  <c r="V20" i="1" s="1"/>
  <c r="E21" i="1"/>
  <c r="E22" i="1"/>
  <c r="D22" i="1" s="1"/>
  <c r="V22" i="1" s="1"/>
  <c r="E23" i="1"/>
  <c r="W23" i="1" s="1"/>
  <c r="E24" i="1"/>
  <c r="W24" i="1" s="1"/>
  <c r="E25" i="1"/>
  <c r="E26" i="1"/>
  <c r="E27" i="1"/>
  <c r="E28" i="1"/>
  <c r="W28" i="1" s="1"/>
  <c r="E29" i="1"/>
  <c r="E30" i="1"/>
  <c r="D30" i="1" s="1"/>
  <c r="V30" i="1" s="1"/>
  <c r="E31" i="1"/>
  <c r="E32" i="1"/>
  <c r="D32" i="1" s="1"/>
  <c r="V32" i="1" s="1"/>
  <c r="E33" i="1"/>
  <c r="E34" i="1"/>
  <c r="D34" i="1" s="1"/>
  <c r="V34" i="1" s="1"/>
  <c r="E35" i="1"/>
  <c r="E36" i="1"/>
  <c r="W36" i="1" s="1"/>
  <c r="E37" i="1"/>
  <c r="E38" i="1"/>
  <c r="E39" i="1"/>
  <c r="E40" i="1"/>
  <c r="D40" i="1" s="1"/>
  <c r="V40" i="1" s="1"/>
  <c r="E41" i="1"/>
  <c r="W41" i="1" s="1"/>
  <c r="E42" i="1"/>
  <c r="W42" i="1" s="1"/>
  <c r="D11" i="1"/>
  <c r="V11" i="1" s="1"/>
  <c r="D13" i="1"/>
  <c r="V13" i="1" s="1"/>
  <c r="D17" i="1"/>
  <c r="V17" i="1" s="1"/>
  <c r="D19" i="1"/>
  <c r="V19" i="1" s="1"/>
  <c r="D23" i="1"/>
  <c r="V23" i="1" s="1"/>
  <c r="D25" i="1"/>
  <c r="V25" i="1" s="1"/>
  <c r="D29" i="1"/>
  <c r="V29" i="1" s="1"/>
  <c r="D31" i="1"/>
  <c r="V31" i="1" s="1"/>
  <c r="D35" i="1"/>
  <c r="V35" i="1" s="1"/>
  <c r="D37" i="1"/>
  <c r="V37" i="1" s="1"/>
  <c r="D41" i="1"/>
  <c r="V41" i="1" s="1"/>
  <c r="CJ33" i="1" l="1"/>
  <c r="BG33" i="1"/>
  <c r="CI33" i="1" s="1"/>
  <c r="W17" i="1"/>
  <c r="D28" i="1"/>
  <c r="V28" i="1" s="1"/>
  <c r="D16" i="1"/>
  <c r="V16" i="1" s="1"/>
  <c r="W33" i="1"/>
  <c r="W21" i="1"/>
  <c r="D33" i="1"/>
  <c r="V33" i="1" s="1"/>
  <c r="D21" i="1"/>
  <c r="V21" i="1" s="1"/>
  <c r="W38" i="1"/>
  <c r="W26" i="1"/>
  <c r="W14" i="1"/>
  <c r="BF27" i="1"/>
  <c r="D38" i="1"/>
  <c r="V38" i="1" s="1"/>
  <c r="D26" i="1"/>
  <c r="V26" i="1" s="1"/>
  <c r="D14" i="1"/>
  <c r="V14" i="1" s="1"/>
  <c r="W40" i="1"/>
  <c r="W30" i="1"/>
  <c r="W22" i="1"/>
  <c r="W12" i="1"/>
  <c r="AM37" i="1"/>
  <c r="BF37" i="1" s="1"/>
  <c r="AM31" i="1"/>
  <c r="BF31" i="1" s="1"/>
  <c r="AM25" i="1"/>
  <c r="BF25" i="1" s="1"/>
  <c r="AM19" i="1"/>
  <c r="BF19" i="1" s="1"/>
  <c r="AM13" i="1"/>
  <c r="BF13" i="1" s="1"/>
  <c r="CI28" i="1"/>
  <c r="CQ20" i="1"/>
  <c r="CQ39" i="1"/>
  <c r="CH39" i="1"/>
  <c r="DJ39" i="1" s="1"/>
  <c r="CQ33" i="1"/>
  <c r="CQ27" i="1"/>
  <c r="CH27" i="1"/>
  <c r="DJ27" i="1" s="1"/>
  <c r="CQ21" i="1"/>
  <c r="CH21" i="1"/>
  <c r="DJ21" i="1" s="1"/>
  <c r="CQ15" i="1"/>
  <c r="CQ9" i="1"/>
  <c r="DJ10" i="2"/>
  <c r="CJ27" i="1"/>
  <c r="BG27" i="1"/>
  <c r="CI27" i="1" s="1"/>
  <c r="CJ15" i="1"/>
  <c r="BG15" i="1"/>
  <c r="CI15" i="1" s="1"/>
  <c r="CJ9" i="1"/>
  <c r="BG9" i="1"/>
  <c r="CI9" i="1" s="1"/>
  <c r="CQ14" i="1"/>
  <c r="D42" i="1"/>
  <c r="V42" i="1" s="1"/>
  <c r="D36" i="1"/>
  <c r="V36" i="1" s="1"/>
  <c r="D24" i="1"/>
  <c r="V24" i="1" s="1"/>
  <c r="D18" i="1"/>
  <c r="V18" i="1" s="1"/>
  <c r="W10" i="1"/>
  <c r="CI16" i="1"/>
  <c r="CQ8" i="1"/>
  <c r="CR37" i="1"/>
  <c r="BO37" i="1"/>
  <c r="CR31" i="1"/>
  <c r="BO31" i="1"/>
  <c r="CR25" i="1"/>
  <c r="BO25" i="1"/>
  <c r="CR19" i="1"/>
  <c r="BO19" i="1"/>
  <c r="CR13" i="1"/>
  <c r="BO13" i="1"/>
  <c r="W29" i="1"/>
  <c r="BF21" i="1"/>
  <c r="CJ39" i="1"/>
  <c r="BG39" i="1"/>
  <c r="CI39" i="1" s="1"/>
  <c r="BF33" i="1"/>
  <c r="BF40" i="1"/>
  <c r="BF34" i="1"/>
  <c r="BF28" i="1"/>
  <c r="BF22" i="1"/>
  <c r="BF16" i="1"/>
  <c r="BF10" i="1"/>
  <c r="CI10" i="1"/>
  <c r="CI25" i="1"/>
  <c r="CI19" i="1"/>
  <c r="CI13" i="1"/>
  <c r="CQ38" i="1"/>
  <c r="CH38" i="1"/>
  <c r="DJ38" i="1" s="1"/>
  <c r="CJ21" i="1"/>
  <c r="BG21" i="1"/>
  <c r="CI21" i="1" s="1"/>
  <c r="W35" i="1"/>
  <c r="W39" i="1"/>
  <c r="W15" i="1"/>
  <c r="W34" i="1"/>
  <c r="CI40" i="1"/>
  <c r="CQ32" i="1"/>
  <c r="CH32" i="1"/>
  <c r="DJ32" i="1" s="1"/>
  <c r="BO41" i="1"/>
  <c r="BO23" i="1"/>
  <c r="BO17" i="1"/>
  <c r="BO11" i="1"/>
  <c r="CI22" i="1"/>
  <c r="W27" i="1"/>
  <c r="W9" i="1"/>
  <c r="D39" i="1"/>
  <c r="V39" i="1" s="1"/>
  <c r="D27" i="1"/>
  <c r="V27" i="1" s="1"/>
  <c r="D15" i="1"/>
  <c r="V15" i="1" s="1"/>
  <c r="W32" i="1"/>
  <c r="W20" i="1"/>
  <c r="W8" i="1"/>
  <c r="BF9" i="1"/>
  <c r="CI34" i="1"/>
  <c r="CI41" i="1"/>
  <c r="CI35" i="1"/>
  <c r="CI29" i="1"/>
  <c r="CI23" i="1"/>
  <c r="CI17" i="1"/>
  <c r="CI11" i="1"/>
  <c r="CQ26" i="1"/>
  <c r="CI14" i="2"/>
  <c r="BO11" i="2"/>
  <c r="CR11" i="2"/>
  <c r="CW12" i="2"/>
  <c r="BO12" i="2"/>
  <c r="BO13" i="2"/>
  <c r="DB13" i="2"/>
  <c r="CH14" i="2"/>
  <c r="CJ40" i="1"/>
  <c r="CJ34" i="1"/>
  <c r="CJ28" i="1"/>
  <c r="CJ22" i="1"/>
  <c r="CJ16" i="1"/>
  <c r="CJ10" i="1"/>
  <c r="CR38" i="1"/>
  <c r="CR32" i="1"/>
  <c r="CR26" i="1"/>
  <c r="CR20" i="1"/>
  <c r="CR14" i="1"/>
  <c r="CR8" i="1"/>
  <c r="CW37" i="1"/>
  <c r="CW31" i="1"/>
  <c r="CW25" i="1"/>
  <c r="CW19" i="1"/>
  <c r="CW13" i="1"/>
  <c r="DB42" i="1"/>
  <c r="DB36" i="1"/>
  <c r="DB30" i="1"/>
  <c r="DB24" i="1"/>
  <c r="DB18" i="1"/>
  <c r="DB12" i="1"/>
  <c r="CJ25" i="1"/>
  <c r="CR23" i="1"/>
  <c r="CJ14" i="2"/>
  <c r="AE14" i="2"/>
  <c r="CJ8" i="2"/>
  <c r="AE8" i="2"/>
  <c r="CI8" i="2" s="1"/>
  <c r="BH11" i="4"/>
  <c r="CJ38" i="1"/>
  <c r="CJ32" i="1"/>
  <c r="CJ26" i="1"/>
  <c r="CJ20" i="1"/>
  <c r="CJ14" i="1"/>
  <c r="CJ8" i="1"/>
  <c r="CR42" i="1"/>
  <c r="CR36" i="1"/>
  <c r="CR30" i="1"/>
  <c r="CR24" i="1"/>
  <c r="CR18" i="1"/>
  <c r="CR12" i="1"/>
  <c r="CW41" i="1"/>
  <c r="CW35" i="1"/>
  <c r="CW29" i="1"/>
  <c r="CW23" i="1"/>
  <c r="CW17" i="1"/>
  <c r="CW11" i="1"/>
  <c r="DB40" i="1"/>
  <c r="DB34" i="1"/>
  <c r="DB28" i="1"/>
  <c r="DB22" i="1"/>
  <c r="DB16" i="1"/>
  <c r="DB10" i="1"/>
  <c r="CJ13" i="1"/>
  <c r="CR11" i="1"/>
  <c r="CI12" i="2"/>
  <c r="CR10" i="2"/>
  <c r="CW11" i="2"/>
  <c r="DB12" i="2"/>
  <c r="DJ8" i="2"/>
  <c r="BG38" i="1"/>
  <c r="CI38" i="1" s="1"/>
  <c r="BG32" i="1"/>
  <c r="CI32" i="1" s="1"/>
  <c r="BG26" i="1"/>
  <c r="CI26" i="1" s="1"/>
  <c r="BG20" i="1"/>
  <c r="BG14" i="1"/>
  <c r="CI14" i="1" s="1"/>
  <c r="BG8" i="1"/>
  <c r="CI8" i="1" s="1"/>
  <c r="BO42" i="1"/>
  <c r="BO36" i="1"/>
  <c r="BO30" i="1"/>
  <c r="BO24" i="1"/>
  <c r="BO18" i="1"/>
  <c r="BO12" i="1"/>
  <c r="CR41" i="1"/>
  <c r="W9" i="2"/>
  <c r="M9" i="2"/>
  <c r="V9" i="2" s="1"/>
  <c r="BF14" i="2"/>
  <c r="BF8" i="2"/>
  <c r="CQ8" i="2"/>
  <c r="BG37" i="1"/>
  <c r="CI37" i="1" s="1"/>
  <c r="BG31" i="1"/>
  <c r="CI31" i="1" s="1"/>
  <c r="CJ42" i="1"/>
  <c r="CJ36" i="1"/>
  <c r="CJ30" i="1"/>
  <c r="CJ24" i="1"/>
  <c r="CJ18" i="1"/>
  <c r="CJ12" i="1"/>
  <c r="BO35" i="1"/>
  <c r="BO29" i="1"/>
  <c r="CR40" i="1"/>
  <c r="CR34" i="1"/>
  <c r="CR28" i="1"/>
  <c r="CR22" i="1"/>
  <c r="CR16" i="1"/>
  <c r="CR10" i="1"/>
  <c r="CW39" i="1"/>
  <c r="CW33" i="1"/>
  <c r="CW27" i="1"/>
  <c r="CW21" i="1"/>
  <c r="CW15" i="1"/>
  <c r="CW9" i="1"/>
  <c r="DB38" i="1"/>
  <c r="DB32" i="1"/>
  <c r="DB26" i="1"/>
  <c r="DB20" i="1"/>
  <c r="DB14" i="1"/>
  <c r="DB8" i="1"/>
  <c r="CQ10" i="2"/>
  <c r="BG42" i="1"/>
  <c r="CI42" i="1" s="1"/>
  <c r="BG36" i="1"/>
  <c r="CI36" i="1" s="1"/>
  <c r="BG30" i="1"/>
  <c r="CI30" i="1" s="1"/>
  <c r="BG24" i="1"/>
  <c r="CI24" i="1" s="1"/>
  <c r="BG18" i="1"/>
  <c r="CI18" i="1" s="1"/>
  <c r="BG12" i="1"/>
  <c r="CI12" i="1" s="1"/>
  <c r="CJ41" i="1"/>
  <c r="CJ35" i="1"/>
  <c r="CJ29" i="1"/>
  <c r="CJ23" i="1"/>
  <c r="CJ17" i="1"/>
  <c r="CJ11" i="1"/>
  <c r="BO40" i="1"/>
  <c r="BO34" i="1"/>
  <c r="BO28" i="1"/>
  <c r="BO22" i="1"/>
  <c r="BO16" i="1"/>
  <c r="BO10" i="1"/>
  <c r="CR39" i="1"/>
  <c r="CR33" i="1"/>
  <c r="CR27" i="1"/>
  <c r="CR21" i="1"/>
  <c r="CR15" i="1"/>
  <c r="CR9" i="1"/>
  <c r="CW38" i="1"/>
  <c r="CW32" i="1"/>
  <c r="CW26" i="1"/>
  <c r="CW20" i="1"/>
  <c r="CW14" i="1"/>
  <c r="CW8" i="1"/>
  <c r="W13" i="2"/>
  <c r="D13" i="2"/>
  <c r="V13" i="2" s="1"/>
  <c r="CJ9" i="2"/>
  <c r="BG9" i="2"/>
  <c r="CI9" i="2" s="1"/>
  <c r="BH41" i="4"/>
  <c r="AE41" i="4"/>
  <c r="CI41" i="4" s="1"/>
  <c r="BH29" i="4"/>
  <c r="AE29" i="4"/>
  <c r="CI29" i="4" s="1"/>
  <c r="BH23" i="4"/>
  <c r="AE23" i="4"/>
  <c r="CI23" i="4" s="1"/>
  <c r="AE17" i="4"/>
  <c r="CI17" i="4" s="1"/>
  <c r="BH17" i="4"/>
  <c r="BH47" i="4"/>
  <c r="BG13" i="2"/>
  <c r="CI13" i="2" s="1"/>
  <c r="BO9" i="2"/>
  <c r="BH44" i="4"/>
  <c r="AE44" i="4"/>
  <c r="CI44" i="4" s="1"/>
  <c r="BH38" i="4"/>
  <c r="AE38" i="4"/>
  <c r="CI38" i="4" s="1"/>
  <c r="BH32" i="4"/>
  <c r="AE32" i="4"/>
  <c r="CI32" i="4" s="1"/>
  <c r="BH26" i="4"/>
  <c r="AE26" i="4"/>
  <c r="CI26" i="4" s="1"/>
  <c r="BH20" i="4"/>
  <c r="AE20" i="4"/>
  <c r="CI20" i="4" s="1"/>
  <c r="BH14" i="4"/>
  <c r="AE14" i="4"/>
  <c r="CI14" i="4" s="1"/>
  <c r="AE46" i="4"/>
  <c r="CI46" i="4" s="1"/>
  <c r="AE40" i="4"/>
  <c r="CI40" i="4" s="1"/>
  <c r="AE34" i="4"/>
  <c r="CI34" i="4" s="1"/>
  <c r="AE28" i="4"/>
  <c r="CI28" i="4" s="1"/>
  <c r="AE22" i="4"/>
  <c r="CI22" i="4" s="1"/>
  <c r="AE16" i="4"/>
  <c r="CI16" i="4" s="1"/>
  <c r="AE10" i="4"/>
  <c r="CI10" i="4" s="1"/>
  <c r="AE45" i="4"/>
  <c r="CI45" i="4" s="1"/>
  <c r="AE39" i="4"/>
  <c r="CI39" i="4" s="1"/>
  <c r="AE33" i="4"/>
  <c r="CI33" i="4" s="1"/>
  <c r="AE27" i="4"/>
  <c r="CI27" i="4" s="1"/>
  <c r="AE21" i="4"/>
  <c r="CI21" i="4" s="1"/>
  <c r="AE15" i="4"/>
  <c r="CI15" i="4" s="1"/>
  <c r="AE9" i="4"/>
  <c r="CI9" i="4" s="1"/>
  <c r="AE8" i="4"/>
  <c r="CI8" i="4" s="1"/>
  <c r="AE49" i="4"/>
  <c r="CI49" i="4" s="1"/>
  <c r="AE43" i="4"/>
  <c r="CI43" i="4" s="1"/>
  <c r="AE37" i="4"/>
  <c r="CI37" i="4" s="1"/>
  <c r="AE31" i="4"/>
  <c r="CI31" i="4" s="1"/>
  <c r="AE25" i="4"/>
  <c r="CI25" i="4" s="1"/>
  <c r="AE19" i="4"/>
  <c r="CI19" i="4" s="1"/>
  <c r="AE13" i="4"/>
  <c r="CI13" i="4" s="1"/>
  <c r="AE48" i="4"/>
  <c r="CI48" i="4" s="1"/>
  <c r="AE42" i="4"/>
  <c r="CI42" i="4" s="1"/>
  <c r="AE36" i="4"/>
  <c r="CI36" i="4" s="1"/>
  <c r="AE30" i="4"/>
  <c r="CI30" i="4" s="1"/>
  <c r="AE24" i="4"/>
  <c r="CI24" i="4" s="1"/>
  <c r="AE18" i="4"/>
  <c r="CI18" i="4" s="1"/>
  <c r="AE12" i="4"/>
  <c r="CI12" i="4" s="1"/>
  <c r="C1" i="8"/>
  <c r="B1" i="8"/>
  <c r="CQ40" i="1" l="1"/>
  <c r="CH40" i="1"/>
  <c r="DJ40" i="1" s="1"/>
  <c r="CH18" i="1"/>
  <c r="DJ18" i="1" s="1"/>
  <c r="CQ18" i="1"/>
  <c r="CH19" i="1"/>
  <c r="DJ19" i="1" s="1"/>
  <c r="CQ19" i="1"/>
  <c r="CQ16" i="1"/>
  <c r="CH16" i="1"/>
  <c r="DJ16" i="1" s="1"/>
  <c r="CI20" i="1"/>
  <c r="CH20" i="1"/>
  <c r="DJ20" i="1" s="1"/>
  <c r="CH11" i="2"/>
  <c r="DJ11" i="2" s="1"/>
  <c r="CQ11" i="2"/>
  <c r="CH9" i="1"/>
  <c r="DJ9" i="1" s="1"/>
  <c r="CQ9" i="2"/>
  <c r="CH9" i="2"/>
  <c r="DJ9" i="2" s="1"/>
  <c r="CH8" i="1"/>
  <c r="DJ8" i="1" s="1"/>
  <c r="CQ34" i="1"/>
  <c r="CH34" i="1"/>
  <c r="DJ34" i="1" s="1"/>
  <c r="CH42" i="1"/>
  <c r="DJ42" i="1" s="1"/>
  <c r="CQ42" i="1"/>
  <c r="CQ12" i="2"/>
  <c r="CH12" i="2"/>
  <c r="DJ12" i="2" s="1"/>
  <c r="CH11" i="1"/>
  <c r="DJ11" i="1" s="1"/>
  <c r="CQ11" i="1"/>
  <c r="CH13" i="1"/>
  <c r="DJ13" i="1" s="1"/>
  <c r="CQ13" i="1"/>
  <c r="CQ31" i="1"/>
  <c r="CH31" i="1"/>
  <c r="DJ31" i="1" s="1"/>
  <c r="CH14" i="1"/>
  <c r="DJ14" i="1" s="1"/>
  <c r="CH12" i="1"/>
  <c r="DJ12" i="1" s="1"/>
  <c r="CQ12" i="1"/>
  <c r="CH23" i="1"/>
  <c r="DJ23" i="1" s="1"/>
  <c r="CQ23" i="1"/>
  <c r="CH17" i="1"/>
  <c r="DJ17" i="1" s="1"/>
  <c r="CQ17" i="1"/>
  <c r="CQ10" i="1"/>
  <c r="CH10" i="1"/>
  <c r="DJ10" i="1" s="1"/>
  <c r="CQ37" i="1"/>
  <c r="CH37" i="1"/>
  <c r="DJ37" i="1" s="1"/>
  <c r="CH24" i="1"/>
  <c r="DJ24" i="1" s="1"/>
  <c r="CQ24" i="1"/>
  <c r="CQ35" i="1"/>
  <c r="CH35" i="1"/>
  <c r="DJ35" i="1" s="1"/>
  <c r="CQ29" i="1"/>
  <c r="CH29" i="1"/>
  <c r="DJ29" i="1" s="1"/>
  <c r="DJ14" i="2"/>
  <c r="CQ41" i="1"/>
  <c r="CH41" i="1"/>
  <c r="DJ41" i="1" s="1"/>
  <c r="CQ22" i="1"/>
  <c r="CH22" i="1"/>
  <c r="DJ22" i="1" s="1"/>
  <c r="CQ30" i="1"/>
  <c r="CH30" i="1"/>
  <c r="DJ30" i="1" s="1"/>
  <c r="CQ25" i="1"/>
  <c r="CH25" i="1"/>
  <c r="DJ25" i="1" s="1"/>
  <c r="CQ28" i="1"/>
  <c r="CH28" i="1"/>
  <c r="DJ28" i="1" s="1"/>
  <c r="CH36" i="1"/>
  <c r="DJ36" i="1" s="1"/>
  <c r="CQ36" i="1"/>
  <c r="CQ13" i="2"/>
  <c r="CH13" i="2"/>
  <c r="DJ13" i="2" s="1"/>
  <c r="CH26" i="1"/>
  <c r="DJ26" i="1" s="1"/>
  <c r="CH15" i="1"/>
  <c r="DJ15" i="1" s="1"/>
  <c r="CH33" i="1"/>
  <c r="DJ33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CX7" i="1" s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H7" i="1"/>
  <c r="Z7" i="1" s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DE7" i="2" s="1"/>
  <c r="AZ7" i="2"/>
  <c r="AY7" i="2"/>
  <c r="DC7" i="2" s="1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AC7" i="2" s="1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AB7" i="1"/>
  <c r="BN7" i="4" l="1"/>
  <c r="CD7" i="4"/>
  <c r="Y7" i="2"/>
  <c r="BU7" i="2"/>
  <c r="DH7" i="2"/>
  <c r="CO7" i="1"/>
  <c r="Z7" i="2"/>
  <c r="AF7" i="2"/>
  <c r="CJ7" i="2" s="1"/>
  <c r="CT7" i="2"/>
  <c r="BP7" i="2"/>
  <c r="CL7" i="2"/>
  <c r="BH7" i="2"/>
  <c r="E7" i="6"/>
  <c r="CS7" i="2"/>
  <c r="CO7" i="2"/>
  <c r="CM7" i="2"/>
  <c r="AS7" i="2"/>
  <c r="CX7" i="2"/>
  <c r="BZ7" i="2"/>
  <c r="CW7" i="2"/>
  <c r="N7" i="2"/>
  <c r="M7" i="2" s="1"/>
  <c r="CY7" i="2"/>
  <c r="D7" i="6"/>
  <c r="DA7" i="2"/>
  <c r="DI7" i="2"/>
  <c r="AA7" i="1"/>
  <c r="BM7" i="4"/>
  <c r="DD7" i="1"/>
  <c r="Y7" i="3"/>
  <c r="CM7" i="1"/>
  <c r="DI7" i="1"/>
  <c r="AL7" i="5"/>
  <c r="BE7" i="5"/>
  <c r="Q7" i="5"/>
  <c r="BY7" i="4"/>
  <c r="CF7" i="4"/>
  <c r="AF7" i="1"/>
  <c r="AE7" i="1" s="1"/>
  <c r="AN7" i="1"/>
  <c r="CZ7" i="1"/>
  <c r="DG7" i="1"/>
  <c r="BO7" i="4"/>
  <c r="BX7" i="4"/>
  <c r="CY7" i="1"/>
  <c r="DF7" i="1"/>
  <c r="BK7" i="4"/>
  <c r="BL7" i="4"/>
  <c r="CB7" i="4"/>
  <c r="AC7" i="3"/>
  <c r="CU7" i="1"/>
  <c r="AA7" i="3"/>
  <c r="AG7" i="4"/>
  <c r="AF7" i="4" s="1"/>
  <c r="BH7" i="1"/>
  <c r="R7" i="4"/>
  <c r="AD7" i="1"/>
  <c r="V7" i="5"/>
  <c r="N7" i="5"/>
  <c r="BZ7" i="4"/>
  <c r="BB7" i="5"/>
  <c r="E7" i="4"/>
  <c r="D7" i="4" s="1"/>
  <c r="BW7" i="4"/>
  <c r="BT7" i="4"/>
  <c r="CH7" i="4"/>
  <c r="N7" i="1"/>
  <c r="M7" i="1" s="1"/>
  <c r="CK7" i="1"/>
  <c r="H7" i="5"/>
  <c r="AT7" i="5"/>
  <c r="AT7" i="4"/>
  <c r="Z7" i="3"/>
  <c r="AX7" i="1"/>
  <c r="W7" i="4"/>
  <c r="E7" i="1"/>
  <c r="D7" i="1" s="1"/>
  <c r="BJ7" i="4"/>
  <c r="AD7" i="5"/>
  <c r="AO7" i="4"/>
  <c r="AB7" i="3"/>
  <c r="CL7" i="1"/>
  <c r="BR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AE7" i="2" l="1"/>
  <c r="BO7" i="2"/>
  <c r="CR7" i="2"/>
  <c r="AM7" i="2"/>
  <c r="BF7" i="2" s="1"/>
  <c r="DJ7" i="2" s="1"/>
  <c r="CI7" i="2"/>
  <c r="DB7" i="2"/>
  <c r="W7" i="2"/>
  <c r="D7" i="2"/>
  <c r="V7" i="2" s="1"/>
  <c r="CH7" i="2"/>
  <c r="CR7" i="1"/>
  <c r="CJ7" i="1"/>
  <c r="BV7" i="4"/>
  <c r="BG7" i="1"/>
  <c r="CI7" i="1" s="1"/>
  <c r="AN7" i="4"/>
  <c r="BG7" i="4" s="1"/>
  <c r="I7" i="5"/>
  <c r="CW7" i="1"/>
  <c r="DB7" i="1"/>
  <c r="V7" i="1"/>
  <c r="BI7" i="4"/>
  <c r="W7" i="1"/>
  <c r="V7" i="3"/>
  <c r="AM7" i="1"/>
  <c r="BF7" i="1" s="1"/>
  <c r="CA7" i="4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AE7" i="4"/>
  <c r="BH7" i="4"/>
  <c r="CQ7" i="2" l="1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<sst xmlns="http://schemas.openxmlformats.org/spreadsheetml/2006/main" count="2261" uniqueCount="410">
  <si>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</si>
  <si>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</si>
  <si>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</si>
  <si>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</si>
  <si>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</si>
  <si>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</si>
  <si>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</si>
  <si>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</si>
  <si>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</si>
  <si>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</si>
  <si>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</si>
  <si>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</si>
  <si>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</si>
  <si>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</si>
  <si>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</si>
  <si>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</si>
  <si>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</si>
  <si>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</si>
  <si>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</si>
  <si>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</si>
  <si>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</si>
  <si>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</si>
  <si>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</si>
  <si>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</si>
  <si>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</si>
  <si>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</si>
  <si>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</si>
  <si>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</si>
  <si>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</si>
  <si>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</si>
  <si>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</si>
  <si>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</si>
  <si>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</si>
  <si>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</si>
  <si>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</si>
  <si>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</si>
  <si>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</si>
  <si>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</si>
  <si>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</si>
  <si>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</si>
  <si>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</si>
  <si>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</si>
  <si>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</si>
  <si>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</si>
  <si>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</si>
  <si>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</si>
  <si>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</si>
  <si>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</si>
  <si>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</si>
  <si>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</si>
  <si>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</si>
  <si>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</si>
  <si>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</si>
  <si>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</si>
  <si>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</si>
  <si>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</si>
  <si>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</si>
  <si>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</si>
  <si>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</si>
  <si>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</si>
  <si>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</si>
  <si>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</si>
  <si>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</si>
  <si>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</si>
  <si>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</si>
  <si>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</si>
  <si>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</si>
  <si>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</si>
  <si>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</si>
  <si>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</si>
  <si>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</si>
  <si>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</si>
  <si>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</si>
  <si>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</si>
  <si>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</si>
  <si>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</si>
  <si>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</si>
  <si>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</si>
  <si>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</si>
  <si>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</si>
  <si>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</si>
  <si>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</si>
  <si>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</si>
  <si>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</si>
  <si>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</si>
  <si>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</si>
  <si>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</si>
  <si>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</si>
  <si>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</si>
  <si>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</si>
  <si>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</si>
  <si>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</si>
  <si>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</si>
  <si>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</si>
  <si>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</si>
  <si>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</si>
  <si>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</si>
  <si>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</si>
  <si>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</si>
  <si>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</si>
  <si>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</si>
  <si>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</si>
  <si>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</si>
  <si>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</si>
  <si>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</si>
  <si>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</si>
  <si>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</si>
  <si>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</si>
  <si>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</si>
  <si>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</si>
  <si>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</si>
  <si>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</si>
  <si>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</si>
  <si>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</si>
  <si>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</si>
  <si>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</si>
  <si>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</si>
  <si>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</si>
  <si>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</si>
  <si>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</si>
  <si>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</si>
  <si>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</si>
  <si>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</si>
  <si>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</si>
  <si>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</si>
  <si>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</si>
  <si>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</si>
  <si>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</si>
  <si>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</si>
  <si>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</si>
  <si>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</si>
  <si>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</si>
  <si>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</si>
  <si>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</si>
  <si>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</si>
  <si>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</si>
  <si>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</si>
  <si>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</si>
  <si>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</si>
  <si>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</si>
  <si>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</si>
  <si>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</si>
  <si>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</si>
  <si>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</si>
  <si>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</si>
  <si>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</si>
  <si>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</si>
  <si>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</si>
  <si>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</si>
  <si>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</si>
  <si>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</si>
  <si>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</si>
  <si>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</si>
  <si>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</si>
  <si>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</si>
  <si>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</si>
  <si>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</si>
  <si>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</si>
  <si>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</si>
  <si>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</si>
  <si>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</si>
  <si>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</si>
  <si>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</si>
  <si>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</si>
  <si>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</si>
  <si>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</si>
  <si>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</si>
  <si>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</si>
  <si>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</si>
  <si>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</si>
  <si>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</si>
  <si>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</si>
  <si>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</si>
  <si>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</si>
  <si>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</si>
  <si>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</si>
  <si>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</si>
  <si>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</si>
  <si>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</si>
  <si>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</si>
  <si>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</si>
  <si>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</si>
  <si>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</si>
  <si>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</si>
  <si>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</si>
  <si>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</si>
  <si>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</si>
  <si>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</si>
  <si>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</si>
  <si>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</si>
  <si>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</si>
  <si>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</si>
  <si>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</si>
  <si>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</si>
  <si>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</si>
  <si>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</si>
  <si>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</si>
  <si>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</si>
  <si>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</si>
  <si>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</si>
  <si>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</si>
  <si>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</si>
  <si>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</si>
  <si>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</si>
  <si>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</si>
  <si>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</si>
  <si>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</si>
  <si>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</si>
  <si>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</si>
  <si>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</si>
  <si>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</si>
  <si>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</si>
  <si>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</si>
  <si>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</si>
  <si>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</si>
  <si>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</si>
  <si>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</si>
  <si>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</si>
  <si>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</si>
  <si>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</si>
  <si>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</si>
  <si>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</si>
  <si>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</si>
  <si>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</si>
  <si>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</si>
  <si>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</si>
  <si>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</si>
  <si>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</si>
  <si>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</si>
  <si>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</si>
  <si>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</si>
  <si>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</si>
  <si>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</si>
  <si>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</si>
  <si>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</si>
  <si>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</si>
  <si>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</si>
  <si>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</si>
  <si>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</si>
  <si>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</si>
  <si>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</si>
  <si>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</si>
  <si>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</si>
  <si>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</si>
  <si>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</si>
  <si>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</si>
  <si>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</si>
  <si>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</si>
  <si>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</si>
  <si>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</si>
  <si>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</si>
  <si>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</si>
  <si>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</si>
  <si>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</si>
  <si>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</si>
  <si>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</si>
  <si>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</si>
  <si>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</si>
  <si>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</si>
  <si>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</si>
  <si>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</si>
  <si>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</si>
  <si>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</si>
  <si>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</si>
  <si>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</si>
  <si>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</si>
  <si>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</si>
  <si>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</si>
  <si>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</si>
  <si>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</si>
  <si>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</si>
  <si>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</si>
  <si>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</si>
  <si>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</si>
  <si>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</si>
  <si>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</si>
  <si>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</si>
  <si>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</si>
  <si>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</si>
  <si>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</si>
  <si>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</si>
  <si>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</si>
  <si>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</si>
  <si>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</si>
  <si>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</si>
  <si>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</si>
  <si>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</si>
  <si>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</si>
  <si>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</si>
  <si>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</si>
  <si>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</si>
  <si>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</si>
  <si>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</si>
  <si>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</si>
  <si>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</si>
  <si>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</si>
  <si>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</si>
  <si>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</si>
  <si>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</si>
  <si>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</si>
  <si>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</si>
  <si>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</si>
  <si>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</si>
  <si>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</si>
  <si>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</si>
  <si>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</si>
  <si>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</si>
  <si>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</si>
  <si>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</si>
  <si>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</si>
  <si>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</si>
  <si>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</si>
  <si>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</si>
  <si>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</si>
  <si>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</si>
  <si>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</si>
  <si>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06000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</si>
  <si>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</si>
  <si>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</si>
  <si>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</si>
  <si>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</si>
  <si>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</si>
  <si>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</si>
  <si>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06201</t>
  </si>
  <si>
    <t>山形市</t>
  </si>
  <si>
    <t/>
  </si>
  <si>
    <t>06831</t>
  </si>
  <si>
    <t>山形広域環境事務組合</t>
  </si>
  <si>
    <t>06202</t>
  </si>
  <si>
    <t>米沢市</t>
  </si>
  <si>
    <t>06952</t>
  </si>
  <si>
    <t>置賜広域行政事務組合</t>
  </si>
  <si>
    <t>06203</t>
  </si>
  <si>
    <t>鶴岡市</t>
  </si>
  <si>
    <t>06204</t>
  </si>
  <si>
    <t>酒田市</t>
  </si>
  <si>
    <t>06963</t>
  </si>
  <si>
    <t>酒田地区広域行政組合</t>
  </si>
  <si>
    <t>06205</t>
  </si>
  <si>
    <t>新庄市</t>
  </si>
  <si>
    <t>06951</t>
  </si>
  <si>
    <t>最上広域市町村圏事務組合</t>
  </si>
  <si>
    <t>06206</t>
  </si>
  <si>
    <t>寒河江市</t>
  </si>
  <si>
    <t>06953</t>
  </si>
  <si>
    <t>西村山広域行政事務組合</t>
  </si>
  <si>
    <t>06207</t>
  </si>
  <si>
    <t>上山市</t>
  </si>
  <si>
    <t>06208</t>
  </si>
  <si>
    <t>村山市</t>
  </si>
  <si>
    <t>06821</t>
  </si>
  <si>
    <t>東根市外二市一町共立衛生処理組合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</si>
  <si>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</si>
  <si>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</si>
  <si>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</si>
  <si>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</si>
  <si>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</si>
  <si>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</si>
  <si>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</si>
  <si>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</si>
  <si>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06965</t>
  </si>
  <si>
    <t>尾花沢市大石田町環境衛生事業組合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</si>
  <si>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</si>
  <si>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</si>
  <si>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</si>
  <si>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</si>
  <si>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</si>
  <si>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</si>
  <si>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</si>
  <si>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</si>
  <si>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</si>
  <si>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</si>
  <si>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</si>
  <si>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</si>
  <si>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</si>
  <si>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</si>
  <si>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</si>
  <si>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</si>
  <si>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</si>
  <si>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</si>
  <si>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</si>
  <si>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</si>
  <si>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</si>
  <si>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</si>
  <si>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</si>
  <si>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</si>
  <si>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</si>
  <si>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</si>
  <si>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</si>
  <si>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</si>
  <si>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最上広域市町村事務組合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</si>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</sst>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8</v>
      </c>
      <c r="B7" s="148" t="s">
        <v>316</v>
      </c>
      <c r="C7" s="131" t="s">
        <v>33</v>
      </c>
      <c r="D7" s="133">
        <f>SUM(E7,+L7)</f>
        <v>10447229</v>
      </c>
      <c r="E7" s="133">
        <f>SUM(F7:I7,K7)</f>
        <v>1656487</v>
      </c>
      <c r="F7" s="133">
        <f>SUM(F$8:F$207)</f>
        <v>5645</v>
      </c>
      <c r="G7" s="133">
        <f>SUM(G$8:G$207)</f>
        <v>2899</v>
      </c>
      <c r="H7" s="133">
        <f>SUM(H$8:H$207)</f>
        <v>271800</v>
      </c>
      <c r="I7" s="133">
        <f>SUM(I$8:I$207)</f>
        <v>734411</v>
      </c>
      <c r="J7" s="136" t="s">
        <v>311</v>
      </c>
      <c r="K7" s="133">
        <f>SUM(K$8:K$207)</f>
        <v>641732</v>
      </c>
      <c r="L7" s="133">
        <f>SUM(L$8:L$207)</f>
        <v>8790742</v>
      </c>
      <c r="M7" s="133">
        <f>SUM(N7,+U7)</f>
        <v>1805131</v>
      </c>
      <c r="N7" s="133">
        <f>SUM(O7:R7,T7)</f>
        <v>67505</v>
      </c>
      <c r="O7" s="133">
        <f>SUM(O$8:O$207)</f>
        <v>7194</v>
      </c>
      <c r="P7" s="133">
        <f>SUM(P$8:P$207)</f>
        <v>4744</v>
      </c>
      <c r="Q7" s="133">
        <f>SUM(Q$8:Q$207)</f>
        <v>5400</v>
      </c>
      <c r="R7" s="133">
        <f>SUM(R$8:R$207)</f>
        <v>41016</v>
      </c>
      <c r="S7" s="136" t="s">
        <v>311</v>
      </c>
      <c r="T7" s="133">
        <f>SUM(T$8:T$207)</f>
        <v>9151</v>
      </c>
      <c r="U7" s="133">
        <f>SUM(U$8:U$207)</f>
        <v>1737626</v>
      </c>
      <c r="V7" s="133">
        <f t="shared" ref="V7:AA7" si="0">+SUM(D7,M7)</f>
        <v>12252360</v>
      </c>
      <c r="W7" s="133">
        <f t="shared" si="0"/>
        <v>1723992</v>
      </c>
      <c r="X7" s="133">
        <f t="shared" si="0"/>
        <v>12839</v>
      </c>
      <c r="Y7" s="133">
        <f t="shared" si="0"/>
        <v>7643</v>
      </c>
      <c r="Z7" s="133">
        <f t="shared" si="0"/>
        <v>277200</v>
      </c>
      <c r="AA7" s="133">
        <f t="shared" si="0"/>
        <v>775427</v>
      </c>
      <c r="AB7" s="135" t="str">
        <f>IF(+SUM(J7,S7)=0,"-",+SUM(J7,S7))</f>
        <v>-</v>
      </c>
      <c r="AC7" s="133">
        <f>+SUM(K7,T7)</f>
        <v>650883</v>
      </c>
      <c r="AD7" s="133">
        <f>+SUM(L7,U7)</f>
        <v>10528368</v>
      </c>
      <c r="AE7" s="133">
        <f>SUM(AF7,+AK7)</f>
        <v>311598</v>
      </c>
      <c r="AF7" s="133">
        <f>SUM(AG7:AJ7)</f>
        <v>306504</v>
      </c>
      <c r="AG7" s="133">
        <f t="shared" ref="AG7:AL7" si="1">SUM(AG$8:AG$207)</f>
        <v>0</v>
      </c>
      <c r="AH7" s="133">
        <f t="shared" si="1"/>
        <v>306504</v>
      </c>
      <c r="AI7" s="133">
        <f t="shared" si="1"/>
        <v>0</v>
      </c>
      <c r="AJ7" s="133">
        <f t="shared" si="1"/>
        <v>0</v>
      </c>
      <c r="AK7" s="133">
        <f t="shared" si="1"/>
        <v>5094</v>
      </c>
      <c r="AL7" s="133">
        <f t="shared" si="1"/>
        <v>215152</v>
      </c>
      <c r="AM7" s="133">
        <f>SUM(AN7,AS7,AW7,AX7,BD7)</f>
        <v>4570629</v>
      </c>
      <c r="AN7" s="133">
        <f>SUM(AO7:AR7)</f>
        <v>490252</v>
      </c>
      <c r="AO7" s="133">
        <f>SUM(AO$8:AO$207)</f>
        <v>410400</v>
      </c>
      <c r="AP7" s="133">
        <f>SUM(AP$8:AP$207)</f>
        <v>63392</v>
      </c>
      <c r="AQ7" s="133">
        <f>SUM(AQ$8:AQ$207)</f>
        <v>0</v>
      </c>
      <c r="AR7" s="133">
        <f>SUM(AR$8:AR$207)</f>
        <v>16460</v>
      </c>
      <c r="AS7" s="133">
        <f>SUM(AT7:AV7)</f>
        <v>280490</v>
      </c>
      <c r="AT7" s="133">
        <f>SUM(AT$8:AT$207)</f>
        <v>75001</v>
      </c>
      <c r="AU7" s="133">
        <f>SUM(AU$8:AU$207)</f>
        <v>104722</v>
      </c>
      <c r="AV7" s="133">
        <f>SUM(AV$8:AV$207)</f>
        <v>100767</v>
      </c>
      <c r="AW7" s="133">
        <f>SUM(AW$8:AW$207)</f>
        <v>0</v>
      </c>
      <c r="AX7" s="133">
        <f>SUM(AY7:BB7)</f>
        <v>3799887</v>
      </c>
      <c r="AY7" s="133">
        <f t="shared" ref="AY7:BE7" si="2">SUM(AY$8:AY$207)</f>
        <v>2934627</v>
      </c>
      <c r="AZ7" s="133">
        <f t="shared" si="2"/>
        <v>706398</v>
      </c>
      <c r="BA7" s="133">
        <f t="shared" si="2"/>
        <v>116791</v>
      </c>
      <c r="BB7" s="133">
        <f t="shared" si="2"/>
        <v>42071</v>
      </c>
      <c r="BC7" s="133">
        <f t="shared" si="2"/>
        <v>5279650</v>
      </c>
      <c r="BD7" s="133">
        <f t="shared" si="2"/>
        <v>0</v>
      </c>
      <c r="BE7" s="133">
        <f t="shared" si="2"/>
        <v>70200</v>
      </c>
      <c r="BF7" s="133">
        <f>SUM(AE7,+AM7,+BE7)</f>
        <v>4952427</v>
      </c>
      <c r="BG7" s="133">
        <f>SUM(BH7,+BM7)</f>
        <v>8386</v>
      </c>
      <c r="BH7" s="133">
        <f>SUM(BI7:BL7)</f>
        <v>8140</v>
      </c>
      <c r="BI7" s="133">
        <f t="shared" ref="BI7:BN7" si="3">SUM(BI$8:BI$207)</f>
        <v>0</v>
      </c>
      <c r="BJ7" s="133">
        <f t="shared" si="3"/>
        <v>8140</v>
      </c>
      <c r="BK7" s="133">
        <f t="shared" si="3"/>
        <v>0</v>
      </c>
      <c r="BL7" s="133">
        <f t="shared" si="3"/>
        <v>0</v>
      </c>
      <c r="BM7" s="133">
        <f t="shared" si="3"/>
        <v>246</v>
      </c>
      <c r="BN7" s="133">
        <f t="shared" si="3"/>
        <v>21799</v>
      </c>
      <c r="BO7" s="133">
        <f>SUM(BP7,BU7,BY7,BZ7,CF7)</f>
        <v>227343</v>
      </c>
      <c r="BP7" s="133">
        <f>SUM(BQ7:BT7)</f>
        <v>31837</v>
      </c>
      <c r="BQ7" s="133">
        <f>SUM(BQ$8:BQ$207)</f>
        <v>31837</v>
      </c>
      <c r="BR7" s="133">
        <f>SUM(BR$8:BR$207)</f>
        <v>0</v>
      </c>
      <c r="BS7" s="133">
        <f>SUM(BS$8:BS$207)</f>
        <v>0</v>
      </c>
      <c r="BT7" s="133">
        <f>SUM(BT$8:BT$207)</f>
        <v>0</v>
      </c>
      <c r="BU7" s="133">
        <f>SUM(BV7:BX7)</f>
        <v>18882</v>
      </c>
      <c r="BV7" s="133">
        <f>SUM(BV$8:BV$207)</f>
        <v>4215</v>
      </c>
      <c r="BW7" s="133">
        <f>SUM(BW$8:BW$207)</f>
        <v>14667</v>
      </c>
      <c r="BX7" s="133">
        <f>SUM(BX$8:BX$207)</f>
        <v>0</v>
      </c>
      <c r="BY7" s="133">
        <f>SUM(BY$8:BY$207)</f>
        <v>0</v>
      </c>
      <c r="BZ7" s="133">
        <f>SUM(CA7:CD7)</f>
        <v>176624</v>
      </c>
      <c r="CA7" s="133">
        <f t="shared" ref="CA7:CG7" si="4">SUM(CA$8:CA$207)</f>
        <v>123295</v>
      </c>
      <c r="CB7" s="133">
        <f t="shared" si="4"/>
        <v>52721</v>
      </c>
      <c r="CC7" s="133">
        <f t="shared" si="4"/>
        <v>78</v>
      </c>
      <c r="CD7" s="133">
        <f t="shared" si="4"/>
        <v>530</v>
      </c>
      <c r="CE7" s="133">
        <f t="shared" si="4"/>
        <v>1527053</v>
      </c>
      <c r="CF7" s="133">
        <f t="shared" si="4"/>
        <v>0</v>
      </c>
      <c r="CG7" s="133">
        <f t="shared" si="4"/>
        <v>20550</v>
      </c>
      <c r="CH7" s="133">
        <f>SUM(BG7,+BO7,+CG7)</f>
        <v>256279</v>
      </c>
      <c r="CI7" s="133">
        <f>SUM(AE7,+BG7)</f>
        <v>319984</v>
      </c>
      <c r="CJ7" s="133">
        <f>SUM(AF7,+BH7)</f>
        <v>314644</v>
      </c>
      <c r="CK7" s="133">
        <f t="shared" ref="CK7:DJ7" si="5">SUM(AG7,+BI7)</f>
        <v>0</v>
      </c>
      <c r="CL7" s="133">
        <f t="shared" si="5"/>
        <v>314644</v>
      </c>
      <c r="CM7" s="133">
        <f t="shared" si="5"/>
        <v>0</v>
      </c>
      <c r="CN7" s="133">
        <f t="shared" si="5"/>
        <v>0</v>
      </c>
      <c r="CO7" s="133">
        <f t="shared" si="5"/>
        <v>5340</v>
      </c>
      <c r="CP7" s="133">
        <f t="shared" si="5"/>
        <v>236951</v>
      </c>
      <c r="CQ7" s="133">
        <f t="shared" si="5"/>
        <v>4797972</v>
      </c>
      <c r="CR7" s="133">
        <f t="shared" si="5"/>
        <v>522089</v>
      </c>
      <c r="CS7" s="133">
        <f t="shared" si="5"/>
        <v>442237</v>
      </c>
      <c r="CT7" s="133">
        <f t="shared" si="5"/>
        <v>63392</v>
      </c>
      <c r="CU7" s="133">
        <f t="shared" si="5"/>
        <v>0</v>
      </c>
      <c r="CV7" s="133">
        <f t="shared" si="5"/>
        <v>16460</v>
      </c>
      <c r="CW7" s="133">
        <f t="shared" si="5"/>
        <v>299372</v>
      </c>
      <c r="CX7" s="133">
        <f t="shared" si="5"/>
        <v>79216</v>
      </c>
      <c r="CY7" s="133">
        <f t="shared" si="5"/>
        <v>119389</v>
      </c>
      <c r="CZ7" s="133">
        <f t="shared" si="5"/>
        <v>100767</v>
      </c>
      <c r="DA7" s="133">
        <f t="shared" si="5"/>
        <v>0</v>
      </c>
      <c r="DB7" s="133">
        <f t="shared" si="5"/>
        <v>3976511</v>
      </c>
      <c r="DC7" s="133">
        <f t="shared" si="5"/>
        <v>3057922</v>
      </c>
      <c r="DD7" s="133">
        <f t="shared" si="5"/>
        <v>759119</v>
      </c>
      <c r="DE7" s="133">
        <f t="shared" si="5"/>
        <v>116869</v>
      </c>
      <c r="DF7" s="133">
        <f t="shared" si="5"/>
        <v>42601</v>
      </c>
      <c r="DG7" s="133">
        <f t="shared" si="5"/>
        <v>6806703</v>
      </c>
      <c r="DH7" s="133">
        <f t="shared" si="5"/>
        <v>0</v>
      </c>
      <c r="DI7" s="133">
        <f t="shared" si="5"/>
        <v>90750</v>
      </c>
      <c r="DJ7" s="133">
        <f t="shared" si="5"/>
        <v>5208706</v>
      </c>
    </row>
    <row r="8" spans="1:114" ht="13.5" customHeight="1" x14ac:dyDescent="0.15">
      <c r="A8" s="114" t="s">
        <v>8</v>
      </c>
      <c r="B8" s="115" t="s">
        <v>323</v>
      </c>
      <c r="C8" s="114" t="s">
        <v>324</v>
      </c>
      <c r="D8" s="116">
        <f>SUM(E8,+L8)</f>
        <v>1938137</v>
      </c>
      <c r="E8" s="116">
        <f>SUM(F8:I8,K8)</f>
        <v>540423</v>
      </c>
      <c r="F8" s="116">
        <v>5123</v>
      </c>
      <c r="G8" s="116">
        <v>0</v>
      </c>
      <c r="H8" s="116">
        <v>18700</v>
      </c>
      <c r="I8" s="116">
        <v>389585</v>
      </c>
      <c r="J8" s="117" t="s">
        <v>409</v>
      </c>
      <c r="K8" s="116">
        <v>127015</v>
      </c>
      <c r="L8" s="116">
        <v>1397714</v>
      </c>
      <c r="M8" s="116">
        <f>SUM(N8,+U8)</f>
        <v>230732</v>
      </c>
      <c r="N8" s="116">
        <f>SUM(O8:R8,T8)</f>
        <v>38185</v>
      </c>
      <c r="O8" s="116">
        <v>0</v>
      </c>
      <c r="P8" s="116">
        <v>0</v>
      </c>
      <c r="Q8" s="116">
        <v>0</v>
      </c>
      <c r="R8" s="116">
        <v>37444</v>
      </c>
      <c r="S8" s="117" t="s">
        <v>409</v>
      </c>
      <c r="T8" s="116">
        <v>741</v>
      </c>
      <c r="U8" s="116">
        <v>192547</v>
      </c>
      <c r="V8" s="116">
        <f>+SUM(D8,M8)</f>
        <v>2168869</v>
      </c>
      <c r="W8" s="116">
        <f>+SUM(E8,N8)</f>
        <v>578608</v>
      </c>
      <c r="X8" s="116">
        <f>+SUM(F8,O8)</f>
        <v>5123</v>
      </c>
      <c r="Y8" s="116">
        <f>+SUM(G8,P8)</f>
        <v>0</v>
      </c>
      <c r="Z8" s="116">
        <f>+SUM(H8,Q8)</f>
        <v>18700</v>
      </c>
      <c r="AA8" s="116">
        <f>+SUM(I8,R8)</f>
        <v>427029</v>
      </c>
      <c r="AB8" s="117" t="str">
        <f>IF(+SUM(J8,S8)=0,"-",+SUM(J8,S8))</f>
        <v>-</v>
      </c>
      <c r="AC8" s="116">
        <f>+SUM(K8,T8)</f>
        <v>127756</v>
      </c>
      <c r="AD8" s="116">
        <f>+SUM(L8,U8)</f>
        <v>1590261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1086266</v>
      </c>
      <c r="AN8" s="116">
        <f>SUM(AO8:AR8)</f>
        <v>145094</v>
      </c>
      <c r="AO8" s="116">
        <v>106741</v>
      </c>
      <c r="AP8" s="116">
        <v>33091</v>
      </c>
      <c r="AQ8" s="116">
        <v>0</v>
      </c>
      <c r="AR8" s="116">
        <v>5262</v>
      </c>
      <c r="AS8" s="116">
        <f>SUM(AT8:AV8)</f>
        <v>58680</v>
      </c>
      <c r="AT8" s="116">
        <v>1903</v>
      </c>
      <c r="AU8" s="116">
        <v>0</v>
      </c>
      <c r="AV8" s="116">
        <v>56777</v>
      </c>
      <c r="AW8" s="116">
        <v>0</v>
      </c>
      <c r="AX8" s="116">
        <f>SUM(AY8:BB8)</f>
        <v>882492</v>
      </c>
      <c r="AY8" s="116">
        <v>823676</v>
      </c>
      <c r="AZ8" s="116">
        <v>0</v>
      </c>
      <c r="BA8" s="116">
        <v>58816</v>
      </c>
      <c r="BB8" s="116">
        <v>0</v>
      </c>
      <c r="BC8" s="116">
        <v>851871</v>
      </c>
      <c r="BD8" s="116">
        <v>0</v>
      </c>
      <c r="BE8" s="116">
        <v>0</v>
      </c>
      <c r="BF8" s="116">
        <f>SUM(AE8,+AM8,+BE8)</f>
        <v>1086266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118712</v>
      </c>
      <c r="BP8" s="116">
        <f>SUM(BQ8:BT8)</f>
        <v>2805</v>
      </c>
      <c r="BQ8" s="116">
        <v>2805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115907</v>
      </c>
      <c r="CA8" s="116">
        <v>115907</v>
      </c>
      <c r="CB8" s="116">
        <v>0</v>
      </c>
      <c r="CC8" s="116">
        <v>0</v>
      </c>
      <c r="CD8" s="116">
        <v>0</v>
      </c>
      <c r="CE8" s="116">
        <v>112020</v>
      </c>
      <c r="CF8" s="116">
        <v>0</v>
      </c>
      <c r="CG8" s="116">
        <v>0</v>
      </c>
      <c r="CH8" s="116">
        <f>SUM(BG8,+BO8,+CG8)</f>
        <v>118712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1204978</v>
      </c>
      <c r="CR8" s="116">
        <f>SUM(AN8,+BP8)</f>
        <v>147899</v>
      </c>
      <c r="CS8" s="116">
        <f>SUM(AO8,+BQ8)</f>
        <v>109546</v>
      </c>
      <c r="CT8" s="116">
        <f>SUM(AP8,+BR8)</f>
        <v>33091</v>
      </c>
      <c r="CU8" s="116">
        <f>SUM(AQ8,+BS8)</f>
        <v>0</v>
      </c>
      <c r="CV8" s="116">
        <f>SUM(AR8,+BT8)</f>
        <v>5262</v>
      </c>
      <c r="CW8" s="116">
        <f>SUM(AS8,+BU8)</f>
        <v>58680</v>
      </c>
      <c r="CX8" s="116">
        <f>SUM(AT8,+BV8)</f>
        <v>1903</v>
      </c>
      <c r="CY8" s="116">
        <f>SUM(AU8,+BW8)</f>
        <v>0</v>
      </c>
      <c r="CZ8" s="116">
        <f>SUM(AV8,+BX8)</f>
        <v>56777</v>
      </c>
      <c r="DA8" s="116">
        <f>SUM(AW8,+BY8)</f>
        <v>0</v>
      </c>
      <c r="DB8" s="116">
        <f>SUM(AX8,+BZ8)</f>
        <v>998399</v>
      </c>
      <c r="DC8" s="116">
        <f>SUM(AY8,+CA8)</f>
        <v>939583</v>
      </c>
      <c r="DD8" s="116">
        <f>SUM(AZ8,+CB8)</f>
        <v>0</v>
      </c>
      <c r="DE8" s="116">
        <f>SUM(BA8,+CC8)</f>
        <v>58816</v>
      </c>
      <c r="DF8" s="116">
        <f>SUM(BB8,+CD8)</f>
        <v>0</v>
      </c>
      <c r="DG8" s="116">
        <f>SUM(BC8,+CE8)</f>
        <v>963891</v>
      </c>
      <c r="DH8" s="116">
        <f>SUM(BD8,+CF8)</f>
        <v>0</v>
      </c>
      <c r="DI8" s="116">
        <f>SUM(BE8,+CG8)</f>
        <v>0</v>
      </c>
      <c r="DJ8" s="116">
        <f>SUM(BF8,+CH8)</f>
        <v>1204978</v>
      </c>
    </row>
    <row r="9" spans="1:114" ht="13.5" customHeight="1" x14ac:dyDescent="0.15">
      <c r="A9" s="114" t="s">
        <v>8</v>
      </c>
      <c r="B9" s="115" t="s">
        <v>328</v>
      </c>
      <c r="C9" s="114" t="s">
        <v>329</v>
      </c>
      <c r="D9" s="116">
        <f>SUM(E9,+L9)</f>
        <v>655703</v>
      </c>
      <c r="E9" s="116">
        <f>SUM(F9:I9,K9)</f>
        <v>0</v>
      </c>
      <c r="F9" s="116">
        <v>0</v>
      </c>
      <c r="G9" s="116">
        <v>0</v>
      </c>
      <c r="H9" s="116">
        <v>0</v>
      </c>
      <c r="I9" s="116">
        <v>0</v>
      </c>
      <c r="J9" s="117" t="s">
        <v>409</v>
      </c>
      <c r="K9" s="116">
        <v>0</v>
      </c>
      <c r="L9" s="116">
        <v>655703</v>
      </c>
      <c r="M9" s="116">
        <f>SUM(N9,+U9)</f>
        <v>258205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409</v>
      </c>
      <c r="T9" s="116">
        <v>0</v>
      </c>
      <c r="U9" s="116">
        <v>258205</v>
      </c>
      <c r="V9" s="116">
        <f>+SUM(D9,M9)</f>
        <v>913908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7" t="str">
        <f>IF(+SUM(J9,S9)=0,"-",+SUM(J9,S9))</f>
        <v>-</v>
      </c>
      <c r="AC9" s="116">
        <f>+SUM(K9,T9)</f>
        <v>0</v>
      </c>
      <c r="AD9" s="116">
        <f>+SUM(L9,U9)</f>
        <v>913908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300617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300617</v>
      </c>
      <c r="AY9" s="116">
        <v>282774</v>
      </c>
      <c r="AZ9" s="116">
        <v>17843</v>
      </c>
      <c r="BA9" s="116">
        <v>0</v>
      </c>
      <c r="BB9" s="116">
        <v>0</v>
      </c>
      <c r="BC9" s="116">
        <v>355086</v>
      </c>
      <c r="BD9" s="116">
        <v>0</v>
      </c>
      <c r="BE9" s="116">
        <v>0</v>
      </c>
      <c r="BF9" s="116">
        <f>SUM(AE9,+AM9,+BE9)</f>
        <v>300617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1738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256467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1738</v>
      </c>
      <c r="CQ9" s="116">
        <f>SUM(AM9,+BO9)</f>
        <v>300617</v>
      </c>
      <c r="CR9" s="116">
        <f>SUM(AN9,+BP9)</f>
        <v>0</v>
      </c>
      <c r="CS9" s="116">
        <f>SUM(AO9,+BQ9)</f>
        <v>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300617</v>
      </c>
      <c r="DC9" s="116">
        <f>SUM(AY9,+CA9)</f>
        <v>282774</v>
      </c>
      <c r="DD9" s="116">
        <f>SUM(AZ9,+CB9)</f>
        <v>17843</v>
      </c>
      <c r="DE9" s="116">
        <f>SUM(BA9,+CC9)</f>
        <v>0</v>
      </c>
      <c r="DF9" s="116">
        <f>SUM(BB9,+CD9)</f>
        <v>0</v>
      </c>
      <c r="DG9" s="116">
        <f>SUM(BC9,+CE9)</f>
        <v>611553</v>
      </c>
      <c r="DH9" s="116">
        <f>SUM(BD9,+CF9)</f>
        <v>0</v>
      </c>
      <c r="DI9" s="116">
        <f>SUM(BE9,+CG9)</f>
        <v>0</v>
      </c>
      <c r="DJ9" s="116">
        <f>SUM(BF9,+CH9)</f>
        <v>300617</v>
      </c>
    </row>
    <row r="10" spans="1:114" ht="13.5" customHeight="1" x14ac:dyDescent="0.15">
      <c r="A10" s="114" t="s">
        <v>8</v>
      </c>
      <c r="B10" s="115" t="s">
        <v>332</v>
      </c>
      <c r="C10" s="114" t="s">
        <v>333</v>
      </c>
      <c r="D10" s="116">
        <f>SUM(E10,+L10)</f>
        <v>1658115</v>
      </c>
      <c r="E10" s="116">
        <f>SUM(F10:I10,K10)</f>
        <v>836440</v>
      </c>
      <c r="F10" s="116">
        <v>522</v>
      </c>
      <c r="G10" s="116">
        <v>2229</v>
      </c>
      <c r="H10" s="116">
        <v>209000</v>
      </c>
      <c r="I10" s="116">
        <v>149227</v>
      </c>
      <c r="J10" s="117" t="s">
        <v>409</v>
      </c>
      <c r="K10" s="116">
        <v>475462</v>
      </c>
      <c r="L10" s="116">
        <v>821675</v>
      </c>
      <c r="M10" s="116">
        <f>SUM(N10,+U10)</f>
        <v>75689</v>
      </c>
      <c r="N10" s="116">
        <f>SUM(O10:R10,T10)</f>
        <v>15318</v>
      </c>
      <c r="O10" s="116">
        <v>0</v>
      </c>
      <c r="P10" s="116">
        <v>0</v>
      </c>
      <c r="Q10" s="116">
        <v>5400</v>
      </c>
      <c r="R10" s="116">
        <v>1850</v>
      </c>
      <c r="S10" s="117" t="s">
        <v>409</v>
      </c>
      <c r="T10" s="116">
        <v>8068</v>
      </c>
      <c r="U10" s="116">
        <v>60371</v>
      </c>
      <c r="V10" s="116">
        <f>+SUM(D10,M10)</f>
        <v>1733804</v>
      </c>
      <c r="W10" s="116">
        <f>+SUM(E10,N10)</f>
        <v>851758</v>
      </c>
      <c r="X10" s="116">
        <f>+SUM(F10,O10)</f>
        <v>522</v>
      </c>
      <c r="Y10" s="116">
        <f>+SUM(G10,P10)</f>
        <v>2229</v>
      </c>
      <c r="Z10" s="116">
        <f>+SUM(H10,Q10)</f>
        <v>214400</v>
      </c>
      <c r="AA10" s="116">
        <f>+SUM(I10,R10)</f>
        <v>151077</v>
      </c>
      <c r="AB10" s="117" t="str">
        <f>IF(+SUM(J10,S10)=0,"-",+SUM(J10,S10))</f>
        <v>-</v>
      </c>
      <c r="AC10" s="116">
        <f>+SUM(K10,T10)</f>
        <v>483530</v>
      </c>
      <c r="AD10" s="116">
        <f>+SUM(L10,U10)</f>
        <v>882046</v>
      </c>
      <c r="AE10" s="116">
        <f>SUM(AF10,+AK10)</f>
        <v>306504</v>
      </c>
      <c r="AF10" s="116">
        <f>SUM(AG10:AJ10)</f>
        <v>306504</v>
      </c>
      <c r="AG10" s="116">
        <v>0</v>
      </c>
      <c r="AH10" s="116">
        <v>306504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1351611</v>
      </c>
      <c r="AN10" s="116">
        <f>SUM(AO10:AR10)</f>
        <v>128659</v>
      </c>
      <c r="AO10" s="116">
        <v>102354</v>
      </c>
      <c r="AP10" s="116">
        <v>26305</v>
      </c>
      <c r="AQ10" s="116">
        <v>0</v>
      </c>
      <c r="AR10" s="116">
        <v>0</v>
      </c>
      <c r="AS10" s="116">
        <f>SUM(AT10:AV10)</f>
        <v>120004</v>
      </c>
      <c r="AT10" s="116">
        <v>40471</v>
      </c>
      <c r="AU10" s="116">
        <v>37702</v>
      </c>
      <c r="AV10" s="116">
        <v>41831</v>
      </c>
      <c r="AW10" s="116">
        <v>0</v>
      </c>
      <c r="AX10" s="116">
        <f>SUM(AY10:BB10)</f>
        <v>1102948</v>
      </c>
      <c r="AY10" s="116">
        <v>439494</v>
      </c>
      <c r="AZ10" s="116">
        <v>621134</v>
      </c>
      <c r="BA10" s="116">
        <v>42320</v>
      </c>
      <c r="BB10" s="116">
        <v>0</v>
      </c>
      <c r="BC10" s="116">
        <v>0</v>
      </c>
      <c r="BD10" s="116">
        <v>0</v>
      </c>
      <c r="BE10" s="116">
        <v>0</v>
      </c>
      <c r="BF10" s="116">
        <f>SUM(AE10,+AM10,+BE10)</f>
        <v>1658115</v>
      </c>
      <c r="BG10" s="116">
        <f>SUM(BH10,+BM10)</f>
        <v>8140</v>
      </c>
      <c r="BH10" s="116">
        <f>SUM(BI10:BL10)</f>
        <v>8140</v>
      </c>
      <c r="BI10" s="116">
        <v>0</v>
      </c>
      <c r="BJ10" s="116">
        <v>8140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67549</v>
      </c>
      <c r="BP10" s="116">
        <f>SUM(BQ10:BT10)</f>
        <v>8200</v>
      </c>
      <c r="BQ10" s="116">
        <v>8200</v>
      </c>
      <c r="BR10" s="116">
        <v>0</v>
      </c>
      <c r="BS10" s="116">
        <v>0</v>
      </c>
      <c r="BT10" s="116">
        <v>0</v>
      </c>
      <c r="BU10" s="116">
        <f>SUM(BV10:BX10)</f>
        <v>14667</v>
      </c>
      <c r="BV10" s="116">
        <v>0</v>
      </c>
      <c r="BW10" s="116">
        <v>14667</v>
      </c>
      <c r="BX10" s="116">
        <v>0</v>
      </c>
      <c r="BY10" s="116">
        <v>0</v>
      </c>
      <c r="BZ10" s="116">
        <f>SUM(CA10:CD10)</f>
        <v>44682</v>
      </c>
      <c r="CA10" s="116">
        <v>0</v>
      </c>
      <c r="CB10" s="116">
        <v>44682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75689</v>
      </c>
      <c r="CI10" s="116">
        <f>SUM(AE10,+BG10)</f>
        <v>314644</v>
      </c>
      <c r="CJ10" s="116">
        <f>SUM(AF10,+BH10)</f>
        <v>314644</v>
      </c>
      <c r="CK10" s="116">
        <f>SUM(AG10,+BI10)</f>
        <v>0</v>
      </c>
      <c r="CL10" s="116">
        <f>SUM(AH10,+BJ10)</f>
        <v>314644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1419160</v>
      </c>
      <c r="CR10" s="116">
        <f>SUM(AN10,+BP10)</f>
        <v>136859</v>
      </c>
      <c r="CS10" s="116">
        <f>SUM(AO10,+BQ10)</f>
        <v>110554</v>
      </c>
      <c r="CT10" s="116">
        <f>SUM(AP10,+BR10)</f>
        <v>26305</v>
      </c>
      <c r="CU10" s="116">
        <f>SUM(AQ10,+BS10)</f>
        <v>0</v>
      </c>
      <c r="CV10" s="116">
        <f>SUM(AR10,+BT10)</f>
        <v>0</v>
      </c>
      <c r="CW10" s="116">
        <f>SUM(AS10,+BU10)</f>
        <v>134671</v>
      </c>
      <c r="CX10" s="116">
        <f>SUM(AT10,+BV10)</f>
        <v>40471</v>
      </c>
      <c r="CY10" s="116">
        <f>SUM(AU10,+BW10)</f>
        <v>52369</v>
      </c>
      <c r="CZ10" s="116">
        <f>SUM(AV10,+BX10)</f>
        <v>41831</v>
      </c>
      <c r="DA10" s="116">
        <f>SUM(AW10,+BY10)</f>
        <v>0</v>
      </c>
      <c r="DB10" s="116">
        <f>SUM(AX10,+BZ10)</f>
        <v>1147630</v>
      </c>
      <c r="DC10" s="116">
        <f>SUM(AY10,+CA10)</f>
        <v>439494</v>
      </c>
      <c r="DD10" s="116">
        <f>SUM(AZ10,+CB10)</f>
        <v>665816</v>
      </c>
      <c r="DE10" s="116">
        <f>SUM(BA10,+CC10)</f>
        <v>42320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0</v>
      </c>
      <c r="DJ10" s="116">
        <f>SUM(BF10,+CH10)</f>
        <v>1733804</v>
      </c>
    </row>
    <row r="11" spans="1:114" ht="13.5" customHeight="1" x14ac:dyDescent="0.15">
      <c r="A11" s="114" t="s">
        <v>8</v>
      </c>
      <c r="B11" s="115" t="s">
        <v>334</v>
      </c>
      <c r="C11" s="114" t="s">
        <v>335</v>
      </c>
      <c r="D11" s="116">
        <f>SUM(E11,+L11)</f>
        <v>1105565</v>
      </c>
      <c r="E11" s="116">
        <f>SUM(F11:I11,K11)</f>
        <v>7486</v>
      </c>
      <c r="F11" s="116">
        <v>0</v>
      </c>
      <c r="G11" s="116">
        <v>0</v>
      </c>
      <c r="H11" s="116">
        <v>0</v>
      </c>
      <c r="I11" s="116">
        <v>7291</v>
      </c>
      <c r="J11" s="117" t="s">
        <v>409</v>
      </c>
      <c r="K11" s="116">
        <v>195</v>
      </c>
      <c r="L11" s="116">
        <v>1098079</v>
      </c>
      <c r="M11" s="116">
        <f>SUM(N11,+U11)</f>
        <v>106429</v>
      </c>
      <c r="N11" s="116">
        <f>SUM(O11:R11,T11)</f>
        <v>1711</v>
      </c>
      <c r="O11" s="116">
        <v>0</v>
      </c>
      <c r="P11" s="116">
        <v>0</v>
      </c>
      <c r="Q11" s="116">
        <v>0</v>
      </c>
      <c r="R11" s="116">
        <v>1711</v>
      </c>
      <c r="S11" s="117" t="s">
        <v>409</v>
      </c>
      <c r="T11" s="116">
        <v>0</v>
      </c>
      <c r="U11" s="116">
        <v>104718</v>
      </c>
      <c r="V11" s="116">
        <f>+SUM(D11,M11)</f>
        <v>1211994</v>
      </c>
      <c r="W11" s="116">
        <f>+SUM(E11,N11)</f>
        <v>9197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9002</v>
      </c>
      <c r="AB11" s="117" t="str">
        <f>IF(+SUM(J11,S11)=0,"-",+SUM(J11,S11))</f>
        <v>-</v>
      </c>
      <c r="AC11" s="116">
        <f>+SUM(K11,T11)</f>
        <v>195</v>
      </c>
      <c r="AD11" s="116">
        <f>+SUM(L11,U11)</f>
        <v>1202797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36258</v>
      </c>
      <c r="AM11" s="116">
        <f>SUM(AN11,AS11,AW11,AX11,BD11)</f>
        <v>375057</v>
      </c>
      <c r="AN11" s="116">
        <f>SUM(AO11:AR11)</f>
        <v>89686</v>
      </c>
      <c r="AO11" s="116">
        <v>78017</v>
      </c>
      <c r="AP11" s="116">
        <v>3996</v>
      </c>
      <c r="AQ11" s="116">
        <v>0</v>
      </c>
      <c r="AR11" s="116">
        <v>7673</v>
      </c>
      <c r="AS11" s="116">
        <f>SUM(AT11:AV11)</f>
        <v>33118</v>
      </c>
      <c r="AT11" s="116">
        <v>30959</v>
      </c>
      <c r="AU11" s="116">
        <v>0</v>
      </c>
      <c r="AV11" s="116">
        <v>2159</v>
      </c>
      <c r="AW11" s="116">
        <v>0</v>
      </c>
      <c r="AX11" s="116">
        <f>SUM(AY11:BB11)</f>
        <v>252253</v>
      </c>
      <c r="AY11" s="116">
        <v>239964</v>
      </c>
      <c r="AZ11" s="116">
        <v>8478</v>
      </c>
      <c r="BA11" s="116">
        <v>3017</v>
      </c>
      <c r="BB11" s="116">
        <v>794</v>
      </c>
      <c r="BC11" s="116">
        <v>694250</v>
      </c>
      <c r="BD11" s="116">
        <v>0</v>
      </c>
      <c r="BE11" s="116">
        <v>0</v>
      </c>
      <c r="BF11" s="116">
        <f>SUM(AE11,+AM11,+BE11)</f>
        <v>375057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10603</v>
      </c>
      <c r="BO11" s="116">
        <f>SUM(BP11,BU11,BY11,BZ11,CF11)</f>
        <v>15949</v>
      </c>
      <c r="BP11" s="116">
        <f>SUM(BQ11:BT11)</f>
        <v>3738</v>
      </c>
      <c r="BQ11" s="116">
        <v>3738</v>
      </c>
      <c r="BR11" s="116">
        <v>0</v>
      </c>
      <c r="BS11" s="116">
        <v>0</v>
      </c>
      <c r="BT11" s="116">
        <v>0</v>
      </c>
      <c r="BU11" s="116">
        <f>SUM(BV11:BX11)</f>
        <v>4215</v>
      </c>
      <c r="BV11" s="116">
        <v>4215</v>
      </c>
      <c r="BW11" s="116">
        <v>0</v>
      </c>
      <c r="BX11" s="116">
        <v>0</v>
      </c>
      <c r="BY11" s="116">
        <v>0</v>
      </c>
      <c r="BZ11" s="116">
        <f>SUM(CA11:CD11)</f>
        <v>7996</v>
      </c>
      <c r="CA11" s="116">
        <v>7388</v>
      </c>
      <c r="CB11" s="116">
        <v>0</v>
      </c>
      <c r="CC11" s="116">
        <v>78</v>
      </c>
      <c r="CD11" s="116">
        <v>530</v>
      </c>
      <c r="CE11" s="116">
        <v>79877</v>
      </c>
      <c r="CF11" s="116">
        <v>0</v>
      </c>
      <c r="CG11" s="116">
        <v>0</v>
      </c>
      <c r="CH11" s="116">
        <f>SUM(BG11,+BO11,+CG11)</f>
        <v>15949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46861</v>
      </c>
      <c r="CQ11" s="116">
        <f>SUM(AM11,+BO11)</f>
        <v>391006</v>
      </c>
      <c r="CR11" s="116">
        <f>SUM(AN11,+BP11)</f>
        <v>93424</v>
      </c>
      <c r="CS11" s="116">
        <f>SUM(AO11,+BQ11)</f>
        <v>81755</v>
      </c>
      <c r="CT11" s="116">
        <f>SUM(AP11,+BR11)</f>
        <v>3996</v>
      </c>
      <c r="CU11" s="116">
        <f>SUM(AQ11,+BS11)</f>
        <v>0</v>
      </c>
      <c r="CV11" s="116">
        <f>SUM(AR11,+BT11)</f>
        <v>7673</v>
      </c>
      <c r="CW11" s="116">
        <f>SUM(AS11,+BU11)</f>
        <v>37333</v>
      </c>
      <c r="CX11" s="116">
        <f>SUM(AT11,+BV11)</f>
        <v>35174</v>
      </c>
      <c r="CY11" s="116">
        <f>SUM(AU11,+BW11)</f>
        <v>0</v>
      </c>
      <c r="CZ11" s="116">
        <f>SUM(AV11,+BX11)</f>
        <v>2159</v>
      </c>
      <c r="DA11" s="116">
        <f>SUM(AW11,+BY11)</f>
        <v>0</v>
      </c>
      <c r="DB11" s="116">
        <f>SUM(AX11,+BZ11)</f>
        <v>260249</v>
      </c>
      <c r="DC11" s="116">
        <f>SUM(AY11,+CA11)</f>
        <v>247352</v>
      </c>
      <c r="DD11" s="116">
        <f>SUM(AZ11,+CB11)</f>
        <v>8478</v>
      </c>
      <c r="DE11" s="116">
        <f>SUM(BA11,+CC11)</f>
        <v>3095</v>
      </c>
      <c r="DF11" s="116">
        <f>SUM(BB11,+CD11)</f>
        <v>1324</v>
      </c>
      <c r="DG11" s="116">
        <f>SUM(BC11,+CE11)</f>
        <v>774127</v>
      </c>
      <c r="DH11" s="116">
        <f>SUM(BD11,+CF11)</f>
        <v>0</v>
      </c>
      <c r="DI11" s="116">
        <f>SUM(BE11,+CG11)</f>
        <v>0</v>
      </c>
      <c r="DJ11" s="116">
        <f>SUM(BF11,+CH11)</f>
        <v>391006</v>
      </c>
    </row>
    <row r="12" spans="1:114" ht="13.5" customHeight="1" x14ac:dyDescent="0.15">
      <c r="A12" s="114" t="s">
        <v>8</v>
      </c>
      <c r="B12" s="115" t="s">
        <v>338</v>
      </c>
      <c r="C12" s="114" t="s">
        <v>339</v>
      </c>
      <c r="D12" s="116">
        <f>SUM(E12,+L12)</f>
        <v>617747</v>
      </c>
      <c r="E12" s="116">
        <f>SUM(F12:I12,K12)</f>
        <v>52294</v>
      </c>
      <c r="F12" s="116">
        <v>0</v>
      </c>
      <c r="G12" s="116">
        <v>0</v>
      </c>
      <c r="H12" s="116">
        <v>0</v>
      </c>
      <c r="I12" s="116">
        <v>49191</v>
      </c>
      <c r="J12" s="117" t="s">
        <v>409</v>
      </c>
      <c r="K12" s="116">
        <v>3103</v>
      </c>
      <c r="L12" s="116">
        <v>565453</v>
      </c>
      <c r="M12" s="116">
        <f>SUM(N12,+U12)</f>
        <v>171805</v>
      </c>
      <c r="N12" s="116">
        <f>SUM(O12:R12,T12)</f>
        <v>10656</v>
      </c>
      <c r="O12" s="116">
        <v>6646</v>
      </c>
      <c r="P12" s="116">
        <v>4010</v>
      </c>
      <c r="Q12" s="116">
        <v>0</v>
      </c>
      <c r="R12" s="116">
        <v>0</v>
      </c>
      <c r="S12" s="117" t="s">
        <v>409</v>
      </c>
      <c r="T12" s="116">
        <v>0</v>
      </c>
      <c r="U12" s="116">
        <v>161149</v>
      </c>
      <c r="V12" s="116">
        <f>+SUM(D12,M12)</f>
        <v>789552</v>
      </c>
      <c r="W12" s="116">
        <f>+SUM(E12,N12)</f>
        <v>62950</v>
      </c>
      <c r="X12" s="116">
        <f>+SUM(F12,O12)</f>
        <v>6646</v>
      </c>
      <c r="Y12" s="116">
        <f>+SUM(G12,P12)</f>
        <v>4010</v>
      </c>
      <c r="Z12" s="116">
        <f>+SUM(H12,Q12)</f>
        <v>0</v>
      </c>
      <c r="AA12" s="116">
        <f>+SUM(I12,R12)</f>
        <v>49191</v>
      </c>
      <c r="AB12" s="117" t="str">
        <f>IF(+SUM(J12,S12)=0,"-",+SUM(J12,S12))</f>
        <v>-</v>
      </c>
      <c r="AC12" s="116">
        <f>+SUM(K12,T12)</f>
        <v>3103</v>
      </c>
      <c r="AD12" s="116">
        <f>+SUM(L12,U12)</f>
        <v>726602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31832</v>
      </c>
      <c r="AM12" s="116">
        <f>SUM(AN12,AS12,AW12,AX12,BD12)</f>
        <v>147524</v>
      </c>
      <c r="AN12" s="116">
        <f>SUM(AO12:AR12)</f>
        <v>11160</v>
      </c>
      <c r="AO12" s="116">
        <v>7635</v>
      </c>
      <c r="AP12" s="116">
        <v>0</v>
      </c>
      <c r="AQ12" s="116">
        <v>0</v>
      </c>
      <c r="AR12" s="116">
        <v>3525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136364</v>
      </c>
      <c r="AY12" s="116">
        <v>127179</v>
      </c>
      <c r="AZ12" s="116">
        <v>9185</v>
      </c>
      <c r="BA12" s="116">
        <v>0</v>
      </c>
      <c r="BB12" s="116">
        <v>0</v>
      </c>
      <c r="BC12" s="116">
        <v>418996</v>
      </c>
      <c r="BD12" s="116">
        <v>0</v>
      </c>
      <c r="BE12" s="116">
        <v>19395</v>
      </c>
      <c r="BF12" s="116">
        <f>SUM(AE12,+AM12,+BE12)</f>
        <v>166919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2319</v>
      </c>
      <c r="BO12" s="116">
        <f>SUM(BP12,BU12,BY12,BZ12,CF12)</f>
        <v>6181</v>
      </c>
      <c r="BP12" s="116">
        <f>SUM(BQ12:BT12)</f>
        <v>6181</v>
      </c>
      <c r="BQ12" s="116">
        <v>6181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143375</v>
      </c>
      <c r="CF12" s="116">
        <v>0</v>
      </c>
      <c r="CG12" s="116">
        <v>19930</v>
      </c>
      <c r="CH12" s="116">
        <f>SUM(BG12,+BO12,+CG12)</f>
        <v>26111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34151</v>
      </c>
      <c r="CQ12" s="116">
        <f>SUM(AM12,+BO12)</f>
        <v>153705</v>
      </c>
      <c r="CR12" s="116">
        <f>SUM(AN12,+BP12)</f>
        <v>17341</v>
      </c>
      <c r="CS12" s="116">
        <f>SUM(AO12,+BQ12)</f>
        <v>13816</v>
      </c>
      <c r="CT12" s="116">
        <f>SUM(AP12,+BR12)</f>
        <v>0</v>
      </c>
      <c r="CU12" s="116">
        <f>SUM(AQ12,+BS12)</f>
        <v>0</v>
      </c>
      <c r="CV12" s="116">
        <f>SUM(AR12,+BT12)</f>
        <v>3525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136364</v>
      </c>
      <c r="DC12" s="116">
        <f>SUM(AY12,+CA12)</f>
        <v>127179</v>
      </c>
      <c r="DD12" s="116">
        <f>SUM(AZ12,+CB12)</f>
        <v>9185</v>
      </c>
      <c r="DE12" s="116">
        <f>SUM(BA12,+CC12)</f>
        <v>0</v>
      </c>
      <c r="DF12" s="116">
        <f>SUM(BB12,+CD12)</f>
        <v>0</v>
      </c>
      <c r="DG12" s="116">
        <f>SUM(BC12,+CE12)</f>
        <v>562371</v>
      </c>
      <c r="DH12" s="116">
        <f>SUM(BD12,+CF12)</f>
        <v>0</v>
      </c>
      <c r="DI12" s="116">
        <f>SUM(BE12,+CG12)</f>
        <v>39325</v>
      </c>
      <c r="DJ12" s="116">
        <f>SUM(BF12,+CH12)</f>
        <v>193030</v>
      </c>
    </row>
    <row r="13" spans="1:114" ht="13.5" customHeight="1" x14ac:dyDescent="0.15">
      <c r="A13" s="114" t="s">
        <v>8</v>
      </c>
      <c r="B13" s="115" t="s">
        <v>342</v>
      </c>
      <c r="C13" s="114" t="s">
        <v>343</v>
      </c>
      <c r="D13" s="116">
        <f>SUM(E13,+L13)</f>
        <v>317391</v>
      </c>
      <c r="E13" s="116">
        <f>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7" t="s">
        <v>409</v>
      </c>
      <c r="K13" s="116">
        <v>0</v>
      </c>
      <c r="L13" s="116">
        <v>317391</v>
      </c>
      <c r="M13" s="116">
        <f>SUM(N13,+U13)</f>
        <v>51880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409</v>
      </c>
      <c r="T13" s="116">
        <v>0</v>
      </c>
      <c r="U13" s="116">
        <v>51880</v>
      </c>
      <c r="V13" s="116">
        <f>+SUM(D13,M13)</f>
        <v>369271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369271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85410</v>
      </c>
      <c r="AM13" s="116">
        <f>SUM(AN13,AS13,AW13,AX13,BD13)</f>
        <v>97394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97394</v>
      </c>
      <c r="AY13" s="116">
        <v>97394</v>
      </c>
      <c r="AZ13" s="116">
        <v>0</v>
      </c>
      <c r="BA13" s="116">
        <v>0</v>
      </c>
      <c r="BB13" s="116">
        <v>0</v>
      </c>
      <c r="BC13" s="116">
        <v>134587</v>
      </c>
      <c r="BD13" s="116">
        <v>0</v>
      </c>
      <c r="BE13" s="116">
        <v>0</v>
      </c>
      <c r="BF13" s="116">
        <f>SUM(AE13,+AM13,+BE13)</f>
        <v>97394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51880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85410</v>
      </c>
      <c r="CQ13" s="116">
        <f>SUM(AM13,+BO13)</f>
        <v>97394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97394</v>
      </c>
      <c r="DC13" s="116">
        <f>SUM(AY13,+CA13)</f>
        <v>97394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186467</v>
      </c>
      <c r="DH13" s="116">
        <f>SUM(BD13,+CF13)</f>
        <v>0</v>
      </c>
      <c r="DI13" s="116">
        <f>SUM(BE13,+CG13)</f>
        <v>0</v>
      </c>
      <c r="DJ13" s="116">
        <f>SUM(BF13,+CH13)</f>
        <v>97394</v>
      </c>
    </row>
    <row r="14" spans="1:114" ht="13.5" customHeight="1" x14ac:dyDescent="0.15">
      <c r="A14" s="114" t="s">
        <v>8</v>
      </c>
      <c r="B14" s="115" t="s">
        <v>346</v>
      </c>
      <c r="C14" s="114" t="s">
        <v>347</v>
      </c>
      <c r="D14" s="116">
        <f>SUM(E14,+L14)</f>
        <v>283464</v>
      </c>
      <c r="E14" s="116">
        <f>SUM(F14:I14,K14)</f>
        <v>65793</v>
      </c>
      <c r="F14" s="116">
        <v>0</v>
      </c>
      <c r="G14" s="116">
        <v>0</v>
      </c>
      <c r="H14" s="116">
        <v>0</v>
      </c>
      <c r="I14" s="116">
        <v>42419</v>
      </c>
      <c r="J14" s="117" t="s">
        <v>409</v>
      </c>
      <c r="K14" s="116">
        <v>23374</v>
      </c>
      <c r="L14" s="116">
        <v>217671</v>
      </c>
      <c r="M14" s="116">
        <f>SUM(N14,+U14)</f>
        <v>53469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409</v>
      </c>
      <c r="T14" s="116">
        <v>0</v>
      </c>
      <c r="U14" s="116">
        <v>53469</v>
      </c>
      <c r="V14" s="116">
        <f>+SUM(D14,M14)</f>
        <v>336933</v>
      </c>
      <c r="W14" s="116">
        <f>+SUM(E14,N14)</f>
        <v>65793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42419</v>
      </c>
      <c r="AB14" s="117" t="str">
        <f>IF(+SUM(J14,S14)=0,"-",+SUM(J14,S14))</f>
        <v>-</v>
      </c>
      <c r="AC14" s="116">
        <f>+SUM(K14,T14)</f>
        <v>23374</v>
      </c>
      <c r="AD14" s="116">
        <f>+SUM(L14,U14)</f>
        <v>271140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194986</v>
      </c>
      <c r="AN14" s="116">
        <f>SUM(AO14:AR14)</f>
        <v>20803</v>
      </c>
      <c r="AO14" s="116">
        <v>20803</v>
      </c>
      <c r="AP14" s="116">
        <v>0</v>
      </c>
      <c r="AQ14" s="116">
        <v>0</v>
      </c>
      <c r="AR14" s="116">
        <v>0</v>
      </c>
      <c r="AS14" s="116">
        <f>SUM(AT14:AV14)</f>
        <v>36241</v>
      </c>
      <c r="AT14" s="116">
        <v>0</v>
      </c>
      <c r="AU14" s="116">
        <v>36241</v>
      </c>
      <c r="AV14" s="116">
        <v>0</v>
      </c>
      <c r="AW14" s="116">
        <v>0</v>
      </c>
      <c r="AX14" s="116">
        <f>SUM(AY14:BB14)</f>
        <v>137942</v>
      </c>
      <c r="AY14" s="116">
        <v>135866</v>
      </c>
      <c r="AZ14" s="116">
        <v>0</v>
      </c>
      <c r="BA14" s="116">
        <v>2076</v>
      </c>
      <c r="BB14" s="116">
        <v>0</v>
      </c>
      <c r="BC14" s="116">
        <v>88478</v>
      </c>
      <c r="BD14" s="116">
        <v>0</v>
      </c>
      <c r="BE14" s="116">
        <v>0</v>
      </c>
      <c r="BF14" s="116">
        <f>SUM(AE14,+AM14,+BE14)</f>
        <v>194986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2080</v>
      </c>
      <c r="BP14" s="116">
        <f>SUM(BQ14:BT14)</f>
        <v>2080</v>
      </c>
      <c r="BQ14" s="116">
        <v>2080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51389</v>
      </c>
      <c r="CF14" s="116">
        <v>0</v>
      </c>
      <c r="CG14" s="116">
        <v>0</v>
      </c>
      <c r="CH14" s="116">
        <f>SUM(BG14,+BO14,+CG14)</f>
        <v>2080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197066</v>
      </c>
      <c r="CR14" s="116">
        <f>SUM(AN14,+BP14)</f>
        <v>22883</v>
      </c>
      <c r="CS14" s="116">
        <f>SUM(AO14,+BQ14)</f>
        <v>22883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36241</v>
      </c>
      <c r="CX14" s="116">
        <f>SUM(AT14,+BV14)</f>
        <v>0</v>
      </c>
      <c r="CY14" s="116">
        <f>SUM(AU14,+BW14)</f>
        <v>36241</v>
      </c>
      <c r="CZ14" s="116">
        <f>SUM(AV14,+BX14)</f>
        <v>0</v>
      </c>
      <c r="DA14" s="116">
        <f>SUM(AW14,+BY14)</f>
        <v>0</v>
      </c>
      <c r="DB14" s="116">
        <f>SUM(AX14,+BZ14)</f>
        <v>137942</v>
      </c>
      <c r="DC14" s="116">
        <f>SUM(AY14,+CA14)</f>
        <v>135866</v>
      </c>
      <c r="DD14" s="116">
        <f>SUM(AZ14,+CB14)</f>
        <v>0</v>
      </c>
      <c r="DE14" s="116">
        <f>SUM(BA14,+CC14)</f>
        <v>2076</v>
      </c>
      <c r="DF14" s="116">
        <f>SUM(BB14,+CD14)</f>
        <v>0</v>
      </c>
      <c r="DG14" s="116">
        <f>SUM(BC14,+CE14)</f>
        <v>139867</v>
      </c>
      <c r="DH14" s="116">
        <f>SUM(BD14,+CF14)</f>
        <v>0</v>
      </c>
      <c r="DI14" s="116">
        <f>SUM(BE14,+CG14)</f>
        <v>0</v>
      </c>
      <c r="DJ14" s="116">
        <f>SUM(BF14,+CH14)</f>
        <v>197066</v>
      </c>
    </row>
    <row r="15" spans="1:114" ht="13.5" customHeight="1" x14ac:dyDescent="0.15">
      <c r="A15" s="114" t="s">
        <v>8</v>
      </c>
      <c r="B15" s="115" t="s">
        <v>348</v>
      </c>
      <c r="C15" s="114" t="s">
        <v>349</v>
      </c>
      <c r="D15" s="116">
        <f>SUM(E15,+L15)</f>
        <v>112478</v>
      </c>
      <c r="E15" s="116">
        <f>SUM(F15:I15,K15)</f>
        <v>100</v>
      </c>
      <c r="F15" s="116">
        <v>0</v>
      </c>
      <c r="G15" s="116">
        <v>0</v>
      </c>
      <c r="H15" s="116">
        <v>0</v>
      </c>
      <c r="I15" s="116">
        <v>0</v>
      </c>
      <c r="J15" s="117" t="s">
        <v>409</v>
      </c>
      <c r="K15" s="116">
        <v>100</v>
      </c>
      <c r="L15" s="116">
        <v>112378</v>
      </c>
      <c r="M15" s="116">
        <f>SUM(N15,+U15)</f>
        <v>42016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409</v>
      </c>
      <c r="T15" s="116">
        <v>0</v>
      </c>
      <c r="U15" s="116">
        <v>42016</v>
      </c>
      <c r="V15" s="116">
        <f>+SUM(D15,M15)</f>
        <v>154494</v>
      </c>
      <c r="W15" s="116">
        <f>+SUM(E15,N15)</f>
        <v>100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100</v>
      </c>
      <c r="AD15" s="116">
        <f>+SUM(L15,U15)</f>
        <v>154394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7925</v>
      </c>
      <c r="AN15" s="116">
        <f>SUM(AO15:AR15)</f>
        <v>6692</v>
      </c>
      <c r="AO15" s="116">
        <v>6692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1233</v>
      </c>
      <c r="AY15" s="116">
        <v>0</v>
      </c>
      <c r="AZ15" s="116">
        <v>0</v>
      </c>
      <c r="BA15" s="116">
        <v>0</v>
      </c>
      <c r="BB15" s="116">
        <v>1233</v>
      </c>
      <c r="BC15" s="116">
        <v>102864</v>
      </c>
      <c r="BD15" s="116">
        <v>0</v>
      </c>
      <c r="BE15" s="116">
        <v>1689</v>
      </c>
      <c r="BF15" s="116">
        <f>SUM(AE15,+AM15,+BE15)</f>
        <v>9614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744</v>
      </c>
      <c r="BP15" s="116">
        <f>SUM(BQ15:BT15)</f>
        <v>744</v>
      </c>
      <c r="BQ15" s="116">
        <v>744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41272</v>
      </c>
      <c r="CF15" s="116">
        <v>0</v>
      </c>
      <c r="CG15" s="116">
        <v>0</v>
      </c>
      <c r="CH15" s="116">
        <f>SUM(BG15,+BO15,+CG15)</f>
        <v>744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8669</v>
      </c>
      <c r="CR15" s="116">
        <f>SUM(AN15,+BP15)</f>
        <v>7436</v>
      </c>
      <c r="CS15" s="116">
        <f>SUM(AO15,+BQ15)</f>
        <v>7436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1233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1233</v>
      </c>
      <c r="DG15" s="116">
        <f>SUM(BC15,+CE15)</f>
        <v>144136</v>
      </c>
      <c r="DH15" s="116">
        <f>SUM(BD15,+CF15)</f>
        <v>0</v>
      </c>
      <c r="DI15" s="116">
        <f>SUM(BE15,+CG15)</f>
        <v>1689</v>
      </c>
      <c r="DJ15" s="116">
        <f>SUM(BF15,+CH15)</f>
        <v>10358</v>
      </c>
    </row>
    <row r="16" spans="1:114" ht="13.5" customHeight="1" x14ac:dyDescent="0.15">
      <c r="A16" s="114" t="s">
        <v>8</v>
      </c>
      <c r="B16" s="115" t="s">
        <v>352</v>
      </c>
      <c r="C16" s="114" t="s">
        <v>353</v>
      </c>
      <c r="D16" s="116">
        <f>SUM(E16,+L16)</f>
        <v>286329</v>
      </c>
      <c r="E16" s="116">
        <f>SUM(F16:I16,K16)</f>
        <v>1302</v>
      </c>
      <c r="F16" s="116">
        <v>0</v>
      </c>
      <c r="G16" s="116">
        <v>0</v>
      </c>
      <c r="H16" s="116">
        <v>0</v>
      </c>
      <c r="I16" s="116">
        <v>118</v>
      </c>
      <c r="J16" s="117" t="s">
        <v>409</v>
      </c>
      <c r="K16" s="116">
        <v>1184</v>
      </c>
      <c r="L16" s="116">
        <v>285027</v>
      </c>
      <c r="M16" s="116">
        <f>SUM(N16,+U16)</f>
        <v>63539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409</v>
      </c>
      <c r="T16" s="116">
        <v>0</v>
      </c>
      <c r="U16" s="116">
        <v>63539</v>
      </c>
      <c r="V16" s="116">
        <f>+SUM(D16,M16)</f>
        <v>349868</v>
      </c>
      <c r="W16" s="116">
        <f>+SUM(E16,N16)</f>
        <v>1302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118</v>
      </c>
      <c r="AB16" s="117" t="str">
        <f>IF(+SUM(J16,S16)=0,"-",+SUM(J16,S16))</f>
        <v>-</v>
      </c>
      <c r="AC16" s="116">
        <f>+SUM(K16,T16)</f>
        <v>1184</v>
      </c>
      <c r="AD16" s="116">
        <f>+SUM(L16,U16)</f>
        <v>348566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173476</v>
      </c>
      <c r="AN16" s="116">
        <f>SUM(AO16:AR16)</f>
        <v>21242</v>
      </c>
      <c r="AO16" s="116">
        <v>21242</v>
      </c>
      <c r="AP16" s="116">
        <v>0</v>
      </c>
      <c r="AQ16" s="116">
        <v>0</v>
      </c>
      <c r="AR16" s="116">
        <v>0</v>
      </c>
      <c r="AS16" s="116">
        <f>SUM(AT16:AV16)</f>
        <v>30779</v>
      </c>
      <c r="AT16" s="116">
        <v>0</v>
      </c>
      <c r="AU16" s="116">
        <v>30779</v>
      </c>
      <c r="AV16" s="116">
        <v>0</v>
      </c>
      <c r="AW16" s="116">
        <v>0</v>
      </c>
      <c r="AX16" s="116">
        <f>SUM(AY16:BB16)</f>
        <v>121455</v>
      </c>
      <c r="AY16" s="116">
        <v>118472</v>
      </c>
      <c r="AZ16" s="116">
        <v>2983</v>
      </c>
      <c r="BA16" s="116">
        <v>0</v>
      </c>
      <c r="BB16" s="116">
        <v>0</v>
      </c>
      <c r="BC16" s="116">
        <v>112853</v>
      </c>
      <c r="BD16" s="116">
        <v>0</v>
      </c>
      <c r="BE16" s="116">
        <v>0</v>
      </c>
      <c r="BF16" s="116">
        <f>SUM(AE16,+AM16,+BE16)</f>
        <v>173476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63539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173476</v>
      </c>
      <c r="CR16" s="116">
        <f>SUM(AN16,+BP16)</f>
        <v>21242</v>
      </c>
      <c r="CS16" s="116">
        <f>SUM(AO16,+BQ16)</f>
        <v>21242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30779</v>
      </c>
      <c r="CX16" s="116">
        <f>SUM(AT16,+BV16)</f>
        <v>0</v>
      </c>
      <c r="CY16" s="116">
        <f>SUM(AU16,+BW16)</f>
        <v>30779</v>
      </c>
      <c r="CZ16" s="116">
        <f>SUM(AV16,+BX16)</f>
        <v>0</v>
      </c>
      <c r="DA16" s="116">
        <f>SUM(AW16,+BY16)</f>
        <v>0</v>
      </c>
      <c r="DB16" s="116">
        <f>SUM(AX16,+BZ16)</f>
        <v>121455</v>
      </c>
      <c r="DC16" s="116">
        <f>SUM(AY16,+CA16)</f>
        <v>118472</v>
      </c>
      <c r="DD16" s="116">
        <f>SUM(AZ16,+CB16)</f>
        <v>2983</v>
      </c>
      <c r="DE16" s="116">
        <f>SUM(BA16,+CC16)</f>
        <v>0</v>
      </c>
      <c r="DF16" s="116">
        <f>SUM(BB16,+CD16)</f>
        <v>0</v>
      </c>
      <c r="DG16" s="116">
        <f>SUM(BC16,+CE16)</f>
        <v>176392</v>
      </c>
      <c r="DH16" s="116">
        <f>SUM(BD16,+CF16)</f>
        <v>0</v>
      </c>
      <c r="DI16" s="116">
        <f>SUM(BE16,+CG16)</f>
        <v>0</v>
      </c>
      <c r="DJ16" s="116">
        <f>SUM(BF16,+CH16)</f>
        <v>173476</v>
      </c>
    </row>
    <row r="17" spans="1:114" ht="13.5" customHeight="1" x14ac:dyDescent="0.15">
      <c r="A17" s="114" t="s">
        <v>8</v>
      </c>
      <c r="B17" s="115" t="s">
        <v>354</v>
      </c>
      <c r="C17" s="114" t="s">
        <v>355</v>
      </c>
      <c r="D17" s="116">
        <f>SUM(E17,+L17)</f>
        <v>343691</v>
      </c>
      <c r="E17" s="116">
        <f>SUM(F17:I17,K17)</f>
        <v>1086</v>
      </c>
      <c r="F17" s="116">
        <v>0</v>
      </c>
      <c r="G17" s="116">
        <v>670</v>
      </c>
      <c r="H17" s="116">
        <v>0</v>
      </c>
      <c r="I17" s="116">
        <v>0</v>
      </c>
      <c r="J17" s="117" t="s">
        <v>409</v>
      </c>
      <c r="K17" s="116">
        <v>416</v>
      </c>
      <c r="L17" s="116">
        <v>342605</v>
      </c>
      <c r="M17" s="116">
        <f>SUM(N17,+U17)</f>
        <v>43518</v>
      </c>
      <c r="N17" s="116">
        <f>SUM(O17:R17,T17)</f>
        <v>92</v>
      </c>
      <c r="O17" s="116">
        <v>0</v>
      </c>
      <c r="P17" s="116">
        <v>92</v>
      </c>
      <c r="Q17" s="116">
        <v>0</v>
      </c>
      <c r="R17" s="116">
        <v>0</v>
      </c>
      <c r="S17" s="117" t="s">
        <v>409</v>
      </c>
      <c r="T17" s="116">
        <v>0</v>
      </c>
      <c r="U17" s="116">
        <v>43426</v>
      </c>
      <c r="V17" s="116">
        <f>+SUM(D17,M17)</f>
        <v>387209</v>
      </c>
      <c r="W17" s="116">
        <f>+SUM(E17,N17)</f>
        <v>1178</v>
      </c>
      <c r="X17" s="116">
        <f>+SUM(F17,O17)</f>
        <v>0</v>
      </c>
      <c r="Y17" s="116">
        <f>+SUM(G17,P17)</f>
        <v>762</v>
      </c>
      <c r="Z17" s="116">
        <f>+SUM(H17,Q17)</f>
        <v>0</v>
      </c>
      <c r="AA17" s="116">
        <f>+SUM(I17,R17)</f>
        <v>0</v>
      </c>
      <c r="AB17" s="117" t="str">
        <f>IF(+SUM(J17,S17)=0,"-",+SUM(J17,S17))</f>
        <v>-</v>
      </c>
      <c r="AC17" s="116">
        <f>+SUM(K17,T17)</f>
        <v>416</v>
      </c>
      <c r="AD17" s="116">
        <f>+SUM(L17,U17)</f>
        <v>386031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9400</v>
      </c>
      <c r="AN17" s="116">
        <f>SUM(AO17:AR17)</f>
        <v>9400</v>
      </c>
      <c r="AO17" s="116">
        <v>9400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6">
        <v>310757</v>
      </c>
      <c r="BD17" s="116">
        <v>0</v>
      </c>
      <c r="BE17" s="116">
        <v>23534</v>
      </c>
      <c r="BF17" s="116">
        <f>SUM(AE17,+AM17,+BE17)</f>
        <v>32934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4598</v>
      </c>
      <c r="BP17" s="116">
        <f>SUM(BQ17:BT17)</f>
        <v>4598</v>
      </c>
      <c r="BQ17" s="116">
        <v>4598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38303</v>
      </c>
      <c r="CF17" s="116">
        <v>0</v>
      </c>
      <c r="CG17" s="116">
        <v>617</v>
      </c>
      <c r="CH17" s="116">
        <f>SUM(BG17,+BO17,+CG17)</f>
        <v>5215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13998</v>
      </c>
      <c r="CR17" s="116">
        <f>SUM(AN17,+BP17)</f>
        <v>13998</v>
      </c>
      <c r="CS17" s="116">
        <f>SUM(AO17,+BQ17)</f>
        <v>13998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0</v>
      </c>
      <c r="DC17" s="116">
        <f>SUM(AY17,+CA17)</f>
        <v>0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349060</v>
      </c>
      <c r="DH17" s="116">
        <f>SUM(BD17,+CF17)</f>
        <v>0</v>
      </c>
      <c r="DI17" s="116">
        <f>SUM(BE17,+CG17)</f>
        <v>24151</v>
      </c>
      <c r="DJ17" s="116">
        <f>SUM(BF17,+CH17)</f>
        <v>38149</v>
      </c>
    </row>
    <row r="18" spans="1:114" ht="13.5" customHeight="1" x14ac:dyDescent="0.15">
      <c r="A18" s="114" t="s">
        <v>8</v>
      </c>
      <c r="B18" s="115" t="s">
        <v>356</v>
      </c>
      <c r="C18" s="114" t="s">
        <v>357</v>
      </c>
      <c r="D18" s="116">
        <f>SUM(E18,+L18)</f>
        <v>271429</v>
      </c>
      <c r="E18" s="116">
        <f>SUM(F18:I18,K18)</f>
        <v>866</v>
      </c>
      <c r="F18" s="116">
        <v>0</v>
      </c>
      <c r="G18" s="116">
        <v>0</v>
      </c>
      <c r="H18" s="116">
        <v>0</v>
      </c>
      <c r="I18" s="116">
        <v>0</v>
      </c>
      <c r="J18" s="117" t="s">
        <v>409</v>
      </c>
      <c r="K18" s="116">
        <v>866</v>
      </c>
      <c r="L18" s="116">
        <v>270563</v>
      </c>
      <c r="M18" s="116">
        <f>SUM(N18,+U18)</f>
        <v>83059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409</v>
      </c>
      <c r="T18" s="116">
        <v>0</v>
      </c>
      <c r="U18" s="116">
        <v>83059</v>
      </c>
      <c r="V18" s="116">
        <f>+SUM(D18,M18)</f>
        <v>354488</v>
      </c>
      <c r="W18" s="116">
        <f>+SUM(E18,N18)</f>
        <v>866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7" t="str">
        <f>IF(+SUM(J18,S18)=0,"-",+SUM(J18,S18))</f>
        <v>-</v>
      </c>
      <c r="AC18" s="116">
        <f>+SUM(K18,T18)</f>
        <v>866</v>
      </c>
      <c r="AD18" s="116">
        <f>+SUM(L18,U18)</f>
        <v>353622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8973</v>
      </c>
      <c r="AN18" s="116">
        <f>SUM(AO18:AR18)</f>
        <v>8973</v>
      </c>
      <c r="AO18" s="116">
        <v>8973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243026</v>
      </c>
      <c r="BD18" s="116">
        <v>0</v>
      </c>
      <c r="BE18" s="116">
        <v>19430</v>
      </c>
      <c r="BF18" s="116">
        <f>SUM(AE18,+AM18,+BE18)</f>
        <v>28403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83059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8973</v>
      </c>
      <c r="CR18" s="116">
        <f>SUM(AN18,+BP18)</f>
        <v>8973</v>
      </c>
      <c r="CS18" s="116">
        <f>SUM(AO18,+BQ18)</f>
        <v>8973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326085</v>
      </c>
      <c r="DH18" s="116">
        <f>SUM(BD18,+CF18)</f>
        <v>0</v>
      </c>
      <c r="DI18" s="116">
        <f>SUM(BE18,+CG18)</f>
        <v>19430</v>
      </c>
      <c r="DJ18" s="116">
        <f>SUM(BF18,+CH18)</f>
        <v>28403</v>
      </c>
    </row>
    <row r="19" spans="1:114" ht="13.5" customHeight="1" x14ac:dyDescent="0.15">
      <c r="A19" s="114" t="s">
        <v>8</v>
      </c>
      <c r="B19" s="115" t="s">
        <v>358</v>
      </c>
      <c r="C19" s="114" t="s">
        <v>359</v>
      </c>
      <c r="D19" s="116">
        <f>SUM(E19,+L19)</f>
        <v>331812</v>
      </c>
      <c r="E19" s="116">
        <f>SUM(F19:I19,K19)</f>
        <v>29400</v>
      </c>
      <c r="F19" s="116">
        <v>0</v>
      </c>
      <c r="G19" s="116">
        <v>0</v>
      </c>
      <c r="H19" s="116">
        <v>29400</v>
      </c>
      <c r="I19" s="116">
        <v>0</v>
      </c>
      <c r="J19" s="117" t="s">
        <v>409</v>
      </c>
      <c r="K19" s="116">
        <v>0</v>
      </c>
      <c r="L19" s="116">
        <v>302412</v>
      </c>
      <c r="M19" s="116">
        <f>SUM(N19,+U19)</f>
        <v>48291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409</v>
      </c>
      <c r="T19" s="116">
        <v>0</v>
      </c>
      <c r="U19" s="116">
        <v>48291</v>
      </c>
      <c r="V19" s="116">
        <f>+SUM(D19,M19)</f>
        <v>380103</v>
      </c>
      <c r="W19" s="116">
        <f>+SUM(E19,N19)</f>
        <v>29400</v>
      </c>
      <c r="X19" s="116">
        <f>+SUM(F19,O19)</f>
        <v>0</v>
      </c>
      <c r="Y19" s="116">
        <f>+SUM(G19,P19)</f>
        <v>0</v>
      </c>
      <c r="Z19" s="116">
        <f>+SUM(H19,Q19)</f>
        <v>29400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350703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9162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322650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48291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9162</v>
      </c>
      <c r="CQ19" s="116">
        <f>SUM(AM19,+BO19)</f>
        <v>0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370941</v>
      </c>
      <c r="DH19" s="116">
        <f>SUM(BD19,+CF19)</f>
        <v>0</v>
      </c>
      <c r="DI19" s="116">
        <f>SUM(BE19,+CG19)</f>
        <v>0</v>
      </c>
      <c r="DJ19" s="116">
        <f>SUM(BF19,+CH19)</f>
        <v>0</v>
      </c>
    </row>
    <row r="20" spans="1:114" ht="13.5" customHeight="1" x14ac:dyDescent="0.15">
      <c r="A20" s="114" t="s">
        <v>8</v>
      </c>
      <c r="B20" s="115" t="s">
        <v>362</v>
      </c>
      <c r="C20" s="114" t="s">
        <v>363</v>
      </c>
      <c r="D20" s="116">
        <f>SUM(E20,+L20)</f>
        <v>216627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409</v>
      </c>
      <c r="K20" s="116">
        <v>0</v>
      </c>
      <c r="L20" s="116">
        <v>216627</v>
      </c>
      <c r="M20" s="116">
        <f>SUM(N20,+U20)</f>
        <v>47400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409</v>
      </c>
      <c r="T20" s="116">
        <v>0</v>
      </c>
      <c r="U20" s="116">
        <v>47400</v>
      </c>
      <c r="V20" s="116">
        <f>+SUM(D20,M20)</f>
        <v>264027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264027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71384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71384</v>
      </c>
      <c r="AY20" s="116">
        <v>71170</v>
      </c>
      <c r="AZ20" s="116">
        <v>214</v>
      </c>
      <c r="BA20" s="116">
        <v>0</v>
      </c>
      <c r="BB20" s="116">
        <v>0</v>
      </c>
      <c r="BC20" s="116">
        <v>145243</v>
      </c>
      <c r="BD20" s="116">
        <v>0</v>
      </c>
      <c r="BE20" s="116">
        <v>0</v>
      </c>
      <c r="BF20" s="116">
        <f>SUM(AE20,+AM20,+BE20)</f>
        <v>71384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47400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71384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71384</v>
      </c>
      <c r="DC20" s="116">
        <f>SUM(AY20,+CA20)</f>
        <v>71170</v>
      </c>
      <c r="DD20" s="116">
        <f>SUM(AZ20,+CB20)</f>
        <v>214</v>
      </c>
      <c r="DE20" s="116">
        <f>SUM(BA20,+CC20)</f>
        <v>0</v>
      </c>
      <c r="DF20" s="116">
        <f>SUM(BB20,+CD20)</f>
        <v>0</v>
      </c>
      <c r="DG20" s="116">
        <f>SUM(BC20,+CE20)</f>
        <v>192643</v>
      </c>
      <c r="DH20" s="116">
        <f>SUM(BD20,+CF20)</f>
        <v>0</v>
      </c>
      <c r="DI20" s="116">
        <f>SUM(BE20,+CG20)</f>
        <v>0</v>
      </c>
      <c r="DJ20" s="116">
        <f>SUM(BF20,+CH20)</f>
        <v>71384</v>
      </c>
    </row>
    <row r="21" spans="1:114" ht="13.5" customHeight="1" x14ac:dyDescent="0.15">
      <c r="A21" s="114" t="s">
        <v>8</v>
      </c>
      <c r="B21" s="115" t="s">
        <v>364</v>
      </c>
      <c r="C21" s="114" t="s">
        <v>365</v>
      </c>
      <c r="D21" s="116">
        <f>SUM(E21,+L21)</f>
        <v>127074</v>
      </c>
      <c r="E21" s="116">
        <f>SUM(F21:I21,K21)</f>
        <v>21506</v>
      </c>
      <c r="F21" s="116">
        <v>0</v>
      </c>
      <c r="G21" s="116">
        <v>0</v>
      </c>
      <c r="H21" s="116">
        <v>0</v>
      </c>
      <c r="I21" s="116">
        <v>21241</v>
      </c>
      <c r="J21" s="117" t="s">
        <v>409</v>
      </c>
      <c r="K21" s="116">
        <v>265</v>
      </c>
      <c r="L21" s="116">
        <v>105568</v>
      </c>
      <c r="M21" s="116">
        <f>SUM(N21,+U21)</f>
        <v>20607</v>
      </c>
      <c r="N21" s="116">
        <f>SUM(O21:R21,T21)</f>
        <v>312</v>
      </c>
      <c r="O21" s="116">
        <v>0</v>
      </c>
      <c r="P21" s="116">
        <v>0</v>
      </c>
      <c r="Q21" s="116">
        <v>0</v>
      </c>
      <c r="R21" s="116">
        <v>0</v>
      </c>
      <c r="S21" s="117" t="s">
        <v>409</v>
      </c>
      <c r="T21" s="116">
        <v>312</v>
      </c>
      <c r="U21" s="116">
        <v>20295</v>
      </c>
      <c r="V21" s="116">
        <f>+SUM(D21,M21)</f>
        <v>147681</v>
      </c>
      <c r="W21" s="116">
        <f>+SUM(E21,N21)</f>
        <v>21818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21241</v>
      </c>
      <c r="AB21" s="117" t="str">
        <f>IF(+SUM(J21,S21)=0,"-",+SUM(J21,S21))</f>
        <v>-</v>
      </c>
      <c r="AC21" s="116">
        <f>+SUM(K21,T21)</f>
        <v>577</v>
      </c>
      <c r="AD21" s="116">
        <f>+SUM(L21,U21)</f>
        <v>125863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68711</v>
      </c>
      <c r="AN21" s="116">
        <f>SUM(AO21:AR21)</f>
        <v>4770</v>
      </c>
      <c r="AO21" s="116">
        <v>4770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63941</v>
      </c>
      <c r="AY21" s="116">
        <v>44777</v>
      </c>
      <c r="AZ21" s="116">
        <v>108</v>
      </c>
      <c r="BA21" s="116">
        <v>1808</v>
      </c>
      <c r="BB21" s="116">
        <v>17248</v>
      </c>
      <c r="BC21" s="116">
        <v>58363</v>
      </c>
      <c r="BD21" s="116">
        <v>0</v>
      </c>
      <c r="BE21" s="116">
        <v>0</v>
      </c>
      <c r="BF21" s="116">
        <f>SUM(AE21,+AM21,+BE21)</f>
        <v>68711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2044</v>
      </c>
      <c r="BP21" s="116">
        <f>SUM(BQ21:BT21)</f>
        <v>2044</v>
      </c>
      <c r="BQ21" s="116">
        <v>2044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18560</v>
      </c>
      <c r="CF21" s="116">
        <v>0</v>
      </c>
      <c r="CG21" s="116">
        <v>3</v>
      </c>
      <c r="CH21" s="116">
        <f>SUM(BG21,+BO21,+CG21)</f>
        <v>2047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70755</v>
      </c>
      <c r="CR21" s="116">
        <f>SUM(AN21,+BP21)</f>
        <v>6814</v>
      </c>
      <c r="CS21" s="116">
        <f>SUM(AO21,+BQ21)</f>
        <v>6814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63941</v>
      </c>
      <c r="DC21" s="116">
        <f>SUM(AY21,+CA21)</f>
        <v>44777</v>
      </c>
      <c r="DD21" s="116">
        <f>SUM(AZ21,+CB21)</f>
        <v>108</v>
      </c>
      <c r="DE21" s="116">
        <f>SUM(BA21,+CC21)</f>
        <v>1808</v>
      </c>
      <c r="DF21" s="116">
        <f>SUM(BB21,+CD21)</f>
        <v>17248</v>
      </c>
      <c r="DG21" s="116">
        <f>SUM(BC21,+CE21)</f>
        <v>76923</v>
      </c>
      <c r="DH21" s="116">
        <f>SUM(BD21,+CF21)</f>
        <v>0</v>
      </c>
      <c r="DI21" s="116">
        <f>SUM(BE21,+CG21)</f>
        <v>3</v>
      </c>
      <c r="DJ21" s="116">
        <f>SUM(BF21,+CH21)</f>
        <v>70758</v>
      </c>
    </row>
    <row r="22" spans="1:114" ht="13.5" customHeight="1" x14ac:dyDescent="0.15">
      <c r="A22" s="114" t="s">
        <v>8</v>
      </c>
      <c r="B22" s="115" t="s">
        <v>366</v>
      </c>
      <c r="C22" s="114" t="s">
        <v>367</v>
      </c>
      <c r="D22" s="116">
        <f>SUM(E22,+L22)</f>
        <v>112397</v>
      </c>
      <c r="E22" s="116">
        <f>SUM(F22:I22,K22)</f>
        <v>18688</v>
      </c>
      <c r="F22" s="116">
        <v>0</v>
      </c>
      <c r="G22" s="116">
        <v>0</v>
      </c>
      <c r="H22" s="116">
        <v>0</v>
      </c>
      <c r="I22" s="116">
        <v>16187</v>
      </c>
      <c r="J22" s="117" t="s">
        <v>409</v>
      </c>
      <c r="K22" s="116">
        <v>2501</v>
      </c>
      <c r="L22" s="116">
        <v>93709</v>
      </c>
      <c r="M22" s="116">
        <f>SUM(N22,+U22)</f>
        <v>18151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409</v>
      </c>
      <c r="T22" s="116">
        <v>0</v>
      </c>
      <c r="U22" s="116">
        <v>18151</v>
      </c>
      <c r="V22" s="116">
        <f>+SUM(D22,M22)</f>
        <v>130548</v>
      </c>
      <c r="W22" s="116">
        <f>+SUM(E22,N22)</f>
        <v>18688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16187</v>
      </c>
      <c r="AB22" s="117" t="str">
        <f>IF(+SUM(J22,S22)=0,"-",+SUM(J22,S22))</f>
        <v>-</v>
      </c>
      <c r="AC22" s="116">
        <f>+SUM(K22,T22)</f>
        <v>2501</v>
      </c>
      <c r="AD22" s="116">
        <f>+SUM(L22,U22)</f>
        <v>111860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65401</v>
      </c>
      <c r="AN22" s="116">
        <f>SUM(AO22:AR22)</f>
        <v>12468</v>
      </c>
      <c r="AO22" s="116">
        <v>12468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52933</v>
      </c>
      <c r="AY22" s="116">
        <v>42076</v>
      </c>
      <c r="AZ22" s="116">
        <v>0</v>
      </c>
      <c r="BA22" s="116">
        <v>745</v>
      </c>
      <c r="BB22" s="116">
        <v>10112</v>
      </c>
      <c r="BC22" s="116">
        <v>46996</v>
      </c>
      <c r="BD22" s="116">
        <v>0</v>
      </c>
      <c r="BE22" s="116">
        <v>0</v>
      </c>
      <c r="BF22" s="116">
        <f>SUM(AE22,+AM22,+BE22)</f>
        <v>65401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18151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65401</v>
      </c>
      <c r="CR22" s="116">
        <f>SUM(AN22,+BP22)</f>
        <v>12468</v>
      </c>
      <c r="CS22" s="116">
        <f>SUM(AO22,+BQ22)</f>
        <v>12468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52933</v>
      </c>
      <c r="DC22" s="116">
        <f>SUM(AY22,+CA22)</f>
        <v>42076</v>
      </c>
      <c r="DD22" s="116">
        <f>SUM(AZ22,+CB22)</f>
        <v>0</v>
      </c>
      <c r="DE22" s="116">
        <f>SUM(BA22,+CC22)</f>
        <v>745</v>
      </c>
      <c r="DF22" s="116">
        <f>SUM(BB22,+CD22)</f>
        <v>10112</v>
      </c>
      <c r="DG22" s="116">
        <f>SUM(BC22,+CE22)</f>
        <v>65147</v>
      </c>
      <c r="DH22" s="116">
        <f>SUM(BD22,+CF22)</f>
        <v>0</v>
      </c>
      <c r="DI22" s="116">
        <f>SUM(BE22,+CG22)</f>
        <v>0</v>
      </c>
      <c r="DJ22" s="116">
        <f>SUM(BF22,+CH22)</f>
        <v>65401</v>
      </c>
    </row>
    <row r="23" spans="1:114" ht="13.5" customHeight="1" x14ac:dyDescent="0.15">
      <c r="A23" s="114" t="s">
        <v>8</v>
      </c>
      <c r="B23" s="115" t="s">
        <v>368</v>
      </c>
      <c r="C23" s="114" t="s">
        <v>369</v>
      </c>
      <c r="D23" s="116">
        <f>SUM(E23,+L23)</f>
        <v>100969</v>
      </c>
      <c r="E23" s="116">
        <f>SUM(F23:I23,K23)</f>
        <v>30</v>
      </c>
      <c r="F23" s="116">
        <v>0</v>
      </c>
      <c r="G23" s="116">
        <v>0</v>
      </c>
      <c r="H23" s="116">
        <v>0</v>
      </c>
      <c r="I23" s="116">
        <v>0</v>
      </c>
      <c r="J23" s="117" t="s">
        <v>409</v>
      </c>
      <c r="K23" s="116">
        <v>30</v>
      </c>
      <c r="L23" s="116">
        <v>100939</v>
      </c>
      <c r="M23" s="116">
        <f>SUM(N23,+U23)</f>
        <v>36345</v>
      </c>
      <c r="N23" s="116">
        <f>SUM(O23:R23,T23)</f>
        <v>30</v>
      </c>
      <c r="O23" s="116">
        <v>0</v>
      </c>
      <c r="P23" s="116">
        <v>0</v>
      </c>
      <c r="Q23" s="116">
        <v>0</v>
      </c>
      <c r="R23" s="116">
        <v>0</v>
      </c>
      <c r="S23" s="117" t="s">
        <v>409</v>
      </c>
      <c r="T23" s="116">
        <v>30</v>
      </c>
      <c r="U23" s="116">
        <v>36315</v>
      </c>
      <c r="V23" s="116">
        <f>+SUM(D23,M23)</f>
        <v>137314</v>
      </c>
      <c r="W23" s="116">
        <f>+SUM(E23,N23)</f>
        <v>60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7" t="str">
        <f>IF(+SUM(J23,S23)=0,"-",+SUM(J23,S23))</f>
        <v>-</v>
      </c>
      <c r="AC23" s="116">
        <f>+SUM(K23,T23)</f>
        <v>60</v>
      </c>
      <c r="AD23" s="116">
        <f>+SUM(L23,U23)</f>
        <v>137254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9287</v>
      </c>
      <c r="AN23" s="116">
        <f>SUM(AO23:AR23)</f>
        <v>9287</v>
      </c>
      <c r="AO23" s="116">
        <v>9287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6">
        <v>89288</v>
      </c>
      <c r="BD23" s="116">
        <v>0</v>
      </c>
      <c r="BE23" s="116">
        <v>2394</v>
      </c>
      <c r="BF23" s="116">
        <f>SUM(AE23,+AM23,+BE23)</f>
        <v>11681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1031</v>
      </c>
      <c r="BP23" s="116">
        <f>SUM(BQ23:BT23)</f>
        <v>1031</v>
      </c>
      <c r="BQ23" s="116">
        <v>1031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35314</v>
      </c>
      <c r="CF23" s="116">
        <v>0</v>
      </c>
      <c r="CG23" s="116">
        <v>0</v>
      </c>
      <c r="CH23" s="116">
        <f>SUM(BG23,+BO23,+CG23)</f>
        <v>1031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10318</v>
      </c>
      <c r="CR23" s="116">
        <f>SUM(AN23,+BP23)</f>
        <v>10318</v>
      </c>
      <c r="CS23" s="116">
        <f>SUM(AO23,+BQ23)</f>
        <v>10318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124602</v>
      </c>
      <c r="DH23" s="116">
        <f>SUM(BD23,+CF23)</f>
        <v>0</v>
      </c>
      <c r="DI23" s="116">
        <f>SUM(BE23,+CG23)</f>
        <v>2394</v>
      </c>
      <c r="DJ23" s="116">
        <f>SUM(BF23,+CH23)</f>
        <v>12712</v>
      </c>
    </row>
    <row r="24" spans="1:114" ht="13.5" customHeight="1" x14ac:dyDescent="0.15">
      <c r="A24" s="114" t="s">
        <v>8</v>
      </c>
      <c r="B24" s="115" t="s">
        <v>370</v>
      </c>
      <c r="C24" s="114" t="s">
        <v>371</v>
      </c>
      <c r="D24" s="116">
        <f>SUM(E24,+L24)</f>
        <v>78673</v>
      </c>
      <c r="E24" s="116">
        <f>SUM(F24:I24,K24)</f>
        <v>25</v>
      </c>
      <c r="F24" s="116">
        <v>0</v>
      </c>
      <c r="G24" s="116">
        <v>0</v>
      </c>
      <c r="H24" s="116">
        <v>0</v>
      </c>
      <c r="I24" s="116">
        <v>25</v>
      </c>
      <c r="J24" s="117" t="s">
        <v>409</v>
      </c>
      <c r="K24" s="116">
        <v>0</v>
      </c>
      <c r="L24" s="116">
        <v>78648</v>
      </c>
      <c r="M24" s="116">
        <f>SUM(N24,+U24)</f>
        <v>17578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409</v>
      </c>
      <c r="T24" s="116">
        <v>0</v>
      </c>
      <c r="U24" s="116">
        <v>17578</v>
      </c>
      <c r="V24" s="116">
        <f>+SUM(D24,M24)</f>
        <v>96251</v>
      </c>
      <c r="W24" s="116">
        <f>+SUM(E24,N24)</f>
        <v>25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25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96226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27419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27419</v>
      </c>
      <c r="AY24" s="116">
        <v>27419</v>
      </c>
      <c r="AZ24" s="116">
        <v>0</v>
      </c>
      <c r="BA24" s="116">
        <v>0</v>
      </c>
      <c r="BB24" s="116">
        <v>0</v>
      </c>
      <c r="BC24" s="116">
        <v>51254</v>
      </c>
      <c r="BD24" s="116">
        <v>0</v>
      </c>
      <c r="BE24" s="116">
        <v>0</v>
      </c>
      <c r="BF24" s="116">
        <f>SUM(AE24,+AM24,+BE24)</f>
        <v>27419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17578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27419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27419</v>
      </c>
      <c r="DC24" s="116">
        <f>SUM(AY24,+CA24)</f>
        <v>27419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68832</v>
      </c>
      <c r="DH24" s="116">
        <f>SUM(BD24,+CF24)</f>
        <v>0</v>
      </c>
      <c r="DI24" s="116">
        <f>SUM(BE24,+CG24)</f>
        <v>0</v>
      </c>
      <c r="DJ24" s="116">
        <f>SUM(BF24,+CH24)</f>
        <v>27419</v>
      </c>
    </row>
    <row r="25" spans="1:114" ht="13.5" customHeight="1" x14ac:dyDescent="0.15">
      <c r="A25" s="114" t="s">
        <v>8</v>
      </c>
      <c r="B25" s="115" t="s">
        <v>372</v>
      </c>
      <c r="C25" s="114" t="s">
        <v>373</v>
      </c>
      <c r="D25" s="116">
        <f>SUM(E25,+L25)</f>
        <v>83427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409</v>
      </c>
      <c r="K25" s="116">
        <v>0</v>
      </c>
      <c r="L25" s="116">
        <v>83427</v>
      </c>
      <c r="M25" s="116">
        <f>SUM(N25,+U25)</f>
        <v>26485</v>
      </c>
      <c r="N25" s="116">
        <f>SUM(O25:R25,T25)</f>
        <v>11</v>
      </c>
      <c r="O25" s="116">
        <v>0</v>
      </c>
      <c r="P25" s="116">
        <v>0</v>
      </c>
      <c r="Q25" s="116">
        <v>0</v>
      </c>
      <c r="R25" s="116">
        <v>11</v>
      </c>
      <c r="S25" s="117" t="s">
        <v>409</v>
      </c>
      <c r="T25" s="116">
        <v>0</v>
      </c>
      <c r="U25" s="116">
        <v>26474</v>
      </c>
      <c r="V25" s="116">
        <f>+SUM(D25,M25)</f>
        <v>109912</v>
      </c>
      <c r="W25" s="116">
        <f>+SUM(E25,N25)</f>
        <v>11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11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109901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28129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28129</v>
      </c>
      <c r="AY25" s="116">
        <v>28129</v>
      </c>
      <c r="AZ25" s="116">
        <v>0</v>
      </c>
      <c r="BA25" s="116">
        <v>0</v>
      </c>
      <c r="BB25" s="116">
        <v>0</v>
      </c>
      <c r="BC25" s="116">
        <v>55298</v>
      </c>
      <c r="BD25" s="116">
        <v>0</v>
      </c>
      <c r="BE25" s="116">
        <v>0</v>
      </c>
      <c r="BF25" s="116">
        <f>SUM(AE25,+AM25,+BE25)</f>
        <v>28129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26485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28129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28129</v>
      </c>
      <c r="DC25" s="116">
        <f>SUM(AY25,+CA25)</f>
        <v>28129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81783</v>
      </c>
      <c r="DH25" s="116">
        <f>SUM(BD25,+CF25)</f>
        <v>0</v>
      </c>
      <c r="DI25" s="116">
        <f>SUM(BE25,+CG25)</f>
        <v>0</v>
      </c>
      <c r="DJ25" s="116">
        <f>SUM(BF25,+CH25)</f>
        <v>28129</v>
      </c>
    </row>
    <row r="26" spans="1:114" ht="13.5" customHeight="1" x14ac:dyDescent="0.15">
      <c r="A26" s="114" t="s">
        <v>8</v>
      </c>
      <c r="B26" s="115" t="s">
        <v>374</v>
      </c>
      <c r="C26" s="114" t="s">
        <v>375</v>
      </c>
      <c r="D26" s="116">
        <f>SUM(E26,+L26)</f>
        <v>58532</v>
      </c>
      <c r="E26" s="116">
        <f>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7" t="s">
        <v>409</v>
      </c>
      <c r="K26" s="116">
        <v>0</v>
      </c>
      <c r="L26" s="116">
        <v>58532</v>
      </c>
      <c r="M26" s="116">
        <f>SUM(N26,+U26)</f>
        <v>22505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409</v>
      </c>
      <c r="T26" s="116">
        <v>0</v>
      </c>
      <c r="U26" s="116">
        <v>22505</v>
      </c>
      <c r="V26" s="116">
        <f>+SUM(D26,M26)</f>
        <v>81037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81037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58532</v>
      </c>
      <c r="BD26" s="116">
        <v>0</v>
      </c>
      <c r="BE26" s="116">
        <v>0</v>
      </c>
      <c r="BF26" s="116">
        <f>SUM(AE26,+AM26,+BE26)</f>
        <v>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22505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0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81037</v>
      </c>
      <c r="DH26" s="116">
        <f>SUM(BD26,+CF26)</f>
        <v>0</v>
      </c>
      <c r="DI26" s="116">
        <f>SUM(BE26,+CG26)</f>
        <v>0</v>
      </c>
      <c r="DJ26" s="116">
        <f>SUM(BF26,+CH26)</f>
        <v>0</v>
      </c>
    </row>
    <row r="27" spans="1:114" ht="13.5" customHeight="1" x14ac:dyDescent="0.15">
      <c r="A27" s="114" t="s">
        <v>8</v>
      </c>
      <c r="B27" s="115" t="s">
        <v>376</v>
      </c>
      <c r="C27" s="114" t="s">
        <v>377</v>
      </c>
      <c r="D27" s="116">
        <f>SUM(E27,+L27)</f>
        <v>165906</v>
      </c>
      <c r="E27" s="116">
        <f>SUM(F27:I27,K27)</f>
        <v>14700</v>
      </c>
      <c r="F27" s="116">
        <v>0</v>
      </c>
      <c r="G27" s="116">
        <v>0</v>
      </c>
      <c r="H27" s="116">
        <v>14700</v>
      </c>
      <c r="I27" s="116">
        <v>0</v>
      </c>
      <c r="J27" s="117" t="s">
        <v>409</v>
      </c>
      <c r="K27" s="116">
        <v>0</v>
      </c>
      <c r="L27" s="116">
        <v>151206</v>
      </c>
      <c r="M27" s="116">
        <f>SUM(N27,+U27)</f>
        <v>24146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409</v>
      </c>
      <c r="T27" s="116">
        <v>0</v>
      </c>
      <c r="U27" s="116">
        <v>24146</v>
      </c>
      <c r="V27" s="116">
        <f>+SUM(D27,M27)</f>
        <v>190052</v>
      </c>
      <c r="W27" s="116">
        <f>+SUM(E27,N27)</f>
        <v>14700</v>
      </c>
      <c r="X27" s="116">
        <f>+SUM(F27,O27)</f>
        <v>0</v>
      </c>
      <c r="Y27" s="116">
        <f>+SUM(G27,P27)</f>
        <v>0</v>
      </c>
      <c r="Z27" s="116">
        <f>+SUM(H27,Q27)</f>
        <v>14700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175352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4581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161325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24146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4581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185471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8</v>
      </c>
      <c r="B28" s="115" t="s">
        <v>378</v>
      </c>
      <c r="C28" s="114" t="s">
        <v>379</v>
      </c>
      <c r="D28" s="116">
        <f>SUM(E28,+L28)</f>
        <v>99446</v>
      </c>
      <c r="E28" s="116">
        <f>SUM(F28:I28,K28)</f>
        <v>8060</v>
      </c>
      <c r="F28" s="116">
        <v>0</v>
      </c>
      <c r="G28" s="116">
        <v>0</v>
      </c>
      <c r="H28" s="116">
        <v>0</v>
      </c>
      <c r="I28" s="116">
        <v>8060</v>
      </c>
      <c r="J28" s="117" t="s">
        <v>409</v>
      </c>
      <c r="K28" s="116">
        <v>0</v>
      </c>
      <c r="L28" s="116">
        <v>91386</v>
      </c>
      <c r="M28" s="116">
        <f>SUM(N28,+U28)</f>
        <v>24863</v>
      </c>
      <c r="N28" s="116">
        <f>SUM(O28:R28,T28)</f>
        <v>1190</v>
      </c>
      <c r="O28" s="116">
        <v>548</v>
      </c>
      <c r="P28" s="116">
        <v>642</v>
      </c>
      <c r="Q28" s="116">
        <v>0</v>
      </c>
      <c r="R28" s="116">
        <v>0</v>
      </c>
      <c r="S28" s="117" t="s">
        <v>409</v>
      </c>
      <c r="T28" s="116">
        <v>0</v>
      </c>
      <c r="U28" s="116">
        <v>23673</v>
      </c>
      <c r="V28" s="116">
        <f>+SUM(D28,M28)</f>
        <v>124309</v>
      </c>
      <c r="W28" s="116">
        <f>+SUM(E28,N28)</f>
        <v>9250</v>
      </c>
      <c r="X28" s="116">
        <f>+SUM(F28,O28)</f>
        <v>548</v>
      </c>
      <c r="Y28" s="116">
        <f>+SUM(G28,P28)</f>
        <v>642</v>
      </c>
      <c r="Z28" s="116">
        <f>+SUM(H28,Q28)</f>
        <v>0</v>
      </c>
      <c r="AA28" s="116">
        <f>+SUM(I28,R28)</f>
        <v>8060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115059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4888</v>
      </c>
      <c r="AM28" s="116">
        <f>SUM(AN28,AS28,AW28,AX28,BD28)</f>
        <v>24520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24520</v>
      </c>
      <c r="AY28" s="116">
        <v>23311</v>
      </c>
      <c r="AZ28" s="116">
        <v>0</v>
      </c>
      <c r="BA28" s="116">
        <v>0</v>
      </c>
      <c r="BB28" s="116">
        <v>1209</v>
      </c>
      <c r="BC28" s="116">
        <v>70038</v>
      </c>
      <c r="BD28" s="116">
        <v>0</v>
      </c>
      <c r="BE28" s="116">
        <v>0</v>
      </c>
      <c r="BF28" s="116">
        <f>SUM(AE28,+AM28,+BE28)</f>
        <v>24520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407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24456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5295</v>
      </c>
      <c r="CQ28" s="116">
        <f>SUM(AM28,+BO28)</f>
        <v>24520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24520</v>
      </c>
      <c r="DC28" s="116">
        <f>SUM(AY28,+CA28)</f>
        <v>23311</v>
      </c>
      <c r="DD28" s="116">
        <f>SUM(AZ28,+CB28)</f>
        <v>0</v>
      </c>
      <c r="DE28" s="116">
        <f>SUM(BA28,+CC28)</f>
        <v>0</v>
      </c>
      <c r="DF28" s="116">
        <f>SUM(BB28,+CD28)</f>
        <v>1209</v>
      </c>
      <c r="DG28" s="116">
        <f>SUM(BC28,+CE28)</f>
        <v>94494</v>
      </c>
      <c r="DH28" s="116">
        <f>SUM(BD28,+CF28)</f>
        <v>0</v>
      </c>
      <c r="DI28" s="116">
        <f>SUM(BE28,+CG28)</f>
        <v>0</v>
      </c>
      <c r="DJ28" s="116">
        <f>SUM(BF28,+CH28)</f>
        <v>24520</v>
      </c>
    </row>
    <row r="29" spans="1:114" ht="13.5" customHeight="1" x14ac:dyDescent="0.15">
      <c r="A29" s="114" t="s">
        <v>8</v>
      </c>
      <c r="B29" s="115" t="s">
        <v>380</v>
      </c>
      <c r="C29" s="114" t="s">
        <v>381</v>
      </c>
      <c r="D29" s="116">
        <f>SUM(E29,+L29)</f>
        <v>183774</v>
      </c>
      <c r="E29" s="116">
        <f>SUM(F29:I29,K29)</f>
        <v>17830</v>
      </c>
      <c r="F29" s="116">
        <v>0</v>
      </c>
      <c r="G29" s="116">
        <v>0</v>
      </c>
      <c r="H29" s="116">
        <v>0</v>
      </c>
      <c r="I29" s="116">
        <v>17650</v>
      </c>
      <c r="J29" s="117" t="s">
        <v>409</v>
      </c>
      <c r="K29" s="116">
        <v>180</v>
      </c>
      <c r="L29" s="116">
        <v>165944</v>
      </c>
      <c r="M29" s="116">
        <f>SUM(N29,+U29)</f>
        <v>41695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409</v>
      </c>
      <c r="T29" s="116">
        <v>0</v>
      </c>
      <c r="U29" s="116">
        <v>41695</v>
      </c>
      <c r="V29" s="116">
        <f>+SUM(D29,M29)</f>
        <v>225469</v>
      </c>
      <c r="W29" s="116">
        <f>+SUM(E29,N29)</f>
        <v>17830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17650</v>
      </c>
      <c r="AB29" s="117" t="str">
        <f>IF(+SUM(J29,S29)=0,"-",+SUM(J29,S29))</f>
        <v>-</v>
      </c>
      <c r="AC29" s="116">
        <f>+SUM(K29,T29)</f>
        <v>180</v>
      </c>
      <c r="AD29" s="116">
        <f>+SUM(L29,U29)</f>
        <v>207639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8255</v>
      </c>
      <c r="AM29" s="116">
        <f>SUM(AN29,AS29,AW29,AX29,BD29)</f>
        <v>62863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62863</v>
      </c>
      <c r="AY29" s="116">
        <v>57006</v>
      </c>
      <c r="AZ29" s="116">
        <v>0</v>
      </c>
      <c r="BA29" s="116">
        <v>0</v>
      </c>
      <c r="BB29" s="116">
        <v>5857</v>
      </c>
      <c r="BC29" s="116">
        <v>112656</v>
      </c>
      <c r="BD29" s="116">
        <v>0</v>
      </c>
      <c r="BE29" s="116">
        <v>0</v>
      </c>
      <c r="BF29" s="116">
        <f>SUM(AE29,+AM29,+BE29)</f>
        <v>62863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690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41005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8945</v>
      </c>
      <c r="CQ29" s="116">
        <f>SUM(AM29,+BO29)</f>
        <v>62863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62863</v>
      </c>
      <c r="DC29" s="116">
        <f>SUM(AY29,+CA29)</f>
        <v>57006</v>
      </c>
      <c r="DD29" s="116">
        <f>SUM(AZ29,+CB29)</f>
        <v>0</v>
      </c>
      <c r="DE29" s="116">
        <f>SUM(BA29,+CC29)</f>
        <v>0</v>
      </c>
      <c r="DF29" s="116">
        <f>SUM(BB29,+CD29)</f>
        <v>5857</v>
      </c>
      <c r="DG29" s="116">
        <f>SUM(BC29,+CE29)</f>
        <v>153661</v>
      </c>
      <c r="DH29" s="116">
        <f>SUM(BD29,+CF29)</f>
        <v>0</v>
      </c>
      <c r="DI29" s="116">
        <f>SUM(BE29,+CG29)</f>
        <v>0</v>
      </c>
      <c r="DJ29" s="116">
        <f>SUM(BF29,+CH29)</f>
        <v>62863</v>
      </c>
    </row>
    <row r="30" spans="1:114" ht="13.5" customHeight="1" x14ac:dyDescent="0.15">
      <c r="A30" s="114" t="s">
        <v>8</v>
      </c>
      <c r="B30" s="115" t="s">
        <v>382</v>
      </c>
      <c r="C30" s="114" t="s">
        <v>383</v>
      </c>
      <c r="D30" s="116">
        <f>SUM(E30,+L30)</f>
        <v>102489</v>
      </c>
      <c r="E30" s="116">
        <f>SUM(F30:I30,K30)</f>
        <v>7366</v>
      </c>
      <c r="F30" s="116">
        <v>0</v>
      </c>
      <c r="G30" s="116">
        <v>0</v>
      </c>
      <c r="H30" s="116">
        <v>0</v>
      </c>
      <c r="I30" s="116">
        <v>7326</v>
      </c>
      <c r="J30" s="117" t="s">
        <v>409</v>
      </c>
      <c r="K30" s="116">
        <v>40</v>
      </c>
      <c r="L30" s="116">
        <v>95123</v>
      </c>
      <c r="M30" s="116">
        <f>SUM(N30,+U30)</f>
        <v>11836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409</v>
      </c>
      <c r="T30" s="116">
        <v>0</v>
      </c>
      <c r="U30" s="116">
        <v>11836</v>
      </c>
      <c r="V30" s="116">
        <f>+SUM(D30,M30)</f>
        <v>114325</v>
      </c>
      <c r="W30" s="116">
        <f>+SUM(E30,N30)</f>
        <v>7366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7326</v>
      </c>
      <c r="AB30" s="117" t="str">
        <f>IF(+SUM(J30,S30)=0,"-",+SUM(J30,S30))</f>
        <v>-</v>
      </c>
      <c r="AC30" s="116">
        <f>+SUM(K30,T30)</f>
        <v>40</v>
      </c>
      <c r="AD30" s="116">
        <f>+SUM(L30,U30)</f>
        <v>106959</v>
      </c>
      <c r="AE30" s="116">
        <f>SUM(AF30,+AK30)</f>
        <v>5094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5094</v>
      </c>
      <c r="AL30" s="116">
        <v>5094</v>
      </c>
      <c r="AM30" s="116">
        <f>SUM(AN30,AS30,AW30,AX30,BD30)</f>
        <v>24473</v>
      </c>
      <c r="AN30" s="116">
        <f>SUM(AO30:AR30)</f>
        <v>3617</v>
      </c>
      <c r="AO30" s="116">
        <v>3617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20856</v>
      </c>
      <c r="AY30" s="116">
        <v>20270</v>
      </c>
      <c r="AZ30" s="116">
        <v>0</v>
      </c>
      <c r="BA30" s="116">
        <v>0</v>
      </c>
      <c r="BB30" s="116">
        <v>586</v>
      </c>
      <c r="BC30" s="116">
        <v>67828</v>
      </c>
      <c r="BD30" s="116">
        <v>0</v>
      </c>
      <c r="BE30" s="116">
        <v>0</v>
      </c>
      <c r="BF30" s="116">
        <f>SUM(AE30,+AM30,+BE30)</f>
        <v>29567</v>
      </c>
      <c r="BG30" s="116">
        <f>SUM(BH30,+BM30)</f>
        <v>246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246</v>
      </c>
      <c r="BN30" s="116">
        <v>246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11344</v>
      </c>
      <c r="CF30" s="116">
        <v>0</v>
      </c>
      <c r="CG30" s="116">
        <v>0</v>
      </c>
      <c r="CH30" s="116">
        <f>SUM(BG30,+BO30,+CG30)</f>
        <v>246</v>
      </c>
      <c r="CI30" s="116">
        <f>SUM(AE30,+BG30)</f>
        <v>5340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5340</v>
      </c>
      <c r="CP30" s="116">
        <f>SUM(AL30,+BN30)</f>
        <v>5340</v>
      </c>
      <c r="CQ30" s="116">
        <f>SUM(AM30,+BO30)</f>
        <v>24473</v>
      </c>
      <c r="CR30" s="116">
        <f>SUM(AN30,+BP30)</f>
        <v>3617</v>
      </c>
      <c r="CS30" s="116">
        <f>SUM(AO30,+BQ30)</f>
        <v>3617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20856</v>
      </c>
      <c r="DC30" s="116">
        <f>SUM(AY30,+CA30)</f>
        <v>20270</v>
      </c>
      <c r="DD30" s="116">
        <f>SUM(AZ30,+CB30)</f>
        <v>0</v>
      </c>
      <c r="DE30" s="116">
        <f>SUM(BA30,+CC30)</f>
        <v>0</v>
      </c>
      <c r="DF30" s="116">
        <f>SUM(BB30,+CD30)</f>
        <v>586</v>
      </c>
      <c r="DG30" s="116">
        <f>SUM(BC30,+CE30)</f>
        <v>79172</v>
      </c>
      <c r="DH30" s="116">
        <f>SUM(BD30,+CF30)</f>
        <v>0</v>
      </c>
      <c r="DI30" s="116">
        <f>SUM(BE30,+CG30)</f>
        <v>0</v>
      </c>
      <c r="DJ30" s="116">
        <f>SUM(BF30,+CH30)</f>
        <v>29813</v>
      </c>
    </row>
    <row r="31" spans="1:114" ht="13.5" customHeight="1" x14ac:dyDescent="0.15">
      <c r="A31" s="114" t="s">
        <v>8</v>
      </c>
      <c r="B31" s="115" t="s">
        <v>384</v>
      </c>
      <c r="C31" s="114" t="s">
        <v>385</v>
      </c>
      <c r="D31" s="116">
        <f>SUM(E31,+L31)</f>
        <v>113627</v>
      </c>
      <c r="E31" s="116">
        <f>SUM(F31:I31,K31)</f>
        <v>10027</v>
      </c>
      <c r="F31" s="116">
        <v>0</v>
      </c>
      <c r="G31" s="116">
        <v>0</v>
      </c>
      <c r="H31" s="116">
        <v>0</v>
      </c>
      <c r="I31" s="116">
        <v>10027</v>
      </c>
      <c r="J31" s="117" t="s">
        <v>409</v>
      </c>
      <c r="K31" s="116">
        <v>0</v>
      </c>
      <c r="L31" s="116">
        <v>103600</v>
      </c>
      <c r="M31" s="116">
        <f>SUM(N31,+U31)</f>
        <v>49391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409</v>
      </c>
      <c r="T31" s="116">
        <v>0</v>
      </c>
      <c r="U31" s="116">
        <v>49391</v>
      </c>
      <c r="V31" s="116">
        <f>+SUM(D31,M31)</f>
        <v>163018</v>
      </c>
      <c r="W31" s="116">
        <f>+SUM(E31,N31)</f>
        <v>10027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10027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152991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7570</v>
      </c>
      <c r="AM31" s="116">
        <f>SUM(AN31,AS31,AW31,AX31,BD31)</f>
        <v>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106057</v>
      </c>
      <c r="BD31" s="116">
        <v>0</v>
      </c>
      <c r="BE31" s="116">
        <v>0</v>
      </c>
      <c r="BF31" s="116">
        <f>SUM(AE31,+AM31,+BE31)</f>
        <v>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764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48627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8334</v>
      </c>
      <c r="CQ31" s="116">
        <f>SUM(AM31,+BO31)</f>
        <v>0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0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154684</v>
      </c>
      <c r="DH31" s="116">
        <f>SUM(BD31,+CF31)</f>
        <v>0</v>
      </c>
      <c r="DI31" s="116">
        <f>SUM(BE31,+CG31)</f>
        <v>0</v>
      </c>
      <c r="DJ31" s="116">
        <f>SUM(BF31,+CH31)</f>
        <v>0</v>
      </c>
    </row>
    <row r="32" spans="1:114" ht="13.5" customHeight="1" x14ac:dyDescent="0.15">
      <c r="A32" s="114" t="s">
        <v>8</v>
      </c>
      <c r="B32" s="115" t="s">
        <v>386</v>
      </c>
      <c r="C32" s="114" t="s">
        <v>387</v>
      </c>
      <c r="D32" s="116">
        <f>SUM(E32,+L32)</f>
        <v>62936</v>
      </c>
      <c r="E32" s="116">
        <f>SUM(F32:I32,K32)</f>
        <v>4929</v>
      </c>
      <c r="F32" s="116">
        <v>0</v>
      </c>
      <c r="G32" s="116">
        <v>0</v>
      </c>
      <c r="H32" s="116">
        <v>0</v>
      </c>
      <c r="I32" s="116">
        <v>4774</v>
      </c>
      <c r="J32" s="117" t="s">
        <v>409</v>
      </c>
      <c r="K32" s="116">
        <v>155</v>
      </c>
      <c r="L32" s="116">
        <v>58007</v>
      </c>
      <c r="M32" s="116">
        <f>SUM(N32,+U32)</f>
        <v>8973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409</v>
      </c>
      <c r="T32" s="116">
        <v>0</v>
      </c>
      <c r="U32" s="116">
        <v>8973</v>
      </c>
      <c r="V32" s="116">
        <f>+SUM(D32,M32)</f>
        <v>71909</v>
      </c>
      <c r="W32" s="116">
        <f>+SUM(E32,N32)</f>
        <v>4929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4774</v>
      </c>
      <c r="AB32" s="117" t="str">
        <f>IF(+SUM(J32,S32)=0,"-",+SUM(J32,S32))</f>
        <v>-</v>
      </c>
      <c r="AC32" s="116">
        <f>+SUM(K32,T32)</f>
        <v>155</v>
      </c>
      <c r="AD32" s="116">
        <f>+SUM(L32,U32)</f>
        <v>66980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3091</v>
      </c>
      <c r="AM32" s="116">
        <f>SUM(AN32,AS32,AW32,AX32,BD32)</f>
        <v>15076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15076</v>
      </c>
      <c r="AY32" s="116">
        <v>15076</v>
      </c>
      <c r="AZ32" s="116">
        <v>0</v>
      </c>
      <c r="BA32" s="116">
        <v>0</v>
      </c>
      <c r="BB32" s="116">
        <v>0</v>
      </c>
      <c r="BC32" s="116">
        <v>41242</v>
      </c>
      <c r="BD32" s="116">
        <v>0</v>
      </c>
      <c r="BE32" s="116">
        <v>3527</v>
      </c>
      <c r="BF32" s="116">
        <f>SUM(AE32,+AM32,+BE32)</f>
        <v>18603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163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8810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3254</v>
      </c>
      <c r="CQ32" s="116">
        <f>SUM(AM32,+BO32)</f>
        <v>15076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15076</v>
      </c>
      <c r="DC32" s="116">
        <f>SUM(AY32,+CA32)</f>
        <v>15076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50052</v>
      </c>
      <c r="DH32" s="116">
        <f>SUM(BD32,+CF32)</f>
        <v>0</v>
      </c>
      <c r="DI32" s="116">
        <f>SUM(BE32,+CG32)</f>
        <v>3527</v>
      </c>
      <c r="DJ32" s="116">
        <f>SUM(BF32,+CH32)</f>
        <v>18603</v>
      </c>
    </row>
    <row r="33" spans="1:114" ht="13.5" customHeight="1" x14ac:dyDescent="0.15">
      <c r="A33" s="114" t="s">
        <v>8</v>
      </c>
      <c r="B33" s="115" t="s">
        <v>388</v>
      </c>
      <c r="C33" s="114" t="s">
        <v>389</v>
      </c>
      <c r="D33" s="116">
        <f>SUM(E33,+L33)</f>
        <v>51537</v>
      </c>
      <c r="E33" s="116">
        <f>SUM(F33:I33,K33)</f>
        <v>4886</v>
      </c>
      <c r="F33" s="116">
        <v>0</v>
      </c>
      <c r="G33" s="116">
        <v>0</v>
      </c>
      <c r="H33" s="116">
        <v>0</v>
      </c>
      <c r="I33" s="116">
        <v>4886</v>
      </c>
      <c r="J33" s="117" t="s">
        <v>409</v>
      </c>
      <c r="K33" s="116">
        <v>0</v>
      </c>
      <c r="L33" s="116">
        <v>46651</v>
      </c>
      <c r="M33" s="116">
        <f>SUM(N33,+U33)</f>
        <v>25574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409</v>
      </c>
      <c r="T33" s="116">
        <v>0</v>
      </c>
      <c r="U33" s="116">
        <v>25574</v>
      </c>
      <c r="V33" s="116">
        <f>+SUM(D33,M33)</f>
        <v>77111</v>
      </c>
      <c r="W33" s="116">
        <f>+SUM(E33,N33)</f>
        <v>4886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4886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72225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3684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47853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438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25136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4122</v>
      </c>
      <c r="CQ33" s="116">
        <f>SUM(AM33,+BO33)</f>
        <v>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72989</v>
      </c>
      <c r="DH33" s="116">
        <f>SUM(BD33,+CF33)</f>
        <v>0</v>
      </c>
      <c r="DI33" s="116">
        <f>SUM(BE33,+CG33)</f>
        <v>0</v>
      </c>
      <c r="DJ33" s="116">
        <f>SUM(BF33,+CH33)</f>
        <v>0</v>
      </c>
    </row>
    <row r="34" spans="1:114" ht="13.5" customHeight="1" x14ac:dyDescent="0.15">
      <c r="A34" s="114" t="s">
        <v>8</v>
      </c>
      <c r="B34" s="115" t="s">
        <v>391</v>
      </c>
      <c r="C34" s="114" t="s">
        <v>392</v>
      </c>
      <c r="D34" s="116">
        <f>SUM(E34,+L34)</f>
        <v>78425</v>
      </c>
      <c r="E34" s="116">
        <f>SUM(F34:I34,K34)</f>
        <v>5892</v>
      </c>
      <c r="F34" s="116">
        <v>0</v>
      </c>
      <c r="G34" s="116">
        <v>0</v>
      </c>
      <c r="H34" s="116">
        <v>0</v>
      </c>
      <c r="I34" s="116">
        <v>5892</v>
      </c>
      <c r="J34" s="117" t="s">
        <v>409</v>
      </c>
      <c r="K34" s="116">
        <v>0</v>
      </c>
      <c r="L34" s="116">
        <v>72533</v>
      </c>
      <c r="M34" s="116">
        <f>SUM(N34,+U34)</f>
        <v>21812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409</v>
      </c>
      <c r="T34" s="116">
        <v>0</v>
      </c>
      <c r="U34" s="116">
        <v>21812</v>
      </c>
      <c r="V34" s="116">
        <f>+SUM(D34,M34)</f>
        <v>100237</v>
      </c>
      <c r="W34" s="116">
        <f>+SUM(E34,N34)</f>
        <v>5892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5892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94345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4055</v>
      </c>
      <c r="AM34" s="116">
        <f>SUM(AN34,AS34,AW34,AX34,BD34)</f>
        <v>21031</v>
      </c>
      <c r="AN34" s="116">
        <f>SUM(AO34:AR34)</f>
        <v>3743</v>
      </c>
      <c r="AO34" s="116">
        <v>3743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17288</v>
      </c>
      <c r="AY34" s="116">
        <v>17288</v>
      </c>
      <c r="AZ34" s="116">
        <v>0</v>
      </c>
      <c r="BA34" s="116">
        <v>0</v>
      </c>
      <c r="BB34" s="116">
        <v>0</v>
      </c>
      <c r="BC34" s="116">
        <v>53339</v>
      </c>
      <c r="BD34" s="116">
        <v>0</v>
      </c>
      <c r="BE34" s="116">
        <v>0</v>
      </c>
      <c r="BF34" s="116">
        <f>SUM(AE34,+AM34,+BE34)</f>
        <v>21031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385</v>
      </c>
      <c r="BO34" s="116">
        <f>SUM(BP34,BU34,BY34,BZ34,CF34)</f>
        <v>416</v>
      </c>
      <c r="BP34" s="116">
        <f>SUM(BQ34:BT34)</f>
        <v>416</v>
      </c>
      <c r="BQ34" s="116">
        <v>416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21011</v>
      </c>
      <c r="CF34" s="116">
        <v>0</v>
      </c>
      <c r="CG34" s="116">
        <v>0</v>
      </c>
      <c r="CH34" s="116">
        <f>SUM(BG34,+BO34,+CG34)</f>
        <v>416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4440</v>
      </c>
      <c r="CQ34" s="116">
        <f>SUM(AM34,+BO34)</f>
        <v>21447</v>
      </c>
      <c r="CR34" s="116">
        <f>SUM(AN34,+BP34)</f>
        <v>4159</v>
      </c>
      <c r="CS34" s="116">
        <f>SUM(AO34,+BQ34)</f>
        <v>4159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17288</v>
      </c>
      <c r="DC34" s="116">
        <f>SUM(AY34,+CA34)</f>
        <v>17288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74350</v>
      </c>
      <c r="DH34" s="116">
        <f>SUM(BD34,+CF34)</f>
        <v>0</v>
      </c>
      <c r="DI34" s="116">
        <f>SUM(BE34,+CG34)</f>
        <v>0</v>
      </c>
      <c r="DJ34" s="116">
        <f>SUM(BF34,+CH34)</f>
        <v>21447</v>
      </c>
    </row>
    <row r="35" spans="1:114" ht="13.5" customHeight="1" x14ac:dyDescent="0.15">
      <c r="A35" s="114" t="s">
        <v>8</v>
      </c>
      <c r="B35" s="115" t="s">
        <v>393</v>
      </c>
      <c r="C35" s="114" t="s">
        <v>394</v>
      </c>
      <c r="D35" s="116">
        <f>SUM(E35,+L35)</f>
        <v>166600</v>
      </c>
      <c r="E35" s="116">
        <f>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7" t="s">
        <v>409</v>
      </c>
      <c r="K35" s="116">
        <v>0</v>
      </c>
      <c r="L35" s="116">
        <v>166600</v>
      </c>
      <c r="M35" s="116">
        <f>SUM(N35,+U35)</f>
        <v>29545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409</v>
      </c>
      <c r="T35" s="116">
        <v>0</v>
      </c>
      <c r="U35" s="116">
        <v>29545</v>
      </c>
      <c r="V35" s="116">
        <f>+SUM(D35,M35)</f>
        <v>196145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196145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78357</v>
      </c>
      <c r="AN35" s="116">
        <f>SUM(AO35:AR35)</f>
        <v>9143</v>
      </c>
      <c r="AO35" s="116">
        <v>9143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69214</v>
      </c>
      <c r="AY35" s="116">
        <v>66881</v>
      </c>
      <c r="AZ35" s="116">
        <v>0</v>
      </c>
      <c r="BA35" s="116">
        <v>0</v>
      </c>
      <c r="BB35" s="116">
        <v>2333</v>
      </c>
      <c r="BC35" s="116">
        <v>88243</v>
      </c>
      <c r="BD35" s="116">
        <v>0</v>
      </c>
      <c r="BE35" s="116">
        <v>0</v>
      </c>
      <c r="BF35" s="116">
        <f>SUM(AE35,+AM35,+BE35)</f>
        <v>78357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29545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78357</v>
      </c>
      <c r="CR35" s="116">
        <f>SUM(AN35,+BP35)</f>
        <v>9143</v>
      </c>
      <c r="CS35" s="116">
        <f>SUM(AO35,+BQ35)</f>
        <v>9143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69214</v>
      </c>
      <c r="DC35" s="116">
        <f>SUM(AY35,+CA35)</f>
        <v>66881</v>
      </c>
      <c r="DD35" s="116">
        <f>SUM(AZ35,+CB35)</f>
        <v>0</v>
      </c>
      <c r="DE35" s="116">
        <f>SUM(BA35,+CC35)</f>
        <v>0</v>
      </c>
      <c r="DF35" s="116">
        <f>SUM(BB35,+CD35)</f>
        <v>2333</v>
      </c>
      <c r="DG35" s="116">
        <f>SUM(BC35,+CE35)</f>
        <v>117788</v>
      </c>
      <c r="DH35" s="116">
        <f>SUM(BD35,+CF35)</f>
        <v>0</v>
      </c>
      <c r="DI35" s="116">
        <f>SUM(BE35,+CG35)</f>
        <v>0</v>
      </c>
      <c r="DJ35" s="116">
        <f>SUM(BF35,+CH35)</f>
        <v>78357</v>
      </c>
    </row>
    <row r="36" spans="1:114" ht="13.5" customHeight="1" x14ac:dyDescent="0.15">
      <c r="A36" s="114" t="s">
        <v>8</v>
      </c>
      <c r="B36" s="115" t="s">
        <v>395</v>
      </c>
      <c r="C36" s="114" t="s">
        <v>396</v>
      </c>
      <c r="D36" s="116">
        <f>SUM(E36,+L36)</f>
        <v>125208</v>
      </c>
      <c r="E36" s="116">
        <f>SUM(F36:I36,K36)</f>
        <v>5661</v>
      </c>
      <c r="F36" s="116">
        <v>0</v>
      </c>
      <c r="G36" s="116">
        <v>0</v>
      </c>
      <c r="H36" s="116">
        <v>0</v>
      </c>
      <c r="I36" s="116">
        <v>0</v>
      </c>
      <c r="J36" s="117" t="s">
        <v>409</v>
      </c>
      <c r="K36" s="116">
        <v>5661</v>
      </c>
      <c r="L36" s="116">
        <v>119547</v>
      </c>
      <c r="M36" s="116">
        <f>SUM(N36,+U36)</f>
        <v>40608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409</v>
      </c>
      <c r="T36" s="116">
        <v>0</v>
      </c>
      <c r="U36" s="116">
        <v>40608</v>
      </c>
      <c r="V36" s="116">
        <f>+SUM(D36,M36)</f>
        <v>165816</v>
      </c>
      <c r="W36" s="116">
        <f>+SUM(E36,N36)</f>
        <v>5661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5661</v>
      </c>
      <c r="AD36" s="116">
        <f>+SUM(L36,U36)</f>
        <v>160155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54160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54160</v>
      </c>
      <c r="AY36" s="116">
        <v>52902</v>
      </c>
      <c r="AZ36" s="116">
        <v>1258</v>
      </c>
      <c r="BA36" s="116">
        <v>0</v>
      </c>
      <c r="BB36" s="116">
        <v>0</v>
      </c>
      <c r="BC36" s="116">
        <v>70817</v>
      </c>
      <c r="BD36" s="116">
        <v>0</v>
      </c>
      <c r="BE36" s="116">
        <v>231</v>
      </c>
      <c r="BF36" s="116">
        <f>SUM(AE36,+AM36,+BE36)</f>
        <v>54391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40608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54160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54160</v>
      </c>
      <c r="DC36" s="116">
        <f>SUM(AY36,+CA36)</f>
        <v>52902</v>
      </c>
      <c r="DD36" s="116">
        <f>SUM(AZ36,+CB36)</f>
        <v>1258</v>
      </c>
      <c r="DE36" s="116">
        <f>SUM(BA36,+CC36)</f>
        <v>0</v>
      </c>
      <c r="DF36" s="116">
        <f>SUM(BB36,+CD36)</f>
        <v>0</v>
      </c>
      <c r="DG36" s="116">
        <f>SUM(BC36,+CE36)</f>
        <v>111425</v>
      </c>
      <c r="DH36" s="116">
        <f>SUM(BD36,+CF36)</f>
        <v>0</v>
      </c>
      <c r="DI36" s="116">
        <f>SUM(BE36,+CG36)</f>
        <v>231</v>
      </c>
      <c r="DJ36" s="116">
        <f>SUM(BF36,+CH36)</f>
        <v>54391</v>
      </c>
    </row>
    <row r="37" spans="1:114" ht="13.5" customHeight="1" x14ac:dyDescent="0.15">
      <c r="A37" s="114" t="s">
        <v>8</v>
      </c>
      <c r="B37" s="115" t="s">
        <v>397</v>
      </c>
      <c r="C37" s="114" t="s">
        <v>398</v>
      </c>
      <c r="D37" s="116">
        <f>SUM(E37,+L37)</f>
        <v>88146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409</v>
      </c>
      <c r="K37" s="116">
        <v>0</v>
      </c>
      <c r="L37" s="116">
        <v>88146</v>
      </c>
      <c r="M37" s="116">
        <f>SUM(N37,+U37)</f>
        <v>18261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409</v>
      </c>
      <c r="T37" s="116">
        <v>0</v>
      </c>
      <c r="U37" s="116">
        <v>18261</v>
      </c>
      <c r="V37" s="116">
        <f>+SUM(D37,M37)</f>
        <v>106407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106407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52809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52809</v>
      </c>
      <c r="AY37" s="116">
        <v>50617</v>
      </c>
      <c r="AZ37" s="116">
        <v>2192</v>
      </c>
      <c r="BA37" s="116">
        <v>0</v>
      </c>
      <c r="BB37" s="116">
        <v>0</v>
      </c>
      <c r="BC37" s="116">
        <v>35337</v>
      </c>
      <c r="BD37" s="116">
        <v>0</v>
      </c>
      <c r="BE37" s="116">
        <v>0</v>
      </c>
      <c r="BF37" s="116">
        <f>SUM(AE37,+AM37,+BE37)</f>
        <v>52809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18261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52809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52809</v>
      </c>
      <c r="DC37" s="116">
        <f>SUM(AY37,+CA37)</f>
        <v>50617</v>
      </c>
      <c r="DD37" s="116">
        <f>SUM(AZ37,+CB37)</f>
        <v>2192</v>
      </c>
      <c r="DE37" s="116">
        <f>SUM(BA37,+CC37)</f>
        <v>0</v>
      </c>
      <c r="DF37" s="116">
        <f>SUM(BB37,+CD37)</f>
        <v>0</v>
      </c>
      <c r="DG37" s="116">
        <f>SUM(BC37,+CE37)</f>
        <v>53598</v>
      </c>
      <c r="DH37" s="116">
        <f>SUM(BD37,+CF37)</f>
        <v>0</v>
      </c>
      <c r="DI37" s="116">
        <f>SUM(BE37,+CG37)</f>
        <v>0</v>
      </c>
      <c r="DJ37" s="116">
        <f>SUM(BF37,+CH37)</f>
        <v>52809</v>
      </c>
    </row>
    <row r="38" spans="1:114" ht="13.5" customHeight="1" x14ac:dyDescent="0.15">
      <c r="A38" s="114" t="s">
        <v>8</v>
      </c>
      <c r="B38" s="115" t="s">
        <v>399</v>
      </c>
      <c r="C38" s="114" t="s">
        <v>400</v>
      </c>
      <c r="D38" s="116">
        <f>SUM(E38,+L38)</f>
        <v>97608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409</v>
      </c>
      <c r="K38" s="116">
        <v>0</v>
      </c>
      <c r="L38" s="116">
        <v>97608</v>
      </c>
      <c r="M38" s="116">
        <f>SUM(N38,+U38)</f>
        <v>26049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409</v>
      </c>
      <c r="T38" s="116">
        <v>0</v>
      </c>
      <c r="U38" s="116">
        <v>26049</v>
      </c>
      <c r="V38" s="116">
        <f>+SUM(D38,M38)</f>
        <v>123657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123657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43915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43915</v>
      </c>
      <c r="AY38" s="116">
        <v>42334</v>
      </c>
      <c r="AZ38" s="116">
        <v>1581</v>
      </c>
      <c r="BA38" s="116">
        <v>0</v>
      </c>
      <c r="BB38" s="116">
        <v>0</v>
      </c>
      <c r="BC38" s="116">
        <v>53693</v>
      </c>
      <c r="BD38" s="116">
        <v>0</v>
      </c>
      <c r="BE38" s="116">
        <v>0</v>
      </c>
      <c r="BF38" s="116">
        <f>SUM(AE38,+AM38,+BE38)</f>
        <v>43915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26049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43915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43915</v>
      </c>
      <c r="DC38" s="116">
        <f>SUM(AY38,+CA38)</f>
        <v>42334</v>
      </c>
      <c r="DD38" s="116">
        <f>SUM(AZ38,+CB38)</f>
        <v>1581</v>
      </c>
      <c r="DE38" s="116">
        <f>SUM(BA38,+CC38)</f>
        <v>0</v>
      </c>
      <c r="DF38" s="116">
        <f>SUM(BB38,+CD38)</f>
        <v>0</v>
      </c>
      <c r="DG38" s="116">
        <f>SUM(BC38,+CE38)</f>
        <v>79742</v>
      </c>
      <c r="DH38" s="116">
        <f>SUM(BD38,+CF38)</f>
        <v>0</v>
      </c>
      <c r="DI38" s="116">
        <f>SUM(BE38,+CG38)</f>
        <v>0</v>
      </c>
      <c r="DJ38" s="116">
        <f>SUM(BF38,+CH38)</f>
        <v>43915</v>
      </c>
    </row>
    <row r="39" spans="1:114" ht="13.5" customHeight="1" x14ac:dyDescent="0.15">
      <c r="A39" s="114" t="s">
        <v>8</v>
      </c>
      <c r="B39" s="115" t="s">
        <v>401</v>
      </c>
      <c r="C39" s="114" t="s">
        <v>402</v>
      </c>
      <c r="D39" s="116">
        <f>SUM(E39,+L39)</f>
        <v>62731</v>
      </c>
      <c r="E39" s="116">
        <f>SUM(F39:I39,K39)</f>
        <v>20</v>
      </c>
      <c r="F39" s="116">
        <v>0</v>
      </c>
      <c r="G39" s="116">
        <v>0</v>
      </c>
      <c r="H39" s="116">
        <v>0</v>
      </c>
      <c r="I39" s="116">
        <v>20</v>
      </c>
      <c r="J39" s="117" t="s">
        <v>409</v>
      </c>
      <c r="K39" s="116">
        <v>0</v>
      </c>
      <c r="L39" s="116">
        <v>62711</v>
      </c>
      <c r="M39" s="116">
        <f>SUM(N39,+U39)</f>
        <v>28112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409</v>
      </c>
      <c r="T39" s="116">
        <v>0</v>
      </c>
      <c r="U39" s="116">
        <v>28112</v>
      </c>
      <c r="V39" s="116">
        <f>+SUM(D39,M39)</f>
        <v>90843</v>
      </c>
      <c r="W39" s="116">
        <f>+SUM(E39,N39)</f>
        <v>20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90823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26971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26971</v>
      </c>
      <c r="AY39" s="116">
        <v>26971</v>
      </c>
      <c r="AZ39" s="116">
        <v>0</v>
      </c>
      <c r="BA39" s="116">
        <v>0</v>
      </c>
      <c r="BB39" s="116">
        <v>0</v>
      </c>
      <c r="BC39" s="116">
        <v>35760</v>
      </c>
      <c r="BD39" s="116">
        <v>0</v>
      </c>
      <c r="BE39" s="116">
        <v>0</v>
      </c>
      <c r="BF39" s="116">
        <f>SUM(AE39,+AM39,+BE39)</f>
        <v>26971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28112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26971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26971</v>
      </c>
      <c r="DC39" s="116">
        <f>SUM(AY39,+CA39)</f>
        <v>26971</v>
      </c>
      <c r="DD39" s="116">
        <f>SUM(AZ39,+CB39)</f>
        <v>0</v>
      </c>
      <c r="DE39" s="116">
        <f>SUM(BA39,+CC39)</f>
        <v>0</v>
      </c>
      <c r="DF39" s="116">
        <f>SUM(BB39,+CD39)</f>
        <v>0</v>
      </c>
      <c r="DG39" s="116">
        <f>SUM(BC39,+CE39)</f>
        <v>63872</v>
      </c>
      <c r="DH39" s="116">
        <f>SUM(BD39,+CF39)</f>
        <v>0</v>
      </c>
      <c r="DI39" s="116">
        <f>SUM(BE39,+CG39)</f>
        <v>0</v>
      </c>
      <c r="DJ39" s="116">
        <f>SUM(BF39,+CH39)</f>
        <v>26971</v>
      </c>
    </row>
    <row r="40" spans="1:114" ht="13.5" customHeight="1" x14ac:dyDescent="0.15">
      <c r="A40" s="114" t="s">
        <v>8</v>
      </c>
      <c r="B40" s="115" t="s">
        <v>403</v>
      </c>
      <c r="C40" s="114" t="s">
        <v>404</v>
      </c>
      <c r="D40" s="116">
        <f>SUM(E40,+L40)</f>
        <v>60478</v>
      </c>
      <c r="E40" s="116">
        <f>SUM(F40:I40,K40)</f>
        <v>7</v>
      </c>
      <c r="F40" s="116">
        <v>0</v>
      </c>
      <c r="G40" s="116">
        <v>0</v>
      </c>
      <c r="H40" s="116">
        <v>0</v>
      </c>
      <c r="I40" s="116">
        <v>7</v>
      </c>
      <c r="J40" s="117" t="s">
        <v>409</v>
      </c>
      <c r="K40" s="116">
        <v>0</v>
      </c>
      <c r="L40" s="116">
        <v>60471</v>
      </c>
      <c r="M40" s="116">
        <f>SUM(N40,+U40)</f>
        <v>8039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409</v>
      </c>
      <c r="T40" s="116">
        <v>0</v>
      </c>
      <c r="U40" s="116">
        <v>8039</v>
      </c>
      <c r="V40" s="116">
        <f>+SUM(D40,M40)</f>
        <v>68517</v>
      </c>
      <c r="W40" s="116">
        <f>+SUM(E40,N40)</f>
        <v>7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7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68510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60478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1668</v>
      </c>
      <c r="AT40" s="116">
        <v>1668</v>
      </c>
      <c r="AU40" s="116">
        <v>0</v>
      </c>
      <c r="AV40" s="116">
        <v>0</v>
      </c>
      <c r="AW40" s="116">
        <v>0</v>
      </c>
      <c r="AX40" s="116">
        <f>SUM(AY40:BB40)</f>
        <v>58810</v>
      </c>
      <c r="AY40" s="116">
        <v>9379</v>
      </c>
      <c r="AZ40" s="116">
        <v>41422</v>
      </c>
      <c r="BA40" s="116">
        <v>8009</v>
      </c>
      <c r="BB40" s="116">
        <v>0</v>
      </c>
      <c r="BC40" s="116">
        <v>0</v>
      </c>
      <c r="BD40" s="116">
        <v>0</v>
      </c>
      <c r="BE40" s="116">
        <v>0</v>
      </c>
      <c r="BF40" s="116">
        <f>SUM(AE40,+AM40,+BE40)</f>
        <v>60478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8039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8039</v>
      </c>
      <c r="CA40" s="116">
        <v>0</v>
      </c>
      <c r="CB40" s="116">
        <v>8039</v>
      </c>
      <c r="CC40" s="116">
        <v>0</v>
      </c>
      <c r="CD40" s="116">
        <v>0</v>
      </c>
      <c r="CE40" s="116">
        <v>0</v>
      </c>
      <c r="CF40" s="116">
        <v>0</v>
      </c>
      <c r="CG40" s="116">
        <v>0</v>
      </c>
      <c r="CH40" s="116">
        <f>SUM(BG40,+BO40,+CG40)</f>
        <v>8039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68517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1668</v>
      </c>
      <c r="CX40" s="116">
        <f>SUM(AT40,+BV40)</f>
        <v>1668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66849</v>
      </c>
      <c r="DC40" s="116">
        <f>SUM(AY40,+CA40)</f>
        <v>9379</v>
      </c>
      <c r="DD40" s="116">
        <f>SUM(AZ40,+CB40)</f>
        <v>49461</v>
      </c>
      <c r="DE40" s="116">
        <f>SUM(BA40,+CC40)</f>
        <v>8009</v>
      </c>
      <c r="DF40" s="116">
        <f>SUM(BB40,+CD40)</f>
        <v>0</v>
      </c>
      <c r="DG40" s="116">
        <f>SUM(BC40,+CE40)</f>
        <v>0</v>
      </c>
      <c r="DH40" s="116">
        <f>SUM(BD40,+CF40)</f>
        <v>0</v>
      </c>
      <c r="DI40" s="116">
        <f>SUM(BE40,+CG40)</f>
        <v>0</v>
      </c>
      <c r="DJ40" s="116">
        <f>SUM(BF40,+CH40)</f>
        <v>68517</v>
      </c>
    </row>
    <row r="41" spans="1:114" ht="13.5" customHeight="1" x14ac:dyDescent="0.15">
      <c r="A41" s="114" t="s">
        <v>8</v>
      </c>
      <c r="B41" s="115" t="s">
        <v>405</v>
      </c>
      <c r="C41" s="114" t="s">
        <v>406</v>
      </c>
      <c r="D41" s="116">
        <f>SUM(E41,+L41)</f>
        <v>184814</v>
      </c>
      <c r="E41" s="116">
        <f>SUM(F41:I41,K41)</f>
        <v>90</v>
      </c>
      <c r="F41" s="116">
        <v>0</v>
      </c>
      <c r="G41" s="116">
        <v>0</v>
      </c>
      <c r="H41" s="116">
        <v>0</v>
      </c>
      <c r="I41" s="116">
        <v>0</v>
      </c>
      <c r="J41" s="117" t="s">
        <v>409</v>
      </c>
      <c r="K41" s="116">
        <v>90</v>
      </c>
      <c r="L41" s="116">
        <v>184724</v>
      </c>
      <c r="M41" s="116">
        <f>SUM(N41,+U41)</f>
        <v>12882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409</v>
      </c>
      <c r="T41" s="116">
        <v>0</v>
      </c>
      <c r="U41" s="116">
        <v>12882</v>
      </c>
      <c r="V41" s="116">
        <f>+SUM(D41,M41)</f>
        <v>197696</v>
      </c>
      <c r="W41" s="116">
        <f>+SUM(E41,N41)</f>
        <v>90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90</v>
      </c>
      <c r="AD41" s="116">
        <f>+SUM(L41,U41)</f>
        <v>197606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6998</v>
      </c>
      <c r="AM41" s="116">
        <f>SUM(AN41,AS41,AW41,AX41,BD41)</f>
        <v>48853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48853</v>
      </c>
      <c r="AY41" s="116">
        <v>47154</v>
      </c>
      <c r="AZ41" s="116">
        <v>0</v>
      </c>
      <c r="BA41" s="116">
        <v>0</v>
      </c>
      <c r="BB41" s="116">
        <v>1699</v>
      </c>
      <c r="BC41" s="116">
        <v>128963</v>
      </c>
      <c r="BD41" s="116">
        <v>0</v>
      </c>
      <c r="BE41" s="116">
        <v>0</v>
      </c>
      <c r="BF41" s="116">
        <f>SUM(AE41,+AM41,+BE41)</f>
        <v>48853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2383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10499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9381</v>
      </c>
      <c r="CQ41" s="116">
        <f>SUM(AM41,+BO41)</f>
        <v>48853</v>
      </c>
      <c r="CR41" s="116">
        <f>SUM(AN41,+BP41)</f>
        <v>0</v>
      </c>
      <c r="CS41" s="116">
        <f>SUM(AO41,+BQ41)</f>
        <v>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48853</v>
      </c>
      <c r="DC41" s="116">
        <f>SUM(AY41,+CA41)</f>
        <v>47154</v>
      </c>
      <c r="DD41" s="116">
        <f>SUM(AZ41,+CB41)</f>
        <v>0</v>
      </c>
      <c r="DE41" s="116">
        <f>SUM(BA41,+CC41)</f>
        <v>0</v>
      </c>
      <c r="DF41" s="116">
        <f>SUM(BB41,+CD41)</f>
        <v>1699</v>
      </c>
      <c r="DG41" s="116">
        <f>SUM(BC41,+CE41)</f>
        <v>139462</v>
      </c>
      <c r="DH41" s="116">
        <f>SUM(BD41,+CF41)</f>
        <v>0</v>
      </c>
      <c r="DI41" s="116">
        <f>SUM(BE41,+CG41)</f>
        <v>0</v>
      </c>
      <c r="DJ41" s="116">
        <f>SUM(BF41,+CH41)</f>
        <v>48853</v>
      </c>
    </row>
    <row r="42" spans="1:114" ht="13.5" customHeight="1" x14ac:dyDescent="0.15">
      <c r="A42" s="114" t="s">
        <v>8</v>
      </c>
      <c r="B42" s="115" t="s">
        <v>407</v>
      </c>
      <c r="C42" s="114" t="s">
        <v>408</v>
      </c>
      <c r="D42" s="116">
        <f>SUM(E42,+L42)</f>
        <v>103944</v>
      </c>
      <c r="E42" s="116">
        <f>SUM(F42:I42,K42)</f>
        <v>1580</v>
      </c>
      <c r="F42" s="116">
        <v>0</v>
      </c>
      <c r="G42" s="116">
        <v>0</v>
      </c>
      <c r="H42" s="116">
        <v>0</v>
      </c>
      <c r="I42" s="116">
        <v>485</v>
      </c>
      <c r="J42" s="117" t="s">
        <v>409</v>
      </c>
      <c r="K42" s="116">
        <v>1095</v>
      </c>
      <c r="L42" s="116">
        <v>102364</v>
      </c>
      <c r="M42" s="116">
        <f>SUM(N42,+U42)</f>
        <v>15642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409</v>
      </c>
      <c r="T42" s="116">
        <v>0</v>
      </c>
      <c r="U42" s="116">
        <v>15642</v>
      </c>
      <c r="V42" s="116">
        <f>+SUM(D42,M42)</f>
        <v>119586</v>
      </c>
      <c r="W42" s="116">
        <f>+SUM(E42,N42)</f>
        <v>1580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485</v>
      </c>
      <c r="AB42" s="117" t="str">
        <f>IF(+SUM(J42,S42)=0,"-",+SUM(J42,S42))</f>
        <v>-</v>
      </c>
      <c r="AC42" s="116">
        <f>+SUM(K42,T42)</f>
        <v>1095</v>
      </c>
      <c r="AD42" s="116">
        <f>+SUM(L42,U42)</f>
        <v>118006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4274</v>
      </c>
      <c r="AM42" s="116">
        <f>SUM(AN42,AS42,AW42,AX42,BD42)</f>
        <v>33563</v>
      </c>
      <c r="AN42" s="116">
        <f>SUM(AO42:AR42)</f>
        <v>5515</v>
      </c>
      <c r="AO42" s="116">
        <v>5515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28048</v>
      </c>
      <c r="AY42" s="116">
        <v>27048</v>
      </c>
      <c r="AZ42" s="116">
        <v>0</v>
      </c>
      <c r="BA42" s="116">
        <v>0</v>
      </c>
      <c r="BB42" s="116">
        <v>1000</v>
      </c>
      <c r="BC42" s="116">
        <v>66107</v>
      </c>
      <c r="BD42" s="116">
        <v>0</v>
      </c>
      <c r="BE42" s="116">
        <v>0</v>
      </c>
      <c r="BF42" s="116">
        <f>SUM(AE42,+AM42,+BE42)</f>
        <v>33563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1663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13979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5937</v>
      </c>
      <c r="CQ42" s="116">
        <f>SUM(AM42,+BO42)</f>
        <v>33563</v>
      </c>
      <c r="CR42" s="116">
        <f>SUM(AN42,+BP42)</f>
        <v>5515</v>
      </c>
      <c r="CS42" s="116">
        <f>SUM(AO42,+BQ42)</f>
        <v>5515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28048</v>
      </c>
      <c r="DC42" s="116">
        <f>SUM(AY42,+CA42)</f>
        <v>27048</v>
      </c>
      <c r="DD42" s="116">
        <f>SUM(AZ42,+CB42)</f>
        <v>0</v>
      </c>
      <c r="DE42" s="116">
        <f>SUM(BA42,+CC42)</f>
        <v>0</v>
      </c>
      <c r="DF42" s="116">
        <f>SUM(BB42,+CD42)</f>
        <v>1000</v>
      </c>
      <c r="DG42" s="116">
        <f>SUM(BC42,+CE42)</f>
        <v>80086</v>
      </c>
      <c r="DH42" s="116">
        <f>SUM(BD42,+CF42)</f>
        <v>0</v>
      </c>
      <c r="DI42" s="116">
        <f>SUM(BE42,+CG42)</f>
        <v>0</v>
      </c>
      <c r="DJ42" s="116">
        <f>SUM(BF42,+CH42)</f>
        <v>33563</v>
      </c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2">
    <sortCondition ref="A8:A42"/>
    <sortCondition ref="B8:B42"/>
    <sortCondition ref="C8:C4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1" man="1"/>
    <brk id="30" min="1" max="41" man="1"/>
    <brk id="38" min="1" max="41" man="1"/>
    <brk id="66" min="1" max="41" man="1"/>
    <brk id="94" min="1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山形県</v>
      </c>
      <c r="B7" s="132" t="str">
        <f>'廃棄物事業経費（市町村）'!B7</f>
        <v>06000</v>
      </c>
      <c r="C7" s="131" t="s">
        <v>33</v>
      </c>
      <c r="D7" s="133">
        <f>SUM(E7,+L7)</f>
        <v>3275880</v>
      </c>
      <c r="E7" s="133">
        <f>SUM(F7:I7)+K7</f>
        <v>2808720</v>
      </c>
      <c r="F7" s="133">
        <f t="shared" ref="F7:L7" si="0">SUM(F$8:F$57)</f>
        <v>10677</v>
      </c>
      <c r="G7" s="133">
        <f t="shared" si="0"/>
        <v>0</v>
      </c>
      <c r="H7" s="133">
        <f t="shared" si="0"/>
        <v>97500</v>
      </c>
      <c r="I7" s="133">
        <f t="shared" si="0"/>
        <v>2079138</v>
      </c>
      <c r="J7" s="133">
        <f t="shared" si="0"/>
        <v>5494802</v>
      </c>
      <c r="K7" s="133">
        <f t="shared" si="0"/>
        <v>621405</v>
      </c>
      <c r="L7" s="133">
        <f t="shared" si="0"/>
        <v>467160</v>
      </c>
      <c r="M7" s="133">
        <f>SUM(N7,+U7)</f>
        <v>276917</v>
      </c>
      <c r="N7" s="133">
        <f>SUM(O7:R7,T7)</f>
        <v>255124</v>
      </c>
      <c r="O7" s="133">
        <f t="shared" ref="O7:U7" si="1">SUM(O$8:O$57)</f>
        <v>4444</v>
      </c>
      <c r="P7" s="133">
        <f t="shared" si="1"/>
        <v>0</v>
      </c>
      <c r="Q7" s="133">
        <f t="shared" si="1"/>
        <v>0</v>
      </c>
      <c r="R7" s="133">
        <f t="shared" si="1"/>
        <v>250141</v>
      </c>
      <c r="S7" s="133">
        <f t="shared" si="1"/>
        <v>1548852</v>
      </c>
      <c r="T7" s="133">
        <f t="shared" si="1"/>
        <v>539</v>
      </c>
      <c r="U7" s="133">
        <f t="shared" si="1"/>
        <v>21793</v>
      </c>
      <c r="V7" s="133">
        <f t="shared" ref="V7:AD7" si="2">+SUM(D7,M7)</f>
        <v>3552797</v>
      </c>
      <c r="W7" s="133">
        <f t="shared" si="2"/>
        <v>3063844</v>
      </c>
      <c r="X7" s="133">
        <f t="shared" si="2"/>
        <v>15121</v>
      </c>
      <c r="Y7" s="133">
        <f t="shared" si="2"/>
        <v>0</v>
      </c>
      <c r="Z7" s="133">
        <f t="shared" si="2"/>
        <v>97500</v>
      </c>
      <c r="AA7" s="133">
        <f t="shared" si="2"/>
        <v>2329279</v>
      </c>
      <c r="AB7" s="133">
        <f t="shared" si="2"/>
        <v>7043654</v>
      </c>
      <c r="AC7" s="133">
        <f t="shared" si="2"/>
        <v>621944</v>
      </c>
      <c r="AD7" s="133">
        <f t="shared" si="2"/>
        <v>488953</v>
      </c>
      <c r="AE7" s="133">
        <f>SUM(AF7,+AK7)</f>
        <v>154083</v>
      </c>
      <c r="AF7" s="133">
        <f>SUM(AG7:AJ7)</f>
        <v>115359</v>
      </c>
      <c r="AG7" s="133">
        <f>SUM(AG$8:AG$57)</f>
        <v>0</v>
      </c>
      <c r="AH7" s="133">
        <f>SUM(AH$8:AH$57)</f>
        <v>76582</v>
      </c>
      <c r="AI7" s="133">
        <f>SUM(AI$8:AI$57)</f>
        <v>38777</v>
      </c>
      <c r="AJ7" s="133">
        <f>SUM(AJ$8:AJ$57)</f>
        <v>0</v>
      </c>
      <c r="AK7" s="133">
        <f>SUM(AK$8:AK$57)</f>
        <v>38724</v>
      </c>
      <c r="AL7" s="136" t="s">
        <v>311</v>
      </c>
      <c r="AM7" s="133">
        <f>SUM(AN7,AS7,AW7,AX7,BD7)</f>
        <v>8156418</v>
      </c>
      <c r="AN7" s="133">
        <f>SUM(AO7:AR7)</f>
        <v>818468</v>
      </c>
      <c r="AO7" s="133">
        <f>SUM(AO$8:AO$57)</f>
        <v>589617</v>
      </c>
      <c r="AP7" s="133">
        <f>SUM(AP$8:AP$57)</f>
        <v>0</v>
      </c>
      <c r="AQ7" s="133">
        <f>SUM(AQ$8:AQ$57)</f>
        <v>215046</v>
      </c>
      <c r="AR7" s="133">
        <f>SUM(AR$8:AR$57)</f>
        <v>13805</v>
      </c>
      <c r="AS7" s="133">
        <f>SUM(AT7:AV7)</f>
        <v>2514917</v>
      </c>
      <c r="AT7" s="133">
        <f>SUM(AT$8:AT$57)</f>
        <v>13771</v>
      </c>
      <c r="AU7" s="133">
        <f>SUM(AU$8:AU$57)</f>
        <v>2415562</v>
      </c>
      <c r="AV7" s="133">
        <f>SUM(AV$8:AV$57)</f>
        <v>85584</v>
      </c>
      <c r="AW7" s="133">
        <f>SUM(AW$8:AW$57)</f>
        <v>22751</v>
      </c>
      <c r="AX7" s="133">
        <f>SUM(AY7:BB7)</f>
        <v>4799567</v>
      </c>
      <c r="AY7" s="133">
        <f>SUM(AY$8:AY$57)</f>
        <v>316632</v>
      </c>
      <c r="AZ7" s="133">
        <f>SUM(AZ$8:AZ$57)</f>
        <v>4222981</v>
      </c>
      <c r="BA7" s="133">
        <f>SUM(BA$8:BA$57)</f>
        <v>160455</v>
      </c>
      <c r="BB7" s="133">
        <f>SUM(BB$8:BB$57)</f>
        <v>99499</v>
      </c>
      <c r="BC7" s="136" t="s">
        <v>312</v>
      </c>
      <c r="BD7" s="133">
        <f>SUM(BD$8:BD$57)</f>
        <v>715</v>
      </c>
      <c r="BE7" s="133">
        <f>SUM(BE$8:BE$57)</f>
        <v>460181</v>
      </c>
      <c r="BF7" s="133">
        <f>SUM(AE7,+AM7,+BE7)</f>
        <v>8770682</v>
      </c>
      <c r="BG7" s="133">
        <f>SUM(BH7,+BM7)</f>
        <v>20831</v>
      </c>
      <c r="BH7" s="133">
        <f>SUM(BI7:BL7)</f>
        <v>1738</v>
      </c>
      <c r="BI7" s="133">
        <f>SUM(BI$8:BI$57)</f>
        <v>0</v>
      </c>
      <c r="BJ7" s="133">
        <f>SUM(BJ$8:BJ$57)</f>
        <v>1738</v>
      </c>
      <c r="BK7" s="133">
        <f>SUM(BK$8:BK$57)</f>
        <v>0</v>
      </c>
      <c r="BL7" s="133">
        <f>SUM(BL$8:BL$57)</f>
        <v>0</v>
      </c>
      <c r="BM7" s="133">
        <f>SUM(BM$8:BM$57)</f>
        <v>19093</v>
      </c>
      <c r="BN7" s="136" t="s">
        <v>311</v>
      </c>
      <c r="BO7" s="133">
        <f>SUM(BP7,BU7,BY7,BZ7,CF7)</f>
        <v>1739726</v>
      </c>
      <c r="BP7" s="133">
        <f>SUM(BQ7:BT7)</f>
        <v>440730</v>
      </c>
      <c r="BQ7" s="133">
        <f>SUM(BQ$8:BQ$57)</f>
        <v>285358</v>
      </c>
      <c r="BR7" s="133">
        <f>SUM(BR$8:BR$57)</f>
        <v>105066</v>
      </c>
      <c r="BS7" s="133">
        <f>SUM(BS$8:BS$57)</f>
        <v>50306</v>
      </c>
      <c r="BT7" s="133">
        <f>SUM(BT$8:BT$57)</f>
        <v>0</v>
      </c>
      <c r="BU7" s="133">
        <f>SUM(BV7:BX7)</f>
        <v>518587</v>
      </c>
      <c r="BV7" s="133">
        <f>SUM(BV$8:BV$57)</f>
        <v>17551</v>
      </c>
      <c r="BW7" s="133">
        <f>SUM(BW$8:BW$57)</f>
        <v>501036</v>
      </c>
      <c r="BX7" s="133">
        <f>SUM(BX$8:BX$57)</f>
        <v>0</v>
      </c>
      <c r="BY7" s="133">
        <f>SUM(BY$8:BY$57)</f>
        <v>17279</v>
      </c>
      <c r="BZ7" s="133">
        <f>SUM(CA7:CD7)</f>
        <v>763130</v>
      </c>
      <c r="CA7" s="133">
        <f>SUM(CA$8:CA$57)</f>
        <v>45816</v>
      </c>
      <c r="CB7" s="133">
        <f>SUM(CB$8:CB$57)</f>
        <v>642144</v>
      </c>
      <c r="CC7" s="133">
        <f>SUM(CC$8:CC$57)</f>
        <v>66877</v>
      </c>
      <c r="CD7" s="133">
        <f>SUM(CD$8:CD$57)</f>
        <v>8293</v>
      </c>
      <c r="CE7" s="136" t="s">
        <v>311</v>
      </c>
      <c r="CF7" s="133">
        <f>SUM(CF$8:CF$57)</f>
        <v>0</v>
      </c>
      <c r="CG7" s="133">
        <f>SUM(CG$8:CG$57)</f>
        <v>65212</v>
      </c>
      <c r="CH7" s="133">
        <f>SUM(BG7,+BO7,+CG7)</f>
        <v>1825769</v>
      </c>
      <c r="CI7" s="133">
        <f t="shared" ref="CI7:CO7" si="3">SUM(AE7,+BG7)</f>
        <v>174914</v>
      </c>
      <c r="CJ7" s="133">
        <f>SUM(AF7,+BH7)</f>
        <v>117097</v>
      </c>
      <c r="CK7" s="133">
        <f t="shared" si="3"/>
        <v>0</v>
      </c>
      <c r="CL7" s="133">
        <f t="shared" si="3"/>
        <v>78320</v>
      </c>
      <c r="CM7" s="133">
        <f t="shared" si="3"/>
        <v>38777</v>
      </c>
      <c r="CN7" s="133">
        <f t="shared" si="3"/>
        <v>0</v>
      </c>
      <c r="CO7" s="133">
        <f t="shared" si="3"/>
        <v>57817</v>
      </c>
      <c r="CP7" s="136" t="s">
        <v>311</v>
      </c>
      <c r="CQ7" s="133">
        <f t="shared" ref="CQ7:DF7" si="4">SUM(AM7,+BO7)</f>
        <v>9896144</v>
      </c>
      <c r="CR7" s="133">
        <f t="shared" si="4"/>
        <v>1259198</v>
      </c>
      <c r="CS7" s="133">
        <f t="shared" si="4"/>
        <v>874975</v>
      </c>
      <c r="CT7" s="133">
        <f t="shared" si="4"/>
        <v>105066</v>
      </c>
      <c r="CU7" s="133">
        <f t="shared" si="4"/>
        <v>265352</v>
      </c>
      <c r="CV7" s="133">
        <f t="shared" si="4"/>
        <v>13805</v>
      </c>
      <c r="CW7" s="133">
        <f t="shared" si="4"/>
        <v>3033504</v>
      </c>
      <c r="CX7" s="133">
        <f t="shared" si="4"/>
        <v>31322</v>
      </c>
      <c r="CY7" s="133">
        <f t="shared" si="4"/>
        <v>2916598</v>
      </c>
      <c r="CZ7" s="133">
        <f t="shared" si="4"/>
        <v>85584</v>
      </c>
      <c r="DA7" s="133">
        <f t="shared" si="4"/>
        <v>40030</v>
      </c>
      <c r="DB7" s="133">
        <f t="shared" si="4"/>
        <v>5562697</v>
      </c>
      <c r="DC7" s="133">
        <f t="shared" si="4"/>
        <v>362448</v>
      </c>
      <c r="DD7" s="133">
        <f t="shared" si="4"/>
        <v>4865125</v>
      </c>
      <c r="DE7" s="133">
        <f t="shared" si="4"/>
        <v>227332</v>
      </c>
      <c r="DF7" s="133">
        <f t="shared" si="4"/>
        <v>107792</v>
      </c>
      <c r="DG7" s="136" t="s">
        <v>311</v>
      </c>
      <c r="DH7" s="133">
        <f>SUM(BD7,+CF7)</f>
        <v>715</v>
      </c>
      <c r="DI7" s="133">
        <f>SUM(BE7,+CG7)</f>
        <v>525393</v>
      </c>
      <c r="DJ7" s="133">
        <f>SUM(BF7,+CH7)</f>
        <v>10596451</v>
      </c>
    </row>
    <row r="8" spans="1:114" ht="13.5" customHeight="1" x14ac:dyDescent="0.15">
      <c r="A8" s="114" t="s">
        <v>8</v>
      </c>
      <c r="B8" s="115" t="s">
        <v>350</v>
      </c>
      <c r="C8" s="114" t="s">
        <v>351</v>
      </c>
      <c r="D8" s="116">
        <f>SUM(E8,+L8)</f>
        <v>785829</v>
      </c>
      <c r="E8" s="116">
        <f>SUM(F8:I8)+K8</f>
        <v>318669</v>
      </c>
      <c r="F8" s="116">
        <v>475</v>
      </c>
      <c r="G8" s="116">
        <v>0</v>
      </c>
      <c r="H8" s="116">
        <v>24800</v>
      </c>
      <c r="I8" s="116">
        <v>285700</v>
      </c>
      <c r="J8" s="116">
        <v>745935</v>
      </c>
      <c r="K8" s="116">
        <v>7694</v>
      </c>
      <c r="L8" s="116">
        <v>467160</v>
      </c>
      <c r="M8" s="116">
        <f>SUM(N8,+U8)</f>
        <v>188117</v>
      </c>
      <c r="N8" s="116">
        <f>SUM(O8:R8,T8)</f>
        <v>166324</v>
      </c>
      <c r="O8" s="116">
        <v>0</v>
      </c>
      <c r="P8" s="116">
        <v>0</v>
      </c>
      <c r="Q8" s="116">
        <v>0</v>
      </c>
      <c r="R8" s="116">
        <v>166324</v>
      </c>
      <c r="S8" s="116">
        <v>197948</v>
      </c>
      <c r="T8" s="116">
        <v>0</v>
      </c>
      <c r="U8" s="116">
        <v>21793</v>
      </c>
      <c r="V8" s="116">
        <f>+SUM(D8,M8)</f>
        <v>973946</v>
      </c>
      <c r="W8" s="116">
        <f>+SUM(E8,N8)</f>
        <v>484993</v>
      </c>
      <c r="X8" s="116">
        <f>+SUM(F8,O8)</f>
        <v>475</v>
      </c>
      <c r="Y8" s="116">
        <f>+SUM(G8,P8)</f>
        <v>0</v>
      </c>
      <c r="Z8" s="116">
        <f>+SUM(H8,Q8)</f>
        <v>24800</v>
      </c>
      <c r="AA8" s="116">
        <f>+SUM(I8,R8)</f>
        <v>452024</v>
      </c>
      <c r="AB8" s="116">
        <f>+SUM(J8,S8)</f>
        <v>943883</v>
      </c>
      <c r="AC8" s="116">
        <f>+SUM(K8,T8)</f>
        <v>7694</v>
      </c>
      <c r="AD8" s="116">
        <f>+SUM(L8,U8)</f>
        <v>488953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409</v>
      </c>
      <c r="AM8" s="116">
        <f>SUM(AN8,AS8,AW8,AX8,BD8)</f>
        <v>1292992</v>
      </c>
      <c r="AN8" s="116">
        <f>SUM(AO8:AR8)</f>
        <v>292071</v>
      </c>
      <c r="AO8" s="116">
        <v>127097</v>
      </c>
      <c r="AP8" s="116">
        <v>0</v>
      </c>
      <c r="AQ8" s="116">
        <v>157922</v>
      </c>
      <c r="AR8" s="116">
        <v>7052</v>
      </c>
      <c r="AS8" s="116">
        <f>SUM(AT8:AV8)</f>
        <v>451927</v>
      </c>
      <c r="AT8" s="116">
        <v>0</v>
      </c>
      <c r="AU8" s="116">
        <v>438728</v>
      </c>
      <c r="AV8" s="116">
        <v>13199</v>
      </c>
      <c r="AW8" s="116">
        <v>0</v>
      </c>
      <c r="AX8" s="116">
        <f>SUM(AY8:BB8)</f>
        <v>548994</v>
      </c>
      <c r="AY8" s="116">
        <v>267060</v>
      </c>
      <c r="AZ8" s="116">
        <v>196153</v>
      </c>
      <c r="BA8" s="116">
        <v>85781</v>
      </c>
      <c r="BB8" s="116">
        <v>0</v>
      </c>
      <c r="BC8" s="117" t="s">
        <v>409</v>
      </c>
      <c r="BD8" s="116">
        <v>0</v>
      </c>
      <c r="BE8" s="116">
        <v>238772</v>
      </c>
      <c r="BF8" s="116">
        <f>SUM(AE8,+AM8,+BE8)</f>
        <v>1531764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409</v>
      </c>
      <c r="BO8" s="116">
        <f>SUM(BP8,BU8,BY8,BZ8,CF8)</f>
        <v>336248</v>
      </c>
      <c r="BP8" s="116">
        <f>SUM(BQ8:BT8)</f>
        <v>215671</v>
      </c>
      <c r="BQ8" s="116">
        <v>97164</v>
      </c>
      <c r="BR8" s="116">
        <v>97693</v>
      </c>
      <c r="BS8" s="116">
        <v>20814</v>
      </c>
      <c r="BT8" s="116">
        <v>0</v>
      </c>
      <c r="BU8" s="116">
        <f>SUM(BV8:BX8)</f>
        <v>94582</v>
      </c>
      <c r="BV8" s="116">
        <v>13060</v>
      </c>
      <c r="BW8" s="116">
        <v>81522</v>
      </c>
      <c r="BX8" s="116">
        <v>0</v>
      </c>
      <c r="BY8" s="116">
        <v>17279</v>
      </c>
      <c r="BZ8" s="116">
        <f>SUM(CA8:CD8)</f>
        <v>8716</v>
      </c>
      <c r="CA8" s="116">
        <v>244</v>
      </c>
      <c r="CB8" s="116">
        <v>8472</v>
      </c>
      <c r="CC8" s="116">
        <v>0</v>
      </c>
      <c r="CD8" s="116">
        <v>0</v>
      </c>
      <c r="CE8" s="117" t="s">
        <v>409</v>
      </c>
      <c r="CF8" s="116">
        <v>0</v>
      </c>
      <c r="CG8" s="116">
        <v>49817</v>
      </c>
      <c r="CH8" s="116">
        <f>SUM(BG8,+BO8,+CG8)</f>
        <v>386065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409</v>
      </c>
      <c r="CQ8" s="116">
        <f>SUM(AM8,+BO8)</f>
        <v>1629240</v>
      </c>
      <c r="CR8" s="116">
        <f>SUM(AN8,+BP8)</f>
        <v>507742</v>
      </c>
      <c r="CS8" s="116">
        <f>SUM(AO8,+BQ8)</f>
        <v>224261</v>
      </c>
      <c r="CT8" s="116">
        <f>SUM(AP8,+BR8)</f>
        <v>97693</v>
      </c>
      <c r="CU8" s="116">
        <f>SUM(AQ8,+BS8)</f>
        <v>178736</v>
      </c>
      <c r="CV8" s="116">
        <f>SUM(AR8,+BT8)</f>
        <v>7052</v>
      </c>
      <c r="CW8" s="116">
        <f>SUM(AS8,+BU8)</f>
        <v>546509</v>
      </c>
      <c r="CX8" s="116">
        <f>SUM(AT8,+BV8)</f>
        <v>13060</v>
      </c>
      <c r="CY8" s="116">
        <f>SUM(AU8,+BW8)</f>
        <v>520250</v>
      </c>
      <c r="CZ8" s="116">
        <f>SUM(AV8,+BX8)</f>
        <v>13199</v>
      </c>
      <c r="DA8" s="116">
        <f>SUM(AW8,+BY8)</f>
        <v>17279</v>
      </c>
      <c r="DB8" s="116">
        <f>SUM(AX8,+BZ8)</f>
        <v>557710</v>
      </c>
      <c r="DC8" s="116">
        <f>SUM(AY8,+CA8)</f>
        <v>267304</v>
      </c>
      <c r="DD8" s="116">
        <f>SUM(AZ8,+CB8)</f>
        <v>204625</v>
      </c>
      <c r="DE8" s="116">
        <f>SUM(BA8,+CC8)</f>
        <v>85781</v>
      </c>
      <c r="DF8" s="116">
        <f>SUM(BB8,+CD8)</f>
        <v>0</v>
      </c>
      <c r="DG8" s="117" t="s">
        <v>409</v>
      </c>
      <c r="DH8" s="116">
        <f>SUM(BD8,+CF8)</f>
        <v>0</v>
      </c>
      <c r="DI8" s="116">
        <f>SUM(BE8,+CG8)</f>
        <v>288589</v>
      </c>
      <c r="DJ8" s="116">
        <f>SUM(BF8,+CH8)</f>
        <v>1917829</v>
      </c>
    </row>
    <row r="9" spans="1:114" ht="13.5" customHeight="1" x14ac:dyDescent="0.15">
      <c r="A9" s="114" t="s">
        <v>8</v>
      </c>
      <c r="B9" s="115" t="s">
        <v>326</v>
      </c>
      <c r="C9" s="114" t="s">
        <v>327</v>
      </c>
      <c r="D9" s="116">
        <f>SUM(E9,+L9)</f>
        <v>867162</v>
      </c>
      <c r="E9" s="116">
        <f>SUM(F9:I9)+K9</f>
        <v>867162</v>
      </c>
      <c r="F9" s="116">
        <v>0</v>
      </c>
      <c r="G9" s="116">
        <v>0</v>
      </c>
      <c r="H9" s="116">
        <v>72700</v>
      </c>
      <c r="I9" s="116">
        <v>341163</v>
      </c>
      <c r="J9" s="116">
        <v>1045708</v>
      </c>
      <c r="K9" s="116">
        <v>453299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200120</v>
      </c>
      <c r="T9" s="116">
        <v>0</v>
      </c>
      <c r="U9" s="116">
        <v>0</v>
      </c>
      <c r="V9" s="116">
        <f>+SUM(D9,M9)</f>
        <v>867162</v>
      </c>
      <c r="W9" s="116">
        <f>+SUM(E9,N9)</f>
        <v>867162</v>
      </c>
      <c r="X9" s="116">
        <f>+SUM(F9,O9)</f>
        <v>0</v>
      </c>
      <c r="Y9" s="116">
        <f>+SUM(G9,P9)</f>
        <v>0</v>
      </c>
      <c r="Z9" s="116">
        <f>+SUM(H9,Q9)</f>
        <v>72700</v>
      </c>
      <c r="AA9" s="116">
        <f>+SUM(I9,R9)</f>
        <v>341163</v>
      </c>
      <c r="AB9" s="116">
        <f>+SUM(J9,S9)</f>
        <v>1245828</v>
      </c>
      <c r="AC9" s="116">
        <f>+SUM(K9,T9)</f>
        <v>453299</v>
      </c>
      <c r="AD9" s="116">
        <f>+SUM(L9,U9)</f>
        <v>0</v>
      </c>
      <c r="AE9" s="116">
        <f>SUM(AF9,+AK9)</f>
        <v>76582</v>
      </c>
      <c r="AF9" s="116">
        <f>SUM(AG9:AJ9)</f>
        <v>76582</v>
      </c>
      <c r="AG9" s="116">
        <v>0</v>
      </c>
      <c r="AH9" s="116">
        <v>76582</v>
      </c>
      <c r="AI9" s="116">
        <v>0</v>
      </c>
      <c r="AJ9" s="116">
        <v>0</v>
      </c>
      <c r="AK9" s="116">
        <v>0</v>
      </c>
      <c r="AL9" s="117" t="s">
        <v>409</v>
      </c>
      <c r="AM9" s="116">
        <f>SUM(AN9,AS9,AW9,AX9,BD9)</f>
        <v>1836288</v>
      </c>
      <c r="AN9" s="116">
        <f>SUM(AO9:AR9)</f>
        <v>195266</v>
      </c>
      <c r="AO9" s="116">
        <v>195266</v>
      </c>
      <c r="AP9" s="116">
        <v>0</v>
      </c>
      <c r="AQ9" s="116">
        <v>0</v>
      </c>
      <c r="AR9" s="116">
        <v>0</v>
      </c>
      <c r="AS9" s="116">
        <f>SUM(AT9:AV9)</f>
        <v>124205</v>
      </c>
      <c r="AT9" s="116">
        <v>0</v>
      </c>
      <c r="AU9" s="116">
        <v>124205</v>
      </c>
      <c r="AV9" s="116">
        <v>0</v>
      </c>
      <c r="AW9" s="116">
        <v>0</v>
      </c>
      <c r="AX9" s="116">
        <f>SUM(AY9:BB9)</f>
        <v>1516817</v>
      </c>
      <c r="AY9" s="116">
        <v>0</v>
      </c>
      <c r="AZ9" s="116">
        <v>1475338</v>
      </c>
      <c r="BA9" s="116">
        <v>0</v>
      </c>
      <c r="BB9" s="116">
        <v>41479</v>
      </c>
      <c r="BC9" s="117" t="s">
        <v>409</v>
      </c>
      <c r="BD9" s="116">
        <v>0</v>
      </c>
      <c r="BE9" s="116">
        <v>0</v>
      </c>
      <c r="BF9" s="116">
        <f>SUM(AE9,+AM9,+BE9)</f>
        <v>1912870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409</v>
      </c>
      <c r="BO9" s="116">
        <f>SUM(BP9,BU9,BY9,BZ9,CF9)</f>
        <v>200120</v>
      </c>
      <c r="BP9" s="116">
        <f>SUM(BQ9:BT9)</f>
        <v>47274</v>
      </c>
      <c r="BQ9" s="116">
        <v>47274</v>
      </c>
      <c r="BR9" s="116">
        <v>0</v>
      </c>
      <c r="BS9" s="116">
        <v>0</v>
      </c>
      <c r="BT9" s="116">
        <v>0</v>
      </c>
      <c r="BU9" s="116">
        <f>SUM(BV9:BX9)</f>
        <v>24236</v>
      </c>
      <c r="BV9" s="116">
        <v>0</v>
      </c>
      <c r="BW9" s="116">
        <v>24236</v>
      </c>
      <c r="BX9" s="116">
        <v>0</v>
      </c>
      <c r="BY9" s="116">
        <v>0</v>
      </c>
      <c r="BZ9" s="116">
        <f>SUM(CA9:CD9)</f>
        <v>128610</v>
      </c>
      <c r="CA9" s="116">
        <v>0</v>
      </c>
      <c r="CB9" s="116">
        <v>127499</v>
      </c>
      <c r="CC9" s="116">
        <v>0</v>
      </c>
      <c r="CD9" s="116">
        <v>1111</v>
      </c>
      <c r="CE9" s="117" t="s">
        <v>409</v>
      </c>
      <c r="CF9" s="116">
        <v>0</v>
      </c>
      <c r="CG9" s="116">
        <v>0</v>
      </c>
      <c r="CH9" s="116">
        <f>SUM(BG9,+BO9,+CG9)</f>
        <v>200120</v>
      </c>
      <c r="CI9" s="116">
        <f>SUM(AE9,+BG9)</f>
        <v>76582</v>
      </c>
      <c r="CJ9" s="116">
        <f>SUM(AF9,+BH9)</f>
        <v>76582</v>
      </c>
      <c r="CK9" s="116">
        <f>SUM(AG9,+BI9)</f>
        <v>0</v>
      </c>
      <c r="CL9" s="116">
        <f>SUM(AH9,+BJ9)</f>
        <v>76582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409</v>
      </c>
      <c r="CQ9" s="116">
        <f>SUM(AM9,+BO9)</f>
        <v>2036408</v>
      </c>
      <c r="CR9" s="116">
        <f>SUM(AN9,+BP9)</f>
        <v>242540</v>
      </c>
      <c r="CS9" s="116">
        <f>SUM(AO9,+BQ9)</f>
        <v>242540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148441</v>
      </c>
      <c r="CX9" s="116">
        <f>SUM(AT9,+BV9)</f>
        <v>0</v>
      </c>
      <c r="CY9" s="116">
        <f>SUM(AU9,+BW9)</f>
        <v>148441</v>
      </c>
      <c r="CZ9" s="116">
        <f>SUM(AV9,+BX9)</f>
        <v>0</v>
      </c>
      <c r="DA9" s="116">
        <f>SUM(AW9,+BY9)</f>
        <v>0</v>
      </c>
      <c r="DB9" s="116">
        <f>SUM(AX9,+BZ9)</f>
        <v>1645427</v>
      </c>
      <c r="DC9" s="116">
        <f>SUM(AY9,+CA9)</f>
        <v>0</v>
      </c>
      <c r="DD9" s="116">
        <f>SUM(AZ9,+CB9)</f>
        <v>1602837</v>
      </c>
      <c r="DE9" s="116">
        <f>SUM(BA9,+CC9)</f>
        <v>0</v>
      </c>
      <c r="DF9" s="116">
        <f>SUM(BB9,+CD9)</f>
        <v>42590</v>
      </c>
      <c r="DG9" s="117" t="s">
        <v>409</v>
      </c>
      <c r="DH9" s="116">
        <f>SUM(BD9,+CF9)</f>
        <v>0</v>
      </c>
      <c r="DI9" s="116">
        <f>SUM(BE9,+CG9)</f>
        <v>0</v>
      </c>
      <c r="DJ9" s="116">
        <f>SUM(BF9,+CH9)</f>
        <v>2112990</v>
      </c>
    </row>
    <row r="10" spans="1:114" ht="13.5" customHeight="1" x14ac:dyDescent="0.15">
      <c r="A10" s="114" t="s">
        <v>8</v>
      </c>
      <c r="B10" s="115" t="s">
        <v>340</v>
      </c>
      <c r="C10" s="114" t="s">
        <v>341</v>
      </c>
      <c r="D10" s="116">
        <f>SUM(E10,+L10)</f>
        <v>134725</v>
      </c>
      <c r="E10" s="116">
        <f>SUM(F10:I10)+K10</f>
        <v>134725</v>
      </c>
      <c r="F10" s="116">
        <v>500</v>
      </c>
      <c r="G10" s="116">
        <v>0</v>
      </c>
      <c r="H10" s="116">
        <v>0</v>
      </c>
      <c r="I10" s="116">
        <v>134225</v>
      </c>
      <c r="J10" s="116">
        <v>986478</v>
      </c>
      <c r="K10" s="116">
        <v>0</v>
      </c>
      <c r="L10" s="116">
        <v>0</v>
      </c>
      <c r="M10" s="116">
        <f>SUM(N10,+U10)</f>
        <v>4520</v>
      </c>
      <c r="N10" s="116">
        <f>SUM(O10:R10,T10)</f>
        <v>4520</v>
      </c>
      <c r="O10" s="116">
        <v>0</v>
      </c>
      <c r="P10" s="116">
        <v>0</v>
      </c>
      <c r="Q10" s="116">
        <v>0</v>
      </c>
      <c r="R10" s="116">
        <v>4520</v>
      </c>
      <c r="S10" s="116">
        <v>329176</v>
      </c>
      <c r="T10" s="116">
        <v>0</v>
      </c>
      <c r="U10" s="116">
        <v>0</v>
      </c>
      <c r="V10" s="116">
        <f>+SUM(D10,M10)</f>
        <v>139245</v>
      </c>
      <c r="W10" s="116">
        <f>+SUM(E10,N10)</f>
        <v>139245</v>
      </c>
      <c r="X10" s="116">
        <f>+SUM(F10,O10)</f>
        <v>500</v>
      </c>
      <c r="Y10" s="116">
        <f>+SUM(G10,P10)</f>
        <v>0</v>
      </c>
      <c r="Z10" s="116">
        <f>+SUM(H10,Q10)</f>
        <v>0</v>
      </c>
      <c r="AA10" s="116">
        <f>+SUM(I10,R10)</f>
        <v>138745</v>
      </c>
      <c r="AB10" s="116">
        <f>+SUM(J10,S10)</f>
        <v>1315654</v>
      </c>
      <c r="AC10" s="116">
        <f>+SUM(K10,T10)</f>
        <v>0</v>
      </c>
      <c r="AD10" s="116">
        <f>+SUM(L10,U10)</f>
        <v>0</v>
      </c>
      <c r="AE10" s="116">
        <f>SUM(AF10,+AK10)</f>
        <v>8129</v>
      </c>
      <c r="AF10" s="116">
        <f>SUM(AG10:AJ10)</f>
        <v>8129</v>
      </c>
      <c r="AG10" s="116">
        <v>0</v>
      </c>
      <c r="AH10" s="116">
        <v>0</v>
      </c>
      <c r="AI10" s="116">
        <v>8129</v>
      </c>
      <c r="AJ10" s="116">
        <v>0</v>
      </c>
      <c r="AK10" s="116">
        <v>0</v>
      </c>
      <c r="AL10" s="117" t="s">
        <v>409</v>
      </c>
      <c r="AM10" s="116">
        <f>SUM(AN10,AS10,AW10,AX10,BD10)</f>
        <v>1035838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237876</v>
      </c>
      <c r="AT10" s="116">
        <v>0</v>
      </c>
      <c r="AU10" s="116">
        <v>237194</v>
      </c>
      <c r="AV10" s="116">
        <v>682</v>
      </c>
      <c r="AW10" s="116">
        <v>0</v>
      </c>
      <c r="AX10" s="116">
        <f>SUM(AY10:BB10)</f>
        <v>797962</v>
      </c>
      <c r="AY10" s="116">
        <v>0</v>
      </c>
      <c r="AZ10" s="116">
        <v>797240</v>
      </c>
      <c r="BA10" s="116">
        <v>722</v>
      </c>
      <c r="BB10" s="116">
        <v>0</v>
      </c>
      <c r="BC10" s="117" t="s">
        <v>409</v>
      </c>
      <c r="BD10" s="116">
        <v>0</v>
      </c>
      <c r="BE10" s="116">
        <v>77236</v>
      </c>
      <c r="BF10" s="116">
        <f>SUM(AE10,+AM10,+BE10)</f>
        <v>1121203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409</v>
      </c>
      <c r="BO10" s="116">
        <f>SUM(BP10,BU10,BY10,BZ10,CF10)</f>
        <v>326573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72473</v>
      </c>
      <c r="BV10" s="116">
        <v>0</v>
      </c>
      <c r="BW10" s="116">
        <v>72473</v>
      </c>
      <c r="BX10" s="116">
        <v>0</v>
      </c>
      <c r="BY10" s="116">
        <v>0</v>
      </c>
      <c r="BZ10" s="116">
        <f>SUM(CA10:CD10)</f>
        <v>254100</v>
      </c>
      <c r="CA10" s="116">
        <v>0</v>
      </c>
      <c r="CB10" s="116">
        <v>254100</v>
      </c>
      <c r="CC10" s="116">
        <v>0</v>
      </c>
      <c r="CD10" s="116">
        <v>0</v>
      </c>
      <c r="CE10" s="117" t="s">
        <v>409</v>
      </c>
      <c r="CF10" s="116">
        <v>0</v>
      </c>
      <c r="CG10" s="116">
        <v>7123</v>
      </c>
      <c r="CH10" s="116">
        <f>SUM(BG10,+BO10,+CG10)</f>
        <v>333696</v>
      </c>
      <c r="CI10" s="116">
        <f>SUM(AE10,+BG10)</f>
        <v>8129</v>
      </c>
      <c r="CJ10" s="116">
        <f>SUM(AF10,+BH10)</f>
        <v>8129</v>
      </c>
      <c r="CK10" s="116">
        <f>SUM(AG10,+BI10)</f>
        <v>0</v>
      </c>
      <c r="CL10" s="116">
        <f>SUM(AH10,+BJ10)</f>
        <v>0</v>
      </c>
      <c r="CM10" s="116">
        <f>SUM(AI10,+BK10)</f>
        <v>8129</v>
      </c>
      <c r="CN10" s="116">
        <f>SUM(AJ10,+BL10)</f>
        <v>0</v>
      </c>
      <c r="CO10" s="116">
        <f>SUM(AK10,+BM10)</f>
        <v>0</v>
      </c>
      <c r="CP10" s="117" t="s">
        <v>409</v>
      </c>
      <c r="CQ10" s="116">
        <f>SUM(AM10,+BO10)</f>
        <v>1362411</v>
      </c>
      <c r="CR10" s="116">
        <f>SUM(AN10,+BP10)</f>
        <v>0</v>
      </c>
      <c r="CS10" s="116">
        <f>SUM(AO10,+BQ10)</f>
        <v>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310349</v>
      </c>
      <c r="CX10" s="116">
        <f>SUM(AT10,+BV10)</f>
        <v>0</v>
      </c>
      <c r="CY10" s="116">
        <f>SUM(AU10,+BW10)</f>
        <v>309667</v>
      </c>
      <c r="CZ10" s="116">
        <f>SUM(AV10,+BX10)</f>
        <v>682</v>
      </c>
      <c r="DA10" s="116">
        <f>SUM(AW10,+BY10)</f>
        <v>0</v>
      </c>
      <c r="DB10" s="116">
        <f>SUM(AX10,+BZ10)</f>
        <v>1052062</v>
      </c>
      <c r="DC10" s="116">
        <f>SUM(AY10,+CA10)</f>
        <v>0</v>
      </c>
      <c r="DD10" s="116">
        <f>SUM(AZ10,+CB10)</f>
        <v>1051340</v>
      </c>
      <c r="DE10" s="116">
        <f>SUM(BA10,+CC10)</f>
        <v>722</v>
      </c>
      <c r="DF10" s="116">
        <f>SUM(BB10,+CD10)</f>
        <v>0</v>
      </c>
      <c r="DG10" s="117" t="s">
        <v>409</v>
      </c>
      <c r="DH10" s="116">
        <f>SUM(BD10,+CF10)</f>
        <v>0</v>
      </c>
      <c r="DI10" s="116">
        <f>SUM(BE10,+CG10)</f>
        <v>84359</v>
      </c>
      <c r="DJ10" s="116">
        <f>SUM(BF10,+CH10)</f>
        <v>1454899</v>
      </c>
    </row>
    <row r="11" spans="1:114" ht="13.5" customHeight="1" x14ac:dyDescent="0.15">
      <c r="A11" s="114" t="s">
        <v>8</v>
      </c>
      <c r="B11" s="115" t="s">
        <v>330</v>
      </c>
      <c r="C11" s="114" t="s">
        <v>331</v>
      </c>
      <c r="D11" s="116">
        <f>SUM(E11,+L11)</f>
        <v>813174</v>
      </c>
      <c r="E11" s="116">
        <f>SUM(F11:I11)+K11</f>
        <v>813174</v>
      </c>
      <c r="F11" s="116">
        <v>710</v>
      </c>
      <c r="G11" s="116">
        <v>0</v>
      </c>
      <c r="H11" s="116">
        <v>0</v>
      </c>
      <c r="I11" s="116">
        <v>812464</v>
      </c>
      <c r="J11" s="116">
        <v>897032</v>
      </c>
      <c r="K11" s="116">
        <v>0</v>
      </c>
      <c r="L11" s="116">
        <v>0</v>
      </c>
      <c r="M11" s="116">
        <f>SUM(N11,+U11)</f>
        <v>65660</v>
      </c>
      <c r="N11" s="116">
        <f>SUM(O11:R11,T11)</f>
        <v>65660</v>
      </c>
      <c r="O11" s="116">
        <v>0</v>
      </c>
      <c r="P11" s="116">
        <v>0</v>
      </c>
      <c r="Q11" s="116">
        <v>0</v>
      </c>
      <c r="R11" s="116">
        <v>65660</v>
      </c>
      <c r="S11" s="116">
        <v>511719</v>
      </c>
      <c r="T11" s="116">
        <v>0</v>
      </c>
      <c r="U11" s="116">
        <v>0</v>
      </c>
      <c r="V11" s="116">
        <f>+SUM(D11,M11)</f>
        <v>878834</v>
      </c>
      <c r="W11" s="116">
        <f>+SUM(E11,N11)</f>
        <v>878834</v>
      </c>
      <c r="X11" s="116">
        <f>+SUM(F11,O11)</f>
        <v>710</v>
      </c>
      <c r="Y11" s="116">
        <f>+SUM(G11,P11)</f>
        <v>0</v>
      </c>
      <c r="Z11" s="116">
        <f>+SUM(H11,Q11)</f>
        <v>0</v>
      </c>
      <c r="AA11" s="116">
        <f>+SUM(I11,R11)</f>
        <v>878124</v>
      </c>
      <c r="AB11" s="116">
        <f>+SUM(J11,S11)</f>
        <v>1408751</v>
      </c>
      <c r="AC11" s="116">
        <f>+SUM(K11,T11)</f>
        <v>0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409</v>
      </c>
      <c r="AM11" s="116">
        <f>SUM(AN11,AS11,AW11,AX11,BD11)</f>
        <v>1583928</v>
      </c>
      <c r="AN11" s="116">
        <f>SUM(AO11:AR11)</f>
        <v>169600</v>
      </c>
      <c r="AO11" s="116">
        <v>169600</v>
      </c>
      <c r="AP11" s="116">
        <v>0</v>
      </c>
      <c r="AQ11" s="116">
        <v>0</v>
      </c>
      <c r="AR11" s="116">
        <v>0</v>
      </c>
      <c r="AS11" s="116">
        <f>SUM(AT11:AV11)</f>
        <v>941354</v>
      </c>
      <c r="AT11" s="116">
        <v>0</v>
      </c>
      <c r="AU11" s="116">
        <v>910608</v>
      </c>
      <c r="AV11" s="116">
        <v>30746</v>
      </c>
      <c r="AW11" s="116">
        <v>0</v>
      </c>
      <c r="AX11" s="116">
        <f>SUM(AY11:BB11)</f>
        <v>472259</v>
      </c>
      <c r="AY11" s="116">
        <v>0</v>
      </c>
      <c r="AZ11" s="116">
        <v>396595</v>
      </c>
      <c r="BA11" s="116">
        <v>22648</v>
      </c>
      <c r="BB11" s="116">
        <v>53016</v>
      </c>
      <c r="BC11" s="117" t="s">
        <v>409</v>
      </c>
      <c r="BD11" s="116">
        <v>715</v>
      </c>
      <c r="BE11" s="116">
        <v>126278</v>
      </c>
      <c r="BF11" s="116">
        <f>SUM(AE11,+AM11,+BE11)</f>
        <v>1710206</v>
      </c>
      <c r="BG11" s="116">
        <f>SUM(BH11,+BM11)</f>
        <v>1738</v>
      </c>
      <c r="BH11" s="116">
        <f>SUM(BI11:BL11)</f>
        <v>1738</v>
      </c>
      <c r="BI11" s="116">
        <v>0</v>
      </c>
      <c r="BJ11" s="116">
        <v>1738</v>
      </c>
      <c r="BK11" s="116">
        <v>0</v>
      </c>
      <c r="BL11" s="116">
        <v>0</v>
      </c>
      <c r="BM11" s="116">
        <v>0</v>
      </c>
      <c r="BN11" s="117" t="s">
        <v>409</v>
      </c>
      <c r="BO11" s="116">
        <f>SUM(BP11,BU11,BY11,BZ11,CF11)</f>
        <v>569452</v>
      </c>
      <c r="BP11" s="116">
        <f>SUM(BQ11:BT11)</f>
        <v>109966</v>
      </c>
      <c r="BQ11" s="116">
        <v>109966</v>
      </c>
      <c r="BR11" s="116">
        <v>0</v>
      </c>
      <c r="BS11" s="116">
        <v>0</v>
      </c>
      <c r="BT11" s="116">
        <v>0</v>
      </c>
      <c r="BU11" s="116">
        <f>SUM(BV11:BX11)</f>
        <v>161723</v>
      </c>
      <c r="BV11" s="116">
        <v>3126</v>
      </c>
      <c r="BW11" s="116">
        <v>158597</v>
      </c>
      <c r="BX11" s="116">
        <v>0</v>
      </c>
      <c r="BY11" s="116">
        <v>0</v>
      </c>
      <c r="BZ11" s="116">
        <f>SUM(CA11:CD11)</f>
        <v>297763</v>
      </c>
      <c r="CA11" s="116">
        <v>45385</v>
      </c>
      <c r="CB11" s="116">
        <v>184646</v>
      </c>
      <c r="CC11" s="116">
        <v>60694</v>
      </c>
      <c r="CD11" s="116">
        <v>7038</v>
      </c>
      <c r="CE11" s="117" t="s">
        <v>409</v>
      </c>
      <c r="CF11" s="116">
        <v>0</v>
      </c>
      <c r="CG11" s="116">
        <v>6189</v>
      </c>
      <c r="CH11" s="116">
        <f>SUM(BG11,+BO11,+CG11)</f>
        <v>577379</v>
      </c>
      <c r="CI11" s="116">
        <f>SUM(AE11,+BG11)</f>
        <v>1738</v>
      </c>
      <c r="CJ11" s="116">
        <f>SUM(AF11,+BH11)</f>
        <v>1738</v>
      </c>
      <c r="CK11" s="116">
        <f>SUM(AG11,+BI11)</f>
        <v>0</v>
      </c>
      <c r="CL11" s="116">
        <f>SUM(AH11,+BJ11)</f>
        <v>1738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409</v>
      </c>
      <c r="CQ11" s="116">
        <f>SUM(AM11,+BO11)</f>
        <v>2153380</v>
      </c>
      <c r="CR11" s="116">
        <f>SUM(AN11,+BP11)</f>
        <v>279566</v>
      </c>
      <c r="CS11" s="116">
        <f>SUM(AO11,+BQ11)</f>
        <v>279566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1103077</v>
      </c>
      <c r="CX11" s="116">
        <f>SUM(AT11,+BV11)</f>
        <v>3126</v>
      </c>
      <c r="CY11" s="116">
        <f>SUM(AU11,+BW11)</f>
        <v>1069205</v>
      </c>
      <c r="CZ11" s="116">
        <f>SUM(AV11,+BX11)</f>
        <v>30746</v>
      </c>
      <c r="DA11" s="116">
        <f>SUM(AW11,+BY11)</f>
        <v>0</v>
      </c>
      <c r="DB11" s="116">
        <f>SUM(AX11,+BZ11)</f>
        <v>770022</v>
      </c>
      <c r="DC11" s="116">
        <f>SUM(AY11,+CA11)</f>
        <v>45385</v>
      </c>
      <c r="DD11" s="116">
        <f>SUM(AZ11,+CB11)</f>
        <v>581241</v>
      </c>
      <c r="DE11" s="116">
        <f>SUM(BA11,+CC11)</f>
        <v>83342</v>
      </c>
      <c r="DF11" s="116">
        <f>SUM(BB11,+CD11)</f>
        <v>60054</v>
      </c>
      <c r="DG11" s="117" t="s">
        <v>409</v>
      </c>
      <c r="DH11" s="116">
        <f>SUM(BD11,+CF11)</f>
        <v>715</v>
      </c>
      <c r="DI11" s="116">
        <f>SUM(BE11,+CG11)</f>
        <v>132467</v>
      </c>
      <c r="DJ11" s="116">
        <f>SUM(BF11,+CH11)</f>
        <v>2287585</v>
      </c>
    </row>
    <row r="12" spans="1:114" ht="13.5" customHeight="1" x14ac:dyDescent="0.15">
      <c r="A12" s="114" t="s">
        <v>8</v>
      </c>
      <c r="B12" s="115" t="s">
        <v>344</v>
      </c>
      <c r="C12" s="114" t="s">
        <v>345</v>
      </c>
      <c r="D12" s="116">
        <f>SUM(E12,+L12)</f>
        <v>245704</v>
      </c>
      <c r="E12" s="116">
        <f>SUM(F12:I12)+K12</f>
        <v>245704</v>
      </c>
      <c r="F12" s="116">
        <v>392</v>
      </c>
      <c r="G12" s="116">
        <v>0</v>
      </c>
      <c r="H12" s="116">
        <v>0</v>
      </c>
      <c r="I12" s="116">
        <v>222259</v>
      </c>
      <c r="J12" s="116">
        <v>385081</v>
      </c>
      <c r="K12" s="116">
        <v>23053</v>
      </c>
      <c r="L12" s="116">
        <v>0</v>
      </c>
      <c r="M12" s="116">
        <f>SUM(N12,+U12)</f>
        <v>7582</v>
      </c>
      <c r="N12" s="116">
        <f>SUM(O12:R12,T12)</f>
        <v>7582</v>
      </c>
      <c r="O12" s="116">
        <v>0</v>
      </c>
      <c r="P12" s="116">
        <v>0</v>
      </c>
      <c r="Q12" s="116">
        <v>0</v>
      </c>
      <c r="R12" s="116">
        <v>7160</v>
      </c>
      <c r="S12" s="116">
        <v>118448</v>
      </c>
      <c r="T12" s="116">
        <v>422</v>
      </c>
      <c r="U12" s="116">
        <v>0</v>
      </c>
      <c r="V12" s="116">
        <f>+SUM(D12,M12)</f>
        <v>253286</v>
      </c>
      <c r="W12" s="116">
        <f>+SUM(E12,N12)</f>
        <v>253286</v>
      </c>
      <c r="X12" s="116">
        <f>+SUM(F12,O12)</f>
        <v>392</v>
      </c>
      <c r="Y12" s="116">
        <f>+SUM(G12,P12)</f>
        <v>0</v>
      </c>
      <c r="Z12" s="116">
        <f>+SUM(H12,Q12)</f>
        <v>0</v>
      </c>
      <c r="AA12" s="116">
        <f>+SUM(I12,R12)</f>
        <v>229419</v>
      </c>
      <c r="AB12" s="116">
        <f>+SUM(J12,S12)</f>
        <v>503529</v>
      </c>
      <c r="AC12" s="116">
        <f>+SUM(K12,T12)</f>
        <v>23475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409</v>
      </c>
      <c r="AM12" s="116">
        <f>SUM(AN12,AS12,AW12,AX12,BD12)</f>
        <v>630785</v>
      </c>
      <c r="AN12" s="116">
        <f>SUM(AO12:AR12)</f>
        <v>82946</v>
      </c>
      <c r="AO12" s="116">
        <v>46081</v>
      </c>
      <c r="AP12" s="116">
        <v>0</v>
      </c>
      <c r="AQ12" s="116">
        <v>36865</v>
      </c>
      <c r="AR12" s="116">
        <v>0</v>
      </c>
      <c r="AS12" s="116">
        <f>SUM(AT12:AV12)</f>
        <v>282112</v>
      </c>
      <c r="AT12" s="116">
        <v>0</v>
      </c>
      <c r="AU12" s="116">
        <v>251671</v>
      </c>
      <c r="AV12" s="116">
        <v>30441</v>
      </c>
      <c r="AW12" s="116">
        <v>0</v>
      </c>
      <c r="AX12" s="116">
        <f>SUM(AY12:BB12)</f>
        <v>265727</v>
      </c>
      <c r="AY12" s="116">
        <v>0</v>
      </c>
      <c r="AZ12" s="116">
        <v>236682</v>
      </c>
      <c r="BA12" s="116">
        <v>29045</v>
      </c>
      <c r="BB12" s="116">
        <v>0</v>
      </c>
      <c r="BC12" s="117" t="s">
        <v>409</v>
      </c>
      <c r="BD12" s="116">
        <v>0</v>
      </c>
      <c r="BE12" s="116">
        <v>0</v>
      </c>
      <c r="BF12" s="116">
        <f>SUM(AE12,+AM12,+BE12)</f>
        <v>630785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409</v>
      </c>
      <c r="BO12" s="116">
        <f>SUM(BP12,BU12,BY12,BZ12,CF12)</f>
        <v>126030</v>
      </c>
      <c r="BP12" s="116">
        <f>SUM(BQ12:BT12)</f>
        <v>55298</v>
      </c>
      <c r="BQ12" s="116">
        <v>18433</v>
      </c>
      <c r="BR12" s="116">
        <v>7373</v>
      </c>
      <c r="BS12" s="116">
        <v>29492</v>
      </c>
      <c r="BT12" s="116">
        <v>0</v>
      </c>
      <c r="BU12" s="116">
        <f>SUM(BV12:BX12)</f>
        <v>55517</v>
      </c>
      <c r="BV12" s="116">
        <v>1365</v>
      </c>
      <c r="BW12" s="116">
        <v>54152</v>
      </c>
      <c r="BX12" s="116">
        <v>0</v>
      </c>
      <c r="BY12" s="116">
        <v>0</v>
      </c>
      <c r="BZ12" s="116">
        <f>SUM(CA12:CD12)</f>
        <v>15215</v>
      </c>
      <c r="CA12" s="116">
        <v>187</v>
      </c>
      <c r="CB12" s="116">
        <v>15028</v>
      </c>
      <c r="CC12" s="116">
        <v>0</v>
      </c>
      <c r="CD12" s="116">
        <v>0</v>
      </c>
      <c r="CE12" s="117" t="s">
        <v>409</v>
      </c>
      <c r="CF12" s="116">
        <v>0</v>
      </c>
      <c r="CG12" s="116">
        <v>0</v>
      </c>
      <c r="CH12" s="116">
        <f>SUM(BG12,+BO12,+CG12)</f>
        <v>126030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409</v>
      </c>
      <c r="CQ12" s="116">
        <f>SUM(AM12,+BO12)</f>
        <v>756815</v>
      </c>
      <c r="CR12" s="116">
        <f>SUM(AN12,+BP12)</f>
        <v>138244</v>
      </c>
      <c r="CS12" s="116">
        <f>SUM(AO12,+BQ12)</f>
        <v>64514</v>
      </c>
      <c r="CT12" s="116">
        <f>SUM(AP12,+BR12)</f>
        <v>7373</v>
      </c>
      <c r="CU12" s="116">
        <f>SUM(AQ12,+BS12)</f>
        <v>66357</v>
      </c>
      <c r="CV12" s="116">
        <f>SUM(AR12,+BT12)</f>
        <v>0</v>
      </c>
      <c r="CW12" s="116">
        <f>SUM(AS12,+BU12)</f>
        <v>337629</v>
      </c>
      <c r="CX12" s="116">
        <f>SUM(AT12,+BV12)</f>
        <v>1365</v>
      </c>
      <c r="CY12" s="116">
        <f>SUM(AU12,+BW12)</f>
        <v>305823</v>
      </c>
      <c r="CZ12" s="116">
        <f>SUM(AV12,+BX12)</f>
        <v>30441</v>
      </c>
      <c r="DA12" s="116">
        <f>SUM(AW12,+BY12)</f>
        <v>0</v>
      </c>
      <c r="DB12" s="116">
        <f>SUM(AX12,+BZ12)</f>
        <v>280942</v>
      </c>
      <c r="DC12" s="116">
        <f>SUM(AY12,+CA12)</f>
        <v>187</v>
      </c>
      <c r="DD12" s="116">
        <f>SUM(AZ12,+CB12)</f>
        <v>251710</v>
      </c>
      <c r="DE12" s="116">
        <f>SUM(BA12,+CC12)</f>
        <v>29045</v>
      </c>
      <c r="DF12" s="116">
        <f>SUM(BB12,+CD12)</f>
        <v>0</v>
      </c>
      <c r="DG12" s="117" t="s">
        <v>409</v>
      </c>
      <c r="DH12" s="116">
        <f>SUM(BD12,+CF12)</f>
        <v>0</v>
      </c>
      <c r="DI12" s="116">
        <f>SUM(BE12,+CG12)</f>
        <v>0</v>
      </c>
      <c r="DJ12" s="116">
        <f>SUM(BF12,+CH12)</f>
        <v>756815</v>
      </c>
    </row>
    <row r="13" spans="1:114" ht="13.5" customHeight="1" x14ac:dyDescent="0.15">
      <c r="A13" s="114" t="s">
        <v>8</v>
      </c>
      <c r="B13" s="115" t="s">
        <v>336</v>
      </c>
      <c r="C13" s="114" t="s">
        <v>337</v>
      </c>
      <c r="D13" s="116">
        <f>SUM(E13,+L13)</f>
        <v>329489</v>
      </c>
      <c r="E13" s="116">
        <f>SUM(F13:I13)+K13</f>
        <v>329489</v>
      </c>
      <c r="F13" s="116">
        <v>1448</v>
      </c>
      <c r="G13" s="116">
        <v>0</v>
      </c>
      <c r="H13" s="116">
        <v>0</v>
      </c>
      <c r="I13" s="116">
        <v>207725</v>
      </c>
      <c r="J13" s="116">
        <v>936850</v>
      </c>
      <c r="K13" s="116">
        <v>120316</v>
      </c>
      <c r="L13" s="116">
        <v>0</v>
      </c>
      <c r="M13" s="116">
        <f>SUM(N13,+U13)</f>
        <v>7111</v>
      </c>
      <c r="N13" s="116">
        <f>SUM(O13:R13,T13)</f>
        <v>7111</v>
      </c>
      <c r="O13" s="116">
        <v>4444</v>
      </c>
      <c r="P13" s="116">
        <v>0</v>
      </c>
      <c r="Q13" s="116">
        <v>0</v>
      </c>
      <c r="R13" s="116">
        <v>2550</v>
      </c>
      <c r="S13" s="116">
        <v>119004</v>
      </c>
      <c r="T13" s="116">
        <v>117</v>
      </c>
      <c r="U13" s="116">
        <v>0</v>
      </c>
      <c r="V13" s="116">
        <f>+SUM(D13,M13)</f>
        <v>336600</v>
      </c>
      <c r="W13" s="116">
        <f>+SUM(E13,N13)</f>
        <v>336600</v>
      </c>
      <c r="X13" s="116">
        <f>+SUM(F13,O13)</f>
        <v>5892</v>
      </c>
      <c r="Y13" s="116">
        <f>+SUM(G13,P13)</f>
        <v>0</v>
      </c>
      <c r="Z13" s="116">
        <f>+SUM(H13,Q13)</f>
        <v>0</v>
      </c>
      <c r="AA13" s="116">
        <f>+SUM(I13,R13)</f>
        <v>210275</v>
      </c>
      <c r="AB13" s="116">
        <f>+SUM(J13,S13)</f>
        <v>1055854</v>
      </c>
      <c r="AC13" s="116">
        <f>+SUM(K13,T13)</f>
        <v>120433</v>
      </c>
      <c r="AD13" s="116">
        <f>+SUM(L13,U13)</f>
        <v>0</v>
      </c>
      <c r="AE13" s="116">
        <f>SUM(AF13,+AK13)</f>
        <v>48967</v>
      </c>
      <c r="AF13" s="116">
        <f>SUM(AG13:AJ13)</f>
        <v>30648</v>
      </c>
      <c r="AG13" s="116">
        <v>0</v>
      </c>
      <c r="AH13" s="116">
        <v>0</v>
      </c>
      <c r="AI13" s="116">
        <v>30648</v>
      </c>
      <c r="AJ13" s="116">
        <v>0</v>
      </c>
      <c r="AK13" s="116">
        <v>18319</v>
      </c>
      <c r="AL13" s="117" t="s">
        <v>409</v>
      </c>
      <c r="AM13" s="116">
        <f>SUM(AN13,AS13,AW13,AX13,BD13)</f>
        <v>1206735</v>
      </c>
      <c r="AN13" s="116">
        <f>SUM(AO13:AR13)</f>
        <v>44820</v>
      </c>
      <c r="AO13" s="116">
        <v>44820</v>
      </c>
      <c r="AP13" s="116">
        <v>0</v>
      </c>
      <c r="AQ13" s="116">
        <v>0</v>
      </c>
      <c r="AR13" s="116">
        <v>0</v>
      </c>
      <c r="AS13" s="116">
        <f>SUM(AT13:AV13)</f>
        <v>165166</v>
      </c>
      <c r="AT13" s="116">
        <v>0</v>
      </c>
      <c r="AU13" s="116">
        <v>165166</v>
      </c>
      <c r="AV13" s="116">
        <v>0</v>
      </c>
      <c r="AW13" s="116">
        <v>0</v>
      </c>
      <c r="AX13" s="116">
        <f>SUM(AY13:BB13)</f>
        <v>996749</v>
      </c>
      <c r="AY13" s="116">
        <v>0</v>
      </c>
      <c r="AZ13" s="116">
        <v>996749</v>
      </c>
      <c r="BA13" s="116">
        <v>0</v>
      </c>
      <c r="BB13" s="116">
        <v>0</v>
      </c>
      <c r="BC13" s="117" t="s">
        <v>409</v>
      </c>
      <c r="BD13" s="116">
        <v>0</v>
      </c>
      <c r="BE13" s="116">
        <v>10637</v>
      </c>
      <c r="BF13" s="116">
        <f>SUM(AE13,+AM13,+BE13)</f>
        <v>1266339</v>
      </c>
      <c r="BG13" s="116">
        <f>SUM(BH13,+BM13)</f>
        <v>19093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19093</v>
      </c>
      <c r="BN13" s="117" t="s">
        <v>409</v>
      </c>
      <c r="BO13" s="116">
        <f>SUM(BP13,BU13,BY13,BZ13,CF13)</f>
        <v>106114</v>
      </c>
      <c r="BP13" s="116">
        <f>SUM(BQ13:BT13)</f>
        <v>4020</v>
      </c>
      <c r="BQ13" s="116">
        <v>4020</v>
      </c>
      <c r="BR13" s="116">
        <v>0</v>
      </c>
      <c r="BS13" s="116">
        <v>0</v>
      </c>
      <c r="BT13" s="116">
        <v>0</v>
      </c>
      <c r="BU13" s="116">
        <f>SUM(BV13:BX13)</f>
        <v>72533</v>
      </c>
      <c r="BV13" s="116">
        <v>0</v>
      </c>
      <c r="BW13" s="116">
        <v>72533</v>
      </c>
      <c r="BX13" s="116">
        <v>0</v>
      </c>
      <c r="BY13" s="116">
        <v>0</v>
      </c>
      <c r="BZ13" s="116">
        <f>SUM(CA13:CD13)</f>
        <v>29561</v>
      </c>
      <c r="CA13" s="116">
        <v>0</v>
      </c>
      <c r="CB13" s="116">
        <v>29561</v>
      </c>
      <c r="CC13" s="116">
        <v>0</v>
      </c>
      <c r="CD13" s="116">
        <v>0</v>
      </c>
      <c r="CE13" s="117" t="s">
        <v>409</v>
      </c>
      <c r="CF13" s="116">
        <v>0</v>
      </c>
      <c r="CG13" s="116">
        <v>908</v>
      </c>
      <c r="CH13" s="116">
        <f>SUM(BG13,+BO13,+CG13)</f>
        <v>126115</v>
      </c>
      <c r="CI13" s="116">
        <f>SUM(AE13,+BG13)</f>
        <v>68060</v>
      </c>
      <c r="CJ13" s="116">
        <f>SUM(AF13,+BH13)</f>
        <v>30648</v>
      </c>
      <c r="CK13" s="116">
        <f>SUM(AG13,+BI13)</f>
        <v>0</v>
      </c>
      <c r="CL13" s="116">
        <f>SUM(AH13,+BJ13)</f>
        <v>0</v>
      </c>
      <c r="CM13" s="116">
        <f>SUM(AI13,+BK13)</f>
        <v>30648</v>
      </c>
      <c r="CN13" s="116">
        <f>SUM(AJ13,+BL13)</f>
        <v>0</v>
      </c>
      <c r="CO13" s="116">
        <f>SUM(AK13,+BM13)</f>
        <v>37412</v>
      </c>
      <c r="CP13" s="117" t="s">
        <v>409</v>
      </c>
      <c r="CQ13" s="116">
        <f>SUM(AM13,+BO13)</f>
        <v>1312849</v>
      </c>
      <c r="CR13" s="116">
        <f>SUM(AN13,+BP13)</f>
        <v>48840</v>
      </c>
      <c r="CS13" s="116">
        <f>SUM(AO13,+BQ13)</f>
        <v>48840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237699</v>
      </c>
      <c r="CX13" s="116">
        <f>SUM(AT13,+BV13)</f>
        <v>0</v>
      </c>
      <c r="CY13" s="116">
        <f>SUM(AU13,+BW13)</f>
        <v>237699</v>
      </c>
      <c r="CZ13" s="116">
        <f>SUM(AV13,+BX13)</f>
        <v>0</v>
      </c>
      <c r="DA13" s="116">
        <f>SUM(AW13,+BY13)</f>
        <v>0</v>
      </c>
      <c r="DB13" s="116">
        <f>SUM(AX13,+BZ13)</f>
        <v>1026310</v>
      </c>
      <c r="DC13" s="116">
        <f>SUM(AY13,+CA13)</f>
        <v>0</v>
      </c>
      <c r="DD13" s="116">
        <f>SUM(AZ13,+CB13)</f>
        <v>1026310</v>
      </c>
      <c r="DE13" s="116">
        <f>SUM(BA13,+CC13)</f>
        <v>0</v>
      </c>
      <c r="DF13" s="116">
        <f>SUM(BB13,+CD13)</f>
        <v>0</v>
      </c>
      <c r="DG13" s="117" t="s">
        <v>409</v>
      </c>
      <c r="DH13" s="116">
        <f>SUM(BD13,+CF13)</f>
        <v>0</v>
      </c>
      <c r="DI13" s="116">
        <f>SUM(BE13,+CG13)</f>
        <v>11545</v>
      </c>
      <c r="DJ13" s="116">
        <f>SUM(BF13,+CH13)</f>
        <v>1392454</v>
      </c>
    </row>
    <row r="14" spans="1:114" ht="13.5" customHeight="1" x14ac:dyDescent="0.15">
      <c r="A14" s="114" t="s">
        <v>8</v>
      </c>
      <c r="B14" s="115" t="s">
        <v>360</v>
      </c>
      <c r="C14" s="114" t="s">
        <v>361</v>
      </c>
      <c r="D14" s="116">
        <f>SUM(E14,+L14)</f>
        <v>99797</v>
      </c>
      <c r="E14" s="116">
        <f>SUM(F14:I14)+K14</f>
        <v>99797</v>
      </c>
      <c r="F14" s="116">
        <v>7152</v>
      </c>
      <c r="G14" s="116">
        <v>0</v>
      </c>
      <c r="H14" s="116">
        <v>0</v>
      </c>
      <c r="I14" s="116">
        <v>75602</v>
      </c>
      <c r="J14" s="116">
        <v>497718</v>
      </c>
      <c r="K14" s="116">
        <v>17043</v>
      </c>
      <c r="L14" s="116">
        <v>0</v>
      </c>
      <c r="M14" s="116">
        <f>SUM(N14,+U14)</f>
        <v>3927</v>
      </c>
      <c r="N14" s="116">
        <f>SUM(O14:R14,T14)</f>
        <v>3927</v>
      </c>
      <c r="O14" s="116">
        <v>0</v>
      </c>
      <c r="P14" s="116">
        <v>0</v>
      </c>
      <c r="Q14" s="116">
        <v>0</v>
      </c>
      <c r="R14" s="116">
        <v>3927</v>
      </c>
      <c r="S14" s="116">
        <v>72437</v>
      </c>
      <c r="T14" s="116">
        <v>0</v>
      </c>
      <c r="U14" s="116">
        <v>0</v>
      </c>
      <c r="V14" s="116">
        <f>+SUM(D14,M14)</f>
        <v>103724</v>
      </c>
      <c r="W14" s="116">
        <f>+SUM(E14,N14)</f>
        <v>103724</v>
      </c>
      <c r="X14" s="116">
        <f>+SUM(F14,O14)</f>
        <v>7152</v>
      </c>
      <c r="Y14" s="116">
        <f>+SUM(G14,P14)</f>
        <v>0</v>
      </c>
      <c r="Z14" s="116">
        <f>+SUM(H14,Q14)</f>
        <v>0</v>
      </c>
      <c r="AA14" s="116">
        <f>+SUM(I14,R14)</f>
        <v>79529</v>
      </c>
      <c r="AB14" s="116">
        <f>+SUM(J14,S14)</f>
        <v>570155</v>
      </c>
      <c r="AC14" s="116">
        <f>+SUM(K14,T14)</f>
        <v>17043</v>
      </c>
      <c r="AD14" s="116">
        <f>+SUM(L14,U14)</f>
        <v>0</v>
      </c>
      <c r="AE14" s="116">
        <f>SUM(AF14,+AK14)</f>
        <v>20405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20405</v>
      </c>
      <c r="AL14" s="117" t="s">
        <v>409</v>
      </c>
      <c r="AM14" s="116">
        <f>SUM(AN14,AS14,AW14,AX14,BD14)</f>
        <v>569852</v>
      </c>
      <c r="AN14" s="116">
        <f>SUM(AO14:AR14)</f>
        <v>33765</v>
      </c>
      <c r="AO14" s="116">
        <v>6753</v>
      </c>
      <c r="AP14" s="116">
        <v>0</v>
      </c>
      <c r="AQ14" s="116">
        <v>20259</v>
      </c>
      <c r="AR14" s="116">
        <v>6753</v>
      </c>
      <c r="AS14" s="116">
        <f>SUM(AT14:AV14)</f>
        <v>312277</v>
      </c>
      <c r="AT14" s="116">
        <v>13771</v>
      </c>
      <c r="AU14" s="116">
        <v>287990</v>
      </c>
      <c r="AV14" s="116">
        <v>10516</v>
      </c>
      <c r="AW14" s="116">
        <v>22751</v>
      </c>
      <c r="AX14" s="116">
        <f>SUM(AY14:BB14)</f>
        <v>201059</v>
      </c>
      <c r="AY14" s="116">
        <v>49572</v>
      </c>
      <c r="AZ14" s="116">
        <v>124224</v>
      </c>
      <c r="BA14" s="116">
        <v>22259</v>
      </c>
      <c r="BB14" s="116">
        <v>5004</v>
      </c>
      <c r="BC14" s="117" t="s">
        <v>409</v>
      </c>
      <c r="BD14" s="116">
        <v>0</v>
      </c>
      <c r="BE14" s="116">
        <v>7258</v>
      </c>
      <c r="BF14" s="116">
        <f>SUM(AE14,+AM14,+BE14)</f>
        <v>597515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409</v>
      </c>
      <c r="BO14" s="116">
        <f>SUM(BP14,BU14,BY14,BZ14,CF14)</f>
        <v>75189</v>
      </c>
      <c r="BP14" s="116">
        <f>SUM(BQ14:BT14)</f>
        <v>8501</v>
      </c>
      <c r="BQ14" s="116">
        <v>8501</v>
      </c>
      <c r="BR14" s="116">
        <v>0</v>
      </c>
      <c r="BS14" s="116">
        <v>0</v>
      </c>
      <c r="BT14" s="116">
        <v>0</v>
      </c>
      <c r="BU14" s="116">
        <f>SUM(BV14:BX14)</f>
        <v>37523</v>
      </c>
      <c r="BV14" s="116">
        <v>0</v>
      </c>
      <c r="BW14" s="116">
        <v>37523</v>
      </c>
      <c r="BX14" s="116">
        <v>0</v>
      </c>
      <c r="BY14" s="116">
        <v>0</v>
      </c>
      <c r="BZ14" s="116">
        <f>SUM(CA14:CD14)</f>
        <v>29165</v>
      </c>
      <c r="CA14" s="116">
        <v>0</v>
      </c>
      <c r="CB14" s="116">
        <v>22838</v>
      </c>
      <c r="CC14" s="116">
        <v>6183</v>
      </c>
      <c r="CD14" s="116">
        <v>144</v>
      </c>
      <c r="CE14" s="117" t="s">
        <v>409</v>
      </c>
      <c r="CF14" s="116">
        <v>0</v>
      </c>
      <c r="CG14" s="116">
        <v>1175</v>
      </c>
      <c r="CH14" s="116">
        <f>SUM(BG14,+BO14,+CG14)</f>
        <v>76364</v>
      </c>
      <c r="CI14" s="116">
        <f>SUM(AE14,+BG14)</f>
        <v>20405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20405</v>
      </c>
      <c r="CP14" s="117" t="s">
        <v>409</v>
      </c>
      <c r="CQ14" s="116">
        <f>SUM(AM14,+BO14)</f>
        <v>645041</v>
      </c>
      <c r="CR14" s="116">
        <f>SUM(AN14,+BP14)</f>
        <v>42266</v>
      </c>
      <c r="CS14" s="116">
        <f>SUM(AO14,+BQ14)</f>
        <v>15254</v>
      </c>
      <c r="CT14" s="116">
        <f>SUM(AP14,+BR14)</f>
        <v>0</v>
      </c>
      <c r="CU14" s="116">
        <f>SUM(AQ14,+BS14)</f>
        <v>20259</v>
      </c>
      <c r="CV14" s="116">
        <f>SUM(AR14,+BT14)</f>
        <v>6753</v>
      </c>
      <c r="CW14" s="116">
        <f>SUM(AS14,+BU14)</f>
        <v>349800</v>
      </c>
      <c r="CX14" s="116">
        <f>SUM(AT14,+BV14)</f>
        <v>13771</v>
      </c>
      <c r="CY14" s="116">
        <f>SUM(AU14,+BW14)</f>
        <v>325513</v>
      </c>
      <c r="CZ14" s="116">
        <f>SUM(AV14,+BX14)</f>
        <v>10516</v>
      </c>
      <c r="DA14" s="116">
        <f>SUM(AW14,+BY14)</f>
        <v>22751</v>
      </c>
      <c r="DB14" s="116">
        <f>SUM(AX14,+BZ14)</f>
        <v>230224</v>
      </c>
      <c r="DC14" s="116">
        <f>SUM(AY14,+CA14)</f>
        <v>49572</v>
      </c>
      <c r="DD14" s="116">
        <f>SUM(AZ14,+CB14)</f>
        <v>147062</v>
      </c>
      <c r="DE14" s="116">
        <f>SUM(BA14,+CC14)</f>
        <v>28442</v>
      </c>
      <c r="DF14" s="116">
        <f>SUM(BB14,+CD14)</f>
        <v>5148</v>
      </c>
      <c r="DG14" s="117" t="s">
        <v>409</v>
      </c>
      <c r="DH14" s="116">
        <f>SUM(BD14,+CF14)</f>
        <v>0</v>
      </c>
      <c r="DI14" s="116">
        <f>SUM(BE14,+CG14)</f>
        <v>8433</v>
      </c>
      <c r="DJ14" s="116">
        <f>SUM(BF14,+CH14)</f>
        <v>673879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山形県</v>
      </c>
      <c r="B7" s="132" t="str">
        <f>'廃棄物事業経費（市町村）'!B7</f>
        <v>06000</v>
      </c>
      <c r="C7" s="131" t="s">
        <v>33</v>
      </c>
      <c r="D7" s="133">
        <f>SUM(E7,+L7)</f>
        <v>13723109</v>
      </c>
      <c r="E7" s="133">
        <f>+SUM(F7:I7,K7)</f>
        <v>4465207</v>
      </c>
      <c r="F7" s="133">
        <f t="shared" ref="F7:L7" si="0">SUM(F$8:F$257)</f>
        <v>16322</v>
      </c>
      <c r="G7" s="133">
        <f t="shared" si="0"/>
        <v>2899</v>
      </c>
      <c r="H7" s="133">
        <f t="shared" si="0"/>
        <v>369300</v>
      </c>
      <c r="I7" s="133">
        <f t="shared" si="0"/>
        <v>2813549</v>
      </c>
      <c r="J7" s="133">
        <f t="shared" si="0"/>
        <v>5494802</v>
      </c>
      <c r="K7" s="133">
        <f t="shared" si="0"/>
        <v>1263137</v>
      </c>
      <c r="L7" s="133">
        <f t="shared" si="0"/>
        <v>9257902</v>
      </c>
      <c r="M7" s="133">
        <f>SUM(N7,+U7)</f>
        <v>2082048</v>
      </c>
      <c r="N7" s="133">
        <f>+SUM(O7:R7,T7)</f>
        <v>322629</v>
      </c>
      <c r="O7" s="133">
        <f t="shared" ref="O7:U7" si="1">SUM(O$8:O$257)</f>
        <v>11638</v>
      </c>
      <c r="P7" s="133">
        <f t="shared" si="1"/>
        <v>4744</v>
      </c>
      <c r="Q7" s="133">
        <f t="shared" si="1"/>
        <v>5400</v>
      </c>
      <c r="R7" s="133">
        <f t="shared" si="1"/>
        <v>291157</v>
      </c>
      <c r="S7" s="133">
        <f t="shared" si="1"/>
        <v>1548852</v>
      </c>
      <c r="T7" s="133">
        <f t="shared" si="1"/>
        <v>9690</v>
      </c>
      <c r="U7" s="133">
        <f t="shared" si="1"/>
        <v>1759419</v>
      </c>
      <c r="V7" s="133">
        <f t="shared" ref="V7:AB7" si="2">+SUM(D7,M7)</f>
        <v>15805157</v>
      </c>
      <c r="W7" s="133">
        <f t="shared" si="2"/>
        <v>4787836</v>
      </c>
      <c r="X7" s="133">
        <f t="shared" si="2"/>
        <v>27960</v>
      </c>
      <c r="Y7" s="133">
        <f t="shared" si="2"/>
        <v>7643</v>
      </c>
      <c r="Z7" s="133">
        <f t="shared" si="2"/>
        <v>374700</v>
      </c>
      <c r="AA7" s="133">
        <f t="shared" si="2"/>
        <v>3104706</v>
      </c>
      <c r="AB7" s="133">
        <f t="shared" si="2"/>
        <v>7043654</v>
      </c>
      <c r="AC7" s="133">
        <f>+SUM(K7,T7)</f>
        <v>1272827</v>
      </c>
      <c r="AD7" s="133">
        <f>+SUM(L7,U7)</f>
        <v>11017321</v>
      </c>
    </row>
    <row r="8" spans="1:32" ht="13.5" customHeight="1" x14ac:dyDescent="0.15">
      <c r="A8" s="114" t="s">
        <v>8</v>
      </c>
      <c r="B8" s="115" t="s">
        <v>323</v>
      </c>
      <c r="C8" s="114" t="s">
        <v>324</v>
      </c>
      <c r="D8" s="116">
        <f>SUM(E8,+L8)</f>
        <v>1938137</v>
      </c>
      <c r="E8" s="116">
        <f>+SUM(F8:I8,K8)</f>
        <v>540423</v>
      </c>
      <c r="F8" s="116">
        <v>5123</v>
      </c>
      <c r="G8" s="116">
        <v>0</v>
      </c>
      <c r="H8" s="116">
        <v>18700</v>
      </c>
      <c r="I8" s="116">
        <v>389585</v>
      </c>
      <c r="J8" s="116"/>
      <c r="K8" s="116">
        <v>127015</v>
      </c>
      <c r="L8" s="116">
        <v>1397714</v>
      </c>
      <c r="M8" s="116">
        <f>SUM(N8,+U8)</f>
        <v>230732</v>
      </c>
      <c r="N8" s="116">
        <f>+SUM(O8:R8,T8)</f>
        <v>38185</v>
      </c>
      <c r="O8" s="116">
        <v>0</v>
      </c>
      <c r="P8" s="116">
        <v>0</v>
      </c>
      <c r="Q8" s="116">
        <v>0</v>
      </c>
      <c r="R8" s="116">
        <v>37444</v>
      </c>
      <c r="S8" s="116"/>
      <c r="T8" s="116">
        <v>741</v>
      </c>
      <c r="U8" s="116">
        <v>192547</v>
      </c>
      <c r="V8" s="116">
        <f>+SUM(D8,M8)</f>
        <v>2168869</v>
      </c>
      <c r="W8" s="116">
        <f>+SUM(E8,N8)</f>
        <v>578608</v>
      </c>
      <c r="X8" s="116">
        <f>+SUM(F8,O8)</f>
        <v>5123</v>
      </c>
      <c r="Y8" s="116">
        <f>+SUM(G8,P8)</f>
        <v>0</v>
      </c>
      <c r="Z8" s="116">
        <f>+SUM(H8,Q8)</f>
        <v>18700</v>
      </c>
      <c r="AA8" s="116">
        <f>+SUM(I8,R8)</f>
        <v>427029</v>
      </c>
      <c r="AB8" s="116">
        <f>+SUM(J8,S8)</f>
        <v>0</v>
      </c>
      <c r="AC8" s="116">
        <f>+SUM(K8,T8)</f>
        <v>127756</v>
      </c>
      <c r="AD8" s="116">
        <f>+SUM(L8,U8)</f>
        <v>1590261</v>
      </c>
      <c r="AE8" s="206" t="s">
        <v>325</v>
      </c>
    </row>
    <row r="9" spans="1:32" ht="13.5" customHeight="1" x14ac:dyDescent="0.15">
      <c r="A9" s="114" t="s">
        <v>8</v>
      </c>
      <c r="B9" s="115" t="s">
        <v>328</v>
      </c>
      <c r="C9" s="114" t="s">
        <v>329</v>
      </c>
      <c r="D9" s="116">
        <f>SUM(E9,+L9)</f>
        <v>655703</v>
      </c>
      <c r="E9" s="116">
        <f>+SUM(F9:I9,K9)</f>
        <v>0</v>
      </c>
      <c r="F9" s="116">
        <v>0</v>
      </c>
      <c r="G9" s="116">
        <v>0</v>
      </c>
      <c r="H9" s="116">
        <v>0</v>
      </c>
      <c r="I9" s="116">
        <v>0</v>
      </c>
      <c r="J9" s="116"/>
      <c r="K9" s="116">
        <v>0</v>
      </c>
      <c r="L9" s="116">
        <v>655703</v>
      </c>
      <c r="M9" s="116">
        <f>SUM(N9,+U9)</f>
        <v>258205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258205</v>
      </c>
      <c r="V9" s="116">
        <f>+SUM(D9,M9)</f>
        <v>913908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0</v>
      </c>
      <c r="AC9" s="116">
        <f>+SUM(K9,T9)</f>
        <v>0</v>
      </c>
      <c r="AD9" s="116">
        <f>+SUM(L9,U9)</f>
        <v>913908</v>
      </c>
      <c r="AE9" s="206" t="s">
        <v>325</v>
      </c>
    </row>
    <row r="10" spans="1:32" ht="13.5" customHeight="1" x14ac:dyDescent="0.15">
      <c r="A10" s="114" t="s">
        <v>8</v>
      </c>
      <c r="B10" s="115" t="s">
        <v>332</v>
      </c>
      <c r="C10" s="114" t="s">
        <v>333</v>
      </c>
      <c r="D10" s="116">
        <f>SUM(E10,+L10)</f>
        <v>1658115</v>
      </c>
      <c r="E10" s="116">
        <f>+SUM(F10:I10,K10)</f>
        <v>836440</v>
      </c>
      <c r="F10" s="116">
        <v>522</v>
      </c>
      <c r="G10" s="116">
        <v>2229</v>
      </c>
      <c r="H10" s="116">
        <v>209000</v>
      </c>
      <c r="I10" s="116">
        <v>149227</v>
      </c>
      <c r="J10" s="116"/>
      <c r="K10" s="116">
        <v>475462</v>
      </c>
      <c r="L10" s="116">
        <v>821675</v>
      </c>
      <c r="M10" s="116">
        <f>SUM(N10,+U10)</f>
        <v>75689</v>
      </c>
      <c r="N10" s="116">
        <f>+SUM(O10:R10,T10)</f>
        <v>15318</v>
      </c>
      <c r="O10" s="116">
        <v>0</v>
      </c>
      <c r="P10" s="116">
        <v>0</v>
      </c>
      <c r="Q10" s="116">
        <v>5400</v>
      </c>
      <c r="R10" s="116">
        <v>1850</v>
      </c>
      <c r="S10" s="116"/>
      <c r="T10" s="116">
        <v>8068</v>
      </c>
      <c r="U10" s="116">
        <v>60371</v>
      </c>
      <c r="V10" s="116">
        <f>+SUM(D10,M10)</f>
        <v>1733804</v>
      </c>
      <c r="W10" s="116">
        <f>+SUM(E10,N10)</f>
        <v>851758</v>
      </c>
      <c r="X10" s="116">
        <f>+SUM(F10,O10)</f>
        <v>522</v>
      </c>
      <c r="Y10" s="116">
        <f>+SUM(G10,P10)</f>
        <v>2229</v>
      </c>
      <c r="Z10" s="116">
        <f>+SUM(H10,Q10)</f>
        <v>214400</v>
      </c>
      <c r="AA10" s="116">
        <f>+SUM(I10,R10)</f>
        <v>151077</v>
      </c>
      <c r="AB10" s="116">
        <f>+SUM(J10,S10)</f>
        <v>0</v>
      </c>
      <c r="AC10" s="116">
        <f>+SUM(K10,T10)</f>
        <v>483530</v>
      </c>
      <c r="AD10" s="116">
        <f>+SUM(L10,U10)</f>
        <v>882046</v>
      </c>
      <c r="AE10" s="206" t="s">
        <v>325</v>
      </c>
    </row>
    <row r="11" spans="1:32" ht="13.5" customHeight="1" x14ac:dyDescent="0.15">
      <c r="A11" s="114" t="s">
        <v>8</v>
      </c>
      <c r="B11" s="115" t="s">
        <v>334</v>
      </c>
      <c r="C11" s="114" t="s">
        <v>335</v>
      </c>
      <c r="D11" s="116">
        <f>SUM(E11,+L11)</f>
        <v>1105565</v>
      </c>
      <c r="E11" s="116">
        <f>+SUM(F11:I11,K11)</f>
        <v>7486</v>
      </c>
      <c r="F11" s="116">
        <v>0</v>
      </c>
      <c r="G11" s="116">
        <v>0</v>
      </c>
      <c r="H11" s="116">
        <v>0</v>
      </c>
      <c r="I11" s="116">
        <v>7291</v>
      </c>
      <c r="J11" s="116"/>
      <c r="K11" s="116">
        <v>195</v>
      </c>
      <c r="L11" s="116">
        <v>1098079</v>
      </c>
      <c r="M11" s="116">
        <f>SUM(N11,+U11)</f>
        <v>106429</v>
      </c>
      <c r="N11" s="116">
        <f>+SUM(O11:R11,T11)</f>
        <v>1711</v>
      </c>
      <c r="O11" s="116">
        <v>0</v>
      </c>
      <c r="P11" s="116">
        <v>0</v>
      </c>
      <c r="Q11" s="116">
        <v>0</v>
      </c>
      <c r="R11" s="116">
        <v>1711</v>
      </c>
      <c r="S11" s="116"/>
      <c r="T11" s="116">
        <v>0</v>
      </c>
      <c r="U11" s="116">
        <v>104718</v>
      </c>
      <c r="V11" s="116">
        <f>+SUM(D11,M11)</f>
        <v>1211994</v>
      </c>
      <c r="W11" s="116">
        <f>+SUM(E11,N11)</f>
        <v>9197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9002</v>
      </c>
      <c r="AB11" s="116">
        <f>+SUM(J11,S11)</f>
        <v>0</v>
      </c>
      <c r="AC11" s="116">
        <f>+SUM(K11,T11)</f>
        <v>195</v>
      </c>
      <c r="AD11" s="116">
        <f>+SUM(L11,U11)</f>
        <v>1202797</v>
      </c>
      <c r="AE11" s="206" t="s">
        <v>325</v>
      </c>
    </row>
    <row r="12" spans="1:32" ht="13.5" customHeight="1" x14ac:dyDescent="0.15">
      <c r="A12" s="114" t="s">
        <v>8</v>
      </c>
      <c r="B12" s="115" t="s">
        <v>338</v>
      </c>
      <c r="C12" s="114" t="s">
        <v>339</v>
      </c>
      <c r="D12" s="116">
        <f>SUM(E12,+L12)</f>
        <v>617747</v>
      </c>
      <c r="E12" s="116">
        <f>+SUM(F12:I12,K12)</f>
        <v>52294</v>
      </c>
      <c r="F12" s="116">
        <v>0</v>
      </c>
      <c r="G12" s="116">
        <v>0</v>
      </c>
      <c r="H12" s="116">
        <v>0</v>
      </c>
      <c r="I12" s="116">
        <v>49191</v>
      </c>
      <c r="J12" s="116"/>
      <c r="K12" s="116">
        <v>3103</v>
      </c>
      <c r="L12" s="116">
        <v>565453</v>
      </c>
      <c r="M12" s="116">
        <f>SUM(N12,+U12)</f>
        <v>171805</v>
      </c>
      <c r="N12" s="116">
        <f>+SUM(O12:R12,T12)</f>
        <v>10656</v>
      </c>
      <c r="O12" s="116">
        <v>6646</v>
      </c>
      <c r="P12" s="116">
        <v>4010</v>
      </c>
      <c r="Q12" s="116">
        <v>0</v>
      </c>
      <c r="R12" s="116">
        <v>0</v>
      </c>
      <c r="S12" s="116"/>
      <c r="T12" s="116">
        <v>0</v>
      </c>
      <c r="U12" s="116">
        <v>161149</v>
      </c>
      <c r="V12" s="116">
        <f>+SUM(D12,M12)</f>
        <v>789552</v>
      </c>
      <c r="W12" s="116">
        <f>+SUM(E12,N12)</f>
        <v>62950</v>
      </c>
      <c r="X12" s="116">
        <f>+SUM(F12,O12)</f>
        <v>6646</v>
      </c>
      <c r="Y12" s="116">
        <f>+SUM(G12,P12)</f>
        <v>4010</v>
      </c>
      <c r="Z12" s="116">
        <f>+SUM(H12,Q12)</f>
        <v>0</v>
      </c>
      <c r="AA12" s="116">
        <f>+SUM(I12,R12)</f>
        <v>49191</v>
      </c>
      <c r="AB12" s="116">
        <f>+SUM(J12,S12)</f>
        <v>0</v>
      </c>
      <c r="AC12" s="116">
        <f>+SUM(K12,T12)</f>
        <v>3103</v>
      </c>
      <c r="AD12" s="116">
        <f>+SUM(L12,U12)</f>
        <v>726602</v>
      </c>
      <c r="AE12" s="206" t="s">
        <v>325</v>
      </c>
    </row>
    <row r="13" spans="1:32" ht="13.5" customHeight="1" x14ac:dyDescent="0.15">
      <c r="A13" s="114" t="s">
        <v>8</v>
      </c>
      <c r="B13" s="115" t="s">
        <v>342</v>
      </c>
      <c r="C13" s="114" t="s">
        <v>343</v>
      </c>
      <c r="D13" s="116">
        <f>SUM(E13,+L13)</f>
        <v>317391</v>
      </c>
      <c r="E13" s="116">
        <f>+SUM(F13:I13,K13)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0</v>
      </c>
      <c r="L13" s="116">
        <v>317391</v>
      </c>
      <c r="M13" s="116">
        <f>SUM(N13,+U13)</f>
        <v>51880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51880</v>
      </c>
      <c r="V13" s="116">
        <f>+SUM(D13,M13)</f>
        <v>369271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0</v>
      </c>
      <c r="AD13" s="116">
        <f>+SUM(L13,U13)</f>
        <v>369271</v>
      </c>
      <c r="AE13" s="206" t="s">
        <v>325</v>
      </c>
    </row>
    <row r="14" spans="1:32" ht="13.5" customHeight="1" x14ac:dyDescent="0.15">
      <c r="A14" s="114" t="s">
        <v>8</v>
      </c>
      <c r="B14" s="115" t="s">
        <v>346</v>
      </c>
      <c r="C14" s="114" t="s">
        <v>347</v>
      </c>
      <c r="D14" s="116">
        <f>SUM(E14,+L14)</f>
        <v>283464</v>
      </c>
      <c r="E14" s="116">
        <f>+SUM(F14:I14,K14)</f>
        <v>65793</v>
      </c>
      <c r="F14" s="116">
        <v>0</v>
      </c>
      <c r="G14" s="116">
        <v>0</v>
      </c>
      <c r="H14" s="116">
        <v>0</v>
      </c>
      <c r="I14" s="116">
        <v>42419</v>
      </c>
      <c r="J14" s="116"/>
      <c r="K14" s="116">
        <v>23374</v>
      </c>
      <c r="L14" s="116">
        <v>217671</v>
      </c>
      <c r="M14" s="116">
        <f>SUM(N14,+U14)</f>
        <v>53469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53469</v>
      </c>
      <c r="V14" s="116">
        <f>+SUM(D14,M14)</f>
        <v>336933</v>
      </c>
      <c r="W14" s="116">
        <f>+SUM(E14,N14)</f>
        <v>65793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42419</v>
      </c>
      <c r="AB14" s="116">
        <f>+SUM(J14,S14)</f>
        <v>0</v>
      </c>
      <c r="AC14" s="116">
        <f>+SUM(K14,T14)</f>
        <v>23374</v>
      </c>
      <c r="AD14" s="116">
        <f>+SUM(L14,U14)</f>
        <v>271140</v>
      </c>
      <c r="AE14" s="206" t="s">
        <v>325</v>
      </c>
    </row>
    <row r="15" spans="1:32" ht="13.5" customHeight="1" x14ac:dyDescent="0.15">
      <c r="A15" s="114" t="s">
        <v>8</v>
      </c>
      <c r="B15" s="115" t="s">
        <v>348</v>
      </c>
      <c r="C15" s="114" t="s">
        <v>349</v>
      </c>
      <c r="D15" s="116">
        <f>SUM(E15,+L15)</f>
        <v>112478</v>
      </c>
      <c r="E15" s="116">
        <f>+SUM(F15:I15,K15)</f>
        <v>100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100</v>
      </c>
      <c r="L15" s="116">
        <v>112378</v>
      </c>
      <c r="M15" s="116">
        <f>SUM(N15,+U15)</f>
        <v>42016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42016</v>
      </c>
      <c r="V15" s="116">
        <f>+SUM(D15,M15)</f>
        <v>154494</v>
      </c>
      <c r="W15" s="116">
        <f>+SUM(E15,N15)</f>
        <v>100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100</v>
      </c>
      <c r="AD15" s="116">
        <f>+SUM(L15,U15)</f>
        <v>154394</v>
      </c>
      <c r="AE15" s="206" t="s">
        <v>325</v>
      </c>
    </row>
    <row r="16" spans="1:32" ht="13.5" customHeight="1" x14ac:dyDescent="0.15">
      <c r="A16" s="114" t="s">
        <v>8</v>
      </c>
      <c r="B16" s="115" t="s">
        <v>352</v>
      </c>
      <c r="C16" s="114" t="s">
        <v>353</v>
      </c>
      <c r="D16" s="116">
        <f>SUM(E16,+L16)</f>
        <v>286329</v>
      </c>
      <c r="E16" s="116">
        <f>+SUM(F16:I16,K16)</f>
        <v>1302</v>
      </c>
      <c r="F16" s="116">
        <v>0</v>
      </c>
      <c r="G16" s="116">
        <v>0</v>
      </c>
      <c r="H16" s="116">
        <v>0</v>
      </c>
      <c r="I16" s="116">
        <v>118</v>
      </c>
      <c r="J16" s="116"/>
      <c r="K16" s="116">
        <v>1184</v>
      </c>
      <c r="L16" s="116">
        <v>285027</v>
      </c>
      <c r="M16" s="116">
        <f>SUM(N16,+U16)</f>
        <v>63539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63539</v>
      </c>
      <c r="V16" s="116">
        <f>+SUM(D16,M16)</f>
        <v>349868</v>
      </c>
      <c r="W16" s="116">
        <f>+SUM(E16,N16)</f>
        <v>1302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118</v>
      </c>
      <c r="AB16" s="116">
        <f>+SUM(J16,S16)</f>
        <v>0</v>
      </c>
      <c r="AC16" s="116">
        <f>+SUM(K16,T16)</f>
        <v>1184</v>
      </c>
      <c r="AD16" s="116">
        <f>+SUM(L16,U16)</f>
        <v>348566</v>
      </c>
      <c r="AE16" s="206" t="s">
        <v>325</v>
      </c>
    </row>
    <row r="17" spans="1:31" ht="13.5" customHeight="1" x14ac:dyDescent="0.15">
      <c r="A17" s="114" t="s">
        <v>8</v>
      </c>
      <c r="B17" s="115" t="s">
        <v>354</v>
      </c>
      <c r="C17" s="114" t="s">
        <v>355</v>
      </c>
      <c r="D17" s="116">
        <f>SUM(E17,+L17)</f>
        <v>343691</v>
      </c>
      <c r="E17" s="116">
        <f>+SUM(F17:I17,K17)</f>
        <v>1086</v>
      </c>
      <c r="F17" s="116">
        <v>0</v>
      </c>
      <c r="G17" s="116">
        <v>670</v>
      </c>
      <c r="H17" s="116">
        <v>0</v>
      </c>
      <c r="I17" s="116">
        <v>0</v>
      </c>
      <c r="J17" s="116"/>
      <c r="K17" s="116">
        <v>416</v>
      </c>
      <c r="L17" s="116">
        <v>342605</v>
      </c>
      <c r="M17" s="116">
        <f>SUM(N17,+U17)</f>
        <v>43518</v>
      </c>
      <c r="N17" s="116">
        <f>+SUM(O17:R17,T17)</f>
        <v>92</v>
      </c>
      <c r="O17" s="116">
        <v>0</v>
      </c>
      <c r="P17" s="116">
        <v>92</v>
      </c>
      <c r="Q17" s="116">
        <v>0</v>
      </c>
      <c r="R17" s="116">
        <v>0</v>
      </c>
      <c r="S17" s="116"/>
      <c r="T17" s="116">
        <v>0</v>
      </c>
      <c r="U17" s="116">
        <v>43426</v>
      </c>
      <c r="V17" s="116">
        <f>+SUM(D17,M17)</f>
        <v>387209</v>
      </c>
      <c r="W17" s="116">
        <f>+SUM(E17,N17)</f>
        <v>1178</v>
      </c>
      <c r="X17" s="116">
        <f>+SUM(F17,O17)</f>
        <v>0</v>
      </c>
      <c r="Y17" s="116">
        <f>+SUM(G17,P17)</f>
        <v>762</v>
      </c>
      <c r="Z17" s="116">
        <f>+SUM(H17,Q17)</f>
        <v>0</v>
      </c>
      <c r="AA17" s="116">
        <f>+SUM(I17,R17)</f>
        <v>0</v>
      </c>
      <c r="AB17" s="116">
        <f>+SUM(J17,S17)</f>
        <v>0</v>
      </c>
      <c r="AC17" s="116">
        <f>+SUM(K17,T17)</f>
        <v>416</v>
      </c>
      <c r="AD17" s="116">
        <f>+SUM(L17,U17)</f>
        <v>386031</v>
      </c>
      <c r="AE17" s="206" t="s">
        <v>325</v>
      </c>
    </row>
    <row r="18" spans="1:31" ht="13.5" customHeight="1" x14ac:dyDescent="0.15">
      <c r="A18" s="114" t="s">
        <v>8</v>
      </c>
      <c r="B18" s="115" t="s">
        <v>356</v>
      </c>
      <c r="C18" s="114" t="s">
        <v>357</v>
      </c>
      <c r="D18" s="116">
        <f>SUM(E18,+L18)</f>
        <v>271429</v>
      </c>
      <c r="E18" s="116">
        <f>+SUM(F18:I18,K18)</f>
        <v>866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>
        <v>866</v>
      </c>
      <c r="L18" s="116">
        <v>270563</v>
      </c>
      <c r="M18" s="116">
        <f>SUM(N18,+U18)</f>
        <v>83059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83059</v>
      </c>
      <c r="V18" s="116">
        <f>+SUM(D18,M18)</f>
        <v>354488</v>
      </c>
      <c r="W18" s="116">
        <f>+SUM(E18,N18)</f>
        <v>866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0</v>
      </c>
      <c r="AC18" s="116">
        <f>+SUM(K18,T18)</f>
        <v>866</v>
      </c>
      <c r="AD18" s="116">
        <f>+SUM(L18,U18)</f>
        <v>353622</v>
      </c>
      <c r="AE18" s="206" t="s">
        <v>325</v>
      </c>
    </row>
    <row r="19" spans="1:31" ht="13.5" customHeight="1" x14ac:dyDescent="0.15">
      <c r="A19" s="114" t="s">
        <v>8</v>
      </c>
      <c r="B19" s="115" t="s">
        <v>358</v>
      </c>
      <c r="C19" s="114" t="s">
        <v>359</v>
      </c>
      <c r="D19" s="116">
        <f>SUM(E19,+L19)</f>
        <v>331812</v>
      </c>
      <c r="E19" s="116">
        <f>+SUM(F19:I19,K19)</f>
        <v>29400</v>
      </c>
      <c r="F19" s="116">
        <v>0</v>
      </c>
      <c r="G19" s="116">
        <v>0</v>
      </c>
      <c r="H19" s="116">
        <v>29400</v>
      </c>
      <c r="I19" s="116">
        <v>0</v>
      </c>
      <c r="J19" s="116"/>
      <c r="K19" s="116">
        <v>0</v>
      </c>
      <c r="L19" s="116">
        <v>302412</v>
      </c>
      <c r="M19" s="116">
        <f>SUM(N19,+U19)</f>
        <v>48291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48291</v>
      </c>
      <c r="V19" s="116">
        <f>+SUM(D19,M19)</f>
        <v>380103</v>
      </c>
      <c r="W19" s="116">
        <f>+SUM(E19,N19)</f>
        <v>29400</v>
      </c>
      <c r="X19" s="116">
        <f>+SUM(F19,O19)</f>
        <v>0</v>
      </c>
      <c r="Y19" s="116">
        <f>+SUM(G19,P19)</f>
        <v>0</v>
      </c>
      <c r="Z19" s="116">
        <f>+SUM(H19,Q19)</f>
        <v>29400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350703</v>
      </c>
      <c r="AE19" s="206" t="s">
        <v>325</v>
      </c>
    </row>
    <row r="20" spans="1:31" ht="13.5" customHeight="1" x14ac:dyDescent="0.15">
      <c r="A20" s="114" t="s">
        <v>8</v>
      </c>
      <c r="B20" s="115" t="s">
        <v>362</v>
      </c>
      <c r="C20" s="114" t="s">
        <v>363</v>
      </c>
      <c r="D20" s="116">
        <f>SUM(E20,+L20)</f>
        <v>216627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216627</v>
      </c>
      <c r="M20" s="116">
        <f>SUM(N20,+U20)</f>
        <v>47400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47400</v>
      </c>
      <c r="V20" s="116">
        <f>+SUM(D20,M20)</f>
        <v>264027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264027</v>
      </c>
      <c r="AE20" s="206" t="s">
        <v>325</v>
      </c>
    </row>
    <row r="21" spans="1:31" ht="13.5" customHeight="1" x14ac:dyDescent="0.15">
      <c r="A21" s="114" t="s">
        <v>8</v>
      </c>
      <c r="B21" s="115" t="s">
        <v>364</v>
      </c>
      <c r="C21" s="114" t="s">
        <v>365</v>
      </c>
      <c r="D21" s="116">
        <f>SUM(E21,+L21)</f>
        <v>127074</v>
      </c>
      <c r="E21" s="116">
        <f>+SUM(F21:I21,K21)</f>
        <v>21506</v>
      </c>
      <c r="F21" s="116">
        <v>0</v>
      </c>
      <c r="G21" s="116">
        <v>0</v>
      </c>
      <c r="H21" s="116">
        <v>0</v>
      </c>
      <c r="I21" s="116">
        <v>21241</v>
      </c>
      <c r="J21" s="116"/>
      <c r="K21" s="116">
        <v>265</v>
      </c>
      <c r="L21" s="116">
        <v>105568</v>
      </c>
      <c r="M21" s="116">
        <f>SUM(N21,+U21)</f>
        <v>20607</v>
      </c>
      <c r="N21" s="116">
        <f>+SUM(O21:R21,T21)</f>
        <v>312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312</v>
      </c>
      <c r="U21" s="116">
        <v>20295</v>
      </c>
      <c r="V21" s="116">
        <f>+SUM(D21,M21)</f>
        <v>147681</v>
      </c>
      <c r="W21" s="116">
        <f>+SUM(E21,N21)</f>
        <v>21818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21241</v>
      </c>
      <c r="AB21" s="116">
        <f>+SUM(J21,S21)</f>
        <v>0</v>
      </c>
      <c r="AC21" s="116">
        <f>+SUM(K21,T21)</f>
        <v>577</v>
      </c>
      <c r="AD21" s="116">
        <f>+SUM(L21,U21)</f>
        <v>125863</v>
      </c>
      <c r="AE21" s="206" t="s">
        <v>325</v>
      </c>
    </row>
    <row r="22" spans="1:31" ht="13.5" customHeight="1" x14ac:dyDescent="0.15">
      <c r="A22" s="114" t="s">
        <v>8</v>
      </c>
      <c r="B22" s="115" t="s">
        <v>366</v>
      </c>
      <c r="C22" s="114" t="s">
        <v>367</v>
      </c>
      <c r="D22" s="116">
        <f>SUM(E22,+L22)</f>
        <v>112397</v>
      </c>
      <c r="E22" s="116">
        <f>+SUM(F22:I22,K22)</f>
        <v>18688</v>
      </c>
      <c r="F22" s="116">
        <v>0</v>
      </c>
      <c r="G22" s="116">
        <v>0</v>
      </c>
      <c r="H22" s="116">
        <v>0</v>
      </c>
      <c r="I22" s="116">
        <v>16187</v>
      </c>
      <c r="J22" s="116"/>
      <c r="K22" s="116">
        <v>2501</v>
      </c>
      <c r="L22" s="116">
        <v>93709</v>
      </c>
      <c r="M22" s="116">
        <f>SUM(N22,+U22)</f>
        <v>18151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18151</v>
      </c>
      <c r="V22" s="116">
        <f>+SUM(D22,M22)</f>
        <v>130548</v>
      </c>
      <c r="W22" s="116">
        <f>+SUM(E22,N22)</f>
        <v>18688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16187</v>
      </c>
      <c r="AB22" s="116">
        <f>+SUM(J22,S22)</f>
        <v>0</v>
      </c>
      <c r="AC22" s="116">
        <f>+SUM(K22,T22)</f>
        <v>2501</v>
      </c>
      <c r="AD22" s="116">
        <f>+SUM(L22,U22)</f>
        <v>111860</v>
      </c>
      <c r="AE22" s="206" t="s">
        <v>325</v>
      </c>
    </row>
    <row r="23" spans="1:31" ht="13.5" customHeight="1" x14ac:dyDescent="0.15">
      <c r="A23" s="114" t="s">
        <v>8</v>
      </c>
      <c r="B23" s="115" t="s">
        <v>368</v>
      </c>
      <c r="C23" s="114" t="s">
        <v>369</v>
      </c>
      <c r="D23" s="116">
        <f>SUM(E23,+L23)</f>
        <v>100969</v>
      </c>
      <c r="E23" s="116">
        <f>+SUM(F23:I23,K23)</f>
        <v>30</v>
      </c>
      <c r="F23" s="116">
        <v>0</v>
      </c>
      <c r="G23" s="116">
        <v>0</v>
      </c>
      <c r="H23" s="116">
        <v>0</v>
      </c>
      <c r="I23" s="116">
        <v>0</v>
      </c>
      <c r="J23" s="116"/>
      <c r="K23" s="116">
        <v>30</v>
      </c>
      <c r="L23" s="116">
        <v>100939</v>
      </c>
      <c r="M23" s="116">
        <f>SUM(N23,+U23)</f>
        <v>36345</v>
      </c>
      <c r="N23" s="116">
        <f>+SUM(O23:R23,T23)</f>
        <v>30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30</v>
      </c>
      <c r="U23" s="116">
        <v>36315</v>
      </c>
      <c r="V23" s="116">
        <f>+SUM(D23,M23)</f>
        <v>137314</v>
      </c>
      <c r="W23" s="116">
        <f>+SUM(E23,N23)</f>
        <v>60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0</v>
      </c>
      <c r="AC23" s="116">
        <f>+SUM(K23,T23)</f>
        <v>60</v>
      </c>
      <c r="AD23" s="116">
        <f>+SUM(L23,U23)</f>
        <v>137254</v>
      </c>
      <c r="AE23" s="206" t="s">
        <v>325</v>
      </c>
    </row>
    <row r="24" spans="1:31" ht="13.5" customHeight="1" x14ac:dyDescent="0.15">
      <c r="A24" s="114" t="s">
        <v>8</v>
      </c>
      <c r="B24" s="115" t="s">
        <v>370</v>
      </c>
      <c r="C24" s="114" t="s">
        <v>371</v>
      </c>
      <c r="D24" s="116">
        <f>SUM(E24,+L24)</f>
        <v>78673</v>
      </c>
      <c r="E24" s="116">
        <f>+SUM(F24:I24,K24)</f>
        <v>25</v>
      </c>
      <c r="F24" s="116">
        <v>0</v>
      </c>
      <c r="G24" s="116">
        <v>0</v>
      </c>
      <c r="H24" s="116">
        <v>0</v>
      </c>
      <c r="I24" s="116">
        <v>25</v>
      </c>
      <c r="J24" s="116"/>
      <c r="K24" s="116">
        <v>0</v>
      </c>
      <c r="L24" s="116">
        <v>78648</v>
      </c>
      <c r="M24" s="116">
        <f>SUM(N24,+U24)</f>
        <v>17578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17578</v>
      </c>
      <c r="V24" s="116">
        <f>+SUM(D24,M24)</f>
        <v>96251</v>
      </c>
      <c r="W24" s="116">
        <f>+SUM(E24,N24)</f>
        <v>25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25</v>
      </c>
      <c r="AB24" s="116">
        <f>+SUM(J24,S24)</f>
        <v>0</v>
      </c>
      <c r="AC24" s="116">
        <f>+SUM(K24,T24)</f>
        <v>0</v>
      </c>
      <c r="AD24" s="116">
        <f>+SUM(L24,U24)</f>
        <v>96226</v>
      </c>
      <c r="AE24" s="206" t="s">
        <v>325</v>
      </c>
    </row>
    <row r="25" spans="1:31" ht="13.5" customHeight="1" x14ac:dyDescent="0.15">
      <c r="A25" s="114" t="s">
        <v>8</v>
      </c>
      <c r="B25" s="115" t="s">
        <v>372</v>
      </c>
      <c r="C25" s="114" t="s">
        <v>373</v>
      </c>
      <c r="D25" s="116">
        <f>SUM(E25,+L25)</f>
        <v>83427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83427</v>
      </c>
      <c r="M25" s="116">
        <f>SUM(N25,+U25)</f>
        <v>26485</v>
      </c>
      <c r="N25" s="116">
        <f>+SUM(O25:R25,T25)</f>
        <v>11</v>
      </c>
      <c r="O25" s="116">
        <v>0</v>
      </c>
      <c r="P25" s="116">
        <v>0</v>
      </c>
      <c r="Q25" s="116">
        <v>0</v>
      </c>
      <c r="R25" s="116">
        <v>11</v>
      </c>
      <c r="S25" s="116"/>
      <c r="T25" s="116">
        <v>0</v>
      </c>
      <c r="U25" s="116">
        <v>26474</v>
      </c>
      <c r="V25" s="116">
        <f>+SUM(D25,M25)</f>
        <v>109912</v>
      </c>
      <c r="W25" s="116">
        <f>+SUM(E25,N25)</f>
        <v>11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11</v>
      </c>
      <c r="AB25" s="116">
        <f>+SUM(J25,S25)</f>
        <v>0</v>
      </c>
      <c r="AC25" s="116">
        <f>+SUM(K25,T25)</f>
        <v>0</v>
      </c>
      <c r="AD25" s="116">
        <f>+SUM(L25,U25)</f>
        <v>109901</v>
      </c>
      <c r="AE25" s="206" t="s">
        <v>325</v>
      </c>
    </row>
    <row r="26" spans="1:31" ht="13.5" customHeight="1" x14ac:dyDescent="0.15">
      <c r="A26" s="114" t="s">
        <v>8</v>
      </c>
      <c r="B26" s="115" t="s">
        <v>374</v>
      </c>
      <c r="C26" s="114" t="s">
        <v>375</v>
      </c>
      <c r="D26" s="116">
        <f>SUM(E26,+L26)</f>
        <v>58532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0</v>
      </c>
      <c r="L26" s="116">
        <v>58532</v>
      </c>
      <c r="M26" s="116">
        <f>SUM(N26,+U26)</f>
        <v>22505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22505</v>
      </c>
      <c r="V26" s="116">
        <f>+SUM(D26,M26)</f>
        <v>81037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0</v>
      </c>
      <c r="AD26" s="116">
        <f>+SUM(L26,U26)</f>
        <v>81037</v>
      </c>
      <c r="AE26" s="206" t="s">
        <v>325</v>
      </c>
    </row>
    <row r="27" spans="1:31" ht="13.5" customHeight="1" x14ac:dyDescent="0.15">
      <c r="A27" s="114" t="s">
        <v>8</v>
      </c>
      <c r="B27" s="115" t="s">
        <v>376</v>
      </c>
      <c r="C27" s="114" t="s">
        <v>377</v>
      </c>
      <c r="D27" s="116">
        <f>SUM(E27,+L27)</f>
        <v>165906</v>
      </c>
      <c r="E27" s="116">
        <f>+SUM(F27:I27,K27)</f>
        <v>14700</v>
      </c>
      <c r="F27" s="116">
        <v>0</v>
      </c>
      <c r="G27" s="116">
        <v>0</v>
      </c>
      <c r="H27" s="116">
        <v>14700</v>
      </c>
      <c r="I27" s="116">
        <v>0</v>
      </c>
      <c r="J27" s="116"/>
      <c r="K27" s="116">
        <v>0</v>
      </c>
      <c r="L27" s="116">
        <v>151206</v>
      </c>
      <c r="M27" s="116">
        <f>SUM(N27,+U27)</f>
        <v>24146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24146</v>
      </c>
      <c r="V27" s="116">
        <f>+SUM(D27,M27)</f>
        <v>190052</v>
      </c>
      <c r="W27" s="116">
        <f>+SUM(E27,N27)</f>
        <v>14700</v>
      </c>
      <c r="X27" s="116">
        <f>+SUM(F27,O27)</f>
        <v>0</v>
      </c>
      <c r="Y27" s="116">
        <f>+SUM(G27,P27)</f>
        <v>0</v>
      </c>
      <c r="Z27" s="116">
        <f>+SUM(H27,Q27)</f>
        <v>14700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175352</v>
      </c>
      <c r="AE27" s="206" t="s">
        <v>325</v>
      </c>
    </row>
    <row r="28" spans="1:31" ht="13.5" customHeight="1" x14ac:dyDescent="0.15">
      <c r="A28" s="114" t="s">
        <v>8</v>
      </c>
      <c r="B28" s="115" t="s">
        <v>378</v>
      </c>
      <c r="C28" s="114" t="s">
        <v>379</v>
      </c>
      <c r="D28" s="116">
        <f>SUM(E28,+L28)</f>
        <v>99446</v>
      </c>
      <c r="E28" s="116">
        <f>+SUM(F28:I28,K28)</f>
        <v>8060</v>
      </c>
      <c r="F28" s="116">
        <v>0</v>
      </c>
      <c r="G28" s="116">
        <v>0</v>
      </c>
      <c r="H28" s="116">
        <v>0</v>
      </c>
      <c r="I28" s="116">
        <v>8060</v>
      </c>
      <c r="J28" s="116"/>
      <c r="K28" s="116">
        <v>0</v>
      </c>
      <c r="L28" s="116">
        <v>91386</v>
      </c>
      <c r="M28" s="116">
        <f>SUM(N28,+U28)</f>
        <v>24863</v>
      </c>
      <c r="N28" s="116">
        <f>+SUM(O28:R28,T28)</f>
        <v>1190</v>
      </c>
      <c r="O28" s="116">
        <v>548</v>
      </c>
      <c r="P28" s="116">
        <v>642</v>
      </c>
      <c r="Q28" s="116">
        <v>0</v>
      </c>
      <c r="R28" s="116">
        <v>0</v>
      </c>
      <c r="S28" s="116"/>
      <c r="T28" s="116">
        <v>0</v>
      </c>
      <c r="U28" s="116">
        <v>23673</v>
      </c>
      <c r="V28" s="116">
        <f>+SUM(D28,M28)</f>
        <v>124309</v>
      </c>
      <c r="W28" s="116">
        <f>+SUM(E28,N28)</f>
        <v>9250</v>
      </c>
      <c r="X28" s="116">
        <f>+SUM(F28,O28)</f>
        <v>548</v>
      </c>
      <c r="Y28" s="116">
        <f>+SUM(G28,P28)</f>
        <v>642</v>
      </c>
      <c r="Z28" s="116">
        <f>+SUM(H28,Q28)</f>
        <v>0</v>
      </c>
      <c r="AA28" s="116">
        <f>+SUM(I28,R28)</f>
        <v>8060</v>
      </c>
      <c r="AB28" s="116">
        <f>+SUM(J28,S28)</f>
        <v>0</v>
      </c>
      <c r="AC28" s="116">
        <f>+SUM(K28,T28)</f>
        <v>0</v>
      </c>
      <c r="AD28" s="116">
        <f>+SUM(L28,U28)</f>
        <v>115059</v>
      </c>
      <c r="AE28" s="206" t="s">
        <v>325</v>
      </c>
    </row>
    <row r="29" spans="1:31" ht="13.5" customHeight="1" x14ac:dyDescent="0.15">
      <c r="A29" s="114" t="s">
        <v>8</v>
      </c>
      <c r="B29" s="115" t="s">
        <v>380</v>
      </c>
      <c r="C29" s="114" t="s">
        <v>381</v>
      </c>
      <c r="D29" s="116">
        <f>SUM(E29,+L29)</f>
        <v>183774</v>
      </c>
      <c r="E29" s="116">
        <f>+SUM(F29:I29,K29)</f>
        <v>17830</v>
      </c>
      <c r="F29" s="116">
        <v>0</v>
      </c>
      <c r="G29" s="116">
        <v>0</v>
      </c>
      <c r="H29" s="116">
        <v>0</v>
      </c>
      <c r="I29" s="116">
        <v>17650</v>
      </c>
      <c r="J29" s="116"/>
      <c r="K29" s="116">
        <v>180</v>
      </c>
      <c r="L29" s="116">
        <v>165944</v>
      </c>
      <c r="M29" s="116">
        <f>SUM(N29,+U29)</f>
        <v>41695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41695</v>
      </c>
      <c r="V29" s="116">
        <f>+SUM(D29,M29)</f>
        <v>225469</v>
      </c>
      <c r="W29" s="116">
        <f>+SUM(E29,N29)</f>
        <v>17830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17650</v>
      </c>
      <c r="AB29" s="116">
        <f>+SUM(J29,S29)</f>
        <v>0</v>
      </c>
      <c r="AC29" s="116">
        <f>+SUM(K29,T29)</f>
        <v>180</v>
      </c>
      <c r="AD29" s="116">
        <f>+SUM(L29,U29)</f>
        <v>207639</v>
      </c>
      <c r="AE29" s="206" t="s">
        <v>325</v>
      </c>
    </row>
    <row r="30" spans="1:31" ht="13.5" customHeight="1" x14ac:dyDescent="0.15">
      <c r="A30" s="114" t="s">
        <v>8</v>
      </c>
      <c r="B30" s="115" t="s">
        <v>382</v>
      </c>
      <c r="C30" s="114" t="s">
        <v>383</v>
      </c>
      <c r="D30" s="116">
        <f>SUM(E30,+L30)</f>
        <v>102489</v>
      </c>
      <c r="E30" s="116">
        <f>+SUM(F30:I30,K30)</f>
        <v>7366</v>
      </c>
      <c r="F30" s="116">
        <v>0</v>
      </c>
      <c r="G30" s="116">
        <v>0</v>
      </c>
      <c r="H30" s="116">
        <v>0</v>
      </c>
      <c r="I30" s="116">
        <v>7326</v>
      </c>
      <c r="J30" s="116"/>
      <c r="K30" s="116">
        <v>40</v>
      </c>
      <c r="L30" s="116">
        <v>95123</v>
      </c>
      <c r="M30" s="116">
        <f>SUM(N30,+U30)</f>
        <v>11836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11836</v>
      </c>
      <c r="V30" s="116">
        <f>+SUM(D30,M30)</f>
        <v>114325</v>
      </c>
      <c r="W30" s="116">
        <f>+SUM(E30,N30)</f>
        <v>7366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7326</v>
      </c>
      <c r="AB30" s="116">
        <f>+SUM(J30,S30)</f>
        <v>0</v>
      </c>
      <c r="AC30" s="116">
        <f>+SUM(K30,T30)</f>
        <v>40</v>
      </c>
      <c r="AD30" s="116">
        <f>+SUM(L30,U30)</f>
        <v>106959</v>
      </c>
      <c r="AE30" s="206" t="s">
        <v>325</v>
      </c>
    </row>
    <row r="31" spans="1:31" ht="13.5" customHeight="1" x14ac:dyDescent="0.15">
      <c r="A31" s="114" t="s">
        <v>8</v>
      </c>
      <c r="B31" s="115" t="s">
        <v>384</v>
      </c>
      <c r="C31" s="114" t="s">
        <v>385</v>
      </c>
      <c r="D31" s="116">
        <f>SUM(E31,+L31)</f>
        <v>113627</v>
      </c>
      <c r="E31" s="116">
        <f>+SUM(F31:I31,K31)</f>
        <v>10027</v>
      </c>
      <c r="F31" s="116">
        <v>0</v>
      </c>
      <c r="G31" s="116">
        <v>0</v>
      </c>
      <c r="H31" s="116">
        <v>0</v>
      </c>
      <c r="I31" s="116">
        <v>10027</v>
      </c>
      <c r="J31" s="116"/>
      <c r="K31" s="116">
        <v>0</v>
      </c>
      <c r="L31" s="116">
        <v>103600</v>
      </c>
      <c r="M31" s="116">
        <f>SUM(N31,+U31)</f>
        <v>49391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49391</v>
      </c>
      <c r="V31" s="116">
        <f>+SUM(D31,M31)</f>
        <v>163018</v>
      </c>
      <c r="W31" s="116">
        <f>+SUM(E31,N31)</f>
        <v>10027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10027</v>
      </c>
      <c r="AB31" s="116">
        <f>+SUM(J31,S31)</f>
        <v>0</v>
      </c>
      <c r="AC31" s="116">
        <f>+SUM(K31,T31)</f>
        <v>0</v>
      </c>
      <c r="AD31" s="116">
        <f>+SUM(L31,U31)</f>
        <v>152991</v>
      </c>
      <c r="AE31" s="206" t="s">
        <v>325</v>
      </c>
    </row>
    <row r="32" spans="1:31" ht="13.5" customHeight="1" x14ac:dyDescent="0.15">
      <c r="A32" s="114" t="s">
        <v>8</v>
      </c>
      <c r="B32" s="115" t="s">
        <v>386</v>
      </c>
      <c r="C32" s="114" t="s">
        <v>387</v>
      </c>
      <c r="D32" s="116">
        <f>SUM(E32,+L32)</f>
        <v>62936</v>
      </c>
      <c r="E32" s="116">
        <f>+SUM(F32:I32,K32)</f>
        <v>4929</v>
      </c>
      <c r="F32" s="116">
        <v>0</v>
      </c>
      <c r="G32" s="116">
        <v>0</v>
      </c>
      <c r="H32" s="116">
        <v>0</v>
      </c>
      <c r="I32" s="116">
        <v>4774</v>
      </c>
      <c r="J32" s="116"/>
      <c r="K32" s="116">
        <v>155</v>
      </c>
      <c r="L32" s="116">
        <v>58007</v>
      </c>
      <c r="M32" s="116">
        <f>SUM(N32,+U32)</f>
        <v>8973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8973</v>
      </c>
      <c r="V32" s="116">
        <f>+SUM(D32,M32)</f>
        <v>71909</v>
      </c>
      <c r="W32" s="116">
        <f>+SUM(E32,N32)</f>
        <v>4929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4774</v>
      </c>
      <c r="AB32" s="116">
        <f>+SUM(J32,S32)</f>
        <v>0</v>
      </c>
      <c r="AC32" s="116">
        <f>+SUM(K32,T32)</f>
        <v>155</v>
      </c>
      <c r="AD32" s="116">
        <f>+SUM(L32,U32)</f>
        <v>66980</v>
      </c>
      <c r="AE32" s="206" t="s">
        <v>325</v>
      </c>
    </row>
    <row r="33" spans="1:31" ht="13.5" customHeight="1" x14ac:dyDescent="0.15">
      <c r="A33" s="114" t="s">
        <v>8</v>
      </c>
      <c r="B33" s="115" t="s">
        <v>388</v>
      </c>
      <c r="C33" s="114" t="s">
        <v>389</v>
      </c>
      <c r="D33" s="116">
        <f>SUM(E33,+L33)</f>
        <v>51537</v>
      </c>
      <c r="E33" s="116">
        <f>+SUM(F33:I33,K33)</f>
        <v>4886</v>
      </c>
      <c r="F33" s="116">
        <v>0</v>
      </c>
      <c r="G33" s="116">
        <v>0</v>
      </c>
      <c r="H33" s="116">
        <v>0</v>
      </c>
      <c r="I33" s="116">
        <v>4886</v>
      </c>
      <c r="J33" s="116"/>
      <c r="K33" s="116">
        <v>0</v>
      </c>
      <c r="L33" s="116">
        <v>46651</v>
      </c>
      <c r="M33" s="116">
        <f>SUM(N33,+U33)</f>
        <v>25574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25574</v>
      </c>
      <c r="V33" s="116">
        <f>+SUM(D33,M33)</f>
        <v>77111</v>
      </c>
      <c r="W33" s="116">
        <f>+SUM(E33,N33)</f>
        <v>4886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4886</v>
      </c>
      <c r="AB33" s="116">
        <f>+SUM(J33,S33)</f>
        <v>0</v>
      </c>
      <c r="AC33" s="116">
        <f>+SUM(K33,T33)</f>
        <v>0</v>
      </c>
      <c r="AD33" s="116">
        <f>+SUM(L33,U33)</f>
        <v>72225</v>
      </c>
      <c r="AE33" s="206" t="s">
        <v>325</v>
      </c>
    </row>
    <row r="34" spans="1:31" ht="13.5" customHeight="1" x14ac:dyDescent="0.15">
      <c r="A34" s="114" t="s">
        <v>8</v>
      </c>
      <c r="B34" s="115" t="s">
        <v>391</v>
      </c>
      <c r="C34" s="114" t="s">
        <v>392</v>
      </c>
      <c r="D34" s="116">
        <f>SUM(E34,+L34)</f>
        <v>78425</v>
      </c>
      <c r="E34" s="116">
        <f>+SUM(F34:I34,K34)</f>
        <v>5892</v>
      </c>
      <c r="F34" s="116">
        <v>0</v>
      </c>
      <c r="G34" s="116">
        <v>0</v>
      </c>
      <c r="H34" s="116">
        <v>0</v>
      </c>
      <c r="I34" s="116">
        <v>5892</v>
      </c>
      <c r="J34" s="116"/>
      <c r="K34" s="116">
        <v>0</v>
      </c>
      <c r="L34" s="116">
        <v>72533</v>
      </c>
      <c r="M34" s="116">
        <f>SUM(N34,+U34)</f>
        <v>21812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21812</v>
      </c>
      <c r="V34" s="116">
        <f>+SUM(D34,M34)</f>
        <v>100237</v>
      </c>
      <c r="W34" s="116">
        <f>+SUM(E34,N34)</f>
        <v>5892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5892</v>
      </c>
      <c r="AB34" s="116">
        <f>+SUM(J34,S34)</f>
        <v>0</v>
      </c>
      <c r="AC34" s="116">
        <f>+SUM(K34,T34)</f>
        <v>0</v>
      </c>
      <c r="AD34" s="116">
        <f>+SUM(L34,U34)</f>
        <v>94345</v>
      </c>
      <c r="AE34" s="206" t="s">
        <v>325</v>
      </c>
    </row>
    <row r="35" spans="1:31" ht="13.5" customHeight="1" x14ac:dyDescent="0.15">
      <c r="A35" s="114" t="s">
        <v>8</v>
      </c>
      <c r="B35" s="115" t="s">
        <v>393</v>
      </c>
      <c r="C35" s="114" t="s">
        <v>394</v>
      </c>
      <c r="D35" s="116">
        <f>SUM(E35,+L35)</f>
        <v>166600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0</v>
      </c>
      <c r="L35" s="116">
        <v>166600</v>
      </c>
      <c r="M35" s="116">
        <f>SUM(N35,+U35)</f>
        <v>29545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29545</v>
      </c>
      <c r="V35" s="116">
        <f>+SUM(D35,M35)</f>
        <v>196145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196145</v>
      </c>
      <c r="AE35" s="206" t="s">
        <v>325</v>
      </c>
    </row>
    <row r="36" spans="1:31" ht="13.5" customHeight="1" x14ac:dyDescent="0.15">
      <c r="A36" s="114" t="s">
        <v>8</v>
      </c>
      <c r="B36" s="115" t="s">
        <v>395</v>
      </c>
      <c r="C36" s="114" t="s">
        <v>396</v>
      </c>
      <c r="D36" s="116">
        <f>SUM(E36,+L36)</f>
        <v>125208</v>
      </c>
      <c r="E36" s="116">
        <f>+SUM(F36:I36,K36)</f>
        <v>5661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5661</v>
      </c>
      <c r="L36" s="116">
        <v>119547</v>
      </c>
      <c r="M36" s="116">
        <f>SUM(N36,+U36)</f>
        <v>40608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40608</v>
      </c>
      <c r="V36" s="116">
        <f>+SUM(D36,M36)</f>
        <v>165816</v>
      </c>
      <c r="W36" s="116">
        <f>+SUM(E36,N36)</f>
        <v>5661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5661</v>
      </c>
      <c r="AD36" s="116">
        <f>+SUM(L36,U36)</f>
        <v>160155</v>
      </c>
      <c r="AE36" s="206" t="s">
        <v>325</v>
      </c>
    </row>
    <row r="37" spans="1:31" ht="13.5" customHeight="1" x14ac:dyDescent="0.15">
      <c r="A37" s="114" t="s">
        <v>8</v>
      </c>
      <c r="B37" s="115" t="s">
        <v>397</v>
      </c>
      <c r="C37" s="114" t="s">
        <v>398</v>
      </c>
      <c r="D37" s="116">
        <f>SUM(E37,+L37)</f>
        <v>88146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88146</v>
      </c>
      <c r="M37" s="116">
        <f>SUM(N37,+U37)</f>
        <v>18261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18261</v>
      </c>
      <c r="V37" s="116">
        <f>+SUM(D37,M37)</f>
        <v>106407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106407</v>
      </c>
      <c r="AE37" s="206" t="s">
        <v>325</v>
      </c>
    </row>
    <row r="38" spans="1:31" ht="13.5" customHeight="1" x14ac:dyDescent="0.15">
      <c r="A38" s="114" t="s">
        <v>8</v>
      </c>
      <c r="B38" s="115" t="s">
        <v>399</v>
      </c>
      <c r="C38" s="114" t="s">
        <v>400</v>
      </c>
      <c r="D38" s="116">
        <f>SUM(E38,+L38)</f>
        <v>97608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97608</v>
      </c>
      <c r="M38" s="116">
        <f>SUM(N38,+U38)</f>
        <v>26049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26049</v>
      </c>
      <c r="V38" s="116">
        <f>+SUM(D38,M38)</f>
        <v>123657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123657</v>
      </c>
      <c r="AE38" s="206" t="s">
        <v>325</v>
      </c>
    </row>
    <row r="39" spans="1:31" ht="13.5" customHeight="1" x14ac:dyDescent="0.15">
      <c r="A39" s="114" t="s">
        <v>8</v>
      </c>
      <c r="B39" s="115" t="s">
        <v>401</v>
      </c>
      <c r="C39" s="114" t="s">
        <v>402</v>
      </c>
      <c r="D39" s="116">
        <f>SUM(E39,+L39)</f>
        <v>62731</v>
      </c>
      <c r="E39" s="116">
        <f>+SUM(F39:I39,K39)</f>
        <v>20</v>
      </c>
      <c r="F39" s="116">
        <v>0</v>
      </c>
      <c r="G39" s="116">
        <v>0</v>
      </c>
      <c r="H39" s="116">
        <v>0</v>
      </c>
      <c r="I39" s="116">
        <v>20</v>
      </c>
      <c r="J39" s="116"/>
      <c r="K39" s="116">
        <v>0</v>
      </c>
      <c r="L39" s="116">
        <v>62711</v>
      </c>
      <c r="M39" s="116">
        <f>SUM(N39,+U39)</f>
        <v>28112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28112</v>
      </c>
      <c r="V39" s="116">
        <f>+SUM(D39,M39)</f>
        <v>90843</v>
      </c>
      <c r="W39" s="116">
        <f>+SUM(E39,N39)</f>
        <v>20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20</v>
      </c>
      <c r="AB39" s="116">
        <f>+SUM(J39,S39)</f>
        <v>0</v>
      </c>
      <c r="AC39" s="116">
        <f>+SUM(K39,T39)</f>
        <v>0</v>
      </c>
      <c r="AD39" s="116">
        <f>+SUM(L39,U39)</f>
        <v>90823</v>
      </c>
      <c r="AE39" s="206" t="s">
        <v>325</v>
      </c>
    </row>
    <row r="40" spans="1:31" ht="13.5" customHeight="1" x14ac:dyDescent="0.15">
      <c r="A40" s="114" t="s">
        <v>8</v>
      </c>
      <c r="B40" s="115" t="s">
        <v>403</v>
      </c>
      <c r="C40" s="114" t="s">
        <v>404</v>
      </c>
      <c r="D40" s="116">
        <f>SUM(E40,+L40)</f>
        <v>60478</v>
      </c>
      <c r="E40" s="116">
        <f>+SUM(F40:I40,K40)</f>
        <v>7</v>
      </c>
      <c r="F40" s="116">
        <v>0</v>
      </c>
      <c r="G40" s="116">
        <v>0</v>
      </c>
      <c r="H40" s="116">
        <v>0</v>
      </c>
      <c r="I40" s="116">
        <v>7</v>
      </c>
      <c r="J40" s="116"/>
      <c r="K40" s="116">
        <v>0</v>
      </c>
      <c r="L40" s="116">
        <v>60471</v>
      </c>
      <c r="M40" s="116">
        <f>SUM(N40,+U40)</f>
        <v>8039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8039</v>
      </c>
      <c r="V40" s="116">
        <f>+SUM(D40,M40)</f>
        <v>68517</v>
      </c>
      <c r="W40" s="116">
        <f>+SUM(E40,N40)</f>
        <v>7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7</v>
      </c>
      <c r="AB40" s="116">
        <f>+SUM(J40,S40)</f>
        <v>0</v>
      </c>
      <c r="AC40" s="116">
        <f>+SUM(K40,T40)</f>
        <v>0</v>
      </c>
      <c r="AD40" s="116">
        <f>+SUM(L40,U40)</f>
        <v>68510</v>
      </c>
      <c r="AE40" s="206" t="s">
        <v>325</v>
      </c>
    </row>
    <row r="41" spans="1:31" ht="13.5" customHeight="1" x14ac:dyDescent="0.15">
      <c r="A41" s="114" t="s">
        <v>8</v>
      </c>
      <c r="B41" s="115" t="s">
        <v>405</v>
      </c>
      <c r="C41" s="114" t="s">
        <v>406</v>
      </c>
      <c r="D41" s="116">
        <f>SUM(E41,+L41)</f>
        <v>184814</v>
      </c>
      <c r="E41" s="116">
        <f>+SUM(F41:I41,K41)</f>
        <v>90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90</v>
      </c>
      <c r="L41" s="116">
        <v>184724</v>
      </c>
      <c r="M41" s="116">
        <f>SUM(N41,+U41)</f>
        <v>12882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12882</v>
      </c>
      <c r="V41" s="116">
        <f>+SUM(D41,M41)</f>
        <v>197696</v>
      </c>
      <c r="W41" s="116">
        <f>+SUM(E41,N41)</f>
        <v>90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90</v>
      </c>
      <c r="AD41" s="116">
        <f>+SUM(L41,U41)</f>
        <v>197606</v>
      </c>
      <c r="AE41" s="206" t="s">
        <v>325</v>
      </c>
    </row>
    <row r="42" spans="1:31" ht="13.5" customHeight="1" x14ac:dyDescent="0.15">
      <c r="A42" s="114" t="s">
        <v>8</v>
      </c>
      <c r="B42" s="115" t="s">
        <v>407</v>
      </c>
      <c r="C42" s="114" t="s">
        <v>408</v>
      </c>
      <c r="D42" s="116">
        <f>SUM(E42,+L42)</f>
        <v>103944</v>
      </c>
      <c r="E42" s="116">
        <f>+SUM(F42:I42,K42)</f>
        <v>1580</v>
      </c>
      <c r="F42" s="116">
        <v>0</v>
      </c>
      <c r="G42" s="116">
        <v>0</v>
      </c>
      <c r="H42" s="116">
        <v>0</v>
      </c>
      <c r="I42" s="116">
        <v>485</v>
      </c>
      <c r="J42" s="116"/>
      <c r="K42" s="116">
        <v>1095</v>
      </c>
      <c r="L42" s="116">
        <v>102364</v>
      </c>
      <c r="M42" s="116">
        <f>SUM(N42,+U42)</f>
        <v>15642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15642</v>
      </c>
      <c r="V42" s="116">
        <f>+SUM(D42,M42)</f>
        <v>119586</v>
      </c>
      <c r="W42" s="116">
        <f>+SUM(E42,N42)</f>
        <v>1580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485</v>
      </c>
      <c r="AB42" s="116">
        <f>+SUM(J42,S42)</f>
        <v>0</v>
      </c>
      <c r="AC42" s="116">
        <f>+SUM(K42,T42)</f>
        <v>1095</v>
      </c>
      <c r="AD42" s="116">
        <f>+SUM(L42,U42)</f>
        <v>118006</v>
      </c>
      <c r="AE42" s="206" t="s">
        <v>325</v>
      </c>
    </row>
    <row r="43" spans="1:31" ht="13.5" customHeight="1" x14ac:dyDescent="0.15">
      <c r="A43" s="114" t="s">
        <v>8</v>
      </c>
      <c r="B43" s="115" t="s">
        <v>350</v>
      </c>
      <c r="C43" s="114" t="s">
        <v>351</v>
      </c>
      <c r="D43" s="116">
        <f>SUM(E43,+L43)</f>
        <v>785829</v>
      </c>
      <c r="E43" s="116">
        <f>+SUM(F43:I43,K43)</f>
        <v>318669</v>
      </c>
      <c r="F43" s="116">
        <v>475</v>
      </c>
      <c r="G43" s="116">
        <v>0</v>
      </c>
      <c r="H43" s="116">
        <v>24800</v>
      </c>
      <c r="I43" s="116">
        <v>285700</v>
      </c>
      <c r="J43" s="116">
        <v>745935</v>
      </c>
      <c r="K43" s="116">
        <v>7694</v>
      </c>
      <c r="L43" s="116">
        <v>467160</v>
      </c>
      <c r="M43" s="116">
        <f>SUM(N43,+U43)</f>
        <v>188117</v>
      </c>
      <c r="N43" s="116">
        <f>+SUM(O43:R43,T43)</f>
        <v>166324</v>
      </c>
      <c r="O43" s="116">
        <v>0</v>
      </c>
      <c r="P43" s="116">
        <v>0</v>
      </c>
      <c r="Q43" s="116">
        <v>0</v>
      </c>
      <c r="R43" s="116">
        <v>166324</v>
      </c>
      <c r="S43" s="116">
        <v>197948</v>
      </c>
      <c r="T43" s="116">
        <v>0</v>
      </c>
      <c r="U43" s="116">
        <v>21793</v>
      </c>
      <c r="V43" s="116">
        <f>+SUM(D43,M43)</f>
        <v>973946</v>
      </c>
      <c r="W43" s="116">
        <f>+SUM(E43,N43)</f>
        <v>484993</v>
      </c>
      <c r="X43" s="116">
        <f>+SUM(F43,O43)</f>
        <v>475</v>
      </c>
      <c r="Y43" s="116">
        <f>+SUM(G43,P43)</f>
        <v>0</v>
      </c>
      <c r="Z43" s="116">
        <f>+SUM(H43,Q43)</f>
        <v>24800</v>
      </c>
      <c r="AA43" s="116">
        <f>+SUM(I43,R43)</f>
        <v>452024</v>
      </c>
      <c r="AB43" s="116">
        <f>+SUM(J43,S43)</f>
        <v>943883</v>
      </c>
      <c r="AC43" s="116">
        <f>+SUM(K43,T43)</f>
        <v>7694</v>
      </c>
      <c r="AD43" s="116">
        <f>+SUM(L43,U43)</f>
        <v>488953</v>
      </c>
      <c r="AE43" s="206" t="s">
        <v>325</v>
      </c>
    </row>
    <row r="44" spans="1:31" ht="13.5" customHeight="1" x14ac:dyDescent="0.15">
      <c r="A44" s="114" t="s">
        <v>8</v>
      </c>
      <c r="B44" s="115" t="s">
        <v>326</v>
      </c>
      <c r="C44" s="114" t="s">
        <v>327</v>
      </c>
      <c r="D44" s="116">
        <f>SUM(E44,+L44)</f>
        <v>867162</v>
      </c>
      <c r="E44" s="116">
        <f>+SUM(F44:I44,K44)</f>
        <v>867162</v>
      </c>
      <c r="F44" s="116">
        <v>0</v>
      </c>
      <c r="G44" s="116">
        <v>0</v>
      </c>
      <c r="H44" s="116">
        <v>72700</v>
      </c>
      <c r="I44" s="116">
        <v>341163</v>
      </c>
      <c r="J44" s="116">
        <v>1045708</v>
      </c>
      <c r="K44" s="116">
        <v>453299</v>
      </c>
      <c r="L44" s="116">
        <v>0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200120</v>
      </c>
      <c r="T44" s="116">
        <v>0</v>
      </c>
      <c r="U44" s="116">
        <v>0</v>
      </c>
      <c r="V44" s="116">
        <f>+SUM(D44,M44)</f>
        <v>867162</v>
      </c>
      <c r="W44" s="116">
        <f>+SUM(E44,N44)</f>
        <v>867162</v>
      </c>
      <c r="X44" s="116">
        <f>+SUM(F44,O44)</f>
        <v>0</v>
      </c>
      <c r="Y44" s="116">
        <f>+SUM(G44,P44)</f>
        <v>0</v>
      </c>
      <c r="Z44" s="116">
        <f>+SUM(H44,Q44)</f>
        <v>72700</v>
      </c>
      <c r="AA44" s="116">
        <f>+SUM(I44,R44)</f>
        <v>341163</v>
      </c>
      <c r="AB44" s="116">
        <f>+SUM(J44,S44)</f>
        <v>1245828</v>
      </c>
      <c r="AC44" s="116">
        <f>+SUM(K44,T44)</f>
        <v>453299</v>
      </c>
      <c r="AD44" s="116">
        <f>+SUM(L44,U44)</f>
        <v>0</v>
      </c>
      <c r="AE44" s="206" t="s">
        <v>325</v>
      </c>
    </row>
    <row r="45" spans="1:31" ht="13.5" customHeight="1" x14ac:dyDescent="0.15">
      <c r="A45" s="114" t="s">
        <v>8</v>
      </c>
      <c r="B45" s="115" t="s">
        <v>340</v>
      </c>
      <c r="C45" s="114" t="s">
        <v>341</v>
      </c>
      <c r="D45" s="116">
        <f>SUM(E45,+L45)</f>
        <v>134725</v>
      </c>
      <c r="E45" s="116">
        <f>+SUM(F45:I45,K45)</f>
        <v>134725</v>
      </c>
      <c r="F45" s="116">
        <v>500</v>
      </c>
      <c r="G45" s="116">
        <v>0</v>
      </c>
      <c r="H45" s="116">
        <v>0</v>
      </c>
      <c r="I45" s="116">
        <v>134225</v>
      </c>
      <c r="J45" s="116">
        <v>986478</v>
      </c>
      <c r="K45" s="116">
        <v>0</v>
      </c>
      <c r="L45" s="116">
        <v>0</v>
      </c>
      <c r="M45" s="116">
        <f>SUM(N45,+U45)</f>
        <v>4520</v>
      </c>
      <c r="N45" s="116">
        <f>+SUM(O45:R45,T45)</f>
        <v>4520</v>
      </c>
      <c r="O45" s="116">
        <v>0</v>
      </c>
      <c r="P45" s="116">
        <v>0</v>
      </c>
      <c r="Q45" s="116">
        <v>0</v>
      </c>
      <c r="R45" s="116">
        <v>4520</v>
      </c>
      <c r="S45" s="116">
        <v>329176</v>
      </c>
      <c r="T45" s="116">
        <v>0</v>
      </c>
      <c r="U45" s="116">
        <v>0</v>
      </c>
      <c r="V45" s="116">
        <f>+SUM(D45,M45)</f>
        <v>139245</v>
      </c>
      <c r="W45" s="116">
        <f>+SUM(E45,N45)</f>
        <v>139245</v>
      </c>
      <c r="X45" s="116">
        <f>+SUM(F45,O45)</f>
        <v>500</v>
      </c>
      <c r="Y45" s="116">
        <f>+SUM(G45,P45)</f>
        <v>0</v>
      </c>
      <c r="Z45" s="116">
        <f>+SUM(H45,Q45)</f>
        <v>0</v>
      </c>
      <c r="AA45" s="116">
        <f>+SUM(I45,R45)</f>
        <v>138745</v>
      </c>
      <c r="AB45" s="116">
        <f>+SUM(J45,S45)</f>
        <v>1315654</v>
      </c>
      <c r="AC45" s="116">
        <f>+SUM(K45,T45)</f>
        <v>0</v>
      </c>
      <c r="AD45" s="116">
        <f>+SUM(L45,U45)</f>
        <v>0</v>
      </c>
      <c r="AE45" s="206" t="s">
        <v>325</v>
      </c>
    </row>
    <row r="46" spans="1:31" ht="13.5" customHeight="1" x14ac:dyDescent="0.15">
      <c r="A46" s="114" t="s">
        <v>8</v>
      </c>
      <c r="B46" s="115" t="s">
        <v>330</v>
      </c>
      <c r="C46" s="114" t="s">
        <v>331</v>
      </c>
      <c r="D46" s="116">
        <f>SUM(E46,+L46)</f>
        <v>813174</v>
      </c>
      <c r="E46" s="116">
        <f>+SUM(F46:I46,K46)</f>
        <v>813174</v>
      </c>
      <c r="F46" s="116">
        <v>710</v>
      </c>
      <c r="G46" s="116">
        <v>0</v>
      </c>
      <c r="H46" s="116">
        <v>0</v>
      </c>
      <c r="I46" s="116">
        <v>812464</v>
      </c>
      <c r="J46" s="116">
        <v>897032</v>
      </c>
      <c r="K46" s="116">
        <v>0</v>
      </c>
      <c r="L46" s="116">
        <v>0</v>
      </c>
      <c r="M46" s="116">
        <f>SUM(N46,+U46)</f>
        <v>65660</v>
      </c>
      <c r="N46" s="116">
        <f>+SUM(O46:R46,T46)</f>
        <v>65660</v>
      </c>
      <c r="O46" s="116">
        <v>0</v>
      </c>
      <c r="P46" s="116">
        <v>0</v>
      </c>
      <c r="Q46" s="116">
        <v>0</v>
      </c>
      <c r="R46" s="116">
        <v>65660</v>
      </c>
      <c r="S46" s="116">
        <v>511719</v>
      </c>
      <c r="T46" s="116">
        <v>0</v>
      </c>
      <c r="U46" s="116">
        <v>0</v>
      </c>
      <c r="V46" s="116">
        <f>+SUM(D46,M46)</f>
        <v>878834</v>
      </c>
      <c r="W46" s="116">
        <f>+SUM(E46,N46)</f>
        <v>878834</v>
      </c>
      <c r="X46" s="116">
        <f>+SUM(F46,O46)</f>
        <v>710</v>
      </c>
      <c r="Y46" s="116">
        <f>+SUM(G46,P46)</f>
        <v>0</v>
      </c>
      <c r="Z46" s="116">
        <f>+SUM(H46,Q46)</f>
        <v>0</v>
      </c>
      <c r="AA46" s="116">
        <f>+SUM(I46,R46)</f>
        <v>878124</v>
      </c>
      <c r="AB46" s="116">
        <f>+SUM(J46,S46)</f>
        <v>1408751</v>
      </c>
      <c r="AC46" s="116">
        <f>+SUM(K46,T46)</f>
        <v>0</v>
      </c>
      <c r="AD46" s="116">
        <f>+SUM(L46,U46)</f>
        <v>0</v>
      </c>
      <c r="AE46" s="206" t="s">
        <v>325</v>
      </c>
    </row>
    <row r="47" spans="1:31" ht="13.5" customHeight="1" x14ac:dyDescent="0.15">
      <c r="A47" s="114" t="s">
        <v>8</v>
      </c>
      <c r="B47" s="115" t="s">
        <v>344</v>
      </c>
      <c r="C47" s="114" t="s">
        <v>345</v>
      </c>
      <c r="D47" s="116">
        <f>SUM(E47,+L47)</f>
        <v>245704</v>
      </c>
      <c r="E47" s="116">
        <f>+SUM(F47:I47,K47)</f>
        <v>245704</v>
      </c>
      <c r="F47" s="116">
        <v>392</v>
      </c>
      <c r="G47" s="116">
        <v>0</v>
      </c>
      <c r="H47" s="116">
        <v>0</v>
      </c>
      <c r="I47" s="116">
        <v>222259</v>
      </c>
      <c r="J47" s="116">
        <v>385081</v>
      </c>
      <c r="K47" s="116">
        <v>23053</v>
      </c>
      <c r="L47" s="116">
        <v>0</v>
      </c>
      <c r="M47" s="116">
        <f>SUM(N47,+U47)</f>
        <v>7582</v>
      </c>
      <c r="N47" s="116">
        <f>+SUM(O47:R47,T47)</f>
        <v>7582</v>
      </c>
      <c r="O47" s="116">
        <v>0</v>
      </c>
      <c r="P47" s="116">
        <v>0</v>
      </c>
      <c r="Q47" s="116">
        <v>0</v>
      </c>
      <c r="R47" s="116">
        <v>7160</v>
      </c>
      <c r="S47" s="116">
        <v>118448</v>
      </c>
      <c r="T47" s="116">
        <v>422</v>
      </c>
      <c r="U47" s="116">
        <v>0</v>
      </c>
      <c r="V47" s="116">
        <f>+SUM(D47,M47)</f>
        <v>253286</v>
      </c>
      <c r="W47" s="116">
        <f>+SUM(E47,N47)</f>
        <v>253286</v>
      </c>
      <c r="X47" s="116">
        <f>+SUM(F47,O47)</f>
        <v>392</v>
      </c>
      <c r="Y47" s="116">
        <f>+SUM(G47,P47)</f>
        <v>0</v>
      </c>
      <c r="Z47" s="116">
        <f>+SUM(H47,Q47)</f>
        <v>0</v>
      </c>
      <c r="AA47" s="116">
        <f>+SUM(I47,R47)</f>
        <v>229419</v>
      </c>
      <c r="AB47" s="116">
        <f>+SUM(J47,S47)</f>
        <v>503529</v>
      </c>
      <c r="AC47" s="116">
        <f>+SUM(K47,T47)</f>
        <v>23475</v>
      </c>
      <c r="AD47" s="116">
        <f>+SUM(L47,U47)</f>
        <v>0</v>
      </c>
      <c r="AE47" s="206" t="s">
        <v>325</v>
      </c>
    </row>
    <row r="48" spans="1:31" ht="13.5" customHeight="1" x14ac:dyDescent="0.15">
      <c r="A48" s="114" t="s">
        <v>8</v>
      </c>
      <c r="B48" s="115" t="s">
        <v>336</v>
      </c>
      <c r="C48" s="114" t="s">
        <v>337</v>
      </c>
      <c r="D48" s="116">
        <f>SUM(E48,+L48)</f>
        <v>329489</v>
      </c>
      <c r="E48" s="116">
        <f>+SUM(F48:I48,K48)</f>
        <v>329489</v>
      </c>
      <c r="F48" s="116">
        <v>1448</v>
      </c>
      <c r="G48" s="116">
        <v>0</v>
      </c>
      <c r="H48" s="116">
        <v>0</v>
      </c>
      <c r="I48" s="116">
        <v>207725</v>
      </c>
      <c r="J48" s="116">
        <v>936850</v>
      </c>
      <c r="K48" s="116">
        <v>120316</v>
      </c>
      <c r="L48" s="116">
        <v>0</v>
      </c>
      <c r="M48" s="116">
        <f>SUM(N48,+U48)</f>
        <v>7111</v>
      </c>
      <c r="N48" s="116">
        <f>+SUM(O48:R48,T48)</f>
        <v>7111</v>
      </c>
      <c r="O48" s="116">
        <v>4444</v>
      </c>
      <c r="P48" s="116">
        <v>0</v>
      </c>
      <c r="Q48" s="116">
        <v>0</v>
      </c>
      <c r="R48" s="116">
        <v>2550</v>
      </c>
      <c r="S48" s="116">
        <v>119004</v>
      </c>
      <c r="T48" s="116">
        <v>117</v>
      </c>
      <c r="U48" s="116">
        <v>0</v>
      </c>
      <c r="V48" s="116">
        <f>+SUM(D48,M48)</f>
        <v>336600</v>
      </c>
      <c r="W48" s="116">
        <f>+SUM(E48,N48)</f>
        <v>336600</v>
      </c>
      <c r="X48" s="116">
        <f>+SUM(F48,O48)</f>
        <v>5892</v>
      </c>
      <c r="Y48" s="116">
        <f>+SUM(G48,P48)</f>
        <v>0</v>
      </c>
      <c r="Z48" s="116">
        <f>+SUM(H48,Q48)</f>
        <v>0</v>
      </c>
      <c r="AA48" s="116">
        <f>+SUM(I48,R48)</f>
        <v>210275</v>
      </c>
      <c r="AB48" s="116">
        <f>+SUM(J48,S48)</f>
        <v>1055854</v>
      </c>
      <c r="AC48" s="116">
        <f>+SUM(K48,T48)</f>
        <v>120433</v>
      </c>
      <c r="AD48" s="116">
        <f>+SUM(L48,U48)</f>
        <v>0</v>
      </c>
      <c r="AE48" s="206" t="s">
        <v>325</v>
      </c>
    </row>
    <row r="49" spans="1:31" ht="13.5" customHeight="1" x14ac:dyDescent="0.15">
      <c r="A49" s="114" t="s">
        <v>8</v>
      </c>
      <c r="B49" s="115" t="s">
        <v>360</v>
      </c>
      <c r="C49" s="114" t="s">
        <v>361</v>
      </c>
      <c r="D49" s="116">
        <f>SUM(E49,+L49)</f>
        <v>99797</v>
      </c>
      <c r="E49" s="116">
        <f>+SUM(F49:I49,K49)</f>
        <v>99797</v>
      </c>
      <c r="F49" s="116">
        <v>7152</v>
      </c>
      <c r="G49" s="116">
        <v>0</v>
      </c>
      <c r="H49" s="116">
        <v>0</v>
      </c>
      <c r="I49" s="116">
        <v>75602</v>
      </c>
      <c r="J49" s="116">
        <v>497718</v>
      </c>
      <c r="K49" s="116">
        <v>17043</v>
      </c>
      <c r="L49" s="116">
        <v>0</v>
      </c>
      <c r="M49" s="116">
        <f>SUM(N49,+U49)</f>
        <v>3927</v>
      </c>
      <c r="N49" s="116">
        <f>+SUM(O49:R49,T49)</f>
        <v>3927</v>
      </c>
      <c r="O49" s="116">
        <v>0</v>
      </c>
      <c r="P49" s="116">
        <v>0</v>
      </c>
      <c r="Q49" s="116">
        <v>0</v>
      </c>
      <c r="R49" s="116">
        <v>3927</v>
      </c>
      <c r="S49" s="116">
        <v>72437</v>
      </c>
      <c r="T49" s="116">
        <v>0</v>
      </c>
      <c r="U49" s="116">
        <v>0</v>
      </c>
      <c r="V49" s="116">
        <f>+SUM(D49,M49)</f>
        <v>103724</v>
      </c>
      <c r="W49" s="116">
        <f>+SUM(E49,N49)</f>
        <v>103724</v>
      </c>
      <c r="X49" s="116">
        <f>+SUM(F49,O49)</f>
        <v>7152</v>
      </c>
      <c r="Y49" s="116">
        <f>+SUM(G49,P49)</f>
        <v>0</v>
      </c>
      <c r="Z49" s="116">
        <f>+SUM(H49,Q49)</f>
        <v>0</v>
      </c>
      <c r="AA49" s="116">
        <f>+SUM(I49,R49)</f>
        <v>79529</v>
      </c>
      <c r="AB49" s="116">
        <f>+SUM(J49,S49)</f>
        <v>570155</v>
      </c>
      <c r="AC49" s="116">
        <f>+SUM(K49,T49)</f>
        <v>17043</v>
      </c>
      <c r="AD49" s="116">
        <f>+SUM(L49,U49)</f>
        <v>0</v>
      </c>
      <c r="AE49" s="206" t="s">
        <v>325</v>
      </c>
    </row>
    <row r="50" spans="1:31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1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1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1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1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9">
    <sortCondition ref="A8:A49"/>
    <sortCondition ref="B8:B49"/>
    <sortCondition ref="C8:C4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8" man="1"/>
    <brk id="21" min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山形県</v>
      </c>
      <c r="B7" s="132" t="str">
        <f>'廃棄物事業経費（市町村）'!B7</f>
        <v>06000</v>
      </c>
      <c r="C7" s="131" t="s">
        <v>274</v>
      </c>
      <c r="D7" s="133">
        <f>+SUM(E7,J7)</f>
        <v>465681</v>
      </c>
      <c r="E7" s="133">
        <f>+SUM(F7:I7)</f>
        <v>421863</v>
      </c>
      <c r="F7" s="133">
        <f t="shared" ref="F7:K7" si="0">SUM(F$8:F$257)</f>
        <v>0</v>
      </c>
      <c r="G7" s="133">
        <f t="shared" si="0"/>
        <v>383086</v>
      </c>
      <c r="H7" s="133">
        <f t="shared" si="0"/>
        <v>38777</v>
      </c>
      <c r="I7" s="133">
        <f t="shared" si="0"/>
        <v>0</v>
      </c>
      <c r="J7" s="133">
        <f t="shared" si="0"/>
        <v>43818</v>
      </c>
      <c r="K7" s="133">
        <f t="shared" si="0"/>
        <v>215152</v>
      </c>
      <c r="L7" s="133">
        <f>+SUM(M7,R7,V7,W7,AC7)</f>
        <v>12727047</v>
      </c>
      <c r="M7" s="133">
        <f>+SUM(N7:Q7)</f>
        <v>1308720</v>
      </c>
      <c r="N7" s="133">
        <f>SUM(N$8:N$257)</f>
        <v>1000017</v>
      </c>
      <c r="O7" s="133">
        <f>SUM(O$8:O$257)</f>
        <v>63392</v>
      </c>
      <c r="P7" s="133">
        <f>SUM(P$8:P$257)</f>
        <v>215046</v>
      </c>
      <c r="Q7" s="133">
        <f>SUM(Q$8:Q$257)</f>
        <v>30265</v>
      </c>
      <c r="R7" s="133">
        <f>+SUM(S7:U7)</f>
        <v>2795407</v>
      </c>
      <c r="S7" s="133">
        <f>SUM(S$8:S$257)</f>
        <v>88772</v>
      </c>
      <c r="T7" s="133">
        <f>SUM(T$8:T$257)</f>
        <v>2520284</v>
      </c>
      <c r="U7" s="133">
        <f>SUM(U$8:U$257)</f>
        <v>186351</v>
      </c>
      <c r="V7" s="133">
        <f>SUM(V$8:V$257)</f>
        <v>22751</v>
      </c>
      <c r="W7" s="133">
        <f>+SUM(X7:AA7)</f>
        <v>8599454</v>
      </c>
      <c r="X7" s="133">
        <f t="shared" ref="X7:AD7" si="1">SUM(X$8:X$257)</f>
        <v>3251259</v>
      </c>
      <c r="Y7" s="133">
        <f t="shared" si="1"/>
        <v>4929379</v>
      </c>
      <c r="Z7" s="133">
        <f t="shared" si="1"/>
        <v>277246</v>
      </c>
      <c r="AA7" s="133">
        <f t="shared" si="1"/>
        <v>141570</v>
      </c>
      <c r="AB7" s="133">
        <f t="shared" si="1"/>
        <v>5279650</v>
      </c>
      <c r="AC7" s="133">
        <f t="shared" si="1"/>
        <v>715</v>
      </c>
      <c r="AD7" s="133">
        <f t="shared" si="1"/>
        <v>530381</v>
      </c>
      <c r="AE7" s="133">
        <f>+SUM(D7,L7,AD7)</f>
        <v>13723109</v>
      </c>
      <c r="AF7" s="133">
        <f>+SUM(AG7,AL7)</f>
        <v>29217</v>
      </c>
      <c r="AG7" s="133">
        <f>+SUM(AH7:AK7)</f>
        <v>9878</v>
      </c>
      <c r="AH7" s="133">
        <f t="shared" ref="AH7:AM7" si="2">SUM(AH$8:AH$257)</f>
        <v>0</v>
      </c>
      <c r="AI7" s="133">
        <f t="shared" si="2"/>
        <v>9878</v>
      </c>
      <c r="AJ7" s="133">
        <f t="shared" si="2"/>
        <v>0</v>
      </c>
      <c r="AK7" s="133">
        <f t="shared" si="2"/>
        <v>0</v>
      </c>
      <c r="AL7" s="133">
        <f t="shared" si="2"/>
        <v>19339</v>
      </c>
      <c r="AM7" s="133">
        <f t="shared" si="2"/>
        <v>21799</v>
      </c>
      <c r="AN7" s="133">
        <f>+SUM(AO7,AT7,AX7,AY7,BE7)</f>
        <v>1967069</v>
      </c>
      <c r="AO7" s="133">
        <f>+SUM(AP7:AS7)</f>
        <v>472567</v>
      </c>
      <c r="AP7" s="133">
        <f>SUM(AP$8:AP$257)</f>
        <v>317195</v>
      </c>
      <c r="AQ7" s="133">
        <f>SUM(AQ$8:AQ$257)</f>
        <v>105066</v>
      </c>
      <c r="AR7" s="133">
        <f>SUM(AR$8:AR$257)</f>
        <v>50306</v>
      </c>
      <c r="AS7" s="133">
        <f>SUM(AS$8:AS$257)</f>
        <v>0</v>
      </c>
      <c r="AT7" s="133">
        <f>+SUM(AU7:AW7)</f>
        <v>537469</v>
      </c>
      <c r="AU7" s="133">
        <f>SUM(AU$8:AU$257)</f>
        <v>21766</v>
      </c>
      <c r="AV7" s="133">
        <f>SUM(AV$8:AV$257)</f>
        <v>515703</v>
      </c>
      <c r="AW7" s="133">
        <f>SUM(AW$8:AW$257)</f>
        <v>0</v>
      </c>
      <c r="AX7" s="133">
        <f>SUM(AX$8:AX$257)</f>
        <v>17279</v>
      </c>
      <c r="AY7" s="133">
        <f>+SUM(AZ7:BC7)</f>
        <v>939754</v>
      </c>
      <c r="AZ7" s="133">
        <f t="shared" ref="AZ7:BF7" si="3">SUM(AZ$8:AZ$257)</f>
        <v>169111</v>
      </c>
      <c r="BA7" s="133">
        <f t="shared" si="3"/>
        <v>694865</v>
      </c>
      <c r="BB7" s="133">
        <f t="shared" si="3"/>
        <v>66955</v>
      </c>
      <c r="BC7" s="133">
        <f t="shared" si="3"/>
        <v>8823</v>
      </c>
      <c r="BD7" s="133">
        <f t="shared" si="3"/>
        <v>1527053</v>
      </c>
      <c r="BE7" s="133">
        <f t="shared" si="3"/>
        <v>0</v>
      </c>
      <c r="BF7" s="133">
        <f t="shared" si="3"/>
        <v>85762</v>
      </c>
      <c r="BG7" s="133">
        <f>+SUM(BF7,AN7,AF7)</f>
        <v>2082048</v>
      </c>
      <c r="BH7" s="133">
        <f t="shared" ref="BH7:CI7" si="4">SUM(D7,AF7)</f>
        <v>494898</v>
      </c>
      <c r="BI7" s="133">
        <f>SUM(E7,AG7)</f>
        <v>431741</v>
      </c>
      <c r="BJ7" s="133">
        <f t="shared" si="4"/>
        <v>0</v>
      </c>
      <c r="BK7" s="133">
        <f t="shared" si="4"/>
        <v>392964</v>
      </c>
      <c r="BL7" s="133">
        <f t="shared" si="4"/>
        <v>38777</v>
      </c>
      <c r="BM7" s="133">
        <f t="shared" si="4"/>
        <v>0</v>
      </c>
      <c r="BN7" s="133">
        <f t="shared" si="4"/>
        <v>63157</v>
      </c>
      <c r="BO7" s="133">
        <f t="shared" si="4"/>
        <v>236951</v>
      </c>
      <c r="BP7" s="133">
        <f t="shared" si="4"/>
        <v>14694116</v>
      </c>
      <c r="BQ7" s="133">
        <f t="shared" si="4"/>
        <v>1781287</v>
      </c>
      <c r="BR7" s="133">
        <f t="shared" si="4"/>
        <v>1317212</v>
      </c>
      <c r="BS7" s="133">
        <f t="shared" si="4"/>
        <v>168458</v>
      </c>
      <c r="BT7" s="133">
        <f t="shared" si="4"/>
        <v>265352</v>
      </c>
      <c r="BU7" s="133">
        <f t="shared" si="4"/>
        <v>30265</v>
      </c>
      <c r="BV7" s="133">
        <f t="shared" si="4"/>
        <v>3332876</v>
      </c>
      <c r="BW7" s="133">
        <f t="shared" si="4"/>
        <v>110538</v>
      </c>
      <c r="BX7" s="133">
        <f t="shared" si="4"/>
        <v>3035987</v>
      </c>
      <c r="BY7" s="133">
        <f t="shared" si="4"/>
        <v>186351</v>
      </c>
      <c r="BZ7" s="133">
        <f t="shared" si="4"/>
        <v>40030</v>
      </c>
      <c r="CA7" s="133">
        <f t="shared" si="4"/>
        <v>9539208</v>
      </c>
      <c r="CB7" s="133">
        <f t="shared" si="4"/>
        <v>3420370</v>
      </c>
      <c r="CC7" s="133">
        <f t="shared" si="4"/>
        <v>5624244</v>
      </c>
      <c r="CD7" s="133">
        <f t="shared" si="4"/>
        <v>344201</v>
      </c>
      <c r="CE7" s="133">
        <f t="shared" si="4"/>
        <v>150393</v>
      </c>
      <c r="CF7" s="133">
        <f t="shared" si="4"/>
        <v>6806703</v>
      </c>
      <c r="CG7" s="133">
        <f t="shared" si="4"/>
        <v>715</v>
      </c>
      <c r="CH7" s="133">
        <f t="shared" si="4"/>
        <v>616143</v>
      </c>
      <c r="CI7" s="133">
        <f t="shared" si="4"/>
        <v>15805157</v>
      </c>
    </row>
    <row r="8" spans="1:87" ht="13.5" customHeight="1" x14ac:dyDescent="0.15">
      <c r="A8" s="114" t="s">
        <v>8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1086266</v>
      </c>
      <c r="M8" s="116">
        <f>+SUM(N8:Q8)</f>
        <v>145094</v>
      </c>
      <c r="N8" s="116">
        <v>106741</v>
      </c>
      <c r="O8" s="116">
        <v>33091</v>
      </c>
      <c r="P8" s="116">
        <v>0</v>
      </c>
      <c r="Q8" s="116">
        <v>5262</v>
      </c>
      <c r="R8" s="116">
        <f>+SUM(S8:U8)</f>
        <v>58680</v>
      </c>
      <c r="S8" s="116">
        <v>1903</v>
      </c>
      <c r="T8" s="116">
        <v>0</v>
      </c>
      <c r="U8" s="116">
        <v>56777</v>
      </c>
      <c r="V8" s="116">
        <v>0</v>
      </c>
      <c r="W8" s="116">
        <f>+SUM(X8:AA8)</f>
        <v>882492</v>
      </c>
      <c r="X8" s="116">
        <v>823676</v>
      </c>
      <c r="Y8" s="116">
        <v>0</v>
      </c>
      <c r="Z8" s="116">
        <v>58816</v>
      </c>
      <c r="AA8" s="116">
        <v>0</v>
      </c>
      <c r="AB8" s="116">
        <v>851871</v>
      </c>
      <c r="AC8" s="116">
        <v>0</v>
      </c>
      <c r="AD8" s="116">
        <v>0</v>
      </c>
      <c r="AE8" s="116">
        <f>+SUM(D8,L8,AD8)</f>
        <v>1086266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118712</v>
      </c>
      <c r="AO8" s="116">
        <f>+SUM(AP8:AS8)</f>
        <v>2805</v>
      </c>
      <c r="AP8" s="116">
        <v>2805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115907</v>
      </c>
      <c r="AZ8" s="116">
        <v>115907</v>
      </c>
      <c r="BA8" s="116">
        <v>0</v>
      </c>
      <c r="BB8" s="116">
        <v>0</v>
      </c>
      <c r="BC8" s="116">
        <v>0</v>
      </c>
      <c r="BD8" s="116">
        <v>112020</v>
      </c>
      <c r="BE8" s="116">
        <v>0</v>
      </c>
      <c r="BF8" s="116">
        <v>0</v>
      </c>
      <c r="BG8" s="116">
        <f>+SUM(BF8,AN8,AF8)</f>
        <v>118712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1204978</v>
      </c>
      <c r="BQ8" s="116">
        <f>SUM(M8,AO8)</f>
        <v>147899</v>
      </c>
      <c r="BR8" s="116">
        <f>SUM(N8,AP8)</f>
        <v>109546</v>
      </c>
      <c r="BS8" s="116">
        <f>SUM(O8,AQ8)</f>
        <v>33091</v>
      </c>
      <c r="BT8" s="116">
        <f>SUM(P8,AR8)</f>
        <v>0</v>
      </c>
      <c r="BU8" s="116">
        <f>SUM(Q8,AS8)</f>
        <v>5262</v>
      </c>
      <c r="BV8" s="116">
        <f>SUM(R8,AT8)</f>
        <v>58680</v>
      </c>
      <c r="BW8" s="116">
        <f>SUM(S8,AU8)</f>
        <v>1903</v>
      </c>
      <c r="BX8" s="116">
        <f>SUM(T8,AV8)</f>
        <v>0</v>
      </c>
      <c r="BY8" s="116">
        <f>SUM(U8,AW8)</f>
        <v>56777</v>
      </c>
      <c r="BZ8" s="116">
        <f>SUM(V8,AX8)</f>
        <v>0</v>
      </c>
      <c r="CA8" s="116">
        <f>SUM(W8,AY8)</f>
        <v>998399</v>
      </c>
      <c r="CB8" s="116">
        <f>SUM(X8,AZ8)</f>
        <v>939583</v>
      </c>
      <c r="CC8" s="116">
        <f>SUM(Y8,BA8)</f>
        <v>0</v>
      </c>
      <c r="CD8" s="116">
        <f>SUM(Z8,BB8)</f>
        <v>58816</v>
      </c>
      <c r="CE8" s="116">
        <f>SUM(AA8,BC8)</f>
        <v>0</v>
      </c>
      <c r="CF8" s="116">
        <f>SUM(AB8,BD8)</f>
        <v>963891</v>
      </c>
      <c r="CG8" s="116">
        <f>SUM(AC8,BE8)</f>
        <v>0</v>
      </c>
      <c r="CH8" s="116">
        <f>SUM(AD8,BF8)</f>
        <v>0</v>
      </c>
      <c r="CI8" s="116">
        <f>SUM(AE8,BG8)</f>
        <v>1204978</v>
      </c>
    </row>
    <row r="9" spans="1:87" ht="13.5" customHeight="1" x14ac:dyDescent="0.15">
      <c r="A9" s="114" t="s">
        <v>8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300617</v>
      </c>
      <c r="M9" s="116">
        <f>+SUM(N9:Q9)</f>
        <v>0</v>
      </c>
      <c r="N9" s="116">
        <v>0</v>
      </c>
      <c r="O9" s="116">
        <v>0</v>
      </c>
      <c r="P9" s="116">
        <v>0</v>
      </c>
      <c r="Q9" s="116">
        <v>0</v>
      </c>
      <c r="R9" s="116">
        <f>+SUM(S9:U9)</f>
        <v>0</v>
      </c>
      <c r="S9" s="116">
        <v>0</v>
      </c>
      <c r="T9" s="116">
        <v>0</v>
      </c>
      <c r="U9" s="116">
        <v>0</v>
      </c>
      <c r="V9" s="116">
        <v>0</v>
      </c>
      <c r="W9" s="116">
        <f>+SUM(X9:AA9)</f>
        <v>300617</v>
      </c>
      <c r="X9" s="116">
        <v>282774</v>
      </c>
      <c r="Y9" s="116">
        <v>17843</v>
      </c>
      <c r="Z9" s="116">
        <v>0</v>
      </c>
      <c r="AA9" s="116">
        <v>0</v>
      </c>
      <c r="AB9" s="116">
        <v>355086</v>
      </c>
      <c r="AC9" s="116">
        <v>0</v>
      </c>
      <c r="AD9" s="116">
        <v>0</v>
      </c>
      <c r="AE9" s="116">
        <f>+SUM(D9,L9,AD9)</f>
        <v>300617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1738</v>
      </c>
      <c r="AN9" s="116">
        <f>+SUM(AO9,AT9,AX9,AY9,BE9)</f>
        <v>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256467</v>
      </c>
      <c r="BE9" s="116">
        <v>0</v>
      </c>
      <c r="BF9" s="116">
        <v>0</v>
      </c>
      <c r="BG9" s="116">
        <f>+SUM(BF9,AN9,AF9)</f>
        <v>0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1738</v>
      </c>
      <c r="BP9" s="116">
        <f>SUM(L9,AN9)</f>
        <v>300617</v>
      </c>
      <c r="BQ9" s="116">
        <f>SUM(M9,AO9)</f>
        <v>0</v>
      </c>
      <c r="BR9" s="116">
        <f>SUM(N9,AP9)</f>
        <v>0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0</v>
      </c>
      <c r="BW9" s="116">
        <f>SUM(S9,AU9)</f>
        <v>0</v>
      </c>
      <c r="BX9" s="116">
        <f>SUM(T9,AV9)</f>
        <v>0</v>
      </c>
      <c r="BY9" s="116">
        <f>SUM(U9,AW9)</f>
        <v>0</v>
      </c>
      <c r="BZ9" s="116">
        <f>SUM(V9,AX9)</f>
        <v>0</v>
      </c>
      <c r="CA9" s="116">
        <f>SUM(W9,AY9)</f>
        <v>300617</v>
      </c>
      <c r="CB9" s="116">
        <f>SUM(X9,AZ9)</f>
        <v>282774</v>
      </c>
      <c r="CC9" s="116">
        <f>SUM(Y9,BA9)</f>
        <v>17843</v>
      </c>
      <c r="CD9" s="116">
        <f>SUM(Z9,BB9)</f>
        <v>0</v>
      </c>
      <c r="CE9" s="116">
        <f>SUM(AA9,BC9)</f>
        <v>0</v>
      </c>
      <c r="CF9" s="116">
        <f>SUM(AB9,BD9)</f>
        <v>611553</v>
      </c>
      <c r="CG9" s="116">
        <f>SUM(AC9,BE9)</f>
        <v>0</v>
      </c>
      <c r="CH9" s="116">
        <f>SUM(AD9,BF9)</f>
        <v>0</v>
      </c>
      <c r="CI9" s="116">
        <f>SUM(AE9,BG9)</f>
        <v>300617</v>
      </c>
    </row>
    <row r="10" spans="1:87" ht="13.5" customHeight="1" x14ac:dyDescent="0.15">
      <c r="A10" s="114" t="s">
        <v>8</v>
      </c>
      <c r="B10" s="115" t="s">
        <v>332</v>
      </c>
      <c r="C10" s="114" t="s">
        <v>333</v>
      </c>
      <c r="D10" s="116">
        <f>+SUM(E10,J10)</f>
        <v>306504</v>
      </c>
      <c r="E10" s="116">
        <f>+SUM(F10:I10)</f>
        <v>306504</v>
      </c>
      <c r="F10" s="116">
        <v>0</v>
      </c>
      <c r="G10" s="116">
        <v>306504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1351611</v>
      </c>
      <c r="M10" s="116">
        <f>+SUM(N10:Q10)</f>
        <v>128659</v>
      </c>
      <c r="N10" s="116">
        <v>102354</v>
      </c>
      <c r="O10" s="116">
        <v>26305</v>
      </c>
      <c r="P10" s="116">
        <v>0</v>
      </c>
      <c r="Q10" s="116">
        <v>0</v>
      </c>
      <c r="R10" s="116">
        <f>+SUM(S10:U10)</f>
        <v>120004</v>
      </c>
      <c r="S10" s="116">
        <v>40471</v>
      </c>
      <c r="T10" s="116">
        <v>37702</v>
      </c>
      <c r="U10" s="116">
        <v>41831</v>
      </c>
      <c r="V10" s="116">
        <v>0</v>
      </c>
      <c r="W10" s="116">
        <f>+SUM(X10:AA10)</f>
        <v>1102948</v>
      </c>
      <c r="X10" s="116">
        <v>439494</v>
      </c>
      <c r="Y10" s="116">
        <v>621134</v>
      </c>
      <c r="Z10" s="116">
        <v>42320</v>
      </c>
      <c r="AA10" s="116">
        <v>0</v>
      </c>
      <c r="AB10" s="116">
        <v>0</v>
      </c>
      <c r="AC10" s="116">
        <v>0</v>
      </c>
      <c r="AD10" s="116">
        <v>0</v>
      </c>
      <c r="AE10" s="116">
        <f>+SUM(D10,L10,AD10)</f>
        <v>1658115</v>
      </c>
      <c r="AF10" s="116">
        <f>+SUM(AG10,AL10)</f>
        <v>8140</v>
      </c>
      <c r="AG10" s="116">
        <f>+SUM(AH10:AK10)</f>
        <v>8140</v>
      </c>
      <c r="AH10" s="116">
        <v>0</v>
      </c>
      <c r="AI10" s="116">
        <v>8140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67549</v>
      </c>
      <c r="AO10" s="116">
        <f>+SUM(AP10:AS10)</f>
        <v>8200</v>
      </c>
      <c r="AP10" s="116">
        <v>8200</v>
      </c>
      <c r="AQ10" s="116">
        <v>0</v>
      </c>
      <c r="AR10" s="116">
        <v>0</v>
      </c>
      <c r="AS10" s="116">
        <v>0</v>
      </c>
      <c r="AT10" s="116">
        <f>+SUM(AU10:AW10)</f>
        <v>14667</v>
      </c>
      <c r="AU10" s="116">
        <v>0</v>
      </c>
      <c r="AV10" s="116">
        <v>14667</v>
      </c>
      <c r="AW10" s="116">
        <v>0</v>
      </c>
      <c r="AX10" s="116">
        <v>0</v>
      </c>
      <c r="AY10" s="116">
        <f>+SUM(AZ10:BC10)</f>
        <v>44682</v>
      </c>
      <c r="AZ10" s="116">
        <v>0</v>
      </c>
      <c r="BA10" s="116">
        <v>44682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75689</v>
      </c>
      <c r="BH10" s="116">
        <f>SUM(D10,AF10)</f>
        <v>314644</v>
      </c>
      <c r="BI10" s="116">
        <f>SUM(E10,AG10)</f>
        <v>314644</v>
      </c>
      <c r="BJ10" s="116">
        <f>SUM(F10,AH10)</f>
        <v>0</v>
      </c>
      <c r="BK10" s="116">
        <f>SUM(G10,AI10)</f>
        <v>314644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1419160</v>
      </c>
      <c r="BQ10" s="116">
        <f>SUM(M10,AO10)</f>
        <v>136859</v>
      </c>
      <c r="BR10" s="116">
        <f>SUM(N10,AP10)</f>
        <v>110554</v>
      </c>
      <c r="BS10" s="116">
        <f>SUM(O10,AQ10)</f>
        <v>26305</v>
      </c>
      <c r="BT10" s="116">
        <f>SUM(P10,AR10)</f>
        <v>0</v>
      </c>
      <c r="BU10" s="116">
        <f>SUM(Q10,AS10)</f>
        <v>0</v>
      </c>
      <c r="BV10" s="116">
        <f>SUM(R10,AT10)</f>
        <v>134671</v>
      </c>
      <c r="BW10" s="116">
        <f>SUM(S10,AU10)</f>
        <v>40471</v>
      </c>
      <c r="BX10" s="116">
        <f>SUM(T10,AV10)</f>
        <v>52369</v>
      </c>
      <c r="BY10" s="116">
        <f>SUM(U10,AW10)</f>
        <v>41831</v>
      </c>
      <c r="BZ10" s="116">
        <f>SUM(V10,AX10)</f>
        <v>0</v>
      </c>
      <c r="CA10" s="116">
        <f>SUM(W10,AY10)</f>
        <v>1147630</v>
      </c>
      <c r="CB10" s="116">
        <f>SUM(X10,AZ10)</f>
        <v>439494</v>
      </c>
      <c r="CC10" s="116">
        <f>SUM(Y10,BA10)</f>
        <v>665816</v>
      </c>
      <c r="CD10" s="116">
        <f>SUM(Z10,BB10)</f>
        <v>42320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0</v>
      </c>
      <c r="CI10" s="116">
        <f>SUM(AE10,BG10)</f>
        <v>1733804</v>
      </c>
    </row>
    <row r="11" spans="1:87" ht="13.5" customHeight="1" x14ac:dyDescent="0.15">
      <c r="A11" s="114" t="s">
        <v>8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36258</v>
      </c>
      <c r="L11" s="116">
        <f>+SUM(M11,R11,V11,W11,AC11)</f>
        <v>375057</v>
      </c>
      <c r="M11" s="116">
        <f>+SUM(N11:Q11)</f>
        <v>89686</v>
      </c>
      <c r="N11" s="116">
        <v>78017</v>
      </c>
      <c r="O11" s="116">
        <v>3996</v>
      </c>
      <c r="P11" s="116">
        <v>0</v>
      </c>
      <c r="Q11" s="116">
        <v>7673</v>
      </c>
      <c r="R11" s="116">
        <f>+SUM(S11:U11)</f>
        <v>33118</v>
      </c>
      <c r="S11" s="116">
        <v>30959</v>
      </c>
      <c r="T11" s="116">
        <v>0</v>
      </c>
      <c r="U11" s="116">
        <v>2159</v>
      </c>
      <c r="V11" s="116">
        <v>0</v>
      </c>
      <c r="W11" s="116">
        <f>+SUM(X11:AA11)</f>
        <v>252253</v>
      </c>
      <c r="X11" s="116">
        <v>239964</v>
      </c>
      <c r="Y11" s="116">
        <v>8478</v>
      </c>
      <c r="Z11" s="116">
        <v>3017</v>
      </c>
      <c r="AA11" s="116">
        <v>794</v>
      </c>
      <c r="AB11" s="116">
        <v>694250</v>
      </c>
      <c r="AC11" s="116">
        <v>0</v>
      </c>
      <c r="AD11" s="116">
        <v>0</v>
      </c>
      <c r="AE11" s="116">
        <f>+SUM(D11,L11,AD11)</f>
        <v>375057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10603</v>
      </c>
      <c r="AN11" s="116">
        <f>+SUM(AO11,AT11,AX11,AY11,BE11)</f>
        <v>15949</v>
      </c>
      <c r="AO11" s="116">
        <f>+SUM(AP11:AS11)</f>
        <v>3738</v>
      </c>
      <c r="AP11" s="116">
        <v>3738</v>
      </c>
      <c r="AQ11" s="116">
        <v>0</v>
      </c>
      <c r="AR11" s="116">
        <v>0</v>
      </c>
      <c r="AS11" s="116">
        <v>0</v>
      </c>
      <c r="AT11" s="116">
        <f>+SUM(AU11:AW11)</f>
        <v>4215</v>
      </c>
      <c r="AU11" s="116">
        <v>4215</v>
      </c>
      <c r="AV11" s="116">
        <v>0</v>
      </c>
      <c r="AW11" s="116">
        <v>0</v>
      </c>
      <c r="AX11" s="116">
        <v>0</v>
      </c>
      <c r="AY11" s="116">
        <f>+SUM(AZ11:BC11)</f>
        <v>7996</v>
      </c>
      <c r="AZ11" s="116">
        <v>7388</v>
      </c>
      <c r="BA11" s="116">
        <v>0</v>
      </c>
      <c r="BB11" s="116">
        <v>78</v>
      </c>
      <c r="BC11" s="116">
        <v>530</v>
      </c>
      <c r="BD11" s="116">
        <v>79877</v>
      </c>
      <c r="BE11" s="116">
        <v>0</v>
      </c>
      <c r="BF11" s="116">
        <v>0</v>
      </c>
      <c r="BG11" s="116">
        <f>+SUM(BF11,AN11,AF11)</f>
        <v>15949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46861</v>
      </c>
      <c r="BP11" s="116">
        <f>SUM(L11,AN11)</f>
        <v>391006</v>
      </c>
      <c r="BQ11" s="116">
        <f>SUM(M11,AO11)</f>
        <v>93424</v>
      </c>
      <c r="BR11" s="116">
        <f>SUM(N11,AP11)</f>
        <v>81755</v>
      </c>
      <c r="BS11" s="116">
        <f>SUM(O11,AQ11)</f>
        <v>3996</v>
      </c>
      <c r="BT11" s="116">
        <f>SUM(P11,AR11)</f>
        <v>0</v>
      </c>
      <c r="BU11" s="116">
        <f>SUM(Q11,AS11)</f>
        <v>7673</v>
      </c>
      <c r="BV11" s="116">
        <f>SUM(R11,AT11)</f>
        <v>37333</v>
      </c>
      <c r="BW11" s="116">
        <f>SUM(S11,AU11)</f>
        <v>35174</v>
      </c>
      <c r="BX11" s="116">
        <f>SUM(T11,AV11)</f>
        <v>0</v>
      </c>
      <c r="BY11" s="116">
        <f>SUM(U11,AW11)</f>
        <v>2159</v>
      </c>
      <c r="BZ11" s="116">
        <f>SUM(V11,AX11)</f>
        <v>0</v>
      </c>
      <c r="CA11" s="116">
        <f>SUM(W11,AY11)</f>
        <v>260249</v>
      </c>
      <c r="CB11" s="116">
        <f>SUM(X11,AZ11)</f>
        <v>247352</v>
      </c>
      <c r="CC11" s="116">
        <f>SUM(Y11,BA11)</f>
        <v>8478</v>
      </c>
      <c r="CD11" s="116">
        <f>SUM(Z11,BB11)</f>
        <v>3095</v>
      </c>
      <c r="CE11" s="116">
        <f>SUM(AA11,BC11)</f>
        <v>1324</v>
      </c>
      <c r="CF11" s="116">
        <f>SUM(AB11,BD11)</f>
        <v>774127</v>
      </c>
      <c r="CG11" s="116">
        <f>SUM(AC11,BE11)</f>
        <v>0</v>
      </c>
      <c r="CH11" s="116">
        <f>SUM(AD11,BF11)</f>
        <v>0</v>
      </c>
      <c r="CI11" s="116">
        <f>SUM(AE11,BG11)</f>
        <v>391006</v>
      </c>
    </row>
    <row r="12" spans="1:87" ht="13.5" customHeight="1" x14ac:dyDescent="0.15">
      <c r="A12" s="114" t="s">
        <v>8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31832</v>
      </c>
      <c r="L12" s="116">
        <f>+SUM(M12,R12,V12,W12,AC12)</f>
        <v>147524</v>
      </c>
      <c r="M12" s="116">
        <f>+SUM(N12:Q12)</f>
        <v>11160</v>
      </c>
      <c r="N12" s="116">
        <v>7635</v>
      </c>
      <c r="O12" s="116">
        <v>0</v>
      </c>
      <c r="P12" s="116">
        <v>0</v>
      </c>
      <c r="Q12" s="116">
        <v>3525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136364</v>
      </c>
      <c r="X12" s="116">
        <v>127179</v>
      </c>
      <c r="Y12" s="116">
        <v>9185</v>
      </c>
      <c r="Z12" s="116">
        <v>0</v>
      </c>
      <c r="AA12" s="116">
        <v>0</v>
      </c>
      <c r="AB12" s="116">
        <v>418996</v>
      </c>
      <c r="AC12" s="116">
        <v>0</v>
      </c>
      <c r="AD12" s="116">
        <v>19395</v>
      </c>
      <c r="AE12" s="116">
        <f>+SUM(D12,L12,AD12)</f>
        <v>166919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2319</v>
      </c>
      <c r="AN12" s="116">
        <f>+SUM(AO12,AT12,AX12,AY12,BE12)</f>
        <v>6181</v>
      </c>
      <c r="AO12" s="116">
        <f>+SUM(AP12:AS12)</f>
        <v>6181</v>
      </c>
      <c r="AP12" s="116">
        <v>6181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143375</v>
      </c>
      <c r="BE12" s="116">
        <v>0</v>
      </c>
      <c r="BF12" s="116">
        <v>19930</v>
      </c>
      <c r="BG12" s="116">
        <f>+SUM(BF12,AN12,AF12)</f>
        <v>26111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34151</v>
      </c>
      <c r="BP12" s="116">
        <f>SUM(L12,AN12)</f>
        <v>153705</v>
      </c>
      <c r="BQ12" s="116">
        <f>SUM(M12,AO12)</f>
        <v>17341</v>
      </c>
      <c r="BR12" s="116">
        <f>SUM(N12,AP12)</f>
        <v>13816</v>
      </c>
      <c r="BS12" s="116">
        <f>SUM(O12,AQ12)</f>
        <v>0</v>
      </c>
      <c r="BT12" s="116">
        <f>SUM(P12,AR12)</f>
        <v>0</v>
      </c>
      <c r="BU12" s="116">
        <f>SUM(Q12,AS12)</f>
        <v>3525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136364</v>
      </c>
      <c r="CB12" s="116">
        <f>SUM(X12,AZ12)</f>
        <v>127179</v>
      </c>
      <c r="CC12" s="116">
        <f>SUM(Y12,BA12)</f>
        <v>9185</v>
      </c>
      <c r="CD12" s="116">
        <f>SUM(Z12,BB12)</f>
        <v>0</v>
      </c>
      <c r="CE12" s="116">
        <f>SUM(AA12,BC12)</f>
        <v>0</v>
      </c>
      <c r="CF12" s="116">
        <f>SUM(AB12,BD12)</f>
        <v>562371</v>
      </c>
      <c r="CG12" s="116">
        <f>SUM(AC12,BE12)</f>
        <v>0</v>
      </c>
      <c r="CH12" s="116">
        <f>SUM(AD12,BF12)</f>
        <v>39325</v>
      </c>
      <c r="CI12" s="116">
        <f>SUM(AE12,BG12)</f>
        <v>193030</v>
      </c>
    </row>
    <row r="13" spans="1:87" ht="13.5" customHeight="1" x14ac:dyDescent="0.15">
      <c r="A13" s="114" t="s">
        <v>8</v>
      </c>
      <c r="B13" s="115" t="s">
        <v>342</v>
      </c>
      <c r="C13" s="114" t="s">
        <v>343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85410</v>
      </c>
      <c r="L13" s="116">
        <f>+SUM(M13,R13,V13,W13,AC13)</f>
        <v>97394</v>
      </c>
      <c r="M13" s="116">
        <f>+SUM(N13:Q13)</f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97394</v>
      </c>
      <c r="X13" s="116">
        <v>97394</v>
      </c>
      <c r="Y13" s="116">
        <v>0</v>
      </c>
      <c r="Z13" s="116">
        <v>0</v>
      </c>
      <c r="AA13" s="116">
        <v>0</v>
      </c>
      <c r="AB13" s="116">
        <v>134587</v>
      </c>
      <c r="AC13" s="116">
        <v>0</v>
      </c>
      <c r="AD13" s="116">
        <v>0</v>
      </c>
      <c r="AE13" s="116">
        <f>+SUM(D13,L13,AD13)</f>
        <v>97394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51880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85410</v>
      </c>
      <c r="BP13" s="116">
        <f>SUM(L13,AN13)</f>
        <v>97394</v>
      </c>
      <c r="BQ13" s="116">
        <f>SUM(M13,AO13)</f>
        <v>0</v>
      </c>
      <c r="BR13" s="116">
        <f>SUM(N13,AP13)</f>
        <v>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97394</v>
      </c>
      <c r="CB13" s="116">
        <f>SUM(X13,AZ13)</f>
        <v>97394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186467</v>
      </c>
      <c r="CG13" s="116">
        <f>SUM(AC13,BE13)</f>
        <v>0</v>
      </c>
      <c r="CH13" s="116">
        <f>SUM(AD13,BF13)</f>
        <v>0</v>
      </c>
      <c r="CI13" s="116">
        <f>SUM(AE13,BG13)</f>
        <v>97394</v>
      </c>
    </row>
    <row r="14" spans="1:87" ht="13.5" customHeight="1" x14ac:dyDescent="0.15">
      <c r="A14" s="114" t="s">
        <v>8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194986</v>
      </c>
      <c r="M14" s="116">
        <f>+SUM(N14:Q14)</f>
        <v>20803</v>
      </c>
      <c r="N14" s="116">
        <v>20803</v>
      </c>
      <c r="O14" s="116">
        <v>0</v>
      </c>
      <c r="P14" s="116">
        <v>0</v>
      </c>
      <c r="Q14" s="116">
        <v>0</v>
      </c>
      <c r="R14" s="116">
        <f>+SUM(S14:U14)</f>
        <v>36241</v>
      </c>
      <c r="S14" s="116">
        <v>0</v>
      </c>
      <c r="T14" s="116">
        <v>36241</v>
      </c>
      <c r="U14" s="116">
        <v>0</v>
      </c>
      <c r="V14" s="116">
        <v>0</v>
      </c>
      <c r="W14" s="116">
        <f>+SUM(X14:AA14)</f>
        <v>137942</v>
      </c>
      <c r="X14" s="116">
        <v>135866</v>
      </c>
      <c r="Y14" s="116">
        <v>0</v>
      </c>
      <c r="Z14" s="116">
        <v>2076</v>
      </c>
      <c r="AA14" s="116">
        <v>0</v>
      </c>
      <c r="AB14" s="116">
        <v>88478</v>
      </c>
      <c r="AC14" s="116">
        <v>0</v>
      </c>
      <c r="AD14" s="116">
        <v>0</v>
      </c>
      <c r="AE14" s="116">
        <f>+SUM(D14,L14,AD14)</f>
        <v>194986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2080</v>
      </c>
      <c r="AO14" s="116">
        <f>+SUM(AP14:AS14)</f>
        <v>2080</v>
      </c>
      <c r="AP14" s="116">
        <v>2080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51389</v>
      </c>
      <c r="BE14" s="116">
        <v>0</v>
      </c>
      <c r="BF14" s="116">
        <v>0</v>
      </c>
      <c r="BG14" s="116">
        <f>+SUM(BF14,AN14,AF14)</f>
        <v>2080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197066</v>
      </c>
      <c r="BQ14" s="116">
        <f>SUM(M14,AO14)</f>
        <v>22883</v>
      </c>
      <c r="BR14" s="116">
        <f>SUM(N14,AP14)</f>
        <v>22883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36241</v>
      </c>
      <c r="BW14" s="116">
        <f>SUM(S14,AU14)</f>
        <v>0</v>
      </c>
      <c r="BX14" s="116">
        <f>SUM(T14,AV14)</f>
        <v>36241</v>
      </c>
      <c r="BY14" s="116">
        <f>SUM(U14,AW14)</f>
        <v>0</v>
      </c>
      <c r="BZ14" s="116">
        <f>SUM(V14,AX14)</f>
        <v>0</v>
      </c>
      <c r="CA14" s="116">
        <f>SUM(W14,AY14)</f>
        <v>137942</v>
      </c>
      <c r="CB14" s="116">
        <f>SUM(X14,AZ14)</f>
        <v>135866</v>
      </c>
      <c r="CC14" s="116">
        <f>SUM(Y14,BA14)</f>
        <v>0</v>
      </c>
      <c r="CD14" s="116">
        <f>SUM(Z14,BB14)</f>
        <v>2076</v>
      </c>
      <c r="CE14" s="116">
        <f>SUM(AA14,BC14)</f>
        <v>0</v>
      </c>
      <c r="CF14" s="116">
        <f>SUM(AB14,BD14)</f>
        <v>139867</v>
      </c>
      <c r="CG14" s="116">
        <f>SUM(AC14,BE14)</f>
        <v>0</v>
      </c>
      <c r="CH14" s="116">
        <f>SUM(AD14,BF14)</f>
        <v>0</v>
      </c>
      <c r="CI14" s="116">
        <f>SUM(AE14,BG14)</f>
        <v>197066</v>
      </c>
    </row>
    <row r="15" spans="1:87" ht="13.5" customHeight="1" x14ac:dyDescent="0.15">
      <c r="A15" s="114" t="s">
        <v>8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7925</v>
      </c>
      <c r="M15" s="116">
        <f>+SUM(N15:Q15)</f>
        <v>6692</v>
      </c>
      <c r="N15" s="116">
        <v>6692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1233</v>
      </c>
      <c r="X15" s="116">
        <v>0</v>
      </c>
      <c r="Y15" s="116">
        <v>0</v>
      </c>
      <c r="Z15" s="116">
        <v>0</v>
      </c>
      <c r="AA15" s="116">
        <v>1233</v>
      </c>
      <c r="AB15" s="116">
        <v>102864</v>
      </c>
      <c r="AC15" s="116">
        <v>0</v>
      </c>
      <c r="AD15" s="116">
        <v>1689</v>
      </c>
      <c r="AE15" s="116">
        <f>+SUM(D15,L15,AD15)</f>
        <v>9614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744</v>
      </c>
      <c r="AO15" s="116">
        <f>+SUM(AP15:AS15)</f>
        <v>744</v>
      </c>
      <c r="AP15" s="116">
        <v>744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41272</v>
      </c>
      <c r="BE15" s="116">
        <v>0</v>
      </c>
      <c r="BF15" s="116">
        <v>0</v>
      </c>
      <c r="BG15" s="116">
        <f>+SUM(BF15,AN15,AF15)</f>
        <v>744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8669</v>
      </c>
      <c r="BQ15" s="116">
        <f>SUM(M15,AO15)</f>
        <v>7436</v>
      </c>
      <c r="BR15" s="116">
        <f>SUM(N15,AP15)</f>
        <v>7436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1233</v>
      </c>
      <c r="CB15" s="116">
        <f>SUM(X15,AZ15)</f>
        <v>0</v>
      </c>
      <c r="CC15" s="116">
        <f>SUM(Y15,BA15)</f>
        <v>0</v>
      </c>
      <c r="CD15" s="116">
        <f>SUM(Z15,BB15)</f>
        <v>0</v>
      </c>
      <c r="CE15" s="116">
        <f>SUM(AA15,BC15)</f>
        <v>1233</v>
      </c>
      <c r="CF15" s="116">
        <f>SUM(AB15,BD15)</f>
        <v>144136</v>
      </c>
      <c r="CG15" s="116">
        <f>SUM(AC15,BE15)</f>
        <v>0</v>
      </c>
      <c r="CH15" s="116">
        <f>SUM(AD15,BF15)</f>
        <v>1689</v>
      </c>
      <c r="CI15" s="116">
        <f>SUM(AE15,BG15)</f>
        <v>10358</v>
      </c>
    </row>
    <row r="16" spans="1:87" ht="13.5" customHeight="1" x14ac:dyDescent="0.15">
      <c r="A16" s="114" t="s">
        <v>8</v>
      </c>
      <c r="B16" s="115" t="s">
        <v>352</v>
      </c>
      <c r="C16" s="114" t="s">
        <v>353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173476</v>
      </c>
      <c r="M16" s="116">
        <f>+SUM(N16:Q16)</f>
        <v>21242</v>
      </c>
      <c r="N16" s="116">
        <v>21242</v>
      </c>
      <c r="O16" s="116">
        <v>0</v>
      </c>
      <c r="P16" s="116">
        <v>0</v>
      </c>
      <c r="Q16" s="116">
        <v>0</v>
      </c>
      <c r="R16" s="116">
        <f>+SUM(S16:U16)</f>
        <v>30779</v>
      </c>
      <c r="S16" s="116">
        <v>0</v>
      </c>
      <c r="T16" s="116">
        <v>30779</v>
      </c>
      <c r="U16" s="116">
        <v>0</v>
      </c>
      <c r="V16" s="116">
        <v>0</v>
      </c>
      <c r="W16" s="116">
        <f>+SUM(X16:AA16)</f>
        <v>121455</v>
      </c>
      <c r="X16" s="116">
        <v>118472</v>
      </c>
      <c r="Y16" s="116">
        <v>2983</v>
      </c>
      <c r="Z16" s="116">
        <v>0</v>
      </c>
      <c r="AA16" s="116">
        <v>0</v>
      </c>
      <c r="AB16" s="116">
        <v>112853</v>
      </c>
      <c r="AC16" s="116">
        <v>0</v>
      </c>
      <c r="AD16" s="116">
        <v>0</v>
      </c>
      <c r="AE16" s="116">
        <f>+SUM(D16,L16,AD16)</f>
        <v>173476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63539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173476</v>
      </c>
      <c r="BQ16" s="116">
        <f>SUM(M16,AO16)</f>
        <v>21242</v>
      </c>
      <c r="BR16" s="116">
        <f>SUM(N16,AP16)</f>
        <v>21242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30779</v>
      </c>
      <c r="BW16" s="116">
        <f>SUM(S16,AU16)</f>
        <v>0</v>
      </c>
      <c r="BX16" s="116">
        <f>SUM(T16,AV16)</f>
        <v>30779</v>
      </c>
      <c r="BY16" s="116">
        <f>SUM(U16,AW16)</f>
        <v>0</v>
      </c>
      <c r="BZ16" s="116">
        <f>SUM(V16,AX16)</f>
        <v>0</v>
      </c>
      <c r="CA16" s="116">
        <f>SUM(W16,AY16)</f>
        <v>121455</v>
      </c>
      <c r="CB16" s="116">
        <f>SUM(X16,AZ16)</f>
        <v>118472</v>
      </c>
      <c r="CC16" s="116">
        <f>SUM(Y16,BA16)</f>
        <v>2983</v>
      </c>
      <c r="CD16" s="116">
        <f>SUM(Z16,BB16)</f>
        <v>0</v>
      </c>
      <c r="CE16" s="116">
        <f>SUM(AA16,BC16)</f>
        <v>0</v>
      </c>
      <c r="CF16" s="116">
        <f>SUM(AB16,BD16)</f>
        <v>176392</v>
      </c>
      <c r="CG16" s="116">
        <f>SUM(AC16,BE16)</f>
        <v>0</v>
      </c>
      <c r="CH16" s="116">
        <f>SUM(AD16,BF16)</f>
        <v>0</v>
      </c>
      <c r="CI16" s="116">
        <f>SUM(AE16,BG16)</f>
        <v>173476</v>
      </c>
    </row>
    <row r="17" spans="1:87" ht="13.5" customHeight="1" x14ac:dyDescent="0.15">
      <c r="A17" s="114" t="s">
        <v>8</v>
      </c>
      <c r="B17" s="115" t="s">
        <v>354</v>
      </c>
      <c r="C17" s="114" t="s">
        <v>355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9400</v>
      </c>
      <c r="M17" s="116">
        <f>+SUM(N17:Q17)</f>
        <v>9400</v>
      </c>
      <c r="N17" s="116">
        <v>9400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310757</v>
      </c>
      <c r="AC17" s="116">
        <v>0</v>
      </c>
      <c r="AD17" s="116">
        <v>23534</v>
      </c>
      <c r="AE17" s="116">
        <f>+SUM(D17,L17,AD17)</f>
        <v>32934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4598</v>
      </c>
      <c r="AO17" s="116">
        <f>+SUM(AP17:AS17)</f>
        <v>4598</v>
      </c>
      <c r="AP17" s="116">
        <v>4598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38303</v>
      </c>
      <c r="BE17" s="116">
        <v>0</v>
      </c>
      <c r="BF17" s="116">
        <v>617</v>
      </c>
      <c r="BG17" s="116">
        <f>+SUM(BF17,AN17,AF17)</f>
        <v>5215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13998</v>
      </c>
      <c r="BQ17" s="116">
        <f>SUM(M17,AO17)</f>
        <v>13998</v>
      </c>
      <c r="BR17" s="116">
        <f>SUM(N17,AP17)</f>
        <v>13998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0</v>
      </c>
      <c r="CB17" s="116">
        <f>SUM(X17,AZ17)</f>
        <v>0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349060</v>
      </c>
      <c r="CG17" s="116">
        <f>SUM(AC17,BE17)</f>
        <v>0</v>
      </c>
      <c r="CH17" s="116">
        <f>SUM(AD17,BF17)</f>
        <v>24151</v>
      </c>
      <c r="CI17" s="116">
        <f>SUM(AE17,BG17)</f>
        <v>38149</v>
      </c>
    </row>
    <row r="18" spans="1:87" ht="13.5" customHeight="1" x14ac:dyDescent="0.15">
      <c r="A18" s="114" t="s">
        <v>8</v>
      </c>
      <c r="B18" s="115" t="s">
        <v>356</v>
      </c>
      <c r="C18" s="114" t="s">
        <v>357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8973</v>
      </c>
      <c r="M18" s="116">
        <f>+SUM(N18:Q18)</f>
        <v>8973</v>
      </c>
      <c r="N18" s="116">
        <v>8973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243026</v>
      </c>
      <c r="AC18" s="116">
        <v>0</v>
      </c>
      <c r="AD18" s="116">
        <v>19430</v>
      </c>
      <c r="AE18" s="116">
        <f>+SUM(D18,L18,AD18)</f>
        <v>28403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83059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8973</v>
      </c>
      <c r="BQ18" s="116">
        <f>SUM(M18,AO18)</f>
        <v>8973</v>
      </c>
      <c r="BR18" s="116">
        <f>SUM(N18,AP18)</f>
        <v>8973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0</v>
      </c>
      <c r="CB18" s="116">
        <f>SUM(X18,AZ18)</f>
        <v>0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326085</v>
      </c>
      <c r="CG18" s="116">
        <f>SUM(AC18,BE18)</f>
        <v>0</v>
      </c>
      <c r="CH18" s="116">
        <f>SUM(AD18,BF18)</f>
        <v>19430</v>
      </c>
      <c r="CI18" s="116">
        <f>SUM(AE18,BG18)</f>
        <v>28403</v>
      </c>
    </row>
    <row r="19" spans="1:87" ht="13.5" customHeight="1" x14ac:dyDescent="0.15">
      <c r="A19" s="114" t="s">
        <v>8</v>
      </c>
      <c r="B19" s="115" t="s">
        <v>358</v>
      </c>
      <c r="C19" s="114" t="s">
        <v>359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9162</v>
      </c>
      <c r="L19" s="116">
        <f>+SUM(M19,R19,V19,W19,AC19)</f>
        <v>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322650</v>
      </c>
      <c r="AC19" s="116">
        <v>0</v>
      </c>
      <c r="AD19" s="116">
        <v>0</v>
      </c>
      <c r="AE19" s="116">
        <f>+SUM(D19,L19,AD19)</f>
        <v>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48291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9162</v>
      </c>
      <c r="BP19" s="116">
        <f>SUM(L19,AN19)</f>
        <v>0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0</v>
      </c>
      <c r="CB19" s="116">
        <f>SUM(X19,AZ19)</f>
        <v>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370941</v>
      </c>
      <c r="CG19" s="116">
        <f>SUM(AC19,BE19)</f>
        <v>0</v>
      </c>
      <c r="CH19" s="116">
        <f>SUM(AD19,BF19)</f>
        <v>0</v>
      </c>
      <c r="CI19" s="116">
        <f>SUM(AE19,BG19)</f>
        <v>0</v>
      </c>
    </row>
    <row r="20" spans="1:87" ht="13.5" customHeight="1" x14ac:dyDescent="0.15">
      <c r="A20" s="114" t="s">
        <v>8</v>
      </c>
      <c r="B20" s="115" t="s">
        <v>362</v>
      </c>
      <c r="C20" s="114" t="s">
        <v>363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71384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71384</v>
      </c>
      <c r="X20" s="116">
        <v>71170</v>
      </c>
      <c r="Y20" s="116">
        <v>214</v>
      </c>
      <c r="Z20" s="116">
        <v>0</v>
      </c>
      <c r="AA20" s="116">
        <v>0</v>
      </c>
      <c r="AB20" s="116">
        <v>145243</v>
      </c>
      <c r="AC20" s="116">
        <v>0</v>
      </c>
      <c r="AD20" s="116">
        <v>0</v>
      </c>
      <c r="AE20" s="116">
        <f>+SUM(D20,L20,AD20)</f>
        <v>71384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47400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71384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71384</v>
      </c>
      <c r="CB20" s="116">
        <f>SUM(X20,AZ20)</f>
        <v>71170</v>
      </c>
      <c r="CC20" s="116">
        <f>SUM(Y20,BA20)</f>
        <v>214</v>
      </c>
      <c r="CD20" s="116">
        <f>SUM(Z20,BB20)</f>
        <v>0</v>
      </c>
      <c r="CE20" s="116">
        <f>SUM(AA20,BC20)</f>
        <v>0</v>
      </c>
      <c r="CF20" s="116">
        <f>SUM(AB20,BD20)</f>
        <v>192643</v>
      </c>
      <c r="CG20" s="116">
        <f>SUM(AC20,BE20)</f>
        <v>0</v>
      </c>
      <c r="CH20" s="116">
        <f>SUM(AD20,BF20)</f>
        <v>0</v>
      </c>
      <c r="CI20" s="116">
        <f>SUM(AE20,BG20)</f>
        <v>71384</v>
      </c>
    </row>
    <row r="21" spans="1:87" ht="13.5" customHeight="1" x14ac:dyDescent="0.15">
      <c r="A21" s="114" t="s">
        <v>8</v>
      </c>
      <c r="B21" s="115" t="s">
        <v>364</v>
      </c>
      <c r="C21" s="114" t="s">
        <v>365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68711</v>
      </c>
      <c r="M21" s="116">
        <f>+SUM(N21:Q21)</f>
        <v>4770</v>
      </c>
      <c r="N21" s="116">
        <v>4770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63941</v>
      </c>
      <c r="X21" s="116">
        <v>44777</v>
      </c>
      <c r="Y21" s="116">
        <v>108</v>
      </c>
      <c r="Z21" s="116">
        <v>1808</v>
      </c>
      <c r="AA21" s="116">
        <v>17248</v>
      </c>
      <c r="AB21" s="116">
        <v>58363</v>
      </c>
      <c r="AC21" s="116">
        <v>0</v>
      </c>
      <c r="AD21" s="116">
        <v>0</v>
      </c>
      <c r="AE21" s="116">
        <f>+SUM(D21,L21,AD21)</f>
        <v>68711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2044</v>
      </c>
      <c r="AO21" s="116">
        <f>+SUM(AP21:AS21)</f>
        <v>2044</v>
      </c>
      <c r="AP21" s="116">
        <v>2044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18560</v>
      </c>
      <c r="BE21" s="116">
        <v>0</v>
      </c>
      <c r="BF21" s="116">
        <v>3</v>
      </c>
      <c r="BG21" s="116">
        <f>+SUM(BF21,AN21,AF21)</f>
        <v>2047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70755</v>
      </c>
      <c r="BQ21" s="116">
        <f>SUM(M21,AO21)</f>
        <v>6814</v>
      </c>
      <c r="BR21" s="116">
        <f>SUM(N21,AP21)</f>
        <v>6814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63941</v>
      </c>
      <c r="CB21" s="116">
        <f>SUM(X21,AZ21)</f>
        <v>44777</v>
      </c>
      <c r="CC21" s="116">
        <f>SUM(Y21,BA21)</f>
        <v>108</v>
      </c>
      <c r="CD21" s="116">
        <f>SUM(Z21,BB21)</f>
        <v>1808</v>
      </c>
      <c r="CE21" s="116">
        <f>SUM(AA21,BC21)</f>
        <v>17248</v>
      </c>
      <c r="CF21" s="116">
        <f>SUM(AB21,BD21)</f>
        <v>76923</v>
      </c>
      <c r="CG21" s="116">
        <f>SUM(AC21,BE21)</f>
        <v>0</v>
      </c>
      <c r="CH21" s="116">
        <f>SUM(AD21,BF21)</f>
        <v>3</v>
      </c>
      <c r="CI21" s="116">
        <f>SUM(AE21,BG21)</f>
        <v>70758</v>
      </c>
    </row>
    <row r="22" spans="1:87" ht="13.5" customHeight="1" x14ac:dyDescent="0.15">
      <c r="A22" s="114" t="s">
        <v>8</v>
      </c>
      <c r="B22" s="115" t="s">
        <v>366</v>
      </c>
      <c r="C22" s="114" t="s">
        <v>367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65401</v>
      </c>
      <c r="M22" s="116">
        <f>+SUM(N22:Q22)</f>
        <v>12468</v>
      </c>
      <c r="N22" s="116">
        <v>12468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52933</v>
      </c>
      <c r="X22" s="116">
        <v>42076</v>
      </c>
      <c r="Y22" s="116">
        <v>0</v>
      </c>
      <c r="Z22" s="116">
        <v>745</v>
      </c>
      <c r="AA22" s="116">
        <v>10112</v>
      </c>
      <c r="AB22" s="116">
        <v>46996</v>
      </c>
      <c r="AC22" s="116">
        <v>0</v>
      </c>
      <c r="AD22" s="116">
        <v>0</v>
      </c>
      <c r="AE22" s="116">
        <f>+SUM(D22,L22,AD22)</f>
        <v>65401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18151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65401</v>
      </c>
      <c r="BQ22" s="116">
        <f>SUM(M22,AO22)</f>
        <v>12468</v>
      </c>
      <c r="BR22" s="116">
        <f>SUM(N22,AP22)</f>
        <v>12468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52933</v>
      </c>
      <c r="CB22" s="116">
        <f>SUM(X22,AZ22)</f>
        <v>42076</v>
      </c>
      <c r="CC22" s="116">
        <f>SUM(Y22,BA22)</f>
        <v>0</v>
      </c>
      <c r="CD22" s="116">
        <f>SUM(Z22,BB22)</f>
        <v>745</v>
      </c>
      <c r="CE22" s="116">
        <f>SUM(AA22,BC22)</f>
        <v>10112</v>
      </c>
      <c r="CF22" s="116">
        <f>SUM(AB22,BD22)</f>
        <v>65147</v>
      </c>
      <c r="CG22" s="116">
        <f>SUM(AC22,BE22)</f>
        <v>0</v>
      </c>
      <c r="CH22" s="116">
        <f>SUM(AD22,BF22)</f>
        <v>0</v>
      </c>
      <c r="CI22" s="116">
        <f>SUM(AE22,BG22)</f>
        <v>65401</v>
      </c>
    </row>
    <row r="23" spans="1:87" ht="13.5" customHeight="1" x14ac:dyDescent="0.15">
      <c r="A23" s="114" t="s">
        <v>8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9287</v>
      </c>
      <c r="M23" s="116">
        <f>+SUM(N23:Q23)</f>
        <v>9287</v>
      </c>
      <c r="N23" s="116">
        <v>9287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89288</v>
      </c>
      <c r="AC23" s="116">
        <v>0</v>
      </c>
      <c r="AD23" s="116">
        <v>2394</v>
      </c>
      <c r="AE23" s="116">
        <f>+SUM(D23,L23,AD23)</f>
        <v>11681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1031</v>
      </c>
      <c r="AO23" s="116">
        <f>+SUM(AP23:AS23)</f>
        <v>1031</v>
      </c>
      <c r="AP23" s="116">
        <v>1031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35314</v>
      </c>
      <c r="BE23" s="116">
        <v>0</v>
      </c>
      <c r="BF23" s="116">
        <v>0</v>
      </c>
      <c r="BG23" s="116">
        <f>+SUM(BF23,AN23,AF23)</f>
        <v>1031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10318</v>
      </c>
      <c r="BQ23" s="116">
        <f>SUM(M23,AO23)</f>
        <v>10318</v>
      </c>
      <c r="BR23" s="116">
        <f>SUM(N23,AP23)</f>
        <v>10318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0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124602</v>
      </c>
      <c r="CG23" s="116">
        <f>SUM(AC23,BE23)</f>
        <v>0</v>
      </c>
      <c r="CH23" s="116">
        <f>SUM(AD23,BF23)</f>
        <v>2394</v>
      </c>
      <c r="CI23" s="116">
        <f>SUM(AE23,BG23)</f>
        <v>12712</v>
      </c>
    </row>
    <row r="24" spans="1:87" ht="13.5" customHeight="1" x14ac:dyDescent="0.15">
      <c r="A24" s="114" t="s">
        <v>8</v>
      </c>
      <c r="B24" s="115" t="s">
        <v>370</v>
      </c>
      <c r="C24" s="114" t="s">
        <v>371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27419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27419</v>
      </c>
      <c r="X24" s="116">
        <v>27419</v>
      </c>
      <c r="Y24" s="116">
        <v>0</v>
      </c>
      <c r="Z24" s="116">
        <v>0</v>
      </c>
      <c r="AA24" s="116">
        <v>0</v>
      </c>
      <c r="AB24" s="116">
        <v>51254</v>
      </c>
      <c r="AC24" s="116">
        <v>0</v>
      </c>
      <c r="AD24" s="116">
        <v>0</v>
      </c>
      <c r="AE24" s="116">
        <f>+SUM(D24,L24,AD24)</f>
        <v>27419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17578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27419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27419</v>
      </c>
      <c r="CB24" s="116">
        <f>SUM(X24,AZ24)</f>
        <v>27419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68832</v>
      </c>
      <c r="CG24" s="116">
        <f>SUM(AC24,BE24)</f>
        <v>0</v>
      </c>
      <c r="CH24" s="116">
        <f>SUM(AD24,BF24)</f>
        <v>0</v>
      </c>
      <c r="CI24" s="116">
        <f>SUM(AE24,BG24)</f>
        <v>27419</v>
      </c>
    </row>
    <row r="25" spans="1:87" ht="13.5" customHeight="1" x14ac:dyDescent="0.15">
      <c r="A25" s="114" t="s">
        <v>8</v>
      </c>
      <c r="B25" s="115" t="s">
        <v>372</v>
      </c>
      <c r="C25" s="114" t="s">
        <v>373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28129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28129</v>
      </c>
      <c r="X25" s="116">
        <v>28129</v>
      </c>
      <c r="Y25" s="116">
        <v>0</v>
      </c>
      <c r="Z25" s="116">
        <v>0</v>
      </c>
      <c r="AA25" s="116">
        <v>0</v>
      </c>
      <c r="AB25" s="116">
        <v>55298</v>
      </c>
      <c r="AC25" s="116">
        <v>0</v>
      </c>
      <c r="AD25" s="116">
        <v>0</v>
      </c>
      <c r="AE25" s="116">
        <f>+SUM(D25,L25,AD25)</f>
        <v>28129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26485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28129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28129</v>
      </c>
      <c r="CB25" s="116">
        <f>SUM(X25,AZ25)</f>
        <v>28129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81783</v>
      </c>
      <c r="CG25" s="116">
        <f>SUM(AC25,BE25)</f>
        <v>0</v>
      </c>
      <c r="CH25" s="116">
        <f>SUM(AD25,BF25)</f>
        <v>0</v>
      </c>
      <c r="CI25" s="116">
        <f>SUM(AE25,BG25)</f>
        <v>28129</v>
      </c>
    </row>
    <row r="26" spans="1:87" ht="13.5" customHeight="1" x14ac:dyDescent="0.15">
      <c r="A26" s="114" t="s">
        <v>8</v>
      </c>
      <c r="B26" s="115" t="s">
        <v>374</v>
      </c>
      <c r="C26" s="114" t="s">
        <v>375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58532</v>
      </c>
      <c r="AC26" s="116">
        <v>0</v>
      </c>
      <c r="AD26" s="116">
        <v>0</v>
      </c>
      <c r="AE26" s="116">
        <f>+SUM(D26,L26,AD26)</f>
        <v>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22505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0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81037</v>
      </c>
      <c r="CG26" s="116">
        <f>SUM(AC26,BE26)</f>
        <v>0</v>
      </c>
      <c r="CH26" s="116">
        <f>SUM(AD26,BF26)</f>
        <v>0</v>
      </c>
      <c r="CI26" s="116">
        <f>SUM(AE26,BG26)</f>
        <v>0</v>
      </c>
    </row>
    <row r="27" spans="1:87" ht="13.5" customHeight="1" x14ac:dyDescent="0.15">
      <c r="A27" s="114" t="s">
        <v>8</v>
      </c>
      <c r="B27" s="115" t="s">
        <v>376</v>
      </c>
      <c r="C27" s="114" t="s">
        <v>377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4581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161325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24146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4581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185471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8</v>
      </c>
      <c r="B28" s="115" t="s">
        <v>378</v>
      </c>
      <c r="C28" s="114" t="s">
        <v>379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4888</v>
      </c>
      <c r="L28" s="116">
        <f>+SUM(M28,R28,V28,W28,AC28)</f>
        <v>24520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24520</v>
      </c>
      <c r="X28" s="116">
        <v>23311</v>
      </c>
      <c r="Y28" s="116">
        <v>0</v>
      </c>
      <c r="Z28" s="116">
        <v>0</v>
      </c>
      <c r="AA28" s="116">
        <v>1209</v>
      </c>
      <c r="AB28" s="116">
        <v>70038</v>
      </c>
      <c r="AC28" s="116">
        <v>0</v>
      </c>
      <c r="AD28" s="116">
        <v>0</v>
      </c>
      <c r="AE28" s="116">
        <f>+SUM(D28,L28,AD28)</f>
        <v>24520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407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24456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5295</v>
      </c>
      <c r="BP28" s="116">
        <f>SUM(L28,AN28)</f>
        <v>24520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24520</v>
      </c>
      <c r="CB28" s="116">
        <f>SUM(X28,AZ28)</f>
        <v>23311</v>
      </c>
      <c r="CC28" s="116">
        <f>SUM(Y28,BA28)</f>
        <v>0</v>
      </c>
      <c r="CD28" s="116">
        <f>SUM(Z28,BB28)</f>
        <v>0</v>
      </c>
      <c r="CE28" s="116">
        <f>SUM(AA28,BC28)</f>
        <v>1209</v>
      </c>
      <c r="CF28" s="116">
        <f>SUM(AB28,BD28)</f>
        <v>94494</v>
      </c>
      <c r="CG28" s="116">
        <f>SUM(AC28,BE28)</f>
        <v>0</v>
      </c>
      <c r="CH28" s="116">
        <f>SUM(AD28,BF28)</f>
        <v>0</v>
      </c>
      <c r="CI28" s="116">
        <f>SUM(AE28,BG28)</f>
        <v>24520</v>
      </c>
    </row>
    <row r="29" spans="1:87" ht="13.5" customHeight="1" x14ac:dyDescent="0.15">
      <c r="A29" s="114" t="s">
        <v>8</v>
      </c>
      <c r="B29" s="115" t="s">
        <v>380</v>
      </c>
      <c r="C29" s="114" t="s">
        <v>381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8255</v>
      </c>
      <c r="L29" s="116">
        <f>+SUM(M29,R29,V29,W29,AC29)</f>
        <v>62863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62863</v>
      </c>
      <c r="X29" s="116">
        <v>57006</v>
      </c>
      <c r="Y29" s="116">
        <v>0</v>
      </c>
      <c r="Z29" s="116">
        <v>0</v>
      </c>
      <c r="AA29" s="116">
        <v>5857</v>
      </c>
      <c r="AB29" s="116">
        <v>112656</v>
      </c>
      <c r="AC29" s="116">
        <v>0</v>
      </c>
      <c r="AD29" s="116">
        <v>0</v>
      </c>
      <c r="AE29" s="116">
        <f>+SUM(D29,L29,AD29)</f>
        <v>62863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690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41005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8945</v>
      </c>
      <c r="BP29" s="116">
        <f>SUM(L29,AN29)</f>
        <v>62863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62863</v>
      </c>
      <c r="CB29" s="116">
        <f>SUM(X29,AZ29)</f>
        <v>57006</v>
      </c>
      <c r="CC29" s="116">
        <f>SUM(Y29,BA29)</f>
        <v>0</v>
      </c>
      <c r="CD29" s="116">
        <f>SUM(Z29,BB29)</f>
        <v>0</v>
      </c>
      <c r="CE29" s="116">
        <f>SUM(AA29,BC29)</f>
        <v>5857</v>
      </c>
      <c r="CF29" s="116">
        <f>SUM(AB29,BD29)</f>
        <v>153661</v>
      </c>
      <c r="CG29" s="116">
        <f>SUM(AC29,BE29)</f>
        <v>0</v>
      </c>
      <c r="CH29" s="116">
        <f>SUM(AD29,BF29)</f>
        <v>0</v>
      </c>
      <c r="CI29" s="116">
        <f>SUM(AE29,BG29)</f>
        <v>62863</v>
      </c>
    </row>
    <row r="30" spans="1:87" ht="13.5" customHeight="1" x14ac:dyDescent="0.15">
      <c r="A30" s="114" t="s">
        <v>8</v>
      </c>
      <c r="B30" s="115" t="s">
        <v>382</v>
      </c>
      <c r="C30" s="114" t="s">
        <v>383</v>
      </c>
      <c r="D30" s="116">
        <f>+SUM(E30,J30)</f>
        <v>5094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5094</v>
      </c>
      <c r="K30" s="116">
        <v>5094</v>
      </c>
      <c r="L30" s="116">
        <f>+SUM(M30,R30,V30,W30,AC30)</f>
        <v>24473</v>
      </c>
      <c r="M30" s="116">
        <f>+SUM(N30:Q30)</f>
        <v>3617</v>
      </c>
      <c r="N30" s="116">
        <v>3617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20856</v>
      </c>
      <c r="X30" s="116">
        <v>20270</v>
      </c>
      <c r="Y30" s="116">
        <v>0</v>
      </c>
      <c r="Z30" s="116">
        <v>0</v>
      </c>
      <c r="AA30" s="116">
        <v>586</v>
      </c>
      <c r="AB30" s="116">
        <v>67828</v>
      </c>
      <c r="AC30" s="116">
        <v>0</v>
      </c>
      <c r="AD30" s="116">
        <v>0</v>
      </c>
      <c r="AE30" s="116">
        <f>+SUM(D30,L30,AD30)</f>
        <v>29567</v>
      </c>
      <c r="AF30" s="116">
        <f>+SUM(AG30,AL30)</f>
        <v>246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246</v>
      </c>
      <c r="AM30" s="116">
        <v>246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11344</v>
      </c>
      <c r="BE30" s="116">
        <v>0</v>
      </c>
      <c r="BF30" s="116">
        <v>0</v>
      </c>
      <c r="BG30" s="116">
        <f>+SUM(BF30,AN30,AF30)</f>
        <v>246</v>
      </c>
      <c r="BH30" s="116">
        <f>SUM(D30,AF30)</f>
        <v>5340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5340</v>
      </c>
      <c r="BO30" s="116">
        <f>SUM(K30,AM30)</f>
        <v>5340</v>
      </c>
      <c r="BP30" s="116">
        <f>SUM(L30,AN30)</f>
        <v>24473</v>
      </c>
      <c r="BQ30" s="116">
        <f>SUM(M30,AO30)</f>
        <v>3617</v>
      </c>
      <c r="BR30" s="116">
        <f>SUM(N30,AP30)</f>
        <v>3617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20856</v>
      </c>
      <c r="CB30" s="116">
        <f>SUM(X30,AZ30)</f>
        <v>20270</v>
      </c>
      <c r="CC30" s="116">
        <f>SUM(Y30,BA30)</f>
        <v>0</v>
      </c>
      <c r="CD30" s="116">
        <f>SUM(Z30,BB30)</f>
        <v>0</v>
      </c>
      <c r="CE30" s="116">
        <f>SUM(AA30,BC30)</f>
        <v>586</v>
      </c>
      <c r="CF30" s="116">
        <f>SUM(AB30,BD30)</f>
        <v>79172</v>
      </c>
      <c r="CG30" s="116">
        <f>SUM(AC30,BE30)</f>
        <v>0</v>
      </c>
      <c r="CH30" s="116">
        <f>SUM(AD30,BF30)</f>
        <v>0</v>
      </c>
      <c r="CI30" s="116">
        <f>SUM(AE30,BG30)</f>
        <v>29813</v>
      </c>
    </row>
    <row r="31" spans="1:87" ht="13.5" customHeight="1" x14ac:dyDescent="0.15">
      <c r="A31" s="114" t="s">
        <v>8</v>
      </c>
      <c r="B31" s="115" t="s">
        <v>384</v>
      </c>
      <c r="C31" s="114" t="s">
        <v>385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7570</v>
      </c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106057</v>
      </c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764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48627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8334</v>
      </c>
      <c r="BP31" s="116">
        <f>SUM(L31,AN31)</f>
        <v>0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0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154684</v>
      </c>
      <c r="CG31" s="116">
        <f>SUM(AC31,BE31)</f>
        <v>0</v>
      </c>
      <c r="CH31" s="116">
        <f>SUM(AD31,BF31)</f>
        <v>0</v>
      </c>
      <c r="CI31" s="116">
        <f>SUM(AE31,BG31)</f>
        <v>0</v>
      </c>
    </row>
    <row r="32" spans="1:87" ht="13.5" customHeight="1" x14ac:dyDescent="0.15">
      <c r="A32" s="114" t="s">
        <v>8</v>
      </c>
      <c r="B32" s="115" t="s">
        <v>386</v>
      </c>
      <c r="C32" s="114" t="s">
        <v>387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3091</v>
      </c>
      <c r="L32" s="116">
        <f>+SUM(M32,R32,V32,W32,AC32)</f>
        <v>15076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15076</v>
      </c>
      <c r="X32" s="116">
        <v>15076</v>
      </c>
      <c r="Y32" s="116">
        <v>0</v>
      </c>
      <c r="Z32" s="116">
        <v>0</v>
      </c>
      <c r="AA32" s="116">
        <v>0</v>
      </c>
      <c r="AB32" s="116">
        <v>41242</v>
      </c>
      <c r="AC32" s="116">
        <v>0</v>
      </c>
      <c r="AD32" s="116">
        <v>3527</v>
      </c>
      <c r="AE32" s="116">
        <f>+SUM(D32,L32,AD32)</f>
        <v>18603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163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8810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3254</v>
      </c>
      <c r="BP32" s="116">
        <f>SUM(L32,AN32)</f>
        <v>15076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15076</v>
      </c>
      <c r="CB32" s="116">
        <f>SUM(X32,AZ32)</f>
        <v>15076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50052</v>
      </c>
      <c r="CG32" s="116">
        <f>SUM(AC32,BE32)</f>
        <v>0</v>
      </c>
      <c r="CH32" s="116">
        <f>SUM(AD32,BF32)</f>
        <v>3527</v>
      </c>
      <c r="CI32" s="116">
        <f>SUM(AE32,BG32)</f>
        <v>18603</v>
      </c>
    </row>
    <row r="33" spans="1:87" ht="13.5" customHeight="1" x14ac:dyDescent="0.15">
      <c r="A33" s="114" t="s">
        <v>8</v>
      </c>
      <c r="B33" s="115" t="s">
        <v>388</v>
      </c>
      <c r="C33" s="114" t="s">
        <v>389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3684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47853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438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25136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4122</v>
      </c>
      <c r="BP33" s="116">
        <f>SUM(L33,AN33)</f>
        <v>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72989</v>
      </c>
      <c r="CG33" s="116">
        <f>SUM(AC33,BE33)</f>
        <v>0</v>
      </c>
      <c r="CH33" s="116">
        <f>SUM(AD33,BF33)</f>
        <v>0</v>
      </c>
      <c r="CI33" s="116">
        <f>SUM(AE33,BG33)</f>
        <v>0</v>
      </c>
    </row>
    <row r="34" spans="1:87" ht="13.5" customHeight="1" x14ac:dyDescent="0.15">
      <c r="A34" s="114" t="s">
        <v>8</v>
      </c>
      <c r="B34" s="115" t="s">
        <v>391</v>
      </c>
      <c r="C34" s="114" t="s">
        <v>392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4055</v>
      </c>
      <c r="L34" s="116">
        <f>+SUM(M34,R34,V34,W34,AC34)</f>
        <v>21031</v>
      </c>
      <c r="M34" s="116">
        <f>+SUM(N34:Q34)</f>
        <v>3743</v>
      </c>
      <c r="N34" s="116">
        <v>3743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17288</v>
      </c>
      <c r="X34" s="116">
        <v>17288</v>
      </c>
      <c r="Y34" s="116">
        <v>0</v>
      </c>
      <c r="Z34" s="116">
        <v>0</v>
      </c>
      <c r="AA34" s="116">
        <v>0</v>
      </c>
      <c r="AB34" s="116">
        <v>53339</v>
      </c>
      <c r="AC34" s="116">
        <v>0</v>
      </c>
      <c r="AD34" s="116">
        <v>0</v>
      </c>
      <c r="AE34" s="116">
        <f>+SUM(D34,L34,AD34)</f>
        <v>21031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385</v>
      </c>
      <c r="AN34" s="116">
        <f>+SUM(AO34,AT34,AX34,AY34,BE34)</f>
        <v>416</v>
      </c>
      <c r="AO34" s="116">
        <f>+SUM(AP34:AS34)</f>
        <v>416</v>
      </c>
      <c r="AP34" s="116">
        <v>416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21011</v>
      </c>
      <c r="BE34" s="116">
        <v>0</v>
      </c>
      <c r="BF34" s="116">
        <v>0</v>
      </c>
      <c r="BG34" s="116">
        <f>+SUM(BF34,AN34,AF34)</f>
        <v>416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4440</v>
      </c>
      <c r="BP34" s="116">
        <f>SUM(L34,AN34)</f>
        <v>21447</v>
      </c>
      <c r="BQ34" s="116">
        <f>SUM(M34,AO34)</f>
        <v>4159</v>
      </c>
      <c r="BR34" s="116">
        <f>SUM(N34,AP34)</f>
        <v>4159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17288</v>
      </c>
      <c r="CB34" s="116">
        <f>SUM(X34,AZ34)</f>
        <v>17288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74350</v>
      </c>
      <c r="CG34" s="116">
        <f>SUM(AC34,BE34)</f>
        <v>0</v>
      </c>
      <c r="CH34" s="116">
        <f>SUM(AD34,BF34)</f>
        <v>0</v>
      </c>
      <c r="CI34" s="116">
        <f>SUM(AE34,BG34)</f>
        <v>21447</v>
      </c>
    </row>
    <row r="35" spans="1:87" ht="13.5" customHeight="1" x14ac:dyDescent="0.15">
      <c r="A35" s="114" t="s">
        <v>8</v>
      </c>
      <c r="B35" s="115" t="s">
        <v>393</v>
      </c>
      <c r="C35" s="114" t="s">
        <v>394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78357</v>
      </c>
      <c r="M35" s="116">
        <f>+SUM(N35:Q35)</f>
        <v>9143</v>
      </c>
      <c r="N35" s="116">
        <v>9143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69214</v>
      </c>
      <c r="X35" s="116">
        <v>66881</v>
      </c>
      <c r="Y35" s="116">
        <v>0</v>
      </c>
      <c r="Z35" s="116">
        <v>0</v>
      </c>
      <c r="AA35" s="116">
        <v>2333</v>
      </c>
      <c r="AB35" s="116">
        <v>88243</v>
      </c>
      <c r="AC35" s="116">
        <v>0</v>
      </c>
      <c r="AD35" s="116">
        <v>0</v>
      </c>
      <c r="AE35" s="116">
        <f>+SUM(D35,L35,AD35)</f>
        <v>78357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29545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78357</v>
      </c>
      <c r="BQ35" s="116">
        <f>SUM(M35,AO35)</f>
        <v>9143</v>
      </c>
      <c r="BR35" s="116">
        <f>SUM(N35,AP35)</f>
        <v>9143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69214</v>
      </c>
      <c r="CB35" s="116">
        <f>SUM(X35,AZ35)</f>
        <v>66881</v>
      </c>
      <c r="CC35" s="116">
        <f>SUM(Y35,BA35)</f>
        <v>0</v>
      </c>
      <c r="CD35" s="116">
        <f>SUM(Z35,BB35)</f>
        <v>0</v>
      </c>
      <c r="CE35" s="116">
        <f>SUM(AA35,BC35)</f>
        <v>2333</v>
      </c>
      <c r="CF35" s="116">
        <f>SUM(AB35,BD35)</f>
        <v>117788</v>
      </c>
      <c r="CG35" s="116">
        <f>SUM(AC35,BE35)</f>
        <v>0</v>
      </c>
      <c r="CH35" s="116">
        <f>SUM(AD35,BF35)</f>
        <v>0</v>
      </c>
      <c r="CI35" s="116">
        <f>SUM(AE35,BG35)</f>
        <v>78357</v>
      </c>
    </row>
    <row r="36" spans="1:87" ht="13.5" customHeight="1" x14ac:dyDescent="0.15">
      <c r="A36" s="114" t="s">
        <v>8</v>
      </c>
      <c r="B36" s="115" t="s">
        <v>395</v>
      </c>
      <c r="C36" s="114" t="s">
        <v>396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54160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54160</v>
      </c>
      <c r="X36" s="116">
        <v>52902</v>
      </c>
      <c r="Y36" s="116">
        <v>1258</v>
      </c>
      <c r="Z36" s="116">
        <v>0</v>
      </c>
      <c r="AA36" s="116">
        <v>0</v>
      </c>
      <c r="AB36" s="116">
        <v>70817</v>
      </c>
      <c r="AC36" s="116">
        <v>0</v>
      </c>
      <c r="AD36" s="116">
        <v>231</v>
      </c>
      <c r="AE36" s="116">
        <f>+SUM(D36,L36,AD36)</f>
        <v>54391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40608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54160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54160</v>
      </c>
      <c r="CB36" s="116">
        <f>SUM(X36,AZ36)</f>
        <v>52902</v>
      </c>
      <c r="CC36" s="116">
        <f>SUM(Y36,BA36)</f>
        <v>1258</v>
      </c>
      <c r="CD36" s="116">
        <f>SUM(Z36,BB36)</f>
        <v>0</v>
      </c>
      <c r="CE36" s="116">
        <f>SUM(AA36,BC36)</f>
        <v>0</v>
      </c>
      <c r="CF36" s="116">
        <f>SUM(AB36,BD36)</f>
        <v>111425</v>
      </c>
      <c r="CG36" s="116">
        <f>SUM(AC36,BE36)</f>
        <v>0</v>
      </c>
      <c r="CH36" s="116">
        <f>SUM(AD36,BF36)</f>
        <v>231</v>
      </c>
      <c r="CI36" s="116">
        <f>SUM(AE36,BG36)</f>
        <v>54391</v>
      </c>
    </row>
    <row r="37" spans="1:87" ht="13.5" customHeight="1" x14ac:dyDescent="0.15">
      <c r="A37" s="114" t="s">
        <v>8</v>
      </c>
      <c r="B37" s="115" t="s">
        <v>397</v>
      </c>
      <c r="C37" s="114" t="s">
        <v>398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52809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52809</v>
      </c>
      <c r="X37" s="116">
        <v>50617</v>
      </c>
      <c r="Y37" s="116">
        <v>2192</v>
      </c>
      <c r="Z37" s="116">
        <v>0</v>
      </c>
      <c r="AA37" s="116">
        <v>0</v>
      </c>
      <c r="AB37" s="116">
        <v>35337</v>
      </c>
      <c r="AC37" s="116">
        <v>0</v>
      </c>
      <c r="AD37" s="116">
        <v>0</v>
      </c>
      <c r="AE37" s="116">
        <f>+SUM(D37,L37,AD37)</f>
        <v>52809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18261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52809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52809</v>
      </c>
      <c r="CB37" s="116">
        <f>SUM(X37,AZ37)</f>
        <v>50617</v>
      </c>
      <c r="CC37" s="116">
        <f>SUM(Y37,BA37)</f>
        <v>2192</v>
      </c>
      <c r="CD37" s="116">
        <f>SUM(Z37,BB37)</f>
        <v>0</v>
      </c>
      <c r="CE37" s="116">
        <f>SUM(AA37,BC37)</f>
        <v>0</v>
      </c>
      <c r="CF37" s="116">
        <f>SUM(AB37,BD37)</f>
        <v>53598</v>
      </c>
      <c r="CG37" s="116">
        <f>SUM(AC37,BE37)</f>
        <v>0</v>
      </c>
      <c r="CH37" s="116">
        <f>SUM(AD37,BF37)</f>
        <v>0</v>
      </c>
      <c r="CI37" s="116">
        <f>SUM(AE37,BG37)</f>
        <v>52809</v>
      </c>
    </row>
    <row r="38" spans="1:87" ht="13.5" customHeight="1" x14ac:dyDescent="0.15">
      <c r="A38" s="114" t="s">
        <v>8</v>
      </c>
      <c r="B38" s="115" t="s">
        <v>399</v>
      </c>
      <c r="C38" s="114" t="s">
        <v>400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43915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43915</v>
      </c>
      <c r="X38" s="116">
        <v>42334</v>
      </c>
      <c r="Y38" s="116">
        <v>1581</v>
      </c>
      <c r="Z38" s="116">
        <v>0</v>
      </c>
      <c r="AA38" s="116">
        <v>0</v>
      </c>
      <c r="AB38" s="116">
        <v>53693</v>
      </c>
      <c r="AC38" s="116">
        <v>0</v>
      </c>
      <c r="AD38" s="116">
        <v>0</v>
      </c>
      <c r="AE38" s="116">
        <f>+SUM(D38,L38,AD38)</f>
        <v>43915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26049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43915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43915</v>
      </c>
      <c r="CB38" s="116">
        <f>SUM(X38,AZ38)</f>
        <v>42334</v>
      </c>
      <c r="CC38" s="116">
        <f>SUM(Y38,BA38)</f>
        <v>1581</v>
      </c>
      <c r="CD38" s="116">
        <f>SUM(Z38,BB38)</f>
        <v>0</v>
      </c>
      <c r="CE38" s="116">
        <f>SUM(AA38,BC38)</f>
        <v>0</v>
      </c>
      <c r="CF38" s="116">
        <f>SUM(AB38,BD38)</f>
        <v>79742</v>
      </c>
      <c r="CG38" s="116">
        <f>SUM(AC38,BE38)</f>
        <v>0</v>
      </c>
      <c r="CH38" s="116">
        <f>SUM(AD38,BF38)</f>
        <v>0</v>
      </c>
      <c r="CI38" s="116">
        <f>SUM(AE38,BG38)</f>
        <v>43915</v>
      </c>
    </row>
    <row r="39" spans="1:87" ht="13.5" customHeight="1" x14ac:dyDescent="0.15">
      <c r="A39" s="114" t="s">
        <v>8</v>
      </c>
      <c r="B39" s="115" t="s">
        <v>401</v>
      </c>
      <c r="C39" s="114" t="s">
        <v>402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26971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26971</v>
      </c>
      <c r="X39" s="116">
        <v>26971</v>
      </c>
      <c r="Y39" s="116">
        <v>0</v>
      </c>
      <c r="Z39" s="116">
        <v>0</v>
      </c>
      <c r="AA39" s="116">
        <v>0</v>
      </c>
      <c r="AB39" s="116">
        <v>35760</v>
      </c>
      <c r="AC39" s="116">
        <v>0</v>
      </c>
      <c r="AD39" s="116">
        <v>0</v>
      </c>
      <c r="AE39" s="116">
        <f>+SUM(D39,L39,AD39)</f>
        <v>26971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28112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26971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26971</v>
      </c>
      <c r="CB39" s="116">
        <f>SUM(X39,AZ39)</f>
        <v>26971</v>
      </c>
      <c r="CC39" s="116">
        <f>SUM(Y39,BA39)</f>
        <v>0</v>
      </c>
      <c r="CD39" s="116">
        <f>SUM(Z39,BB39)</f>
        <v>0</v>
      </c>
      <c r="CE39" s="116">
        <f>SUM(AA39,BC39)</f>
        <v>0</v>
      </c>
      <c r="CF39" s="116">
        <f>SUM(AB39,BD39)</f>
        <v>63872</v>
      </c>
      <c r="CG39" s="116">
        <f>SUM(AC39,BE39)</f>
        <v>0</v>
      </c>
      <c r="CH39" s="116">
        <f>SUM(AD39,BF39)</f>
        <v>0</v>
      </c>
      <c r="CI39" s="116">
        <f>SUM(AE39,BG39)</f>
        <v>26971</v>
      </c>
    </row>
    <row r="40" spans="1:87" ht="13.5" customHeight="1" x14ac:dyDescent="0.15">
      <c r="A40" s="114" t="s">
        <v>8</v>
      </c>
      <c r="B40" s="115" t="s">
        <v>403</v>
      </c>
      <c r="C40" s="114" t="s">
        <v>404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60478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1668</v>
      </c>
      <c r="S40" s="116">
        <v>1668</v>
      </c>
      <c r="T40" s="116">
        <v>0</v>
      </c>
      <c r="U40" s="116">
        <v>0</v>
      </c>
      <c r="V40" s="116">
        <v>0</v>
      </c>
      <c r="W40" s="116">
        <f>+SUM(X40:AA40)</f>
        <v>58810</v>
      </c>
      <c r="X40" s="116">
        <v>9379</v>
      </c>
      <c r="Y40" s="116">
        <v>41422</v>
      </c>
      <c r="Z40" s="116">
        <v>8009</v>
      </c>
      <c r="AA40" s="116">
        <v>0</v>
      </c>
      <c r="AB40" s="116">
        <v>0</v>
      </c>
      <c r="AC40" s="116">
        <v>0</v>
      </c>
      <c r="AD40" s="116">
        <v>0</v>
      </c>
      <c r="AE40" s="116">
        <f>+SUM(D40,L40,AD40)</f>
        <v>60478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8039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8039</v>
      </c>
      <c r="AZ40" s="116">
        <v>0</v>
      </c>
      <c r="BA40" s="116">
        <v>8039</v>
      </c>
      <c r="BB40" s="116">
        <v>0</v>
      </c>
      <c r="BC40" s="116">
        <v>0</v>
      </c>
      <c r="BD40" s="116">
        <v>0</v>
      </c>
      <c r="BE40" s="116">
        <v>0</v>
      </c>
      <c r="BF40" s="116">
        <v>0</v>
      </c>
      <c r="BG40" s="116">
        <f>+SUM(BF40,AN40,AF40)</f>
        <v>8039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68517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1668</v>
      </c>
      <c r="BW40" s="116">
        <f>SUM(S40,AU40)</f>
        <v>1668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66849</v>
      </c>
      <c r="CB40" s="116">
        <f>SUM(X40,AZ40)</f>
        <v>9379</v>
      </c>
      <c r="CC40" s="116">
        <f>SUM(Y40,BA40)</f>
        <v>49461</v>
      </c>
      <c r="CD40" s="116">
        <f>SUM(Z40,BB40)</f>
        <v>8009</v>
      </c>
      <c r="CE40" s="116">
        <f>SUM(AA40,BC40)</f>
        <v>0</v>
      </c>
      <c r="CF40" s="116">
        <f>SUM(AB40,BD40)</f>
        <v>0</v>
      </c>
      <c r="CG40" s="116">
        <f>SUM(AC40,BE40)</f>
        <v>0</v>
      </c>
      <c r="CH40" s="116">
        <f>SUM(AD40,BF40)</f>
        <v>0</v>
      </c>
      <c r="CI40" s="116">
        <f>SUM(AE40,BG40)</f>
        <v>68517</v>
      </c>
    </row>
    <row r="41" spans="1:87" ht="13.5" customHeight="1" x14ac:dyDescent="0.15">
      <c r="A41" s="114" t="s">
        <v>8</v>
      </c>
      <c r="B41" s="115" t="s">
        <v>405</v>
      </c>
      <c r="C41" s="114" t="s">
        <v>406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6998</v>
      </c>
      <c r="L41" s="116">
        <f>+SUM(M41,R41,V41,W41,AC41)</f>
        <v>48853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48853</v>
      </c>
      <c r="X41" s="116">
        <v>47154</v>
      </c>
      <c r="Y41" s="116">
        <v>0</v>
      </c>
      <c r="Z41" s="116">
        <v>0</v>
      </c>
      <c r="AA41" s="116">
        <v>1699</v>
      </c>
      <c r="AB41" s="116">
        <v>128963</v>
      </c>
      <c r="AC41" s="116">
        <v>0</v>
      </c>
      <c r="AD41" s="116">
        <v>0</v>
      </c>
      <c r="AE41" s="116">
        <f>+SUM(D41,L41,AD41)</f>
        <v>48853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2383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10499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9381</v>
      </c>
      <c r="BP41" s="116">
        <f>SUM(L41,AN41)</f>
        <v>48853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48853</v>
      </c>
      <c r="CB41" s="116">
        <f>SUM(X41,AZ41)</f>
        <v>47154</v>
      </c>
      <c r="CC41" s="116">
        <f>SUM(Y41,BA41)</f>
        <v>0</v>
      </c>
      <c r="CD41" s="116">
        <f>SUM(Z41,BB41)</f>
        <v>0</v>
      </c>
      <c r="CE41" s="116">
        <f>SUM(AA41,BC41)</f>
        <v>1699</v>
      </c>
      <c r="CF41" s="116">
        <f>SUM(AB41,BD41)</f>
        <v>139462</v>
      </c>
      <c r="CG41" s="116">
        <f>SUM(AC41,BE41)</f>
        <v>0</v>
      </c>
      <c r="CH41" s="116">
        <f>SUM(AD41,BF41)</f>
        <v>0</v>
      </c>
      <c r="CI41" s="116">
        <f>SUM(AE41,BG41)</f>
        <v>48853</v>
      </c>
    </row>
    <row r="42" spans="1:87" ht="13.5" customHeight="1" x14ac:dyDescent="0.15">
      <c r="A42" s="114" t="s">
        <v>8</v>
      </c>
      <c r="B42" s="115" t="s">
        <v>407</v>
      </c>
      <c r="C42" s="114" t="s">
        <v>408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4274</v>
      </c>
      <c r="L42" s="116">
        <f>+SUM(M42,R42,V42,W42,AC42)</f>
        <v>33563</v>
      </c>
      <c r="M42" s="116">
        <f>+SUM(N42:Q42)</f>
        <v>5515</v>
      </c>
      <c r="N42" s="116">
        <v>5515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28048</v>
      </c>
      <c r="X42" s="116">
        <v>27048</v>
      </c>
      <c r="Y42" s="116">
        <v>0</v>
      </c>
      <c r="Z42" s="116">
        <v>0</v>
      </c>
      <c r="AA42" s="116">
        <v>1000</v>
      </c>
      <c r="AB42" s="116">
        <v>66107</v>
      </c>
      <c r="AC42" s="116">
        <v>0</v>
      </c>
      <c r="AD42" s="116">
        <v>0</v>
      </c>
      <c r="AE42" s="116">
        <f>+SUM(D42,L42,AD42)</f>
        <v>33563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1663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13979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5937</v>
      </c>
      <c r="BP42" s="116">
        <f>SUM(L42,AN42)</f>
        <v>33563</v>
      </c>
      <c r="BQ42" s="116">
        <f>SUM(M42,AO42)</f>
        <v>5515</v>
      </c>
      <c r="BR42" s="116">
        <f>SUM(N42,AP42)</f>
        <v>5515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28048</v>
      </c>
      <c r="CB42" s="116">
        <f>SUM(X42,AZ42)</f>
        <v>27048</v>
      </c>
      <c r="CC42" s="116">
        <f>SUM(Y42,BA42)</f>
        <v>0</v>
      </c>
      <c r="CD42" s="116">
        <f>SUM(Z42,BB42)</f>
        <v>0</v>
      </c>
      <c r="CE42" s="116">
        <f>SUM(AA42,BC42)</f>
        <v>1000</v>
      </c>
      <c r="CF42" s="116">
        <f>SUM(AB42,BD42)</f>
        <v>80086</v>
      </c>
      <c r="CG42" s="116">
        <f>SUM(AC42,BE42)</f>
        <v>0</v>
      </c>
      <c r="CH42" s="116">
        <f>SUM(AD42,BF42)</f>
        <v>0</v>
      </c>
      <c r="CI42" s="116">
        <f>SUM(AE42,BG42)</f>
        <v>33563</v>
      </c>
    </row>
    <row r="43" spans="1:87" ht="13.5" customHeight="1" x14ac:dyDescent="0.15">
      <c r="A43" s="114" t="s">
        <v>8</v>
      </c>
      <c r="B43" s="115" t="s">
        <v>350</v>
      </c>
      <c r="C43" s="114" t="s">
        <v>351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1292992</v>
      </c>
      <c r="M43" s="116">
        <f>+SUM(N43:Q43)</f>
        <v>292071</v>
      </c>
      <c r="N43" s="116">
        <v>127097</v>
      </c>
      <c r="O43" s="116">
        <v>0</v>
      </c>
      <c r="P43" s="116">
        <v>157922</v>
      </c>
      <c r="Q43" s="116">
        <v>7052</v>
      </c>
      <c r="R43" s="116">
        <f>+SUM(S43:U43)</f>
        <v>451927</v>
      </c>
      <c r="S43" s="116">
        <v>0</v>
      </c>
      <c r="T43" s="116">
        <v>438728</v>
      </c>
      <c r="U43" s="116">
        <v>13199</v>
      </c>
      <c r="V43" s="116">
        <v>0</v>
      </c>
      <c r="W43" s="116">
        <f>+SUM(X43:AA43)</f>
        <v>548994</v>
      </c>
      <c r="X43" s="116">
        <v>267060</v>
      </c>
      <c r="Y43" s="116">
        <v>196153</v>
      </c>
      <c r="Z43" s="116">
        <v>85781</v>
      </c>
      <c r="AA43" s="116">
        <v>0</v>
      </c>
      <c r="AB43" s="116"/>
      <c r="AC43" s="116">
        <v>0</v>
      </c>
      <c r="AD43" s="116">
        <v>238772</v>
      </c>
      <c r="AE43" s="116">
        <f>+SUM(D43,L43,AD43)</f>
        <v>1531764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336248</v>
      </c>
      <c r="AO43" s="116">
        <f>+SUM(AP43:AS43)</f>
        <v>215671</v>
      </c>
      <c r="AP43" s="116">
        <v>97164</v>
      </c>
      <c r="AQ43" s="116">
        <v>97693</v>
      </c>
      <c r="AR43" s="116">
        <v>20814</v>
      </c>
      <c r="AS43" s="116">
        <v>0</v>
      </c>
      <c r="AT43" s="116">
        <f>+SUM(AU43:AW43)</f>
        <v>94582</v>
      </c>
      <c r="AU43" s="116">
        <v>13060</v>
      </c>
      <c r="AV43" s="116">
        <v>81522</v>
      </c>
      <c r="AW43" s="116">
        <v>0</v>
      </c>
      <c r="AX43" s="116">
        <v>17279</v>
      </c>
      <c r="AY43" s="116">
        <f>+SUM(AZ43:BC43)</f>
        <v>8716</v>
      </c>
      <c r="AZ43" s="116">
        <v>244</v>
      </c>
      <c r="BA43" s="116">
        <v>8472</v>
      </c>
      <c r="BB43" s="116">
        <v>0</v>
      </c>
      <c r="BC43" s="116">
        <v>0</v>
      </c>
      <c r="BD43" s="116"/>
      <c r="BE43" s="116">
        <v>0</v>
      </c>
      <c r="BF43" s="116">
        <v>49817</v>
      </c>
      <c r="BG43" s="116">
        <f>+SUM(BF43,AN43,AF43)</f>
        <v>386065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1629240</v>
      </c>
      <c r="BQ43" s="116">
        <f>SUM(M43,AO43)</f>
        <v>507742</v>
      </c>
      <c r="BR43" s="116">
        <f>SUM(N43,AP43)</f>
        <v>224261</v>
      </c>
      <c r="BS43" s="116">
        <f>SUM(O43,AQ43)</f>
        <v>97693</v>
      </c>
      <c r="BT43" s="116">
        <f>SUM(P43,AR43)</f>
        <v>178736</v>
      </c>
      <c r="BU43" s="116">
        <f>SUM(Q43,AS43)</f>
        <v>7052</v>
      </c>
      <c r="BV43" s="116">
        <f>SUM(R43,AT43)</f>
        <v>546509</v>
      </c>
      <c r="BW43" s="116">
        <f>SUM(S43,AU43)</f>
        <v>13060</v>
      </c>
      <c r="BX43" s="116">
        <f>SUM(T43,AV43)</f>
        <v>520250</v>
      </c>
      <c r="BY43" s="116">
        <f>SUM(U43,AW43)</f>
        <v>13199</v>
      </c>
      <c r="BZ43" s="116">
        <f>SUM(V43,AX43)</f>
        <v>17279</v>
      </c>
      <c r="CA43" s="116">
        <f>SUM(W43,AY43)</f>
        <v>557710</v>
      </c>
      <c r="CB43" s="116">
        <f>SUM(X43,AZ43)</f>
        <v>267304</v>
      </c>
      <c r="CC43" s="116">
        <f>SUM(Y43,BA43)</f>
        <v>204625</v>
      </c>
      <c r="CD43" s="116">
        <f>SUM(Z43,BB43)</f>
        <v>85781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288589</v>
      </c>
      <c r="CI43" s="116">
        <f>SUM(AE43,BG43)</f>
        <v>1917829</v>
      </c>
    </row>
    <row r="44" spans="1:87" ht="13.5" customHeight="1" x14ac:dyDescent="0.15">
      <c r="A44" s="114" t="s">
        <v>8</v>
      </c>
      <c r="B44" s="115" t="s">
        <v>326</v>
      </c>
      <c r="C44" s="114" t="s">
        <v>327</v>
      </c>
      <c r="D44" s="116">
        <f>+SUM(E44,J44)</f>
        <v>76582</v>
      </c>
      <c r="E44" s="116">
        <f>+SUM(F44:I44)</f>
        <v>76582</v>
      </c>
      <c r="F44" s="116">
        <v>0</v>
      </c>
      <c r="G44" s="116">
        <v>76582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1836288</v>
      </c>
      <c r="M44" s="116">
        <f>+SUM(N44:Q44)</f>
        <v>195266</v>
      </c>
      <c r="N44" s="116">
        <v>195266</v>
      </c>
      <c r="O44" s="116">
        <v>0</v>
      </c>
      <c r="P44" s="116">
        <v>0</v>
      </c>
      <c r="Q44" s="116">
        <v>0</v>
      </c>
      <c r="R44" s="116">
        <f>+SUM(S44:U44)</f>
        <v>124205</v>
      </c>
      <c r="S44" s="116">
        <v>0</v>
      </c>
      <c r="T44" s="116">
        <v>124205</v>
      </c>
      <c r="U44" s="116">
        <v>0</v>
      </c>
      <c r="V44" s="116">
        <v>0</v>
      </c>
      <c r="W44" s="116">
        <f>+SUM(X44:AA44)</f>
        <v>1516817</v>
      </c>
      <c r="X44" s="116">
        <v>0</v>
      </c>
      <c r="Y44" s="116">
        <v>1475338</v>
      </c>
      <c r="Z44" s="116">
        <v>0</v>
      </c>
      <c r="AA44" s="116">
        <v>41479</v>
      </c>
      <c r="AB44" s="116"/>
      <c r="AC44" s="116">
        <v>0</v>
      </c>
      <c r="AD44" s="116">
        <v>0</v>
      </c>
      <c r="AE44" s="116">
        <f>+SUM(D44,L44,AD44)</f>
        <v>1912870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200120</v>
      </c>
      <c r="AO44" s="116">
        <f>+SUM(AP44:AS44)</f>
        <v>47274</v>
      </c>
      <c r="AP44" s="116">
        <v>47274</v>
      </c>
      <c r="AQ44" s="116">
        <v>0</v>
      </c>
      <c r="AR44" s="116">
        <v>0</v>
      </c>
      <c r="AS44" s="116">
        <v>0</v>
      </c>
      <c r="AT44" s="116">
        <f>+SUM(AU44:AW44)</f>
        <v>24236</v>
      </c>
      <c r="AU44" s="116">
        <v>0</v>
      </c>
      <c r="AV44" s="116">
        <v>24236</v>
      </c>
      <c r="AW44" s="116">
        <v>0</v>
      </c>
      <c r="AX44" s="116">
        <v>0</v>
      </c>
      <c r="AY44" s="116">
        <f>+SUM(AZ44:BC44)</f>
        <v>128610</v>
      </c>
      <c r="AZ44" s="116">
        <v>0</v>
      </c>
      <c r="BA44" s="116">
        <v>127499</v>
      </c>
      <c r="BB44" s="116">
        <v>0</v>
      </c>
      <c r="BC44" s="116">
        <v>1111</v>
      </c>
      <c r="BD44" s="116"/>
      <c r="BE44" s="116">
        <v>0</v>
      </c>
      <c r="BF44" s="116">
        <v>0</v>
      </c>
      <c r="BG44" s="116">
        <f>+SUM(BF44,AN44,AF44)</f>
        <v>200120</v>
      </c>
      <c r="BH44" s="116">
        <f>SUM(D44,AF44)</f>
        <v>76582</v>
      </c>
      <c r="BI44" s="116">
        <f>SUM(E44,AG44)</f>
        <v>76582</v>
      </c>
      <c r="BJ44" s="116">
        <f>SUM(F44,AH44)</f>
        <v>0</v>
      </c>
      <c r="BK44" s="116">
        <f>SUM(G44,AI44)</f>
        <v>76582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2036408</v>
      </c>
      <c r="BQ44" s="116">
        <f>SUM(M44,AO44)</f>
        <v>242540</v>
      </c>
      <c r="BR44" s="116">
        <f>SUM(N44,AP44)</f>
        <v>242540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148441</v>
      </c>
      <c r="BW44" s="116">
        <f>SUM(S44,AU44)</f>
        <v>0</v>
      </c>
      <c r="BX44" s="116">
        <f>SUM(T44,AV44)</f>
        <v>148441</v>
      </c>
      <c r="BY44" s="116">
        <f>SUM(U44,AW44)</f>
        <v>0</v>
      </c>
      <c r="BZ44" s="116">
        <f>SUM(V44,AX44)</f>
        <v>0</v>
      </c>
      <c r="CA44" s="116">
        <f>SUM(W44,AY44)</f>
        <v>1645427</v>
      </c>
      <c r="CB44" s="116">
        <f>SUM(X44,AZ44)</f>
        <v>0</v>
      </c>
      <c r="CC44" s="116">
        <f>SUM(Y44,BA44)</f>
        <v>1602837</v>
      </c>
      <c r="CD44" s="116">
        <f>SUM(Z44,BB44)</f>
        <v>0</v>
      </c>
      <c r="CE44" s="116">
        <f>SUM(AA44,BC44)</f>
        <v>42590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2112990</v>
      </c>
    </row>
    <row r="45" spans="1:87" ht="13.5" customHeight="1" x14ac:dyDescent="0.15">
      <c r="A45" s="114" t="s">
        <v>8</v>
      </c>
      <c r="B45" s="115" t="s">
        <v>340</v>
      </c>
      <c r="C45" s="114" t="s">
        <v>341</v>
      </c>
      <c r="D45" s="116">
        <f>+SUM(E45,J45)</f>
        <v>8129</v>
      </c>
      <c r="E45" s="116">
        <f>+SUM(F45:I45)</f>
        <v>8129</v>
      </c>
      <c r="F45" s="116">
        <v>0</v>
      </c>
      <c r="G45" s="116">
        <v>0</v>
      </c>
      <c r="H45" s="116">
        <v>8129</v>
      </c>
      <c r="I45" s="116">
        <v>0</v>
      </c>
      <c r="J45" s="116">
        <v>0</v>
      </c>
      <c r="K45" s="116"/>
      <c r="L45" s="116">
        <f>+SUM(M45,R45,V45,W45,AC45)</f>
        <v>1035838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237876</v>
      </c>
      <c r="S45" s="116">
        <v>0</v>
      </c>
      <c r="T45" s="116">
        <v>237194</v>
      </c>
      <c r="U45" s="116">
        <v>682</v>
      </c>
      <c r="V45" s="116">
        <v>0</v>
      </c>
      <c r="W45" s="116">
        <f>+SUM(X45:AA45)</f>
        <v>797962</v>
      </c>
      <c r="X45" s="116">
        <v>0</v>
      </c>
      <c r="Y45" s="116">
        <v>797240</v>
      </c>
      <c r="Z45" s="116">
        <v>722</v>
      </c>
      <c r="AA45" s="116">
        <v>0</v>
      </c>
      <c r="AB45" s="116"/>
      <c r="AC45" s="116">
        <v>0</v>
      </c>
      <c r="AD45" s="116">
        <v>77236</v>
      </c>
      <c r="AE45" s="116">
        <f>+SUM(D45,L45,AD45)</f>
        <v>1121203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326573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72473</v>
      </c>
      <c r="AU45" s="116">
        <v>0</v>
      </c>
      <c r="AV45" s="116">
        <v>72473</v>
      </c>
      <c r="AW45" s="116">
        <v>0</v>
      </c>
      <c r="AX45" s="116">
        <v>0</v>
      </c>
      <c r="AY45" s="116">
        <f>+SUM(AZ45:BC45)</f>
        <v>254100</v>
      </c>
      <c r="AZ45" s="116">
        <v>0</v>
      </c>
      <c r="BA45" s="116">
        <v>254100</v>
      </c>
      <c r="BB45" s="116">
        <v>0</v>
      </c>
      <c r="BC45" s="116">
        <v>0</v>
      </c>
      <c r="BD45" s="116"/>
      <c r="BE45" s="116">
        <v>0</v>
      </c>
      <c r="BF45" s="116">
        <v>7123</v>
      </c>
      <c r="BG45" s="116">
        <f>+SUM(BF45,AN45,AF45)</f>
        <v>333696</v>
      </c>
      <c r="BH45" s="116">
        <f>SUM(D45,AF45)</f>
        <v>8129</v>
      </c>
      <c r="BI45" s="116">
        <f>SUM(E45,AG45)</f>
        <v>8129</v>
      </c>
      <c r="BJ45" s="116">
        <f>SUM(F45,AH45)</f>
        <v>0</v>
      </c>
      <c r="BK45" s="116">
        <f>SUM(G45,AI45)</f>
        <v>0</v>
      </c>
      <c r="BL45" s="116">
        <f>SUM(H45,AJ45)</f>
        <v>8129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1362411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310349</v>
      </c>
      <c r="BW45" s="116">
        <f>SUM(S45,AU45)</f>
        <v>0</v>
      </c>
      <c r="BX45" s="116">
        <f>SUM(T45,AV45)</f>
        <v>309667</v>
      </c>
      <c r="BY45" s="116">
        <f>SUM(U45,AW45)</f>
        <v>682</v>
      </c>
      <c r="BZ45" s="116">
        <f>SUM(V45,AX45)</f>
        <v>0</v>
      </c>
      <c r="CA45" s="116">
        <f>SUM(W45,AY45)</f>
        <v>1052062</v>
      </c>
      <c r="CB45" s="116">
        <f>SUM(X45,AZ45)</f>
        <v>0</v>
      </c>
      <c r="CC45" s="116">
        <f>SUM(Y45,BA45)</f>
        <v>1051340</v>
      </c>
      <c r="CD45" s="116">
        <f>SUM(Z45,BB45)</f>
        <v>722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84359</v>
      </c>
      <c r="CI45" s="116">
        <f>SUM(AE45,BG45)</f>
        <v>1454899</v>
      </c>
    </row>
    <row r="46" spans="1:87" ht="13.5" customHeight="1" x14ac:dyDescent="0.15">
      <c r="A46" s="114" t="s">
        <v>8</v>
      </c>
      <c r="B46" s="115" t="s">
        <v>330</v>
      </c>
      <c r="C46" s="114" t="s">
        <v>331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1583928</v>
      </c>
      <c r="M46" s="116">
        <f>+SUM(N46:Q46)</f>
        <v>169600</v>
      </c>
      <c r="N46" s="116">
        <v>169600</v>
      </c>
      <c r="O46" s="116">
        <v>0</v>
      </c>
      <c r="P46" s="116">
        <v>0</v>
      </c>
      <c r="Q46" s="116">
        <v>0</v>
      </c>
      <c r="R46" s="116">
        <f>+SUM(S46:U46)</f>
        <v>941354</v>
      </c>
      <c r="S46" s="116">
        <v>0</v>
      </c>
      <c r="T46" s="116">
        <v>910608</v>
      </c>
      <c r="U46" s="116">
        <v>30746</v>
      </c>
      <c r="V46" s="116">
        <v>0</v>
      </c>
      <c r="W46" s="116">
        <f>+SUM(X46:AA46)</f>
        <v>472259</v>
      </c>
      <c r="X46" s="116">
        <v>0</v>
      </c>
      <c r="Y46" s="116">
        <v>396595</v>
      </c>
      <c r="Z46" s="116">
        <v>22648</v>
      </c>
      <c r="AA46" s="116">
        <v>53016</v>
      </c>
      <c r="AB46" s="116"/>
      <c r="AC46" s="116">
        <v>715</v>
      </c>
      <c r="AD46" s="116">
        <v>126278</v>
      </c>
      <c r="AE46" s="116">
        <f>+SUM(D46,L46,AD46)</f>
        <v>1710206</v>
      </c>
      <c r="AF46" s="116">
        <f>+SUM(AG46,AL46)</f>
        <v>1738</v>
      </c>
      <c r="AG46" s="116">
        <f>+SUM(AH46:AK46)</f>
        <v>1738</v>
      </c>
      <c r="AH46" s="116">
        <v>0</v>
      </c>
      <c r="AI46" s="116">
        <v>1738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569452</v>
      </c>
      <c r="AO46" s="116">
        <f>+SUM(AP46:AS46)</f>
        <v>109966</v>
      </c>
      <c r="AP46" s="116">
        <v>109966</v>
      </c>
      <c r="AQ46" s="116">
        <v>0</v>
      </c>
      <c r="AR46" s="116">
        <v>0</v>
      </c>
      <c r="AS46" s="116">
        <v>0</v>
      </c>
      <c r="AT46" s="116">
        <f>+SUM(AU46:AW46)</f>
        <v>161723</v>
      </c>
      <c r="AU46" s="116">
        <v>3126</v>
      </c>
      <c r="AV46" s="116">
        <v>158597</v>
      </c>
      <c r="AW46" s="116">
        <v>0</v>
      </c>
      <c r="AX46" s="116">
        <v>0</v>
      </c>
      <c r="AY46" s="116">
        <f>+SUM(AZ46:BC46)</f>
        <v>297763</v>
      </c>
      <c r="AZ46" s="116">
        <v>45385</v>
      </c>
      <c r="BA46" s="116">
        <v>184646</v>
      </c>
      <c r="BB46" s="116">
        <v>60694</v>
      </c>
      <c r="BC46" s="116">
        <v>7038</v>
      </c>
      <c r="BD46" s="116"/>
      <c r="BE46" s="116">
        <v>0</v>
      </c>
      <c r="BF46" s="116">
        <v>6189</v>
      </c>
      <c r="BG46" s="116">
        <f>+SUM(BF46,AN46,AF46)</f>
        <v>577379</v>
      </c>
      <c r="BH46" s="116">
        <f>SUM(D46,AF46)</f>
        <v>1738</v>
      </c>
      <c r="BI46" s="116">
        <f>SUM(E46,AG46)</f>
        <v>1738</v>
      </c>
      <c r="BJ46" s="116">
        <f>SUM(F46,AH46)</f>
        <v>0</v>
      </c>
      <c r="BK46" s="116">
        <f>SUM(G46,AI46)</f>
        <v>1738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2153380</v>
      </c>
      <c r="BQ46" s="116">
        <f>SUM(M46,AO46)</f>
        <v>279566</v>
      </c>
      <c r="BR46" s="116">
        <f>SUM(N46,AP46)</f>
        <v>279566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1103077</v>
      </c>
      <c r="BW46" s="116">
        <f>SUM(S46,AU46)</f>
        <v>3126</v>
      </c>
      <c r="BX46" s="116">
        <f>SUM(T46,AV46)</f>
        <v>1069205</v>
      </c>
      <c r="BY46" s="116">
        <f>SUM(U46,AW46)</f>
        <v>30746</v>
      </c>
      <c r="BZ46" s="116">
        <f>SUM(V46,AX46)</f>
        <v>0</v>
      </c>
      <c r="CA46" s="116">
        <f>SUM(W46,AY46)</f>
        <v>770022</v>
      </c>
      <c r="CB46" s="116">
        <f>SUM(X46,AZ46)</f>
        <v>45385</v>
      </c>
      <c r="CC46" s="116">
        <f>SUM(Y46,BA46)</f>
        <v>581241</v>
      </c>
      <c r="CD46" s="116">
        <f>SUM(Z46,BB46)</f>
        <v>83342</v>
      </c>
      <c r="CE46" s="116">
        <f>SUM(AA46,BC46)</f>
        <v>60054</v>
      </c>
      <c r="CF46" s="116">
        <f>SUM(AB46,BD46)</f>
        <v>0</v>
      </c>
      <c r="CG46" s="116">
        <f>SUM(AC46,BE46)</f>
        <v>715</v>
      </c>
      <c r="CH46" s="116">
        <f>SUM(AD46,BF46)</f>
        <v>132467</v>
      </c>
      <c r="CI46" s="116">
        <f>SUM(AE46,BG46)</f>
        <v>2287585</v>
      </c>
    </row>
    <row r="47" spans="1:87" ht="13.5" customHeight="1" x14ac:dyDescent="0.15">
      <c r="A47" s="114" t="s">
        <v>8</v>
      </c>
      <c r="B47" s="115" t="s">
        <v>344</v>
      </c>
      <c r="C47" s="114" t="s">
        <v>345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630785</v>
      </c>
      <c r="M47" s="116">
        <f>+SUM(N47:Q47)</f>
        <v>82946</v>
      </c>
      <c r="N47" s="116">
        <v>46081</v>
      </c>
      <c r="O47" s="116">
        <v>0</v>
      </c>
      <c r="P47" s="116">
        <v>36865</v>
      </c>
      <c r="Q47" s="116">
        <v>0</v>
      </c>
      <c r="R47" s="116">
        <f>+SUM(S47:U47)</f>
        <v>282112</v>
      </c>
      <c r="S47" s="116">
        <v>0</v>
      </c>
      <c r="T47" s="116">
        <v>251671</v>
      </c>
      <c r="U47" s="116">
        <v>30441</v>
      </c>
      <c r="V47" s="116">
        <v>0</v>
      </c>
      <c r="W47" s="116">
        <f>+SUM(X47:AA47)</f>
        <v>265727</v>
      </c>
      <c r="X47" s="116">
        <v>0</v>
      </c>
      <c r="Y47" s="116">
        <v>236682</v>
      </c>
      <c r="Z47" s="116">
        <v>29045</v>
      </c>
      <c r="AA47" s="116">
        <v>0</v>
      </c>
      <c r="AB47" s="116"/>
      <c r="AC47" s="116">
        <v>0</v>
      </c>
      <c r="AD47" s="116">
        <v>0</v>
      </c>
      <c r="AE47" s="116">
        <f>+SUM(D47,L47,AD47)</f>
        <v>630785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126030</v>
      </c>
      <c r="AO47" s="116">
        <f>+SUM(AP47:AS47)</f>
        <v>55298</v>
      </c>
      <c r="AP47" s="116">
        <v>18433</v>
      </c>
      <c r="AQ47" s="116">
        <v>7373</v>
      </c>
      <c r="AR47" s="116">
        <v>29492</v>
      </c>
      <c r="AS47" s="116">
        <v>0</v>
      </c>
      <c r="AT47" s="116">
        <f>+SUM(AU47:AW47)</f>
        <v>55517</v>
      </c>
      <c r="AU47" s="116">
        <v>1365</v>
      </c>
      <c r="AV47" s="116">
        <v>54152</v>
      </c>
      <c r="AW47" s="116">
        <v>0</v>
      </c>
      <c r="AX47" s="116">
        <v>0</v>
      </c>
      <c r="AY47" s="116">
        <f>+SUM(AZ47:BC47)</f>
        <v>15215</v>
      </c>
      <c r="AZ47" s="116">
        <v>187</v>
      </c>
      <c r="BA47" s="116">
        <v>15028</v>
      </c>
      <c r="BB47" s="116">
        <v>0</v>
      </c>
      <c r="BC47" s="116">
        <v>0</v>
      </c>
      <c r="BD47" s="116"/>
      <c r="BE47" s="116">
        <v>0</v>
      </c>
      <c r="BF47" s="116">
        <v>0</v>
      </c>
      <c r="BG47" s="116">
        <f>+SUM(BF47,AN47,AF47)</f>
        <v>126030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756815</v>
      </c>
      <c r="BQ47" s="116">
        <f>SUM(M47,AO47)</f>
        <v>138244</v>
      </c>
      <c r="BR47" s="116">
        <f>SUM(N47,AP47)</f>
        <v>64514</v>
      </c>
      <c r="BS47" s="116">
        <f>SUM(O47,AQ47)</f>
        <v>7373</v>
      </c>
      <c r="BT47" s="116">
        <f>SUM(P47,AR47)</f>
        <v>66357</v>
      </c>
      <c r="BU47" s="116">
        <f>SUM(Q47,AS47)</f>
        <v>0</v>
      </c>
      <c r="BV47" s="116">
        <f>SUM(R47,AT47)</f>
        <v>337629</v>
      </c>
      <c r="BW47" s="116">
        <f>SUM(S47,AU47)</f>
        <v>1365</v>
      </c>
      <c r="BX47" s="116">
        <f>SUM(T47,AV47)</f>
        <v>305823</v>
      </c>
      <c r="BY47" s="116">
        <f>SUM(U47,AW47)</f>
        <v>30441</v>
      </c>
      <c r="BZ47" s="116">
        <f>SUM(V47,AX47)</f>
        <v>0</v>
      </c>
      <c r="CA47" s="116">
        <f>SUM(W47,AY47)</f>
        <v>280942</v>
      </c>
      <c r="CB47" s="116">
        <f>SUM(X47,AZ47)</f>
        <v>187</v>
      </c>
      <c r="CC47" s="116">
        <f>SUM(Y47,BA47)</f>
        <v>251710</v>
      </c>
      <c r="CD47" s="116">
        <f>SUM(Z47,BB47)</f>
        <v>29045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0</v>
      </c>
      <c r="CI47" s="116">
        <f>SUM(AE47,BG47)</f>
        <v>756815</v>
      </c>
    </row>
    <row r="48" spans="1:87" ht="13.5" customHeight="1" x14ac:dyDescent="0.15">
      <c r="A48" s="114" t="s">
        <v>8</v>
      </c>
      <c r="B48" s="115" t="s">
        <v>336</v>
      </c>
      <c r="C48" s="114" t="s">
        <v>337</v>
      </c>
      <c r="D48" s="116">
        <f>+SUM(E48,J48)</f>
        <v>48967</v>
      </c>
      <c r="E48" s="116">
        <f>+SUM(F48:I48)</f>
        <v>30648</v>
      </c>
      <c r="F48" s="116">
        <v>0</v>
      </c>
      <c r="G48" s="116">
        <v>0</v>
      </c>
      <c r="H48" s="116">
        <v>30648</v>
      </c>
      <c r="I48" s="116">
        <v>0</v>
      </c>
      <c r="J48" s="116">
        <v>18319</v>
      </c>
      <c r="K48" s="116"/>
      <c r="L48" s="116">
        <f>+SUM(M48,R48,V48,W48,AC48)</f>
        <v>1206735</v>
      </c>
      <c r="M48" s="116">
        <f>+SUM(N48:Q48)</f>
        <v>44820</v>
      </c>
      <c r="N48" s="116">
        <v>44820</v>
      </c>
      <c r="O48" s="116">
        <v>0</v>
      </c>
      <c r="P48" s="116">
        <v>0</v>
      </c>
      <c r="Q48" s="116">
        <v>0</v>
      </c>
      <c r="R48" s="116">
        <f>+SUM(S48:U48)</f>
        <v>165166</v>
      </c>
      <c r="S48" s="116">
        <v>0</v>
      </c>
      <c r="T48" s="116">
        <v>165166</v>
      </c>
      <c r="U48" s="116">
        <v>0</v>
      </c>
      <c r="V48" s="116">
        <v>0</v>
      </c>
      <c r="W48" s="116">
        <f>+SUM(X48:AA48)</f>
        <v>996749</v>
      </c>
      <c r="X48" s="116">
        <v>0</v>
      </c>
      <c r="Y48" s="116">
        <v>996749</v>
      </c>
      <c r="Z48" s="116">
        <v>0</v>
      </c>
      <c r="AA48" s="116">
        <v>0</v>
      </c>
      <c r="AB48" s="116"/>
      <c r="AC48" s="116">
        <v>0</v>
      </c>
      <c r="AD48" s="116">
        <v>10637</v>
      </c>
      <c r="AE48" s="116">
        <f>+SUM(D48,L48,AD48)</f>
        <v>1266339</v>
      </c>
      <c r="AF48" s="116">
        <f>+SUM(AG48,AL48)</f>
        <v>19093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19093</v>
      </c>
      <c r="AM48" s="116"/>
      <c r="AN48" s="116">
        <f>+SUM(AO48,AT48,AX48,AY48,BE48)</f>
        <v>106114</v>
      </c>
      <c r="AO48" s="116">
        <f>+SUM(AP48:AS48)</f>
        <v>4020</v>
      </c>
      <c r="AP48" s="116">
        <v>4020</v>
      </c>
      <c r="AQ48" s="116">
        <v>0</v>
      </c>
      <c r="AR48" s="116">
        <v>0</v>
      </c>
      <c r="AS48" s="116">
        <v>0</v>
      </c>
      <c r="AT48" s="116">
        <f>+SUM(AU48:AW48)</f>
        <v>72533</v>
      </c>
      <c r="AU48" s="116">
        <v>0</v>
      </c>
      <c r="AV48" s="116">
        <v>72533</v>
      </c>
      <c r="AW48" s="116">
        <v>0</v>
      </c>
      <c r="AX48" s="116">
        <v>0</v>
      </c>
      <c r="AY48" s="116">
        <f>+SUM(AZ48:BC48)</f>
        <v>29561</v>
      </c>
      <c r="AZ48" s="116">
        <v>0</v>
      </c>
      <c r="BA48" s="116">
        <v>29561</v>
      </c>
      <c r="BB48" s="116">
        <v>0</v>
      </c>
      <c r="BC48" s="116">
        <v>0</v>
      </c>
      <c r="BD48" s="116"/>
      <c r="BE48" s="116">
        <v>0</v>
      </c>
      <c r="BF48" s="116">
        <v>908</v>
      </c>
      <c r="BG48" s="116">
        <f>+SUM(BF48,AN48,AF48)</f>
        <v>126115</v>
      </c>
      <c r="BH48" s="116">
        <f>SUM(D48,AF48)</f>
        <v>68060</v>
      </c>
      <c r="BI48" s="116">
        <f>SUM(E48,AG48)</f>
        <v>30648</v>
      </c>
      <c r="BJ48" s="116">
        <f>SUM(F48,AH48)</f>
        <v>0</v>
      </c>
      <c r="BK48" s="116">
        <f>SUM(G48,AI48)</f>
        <v>0</v>
      </c>
      <c r="BL48" s="116">
        <f>SUM(H48,AJ48)</f>
        <v>30648</v>
      </c>
      <c r="BM48" s="116">
        <f>SUM(I48,AK48)</f>
        <v>0</v>
      </c>
      <c r="BN48" s="116">
        <f>SUM(J48,AL48)</f>
        <v>37412</v>
      </c>
      <c r="BO48" s="116">
        <f>SUM(K48,AM48)</f>
        <v>0</v>
      </c>
      <c r="BP48" s="116">
        <f>SUM(L48,AN48)</f>
        <v>1312849</v>
      </c>
      <c r="BQ48" s="116">
        <f>SUM(M48,AO48)</f>
        <v>48840</v>
      </c>
      <c r="BR48" s="116">
        <f>SUM(N48,AP48)</f>
        <v>48840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237699</v>
      </c>
      <c r="BW48" s="116">
        <f>SUM(S48,AU48)</f>
        <v>0</v>
      </c>
      <c r="BX48" s="116">
        <f>SUM(T48,AV48)</f>
        <v>237699</v>
      </c>
      <c r="BY48" s="116">
        <f>SUM(U48,AW48)</f>
        <v>0</v>
      </c>
      <c r="BZ48" s="116">
        <f>SUM(V48,AX48)</f>
        <v>0</v>
      </c>
      <c r="CA48" s="116">
        <f>SUM(W48,AY48)</f>
        <v>1026310</v>
      </c>
      <c r="CB48" s="116">
        <f>SUM(X48,AZ48)</f>
        <v>0</v>
      </c>
      <c r="CC48" s="116">
        <f>SUM(Y48,BA48)</f>
        <v>1026310</v>
      </c>
      <c r="CD48" s="116">
        <f>SUM(Z48,BB48)</f>
        <v>0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11545</v>
      </c>
      <c r="CI48" s="116">
        <f>SUM(AE48,BG48)</f>
        <v>1392454</v>
      </c>
    </row>
    <row r="49" spans="1:87" ht="13.5" customHeight="1" x14ac:dyDescent="0.15">
      <c r="A49" s="114" t="s">
        <v>8</v>
      </c>
      <c r="B49" s="115" t="s">
        <v>360</v>
      </c>
      <c r="C49" s="114" t="s">
        <v>361</v>
      </c>
      <c r="D49" s="116">
        <f>+SUM(E49,J49)</f>
        <v>20405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20405</v>
      </c>
      <c r="K49" s="116"/>
      <c r="L49" s="116">
        <f>+SUM(M49,R49,V49,W49,AC49)</f>
        <v>569852</v>
      </c>
      <c r="M49" s="116">
        <f>+SUM(N49:Q49)</f>
        <v>33765</v>
      </c>
      <c r="N49" s="116">
        <v>6753</v>
      </c>
      <c r="O49" s="116">
        <v>0</v>
      </c>
      <c r="P49" s="116">
        <v>20259</v>
      </c>
      <c r="Q49" s="116">
        <v>6753</v>
      </c>
      <c r="R49" s="116">
        <f>+SUM(S49:U49)</f>
        <v>312277</v>
      </c>
      <c r="S49" s="116">
        <v>13771</v>
      </c>
      <c r="T49" s="116">
        <v>287990</v>
      </c>
      <c r="U49" s="116">
        <v>10516</v>
      </c>
      <c r="V49" s="116">
        <v>22751</v>
      </c>
      <c r="W49" s="116">
        <f>+SUM(X49:AA49)</f>
        <v>201059</v>
      </c>
      <c r="X49" s="116">
        <v>49572</v>
      </c>
      <c r="Y49" s="116">
        <v>124224</v>
      </c>
      <c r="Z49" s="116">
        <v>22259</v>
      </c>
      <c r="AA49" s="116">
        <v>5004</v>
      </c>
      <c r="AB49" s="116"/>
      <c r="AC49" s="116">
        <v>0</v>
      </c>
      <c r="AD49" s="116">
        <v>7258</v>
      </c>
      <c r="AE49" s="116">
        <f>+SUM(D49,L49,AD49)</f>
        <v>597515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75189</v>
      </c>
      <c r="AO49" s="116">
        <f>+SUM(AP49:AS49)</f>
        <v>8501</v>
      </c>
      <c r="AP49" s="116">
        <v>8501</v>
      </c>
      <c r="AQ49" s="116">
        <v>0</v>
      </c>
      <c r="AR49" s="116">
        <v>0</v>
      </c>
      <c r="AS49" s="116">
        <v>0</v>
      </c>
      <c r="AT49" s="116">
        <f>+SUM(AU49:AW49)</f>
        <v>37523</v>
      </c>
      <c r="AU49" s="116">
        <v>0</v>
      </c>
      <c r="AV49" s="116">
        <v>37523</v>
      </c>
      <c r="AW49" s="116">
        <v>0</v>
      </c>
      <c r="AX49" s="116">
        <v>0</v>
      </c>
      <c r="AY49" s="116">
        <f>+SUM(AZ49:BC49)</f>
        <v>29165</v>
      </c>
      <c r="AZ49" s="116">
        <v>0</v>
      </c>
      <c r="BA49" s="116">
        <v>22838</v>
      </c>
      <c r="BB49" s="116">
        <v>6183</v>
      </c>
      <c r="BC49" s="116">
        <v>144</v>
      </c>
      <c r="BD49" s="116"/>
      <c r="BE49" s="116">
        <v>0</v>
      </c>
      <c r="BF49" s="116">
        <v>1175</v>
      </c>
      <c r="BG49" s="116">
        <f>+SUM(BF49,AN49,AF49)</f>
        <v>76364</v>
      </c>
      <c r="BH49" s="116">
        <f>SUM(D49,AF49)</f>
        <v>20405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20405</v>
      </c>
      <c r="BO49" s="116">
        <f>SUM(K49,AM49)</f>
        <v>0</v>
      </c>
      <c r="BP49" s="116">
        <f>SUM(L49,AN49)</f>
        <v>645041</v>
      </c>
      <c r="BQ49" s="116">
        <f>SUM(M49,AO49)</f>
        <v>42266</v>
      </c>
      <c r="BR49" s="116">
        <f>SUM(N49,AP49)</f>
        <v>15254</v>
      </c>
      <c r="BS49" s="116">
        <f>SUM(O49,AQ49)</f>
        <v>0</v>
      </c>
      <c r="BT49" s="116">
        <f>SUM(P49,AR49)</f>
        <v>20259</v>
      </c>
      <c r="BU49" s="116">
        <f>SUM(Q49,AS49)</f>
        <v>6753</v>
      </c>
      <c r="BV49" s="116">
        <f>SUM(R49,AT49)</f>
        <v>349800</v>
      </c>
      <c r="BW49" s="116">
        <f>SUM(S49,AU49)</f>
        <v>13771</v>
      </c>
      <c r="BX49" s="116">
        <f>SUM(T49,AV49)</f>
        <v>325513</v>
      </c>
      <c r="BY49" s="116">
        <f>SUM(U49,AW49)</f>
        <v>10516</v>
      </c>
      <c r="BZ49" s="116">
        <f>SUM(V49,AX49)</f>
        <v>22751</v>
      </c>
      <c r="CA49" s="116">
        <f>SUM(W49,AY49)</f>
        <v>230224</v>
      </c>
      <c r="CB49" s="116">
        <f>SUM(X49,AZ49)</f>
        <v>49572</v>
      </c>
      <c r="CC49" s="116">
        <f>SUM(Y49,BA49)</f>
        <v>147062</v>
      </c>
      <c r="CD49" s="116">
        <f>SUM(Z49,BB49)</f>
        <v>28442</v>
      </c>
      <c r="CE49" s="116">
        <f>SUM(AA49,BC49)</f>
        <v>5148</v>
      </c>
      <c r="CF49" s="116">
        <f>SUM(AB49,BD49)</f>
        <v>0</v>
      </c>
      <c r="CG49" s="116">
        <f>SUM(AC49,BE49)</f>
        <v>0</v>
      </c>
      <c r="CH49" s="116">
        <f>SUM(AD49,BF49)</f>
        <v>8433</v>
      </c>
      <c r="CI49" s="116">
        <f>SUM(AE49,BG49)</f>
        <v>673879</v>
      </c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9">
    <sortCondition ref="A8:A49"/>
    <sortCondition ref="B8:B49"/>
    <sortCondition ref="C8:C4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8" man="1"/>
    <brk id="67" min="1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山形県</v>
      </c>
      <c r="B7" s="132" t="str">
        <f>'廃棄物事業経費（市町村）'!B7</f>
        <v>06000</v>
      </c>
      <c r="C7" s="131" t="s">
        <v>278</v>
      </c>
      <c r="D7" s="133">
        <f>SUM(L7,T7,AB7,AJ7,AR7,AZ7)</f>
        <v>215152</v>
      </c>
      <c r="E7" s="133">
        <f>SUM(M7,U7,AC7,AK7,AS7,BA7)</f>
        <v>5279650</v>
      </c>
      <c r="F7" s="133">
        <f>SUM(D7:E7)</f>
        <v>5494802</v>
      </c>
      <c r="G7" s="133">
        <f>SUM(O7,W7,AE7,AM7,AU7,BC7)</f>
        <v>21799</v>
      </c>
      <c r="H7" s="133">
        <f>SUM(P7,X7,AF7,AN7,AV7,BD7)</f>
        <v>1527053</v>
      </c>
      <c r="I7" s="133">
        <f>SUM(G7:H7)</f>
        <v>1548852</v>
      </c>
      <c r="J7" s="134">
        <f>COUNTIF(J$8:J$207,"&lt;&gt;")</f>
        <v>33</v>
      </c>
      <c r="K7" s="134">
        <f>COUNTIF(K$8:K$207,"&lt;&gt;")</f>
        <v>33</v>
      </c>
      <c r="L7" s="133">
        <f>SUM(L$8:L$207)</f>
        <v>215152</v>
      </c>
      <c r="M7" s="133">
        <f>SUM(M$8:M$207)</f>
        <v>5279650</v>
      </c>
      <c r="N7" s="133">
        <f>IF(AND(L7&lt;&gt;"",M7&lt;&gt;""),SUM(L7:M7),"")</f>
        <v>5494802</v>
      </c>
      <c r="O7" s="133">
        <f>SUM(O$8:O$207)</f>
        <v>21799</v>
      </c>
      <c r="P7" s="133">
        <f>SUM(P$8:P$207)</f>
        <v>1527053</v>
      </c>
      <c r="Q7" s="133">
        <f>IF(AND(O7&lt;&gt;"",P7&lt;&gt;""),SUM(O7:P7),"")</f>
        <v>1548852</v>
      </c>
      <c r="R7" s="134">
        <f>COUNTIF(R$8:R$207,"&lt;&gt;")</f>
        <v>0</v>
      </c>
      <c r="S7" s="134">
        <f>COUNTIF(S$8:S$207,"&lt;&gt;")</f>
        <v>0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8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851871</v>
      </c>
      <c r="F8" s="116">
        <f>SUM(D8:E8)</f>
        <v>851871</v>
      </c>
      <c r="G8" s="116">
        <f>SUM(O8,W8,AE8,AM8,AU8,BC8)</f>
        <v>0</v>
      </c>
      <c r="H8" s="116">
        <f>SUM(P8,X8,AF8,AN8,AV8,BD8)</f>
        <v>112020</v>
      </c>
      <c r="I8" s="116">
        <f>SUM(G8:H8)</f>
        <v>112020</v>
      </c>
      <c r="J8" s="115" t="s">
        <v>326</v>
      </c>
      <c r="K8" s="114" t="s">
        <v>327</v>
      </c>
      <c r="L8" s="116">
        <v>0</v>
      </c>
      <c r="M8" s="116">
        <v>851871</v>
      </c>
      <c r="N8" s="116">
        <f>IF(AND(L8&lt;&gt;"",M8&lt;&gt;""),SUM(L8:M8),"")</f>
        <v>851871</v>
      </c>
      <c r="O8" s="116">
        <v>0</v>
      </c>
      <c r="P8" s="116">
        <v>112020</v>
      </c>
      <c r="Q8" s="116">
        <f>IF(AND(O8&lt;&gt;"",P8&lt;&gt;""),SUM(O8:P8),"")</f>
        <v>112020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8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355086</v>
      </c>
      <c r="F9" s="116">
        <f>SUM(D9:E9)</f>
        <v>355086</v>
      </c>
      <c r="G9" s="116">
        <f>SUM(O9,W9,AE9,AM9,AU9,BC9)</f>
        <v>1738</v>
      </c>
      <c r="H9" s="116">
        <f>SUM(P9,X9,AF9,AN9,AV9,BD9)</f>
        <v>256467</v>
      </c>
      <c r="I9" s="116">
        <f>SUM(G9:H9)</f>
        <v>258205</v>
      </c>
      <c r="J9" s="115" t="s">
        <v>330</v>
      </c>
      <c r="K9" s="114" t="s">
        <v>331</v>
      </c>
      <c r="L9" s="116">
        <v>0</v>
      </c>
      <c r="M9" s="116">
        <v>355086</v>
      </c>
      <c r="N9" s="116">
        <f>IF(AND(L9&lt;&gt;"",M9&lt;&gt;""),SUM(L9:M9),"")</f>
        <v>355086</v>
      </c>
      <c r="O9" s="116">
        <v>1738</v>
      </c>
      <c r="P9" s="116">
        <v>256467</v>
      </c>
      <c r="Q9" s="116">
        <f>IF(AND(O9&lt;&gt;"",P9&lt;&gt;""),SUM(O9:P9),"")</f>
        <v>258205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8</v>
      </c>
      <c r="B10" s="115" t="s">
        <v>332</v>
      </c>
      <c r="C10" s="114" t="s">
        <v>333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8</v>
      </c>
      <c r="B11" s="115" t="s">
        <v>334</v>
      </c>
      <c r="C11" s="114" t="s">
        <v>335</v>
      </c>
      <c r="D11" s="116">
        <f>SUM(L11,T11,AB11,AJ11,AR11,AZ11)</f>
        <v>36258</v>
      </c>
      <c r="E11" s="116">
        <f>SUM(M11,U11,AC11,AK11,AS11,BA11)</f>
        <v>694250</v>
      </c>
      <c r="F11" s="116">
        <f>SUM(D11:E11)</f>
        <v>730508</v>
      </c>
      <c r="G11" s="116">
        <f>SUM(O11,W11,AE11,AM11,AU11,BC11)</f>
        <v>10603</v>
      </c>
      <c r="H11" s="116">
        <f>SUM(P11,X11,AF11,AN11,AV11,BD11)</f>
        <v>79877</v>
      </c>
      <c r="I11" s="116">
        <f>SUM(G11:H11)</f>
        <v>90480</v>
      </c>
      <c r="J11" s="115" t="s">
        <v>336</v>
      </c>
      <c r="K11" s="114" t="s">
        <v>337</v>
      </c>
      <c r="L11" s="116">
        <v>36258</v>
      </c>
      <c r="M11" s="116">
        <v>694250</v>
      </c>
      <c r="N11" s="116">
        <f>IF(AND(L11&lt;&gt;"",M11&lt;&gt;""),SUM(L11:M11),"")</f>
        <v>730508</v>
      </c>
      <c r="O11" s="116">
        <v>10603</v>
      </c>
      <c r="P11" s="116">
        <v>79877</v>
      </c>
      <c r="Q11" s="116">
        <f>IF(AND(O11&lt;&gt;"",P11&lt;&gt;""),SUM(O11:P11),"")</f>
        <v>90480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8</v>
      </c>
      <c r="B12" s="115" t="s">
        <v>338</v>
      </c>
      <c r="C12" s="114" t="s">
        <v>339</v>
      </c>
      <c r="D12" s="116">
        <f>SUM(L12,T12,AB12,AJ12,AR12,AZ12)</f>
        <v>31832</v>
      </c>
      <c r="E12" s="116">
        <f>SUM(M12,U12,AC12,AK12,AS12,BA12)</f>
        <v>418996</v>
      </c>
      <c r="F12" s="116">
        <f>SUM(D12:E12)</f>
        <v>450828</v>
      </c>
      <c r="G12" s="116">
        <f>SUM(O12,W12,AE12,AM12,AU12,BC12)</f>
        <v>2319</v>
      </c>
      <c r="H12" s="116">
        <f>SUM(P12,X12,AF12,AN12,AV12,BD12)</f>
        <v>143375</v>
      </c>
      <c r="I12" s="116">
        <f>SUM(G12:H12)</f>
        <v>145694</v>
      </c>
      <c r="J12" s="115" t="s">
        <v>340</v>
      </c>
      <c r="K12" s="114" t="s">
        <v>341</v>
      </c>
      <c r="L12" s="116">
        <v>31832</v>
      </c>
      <c r="M12" s="116">
        <v>418996</v>
      </c>
      <c r="N12" s="116">
        <f>IF(AND(L12&lt;&gt;"",M12&lt;&gt;""),SUM(L12:M12),"")</f>
        <v>450828</v>
      </c>
      <c r="O12" s="116">
        <v>2319</v>
      </c>
      <c r="P12" s="116">
        <v>143375</v>
      </c>
      <c r="Q12" s="116">
        <f>IF(AND(O12&lt;&gt;"",P12&lt;&gt;""),SUM(O12:P12),"")</f>
        <v>145694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8</v>
      </c>
      <c r="B13" s="115" t="s">
        <v>342</v>
      </c>
      <c r="C13" s="114" t="s">
        <v>343</v>
      </c>
      <c r="D13" s="116">
        <f>SUM(L13,T13,AB13,AJ13,AR13,AZ13)</f>
        <v>85410</v>
      </c>
      <c r="E13" s="116">
        <f>SUM(M13,U13,AC13,AK13,AS13,BA13)</f>
        <v>134587</v>
      </c>
      <c r="F13" s="116">
        <f>SUM(D13:E13)</f>
        <v>219997</v>
      </c>
      <c r="G13" s="116">
        <f>SUM(O13,W13,AE13,AM13,AU13,BC13)</f>
        <v>0</v>
      </c>
      <c r="H13" s="116">
        <f>SUM(P13,X13,AF13,AN13,AV13,BD13)</f>
        <v>51880</v>
      </c>
      <c r="I13" s="116">
        <f>SUM(G13:H13)</f>
        <v>51880</v>
      </c>
      <c r="J13" s="115" t="s">
        <v>344</v>
      </c>
      <c r="K13" s="114" t="s">
        <v>345</v>
      </c>
      <c r="L13" s="116">
        <v>85410</v>
      </c>
      <c r="M13" s="116">
        <v>134587</v>
      </c>
      <c r="N13" s="116">
        <f>IF(AND(L13&lt;&gt;"",M13&lt;&gt;""),SUM(L13:M13),"")</f>
        <v>219997</v>
      </c>
      <c r="O13" s="116">
        <v>0</v>
      </c>
      <c r="P13" s="116">
        <v>51880</v>
      </c>
      <c r="Q13" s="116">
        <f>IF(AND(O13&lt;&gt;"",P13&lt;&gt;""),SUM(O13:P13),"")</f>
        <v>51880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8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88478</v>
      </c>
      <c r="F14" s="116">
        <f>SUM(D14:E14)</f>
        <v>88478</v>
      </c>
      <c r="G14" s="116">
        <f>SUM(O14,W14,AE14,AM14,AU14,BC14)</f>
        <v>0</v>
      </c>
      <c r="H14" s="116">
        <f>SUM(P14,X14,AF14,AN14,AV14,BD14)</f>
        <v>51389</v>
      </c>
      <c r="I14" s="116">
        <f>SUM(G14:H14)</f>
        <v>51389</v>
      </c>
      <c r="J14" s="115" t="s">
        <v>326</v>
      </c>
      <c r="K14" s="114" t="s">
        <v>327</v>
      </c>
      <c r="L14" s="116">
        <v>0</v>
      </c>
      <c r="M14" s="116">
        <v>88478</v>
      </c>
      <c r="N14" s="116">
        <f>IF(AND(L14&lt;&gt;"",M14&lt;&gt;""),SUM(L14:M14),"")</f>
        <v>88478</v>
      </c>
      <c r="O14" s="116">
        <v>0</v>
      </c>
      <c r="P14" s="116">
        <v>51389</v>
      </c>
      <c r="Q14" s="116">
        <f>IF(AND(O14&lt;&gt;"",P14&lt;&gt;""),SUM(O14:P14),"")</f>
        <v>51389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8</v>
      </c>
      <c r="B15" s="115" t="s">
        <v>348</v>
      </c>
      <c r="C15" s="114" t="s">
        <v>349</v>
      </c>
      <c r="D15" s="116">
        <f>SUM(L15,T15,AB15,AJ15,AR15,AZ15)</f>
        <v>0</v>
      </c>
      <c r="E15" s="116">
        <f>SUM(M15,U15,AC15,AK15,AS15,BA15)</f>
        <v>102864</v>
      </c>
      <c r="F15" s="116">
        <f>SUM(D15:E15)</f>
        <v>102864</v>
      </c>
      <c r="G15" s="116">
        <f>SUM(O15,W15,AE15,AM15,AU15,BC15)</f>
        <v>0</v>
      </c>
      <c r="H15" s="116">
        <f>SUM(P15,X15,AF15,AN15,AV15,BD15)</f>
        <v>41272</v>
      </c>
      <c r="I15" s="116">
        <f>SUM(G15:H15)</f>
        <v>41272</v>
      </c>
      <c r="J15" s="115" t="s">
        <v>350</v>
      </c>
      <c r="K15" s="114" t="s">
        <v>351</v>
      </c>
      <c r="L15" s="116">
        <v>0</v>
      </c>
      <c r="M15" s="116">
        <v>102864</v>
      </c>
      <c r="N15" s="116">
        <f>IF(AND(L15&lt;&gt;"",M15&lt;&gt;""),SUM(L15:M15),"")</f>
        <v>102864</v>
      </c>
      <c r="O15" s="116">
        <v>0</v>
      </c>
      <c r="P15" s="116">
        <v>41272</v>
      </c>
      <c r="Q15" s="116">
        <f>IF(AND(O15&lt;&gt;"",P15&lt;&gt;""),SUM(O15:P15),"")</f>
        <v>41272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8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112853</v>
      </c>
      <c r="F16" s="116">
        <f>SUM(D16:E16)</f>
        <v>112853</v>
      </c>
      <c r="G16" s="116">
        <f>SUM(O16,W16,AE16,AM16,AU16,BC16)</f>
        <v>0</v>
      </c>
      <c r="H16" s="116">
        <f>SUM(P16,X16,AF16,AN16,AV16,BD16)</f>
        <v>63539</v>
      </c>
      <c r="I16" s="116">
        <f>SUM(G16:H16)</f>
        <v>63539</v>
      </c>
      <c r="J16" s="115" t="s">
        <v>330</v>
      </c>
      <c r="K16" s="114" t="s">
        <v>331</v>
      </c>
      <c r="L16" s="116">
        <v>0</v>
      </c>
      <c r="M16" s="116">
        <v>112853</v>
      </c>
      <c r="N16" s="116">
        <f>IF(AND(L16&lt;&gt;"",M16&lt;&gt;""),SUM(L16:M16),"")</f>
        <v>112853</v>
      </c>
      <c r="O16" s="116">
        <v>0</v>
      </c>
      <c r="P16" s="116">
        <v>63539</v>
      </c>
      <c r="Q16" s="116">
        <f>IF(AND(O16&lt;&gt;"",P16&lt;&gt;""),SUM(O16:P16),"")</f>
        <v>63539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8</v>
      </c>
      <c r="B17" s="115" t="s">
        <v>354</v>
      </c>
      <c r="C17" s="114" t="s">
        <v>355</v>
      </c>
      <c r="D17" s="116">
        <f>SUM(L17,T17,AB17,AJ17,AR17,AZ17)</f>
        <v>0</v>
      </c>
      <c r="E17" s="116">
        <f>SUM(M17,U17,AC17,AK17,AS17,BA17)</f>
        <v>310757</v>
      </c>
      <c r="F17" s="116">
        <f>SUM(D17:E17)</f>
        <v>310757</v>
      </c>
      <c r="G17" s="116">
        <f>SUM(O17,W17,AE17,AM17,AU17,BC17)</f>
        <v>0</v>
      </c>
      <c r="H17" s="116">
        <f>SUM(P17,X17,AF17,AN17,AV17,BD17)</f>
        <v>38303</v>
      </c>
      <c r="I17" s="116">
        <f>SUM(G17:H17)</f>
        <v>38303</v>
      </c>
      <c r="J17" s="115" t="s">
        <v>350</v>
      </c>
      <c r="K17" s="114" t="s">
        <v>351</v>
      </c>
      <c r="L17" s="116">
        <v>0</v>
      </c>
      <c r="M17" s="116">
        <v>310757</v>
      </c>
      <c r="N17" s="116">
        <f>IF(AND(L17&lt;&gt;"",M17&lt;&gt;""),SUM(L17:M17),"")</f>
        <v>310757</v>
      </c>
      <c r="O17" s="116">
        <v>0</v>
      </c>
      <c r="P17" s="116">
        <v>38303</v>
      </c>
      <c r="Q17" s="116">
        <f>IF(AND(O17&lt;&gt;"",P17&lt;&gt;""),SUM(O17:P17),"")</f>
        <v>38303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8</v>
      </c>
      <c r="B18" s="115" t="s">
        <v>356</v>
      </c>
      <c r="C18" s="114" t="s">
        <v>357</v>
      </c>
      <c r="D18" s="116">
        <f>SUM(L18,T18,AB18,AJ18,AR18,AZ18)</f>
        <v>0</v>
      </c>
      <c r="E18" s="116">
        <f>SUM(M18,U18,AC18,AK18,AS18,BA18)</f>
        <v>243026</v>
      </c>
      <c r="F18" s="116">
        <f>SUM(D18:E18)</f>
        <v>243026</v>
      </c>
      <c r="G18" s="116">
        <f>SUM(O18,W18,AE18,AM18,AU18,BC18)</f>
        <v>0</v>
      </c>
      <c r="H18" s="116">
        <f>SUM(P18,X18,AF18,AN18,AV18,BD18)</f>
        <v>83059</v>
      </c>
      <c r="I18" s="116">
        <f>SUM(G18:H18)</f>
        <v>83059</v>
      </c>
      <c r="J18" s="115" t="s">
        <v>350</v>
      </c>
      <c r="K18" s="114" t="s">
        <v>351</v>
      </c>
      <c r="L18" s="116">
        <v>0</v>
      </c>
      <c r="M18" s="116">
        <v>243026</v>
      </c>
      <c r="N18" s="116">
        <f>IF(AND(L18&lt;&gt;"",M18&lt;&gt;""),SUM(L18:M18),"")</f>
        <v>243026</v>
      </c>
      <c r="O18" s="116">
        <v>0</v>
      </c>
      <c r="P18" s="116">
        <v>83059</v>
      </c>
      <c r="Q18" s="116">
        <f>IF(AND(O18&lt;&gt;"",P18&lt;&gt;""),SUM(O18:P18),"")</f>
        <v>83059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8</v>
      </c>
      <c r="B19" s="115" t="s">
        <v>358</v>
      </c>
      <c r="C19" s="114" t="s">
        <v>359</v>
      </c>
      <c r="D19" s="116">
        <f>SUM(L19,T19,AB19,AJ19,AR19,AZ19)</f>
        <v>9162</v>
      </c>
      <c r="E19" s="116">
        <f>SUM(M19,U19,AC19,AK19,AS19,BA19)</f>
        <v>322650</v>
      </c>
      <c r="F19" s="116">
        <f>SUM(D19:E19)</f>
        <v>331812</v>
      </c>
      <c r="G19" s="116">
        <f>SUM(O19,W19,AE19,AM19,AU19,BC19)</f>
        <v>0</v>
      </c>
      <c r="H19" s="116">
        <f>SUM(P19,X19,AF19,AN19,AV19,BD19)</f>
        <v>48291</v>
      </c>
      <c r="I19" s="116">
        <f>SUM(G19:H19)</f>
        <v>48291</v>
      </c>
      <c r="J19" s="115" t="s">
        <v>360</v>
      </c>
      <c r="K19" s="114" t="s">
        <v>361</v>
      </c>
      <c r="L19" s="116">
        <v>9162</v>
      </c>
      <c r="M19" s="116">
        <v>322650</v>
      </c>
      <c r="N19" s="116">
        <f>IF(AND(L19&lt;&gt;"",M19&lt;&gt;""),SUM(L19:M19),"")</f>
        <v>331812</v>
      </c>
      <c r="O19" s="116">
        <v>0</v>
      </c>
      <c r="P19" s="116">
        <v>48291</v>
      </c>
      <c r="Q19" s="116">
        <f>IF(AND(O19&lt;&gt;"",P19&lt;&gt;""),SUM(O19:P19),"")</f>
        <v>48291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8</v>
      </c>
      <c r="B20" s="115" t="s">
        <v>362</v>
      </c>
      <c r="C20" s="114" t="s">
        <v>363</v>
      </c>
      <c r="D20" s="116">
        <f>SUM(L20,T20,AB20,AJ20,AR20,AZ20)</f>
        <v>0</v>
      </c>
      <c r="E20" s="116">
        <f>SUM(M20,U20,AC20,AK20,AS20,BA20)</f>
        <v>145243</v>
      </c>
      <c r="F20" s="116">
        <f>SUM(D20:E20)</f>
        <v>145243</v>
      </c>
      <c r="G20" s="116">
        <f>SUM(O20,W20,AE20,AM20,AU20,BC20)</f>
        <v>0</v>
      </c>
      <c r="H20" s="116">
        <f>SUM(P20,X20,AF20,AN20,AV20,BD20)</f>
        <v>47400</v>
      </c>
      <c r="I20" s="116">
        <f>SUM(G20:H20)</f>
        <v>47400</v>
      </c>
      <c r="J20" s="115" t="s">
        <v>330</v>
      </c>
      <c r="K20" s="114" t="s">
        <v>331</v>
      </c>
      <c r="L20" s="116">
        <v>0</v>
      </c>
      <c r="M20" s="116">
        <v>145243</v>
      </c>
      <c r="N20" s="116">
        <f>IF(AND(L20&lt;&gt;"",M20&lt;&gt;""),SUM(L20:M20),"")</f>
        <v>145243</v>
      </c>
      <c r="O20" s="116">
        <v>0</v>
      </c>
      <c r="P20" s="116">
        <v>47400</v>
      </c>
      <c r="Q20" s="116">
        <f>IF(AND(O20&lt;&gt;"",P20&lt;&gt;""),SUM(O20:P20),"")</f>
        <v>47400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8</v>
      </c>
      <c r="B21" s="115" t="s">
        <v>364</v>
      </c>
      <c r="C21" s="114" t="s">
        <v>365</v>
      </c>
      <c r="D21" s="116">
        <f>SUM(L21,T21,AB21,AJ21,AR21,AZ21)</f>
        <v>0</v>
      </c>
      <c r="E21" s="116">
        <f>SUM(M21,U21,AC21,AK21,AS21,BA21)</f>
        <v>58363</v>
      </c>
      <c r="F21" s="116">
        <f>SUM(D21:E21)</f>
        <v>58363</v>
      </c>
      <c r="G21" s="116">
        <f>SUM(O21,W21,AE21,AM21,AU21,BC21)</f>
        <v>0</v>
      </c>
      <c r="H21" s="116">
        <f>SUM(P21,X21,AF21,AN21,AV21,BD21)</f>
        <v>18560</v>
      </c>
      <c r="I21" s="116">
        <f>SUM(G21:H21)</f>
        <v>18560</v>
      </c>
      <c r="J21" s="115" t="s">
        <v>326</v>
      </c>
      <c r="K21" s="114" t="s">
        <v>327</v>
      </c>
      <c r="L21" s="116">
        <v>0</v>
      </c>
      <c r="M21" s="116">
        <v>58363</v>
      </c>
      <c r="N21" s="116">
        <f>IF(AND(L21&lt;&gt;"",M21&lt;&gt;""),SUM(L21:M21),"")</f>
        <v>58363</v>
      </c>
      <c r="O21" s="116">
        <v>0</v>
      </c>
      <c r="P21" s="116">
        <v>18560</v>
      </c>
      <c r="Q21" s="116">
        <f>IF(AND(O21&lt;&gt;"",P21&lt;&gt;""),SUM(O21:P21),"")</f>
        <v>18560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8</v>
      </c>
      <c r="B22" s="115" t="s">
        <v>366</v>
      </c>
      <c r="C22" s="114" t="s">
        <v>367</v>
      </c>
      <c r="D22" s="116">
        <f>SUM(L22,T22,AB22,AJ22,AR22,AZ22)</f>
        <v>0</v>
      </c>
      <c r="E22" s="116">
        <f>SUM(M22,U22,AC22,AK22,AS22,BA22)</f>
        <v>46996</v>
      </c>
      <c r="F22" s="116">
        <f>SUM(D22:E22)</f>
        <v>46996</v>
      </c>
      <c r="G22" s="116">
        <f>SUM(O22,W22,AE22,AM22,AU22,BC22)</f>
        <v>0</v>
      </c>
      <c r="H22" s="116">
        <f>SUM(P22,X22,AF22,AN22,AV22,BD22)</f>
        <v>18151</v>
      </c>
      <c r="I22" s="116">
        <f>SUM(G22:H22)</f>
        <v>18151</v>
      </c>
      <c r="J22" s="115" t="s">
        <v>326</v>
      </c>
      <c r="K22" s="114" t="s">
        <v>327</v>
      </c>
      <c r="L22" s="116">
        <v>0</v>
      </c>
      <c r="M22" s="116">
        <v>46996</v>
      </c>
      <c r="N22" s="116">
        <f>IF(AND(L22&lt;&gt;"",M22&lt;&gt;""),SUM(L22:M22),"")</f>
        <v>46996</v>
      </c>
      <c r="O22" s="116">
        <v>0</v>
      </c>
      <c r="P22" s="116">
        <v>18151</v>
      </c>
      <c r="Q22" s="116">
        <f>IF(AND(O22&lt;&gt;"",P22&lt;&gt;""),SUM(O22:P22),"")</f>
        <v>18151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8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89288</v>
      </c>
      <c r="F23" s="116">
        <f>SUM(D23:E23)</f>
        <v>89288</v>
      </c>
      <c r="G23" s="116">
        <f>SUM(O23,W23,AE23,AM23,AU23,BC23)</f>
        <v>0</v>
      </c>
      <c r="H23" s="116">
        <f>SUM(P23,X23,AF23,AN23,AV23,BD23)</f>
        <v>35314</v>
      </c>
      <c r="I23" s="116">
        <f>SUM(G23:H23)</f>
        <v>35314</v>
      </c>
      <c r="J23" s="115" t="s">
        <v>350</v>
      </c>
      <c r="K23" s="114" t="s">
        <v>351</v>
      </c>
      <c r="L23" s="116">
        <v>0</v>
      </c>
      <c r="M23" s="116">
        <v>89288</v>
      </c>
      <c r="N23" s="116">
        <f>IF(AND(L23&lt;&gt;"",M23&lt;&gt;""),SUM(L23:M23),"")</f>
        <v>89288</v>
      </c>
      <c r="O23" s="116">
        <v>0</v>
      </c>
      <c r="P23" s="116">
        <v>35314</v>
      </c>
      <c r="Q23" s="116">
        <f>IF(AND(O23&lt;&gt;"",P23&lt;&gt;""),SUM(O23:P23),"")</f>
        <v>35314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8</v>
      </c>
      <c r="B24" s="115" t="s">
        <v>370</v>
      </c>
      <c r="C24" s="114" t="s">
        <v>371</v>
      </c>
      <c r="D24" s="116">
        <f>SUM(L24,T24,AB24,AJ24,AR24,AZ24)</f>
        <v>0</v>
      </c>
      <c r="E24" s="116">
        <f>SUM(M24,U24,AC24,AK24,AS24,BA24)</f>
        <v>51254</v>
      </c>
      <c r="F24" s="116">
        <f>SUM(D24:E24)</f>
        <v>51254</v>
      </c>
      <c r="G24" s="116">
        <f>SUM(O24,W24,AE24,AM24,AU24,BC24)</f>
        <v>0</v>
      </c>
      <c r="H24" s="116">
        <f>SUM(P24,X24,AF24,AN24,AV24,BD24)</f>
        <v>17578</v>
      </c>
      <c r="I24" s="116">
        <f>SUM(G24:H24)</f>
        <v>17578</v>
      </c>
      <c r="J24" s="115" t="s">
        <v>344</v>
      </c>
      <c r="K24" s="114" t="s">
        <v>345</v>
      </c>
      <c r="L24" s="116">
        <v>0</v>
      </c>
      <c r="M24" s="116">
        <v>51254</v>
      </c>
      <c r="N24" s="116">
        <f>IF(AND(L24&lt;&gt;"",M24&lt;&gt;""),SUM(L24:M24),"")</f>
        <v>51254</v>
      </c>
      <c r="O24" s="116">
        <v>0</v>
      </c>
      <c r="P24" s="116">
        <v>17578</v>
      </c>
      <c r="Q24" s="116">
        <f>IF(AND(O24&lt;&gt;"",P24&lt;&gt;""),SUM(O24:P24),"")</f>
        <v>17578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8</v>
      </c>
      <c r="B25" s="115" t="s">
        <v>372</v>
      </c>
      <c r="C25" s="114" t="s">
        <v>373</v>
      </c>
      <c r="D25" s="116">
        <f>SUM(L25,T25,AB25,AJ25,AR25,AZ25)</f>
        <v>0</v>
      </c>
      <c r="E25" s="116">
        <f>SUM(M25,U25,AC25,AK25,AS25,BA25)</f>
        <v>55298</v>
      </c>
      <c r="F25" s="116">
        <f>SUM(D25:E25)</f>
        <v>55298</v>
      </c>
      <c r="G25" s="116">
        <f>SUM(O25,W25,AE25,AM25,AU25,BC25)</f>
        <v>0</v>
      </c>
      <c r="H25" s="116">
        <f>SUM(P25,X25,AF25,AN25,AV25,BD25)</f>
        <v>26485</v>
      </c>
      <c r="I25" s="116">
        <f>SUM(G25:H25)</f>
        <v>26485</v>
      </c>
      <c r="J25" s="115" t="s">
        <v>344</v>
      </c>
      <c r="K25" s="114" t="s">
        <v>345</v>
      </c>
      <c r="L25" s="116">
        <v>0</v>
      </c>
      <c r="M25" s="116">
        <v>55298</v>
      </c>
      <c r="N25" s="116">
        <f>IF(AND(L25&lt;&gt;"",M25&lt;&gt;""),SUM(L25:M25),"")</f>
        <v>55298</v>
      </c>
      <c r="O25" s="116">
        <v>0</v>
      </c>
      <c r="P25" s="116">
        <v>26485</v>
      </c>
      <c r="Q25" s="116">
        <f>IF(AND(O25&lt;&gt;"",P25&lt;&gt;""),SUM(O25:P25),"")</f>
        <v>26485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8</v>
      </c>
      <c r="B26" s="115" t="s">
        <v>374</v>
      </c>
      <c r="C26" s="114" t="s">
        <v>375</v>
      </c>
      <c r="D26" s="116">
        <f>SUM(L26,T26,AB26,AJ26,AR26,AZ26)</f>
        <v>0</v>
      </c>
      <c r="E26" s="116">
        <f>SUM(M26,U26,AC26,AK26,AS26,BA26)</f>
        <v>58532</v>
      </c>
      <c r="F26" s="116">
        <f>SUM(D26:E26)</f>
        <v>58532</v>
      </c>
      <c r="G26" s="116">
        <f>SUM(O26,W26,AE26,AM26,AU26,BC26)</f>
        <v>0</v>
      </c>
      <c r="H26" s="116">
        <f>SUM(P26,X26,AF26,AN26,AV26,BD26)</f>
        <v>22505</v>
      </c>
      <c r="I26" s="116">
        <f>SUM(G26:H26)</f>
        <v>22505</v>
      </c>
      <c r="J26" s="115" t="s">
        <v>344</v>
      </c>
      <c r="K26" s="114" t="s">
        <v>345</v>
      </c>
      <c r="L26" s="116">
        <v>0</v>
      </c>
      <c r="M26" s="116">
        <v>58532</v>
      </c>
      <c r="N26" s="116">
        <f>IF(AND(L26&lt;&gt;"",M26&lt;&gt;""),SUM(L26:M26),"")</f>
        <v>58532</v>
      </c>
      <c r="O26" s="116">
        <v>0</v>
      </c>
      <c r="P26" s="116">
        <v>22505</v>
      </c>
      <c r="Q26" s="116">
        <f>IF(AND(O26&lt;&gt;"",P26&lt;&gt;""),SUM(O26:P26),"")</f>
        <v>22505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8</v>
      </c>
      <c r="B27" s="115" t="s">
        <v>376</v>
      </c>
      <c r="C27" s="114" t="s">
        <v>377</v>
      </c>
      <c r="D27" s="116">
        <f>SUM(L27,T27,AB27,AJ27,AR27,AZ27)</f>
        <v>4581</v>
      </c>
      <c r="E27" s="116">
        <f>SUM(M27,U27,AC27,AK27,AS27,BA27)</f>
        <v>161325</v>
      </c>
      <c r="F27" s="116">
        <f>SUM(D27:E27)</f>
        <v>165906</v>
      </c>
      <c r="G27" s="116">
        <f>SUM(O27,W27,AE27,AM27,AU27,BC27)</f>
        <v>0</v>
      </c>
      <c r="H27" s="116">
        <f>SUM(P27,X27,AF27,AN27,AV27,BD27)</f>
        <v>24146</v>
      </c>
      <c r="I27" s="116">
        <f>SUM(G27:H27)</f>
        <v>24146</v>
      </c>
      <c r="J27" s="115" t="s">
        <v>360</v>
      </c>
      <c r="K27" s="114" t="s">
        <v>361</v>
      </c>
      <c r="L27" s="116">
        <v>4581</v>
      </c>
      <c r="M27" s="116">
        <v>161325</v>
      </c>
      <c r="N27" s="116">
        <f>IF(AND(L27&lt;&gt;"",M27&lt;&gt;""),SUM(L27:M27),"")</f>
        <v>165906</v>
      </c>
      <c r="O27" s="116">
        <v>0</v>
      </c>
      <c r="P27" s="116">
        <v>24146</v>
      </c>
      <c r="Q27" s="116">
        <f>IF(AND(O27&lt;&gt;"",P27&lt;&gt;""),SUM(O27:P27),"")</f>
        <v>24146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8</v>
      </c>
      <c r="B28" s="115" t="s">
        <v>378</v>
      </c>
      <c r="C28" s="114" t="s">
        <v>379</v>
      </c>
      <c r="D28" s="116">
        <f>SUM(L28,T28,AB28,AJ28,AR28,AZ28)</f>
        <v>4888</v>
      </c>
      <c r="E28" s="116">
        <f>SUM(M28,U28,AC28,AK28,AS28,BA28)</f>
        <v>70038</v>
      </c>
      <c r="F28" s="116">
        <f>SUM(D28:E28)</f>
        <v>74926</v>
      </c>
      <c r="G28" s="116">
        <f>SUM(O28,W28,AE28,AM28,AU28,BC28)</f>
        <v>407</v>
      </c>
      <c r="H28" s="116">
        <f>SUM(P28,X28,AF28,AN28,AV28,BD28)</f>
        <v>24456</v>
      </c>
      <c r="I28" s="116">
        <f>SUM(G28:H28)</f>
        <v>24863</v>
      </c>
      <c r="J28" s="115" t="s">
        <v>340</v>
      </c>
      <c r="K28" s="114" t="s">
        <v>341</v>
      </c>
      <c r="L28" s="116">
        <v>4888</v>
      </c>
      <c r="M28" s="116">
        <v>70038</v>
      </c>
      <c r="N28" s="116">
        <f>IF(AND(L28&lt;&gt;"",M28&lt;&gt;""),SUM(L28:M28),"")</f>
        <v>74926</v>
      </c>
      <c r="O28" s="116">
        <v>407</v>
      </c>
      <c r="P28" s="116">
        <v>24456</v>
      </c>
      <c r="Q28" s="116">
        <f>IF(AND(O28&lt;&gt;"",P28&lt;&gt;""),SUM(O28:P28),"")</f>
        <v>24863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8</v>
      </c>
      <c r="B29" s="115" t="s">
        <v>380</v>
      </c>
      <c r="C29" s="114" t="s">
        <v>381</v>
      </c>
      <c r="D29" s="116">
        <f>SUM(L29,T29,AB29,AJ29,AR29,AZ29)</f>
        <v>8255</v>
      </c>
      <c r="E29" s="116">
        <f>SUM(M29,U29,AC29,AK29,AS29,BA29)</f>
        <v>112656</v>
      </c>
      <c r="F29" s="116">
        <f>SUM(D29:E29)</f>
        <v>120911</v>
      </c>
      <c r="G29" s="116">
        <f>SUM(O29,W29,AE29,AM29,AU29,BC29)</f>
        <v>690</v>
      </c>
      <c r="H29" s="116">
        <f>SUM(P29,X29,AF29,AN29,AV29,BD29)</f>
        <v>41005</v>
      </c>
      <c r="I29" s="116">
        <f>SUM(G29:H29)</f>
        <v>41695</v>
      </c>
      <c r="J29" s="115" t="s">
        <v>340</v>
      </c>
      <c r="K29" s="114" t="s">
        <v>341</v>
      </c>
      <c r="L29" s="116">
        <v>8255</v>
      </c>
      <c r="M29" s="116">
        <v>112656</v>
      </c>
      <c r="N29" s="116">
        <f>IF(AND(L29&lt;&gt;"",M29&lt;&gt;""),SUM(L29:M29),"")</f>
        <v>120911</v>
      </c>
      <c r="O29" s="116">
        <v>690</v>
      </c>
      <c r="P29" s="116">
        <v>41005</v>
      </c>
      <c r="Q29" s="116">
        <f>IF(AND(O29&lt;&gt;"",P29&lt;&gt;""),SUM(O29:P29),"")</f>
        <v>41695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8</v>
      </c>
      <c r="B30" s="115" t="s">
        <v>382</v>
      </c>
      <c r="C30" s="114" t="s">
        <v>383</v>
      </c>
      <c r="D30" s="116">
        <f>SUM(L30,T30,AB30,AJ30,AR30,AZ30)</f>
        <v>5094</v>
      </c>
      <c r="E30" s="116">
        <f>SUM(M30,U30,AC30,AK30,AS30,BA30)</f>
        <v>67828</v>
      </c>
      <c r="F30" s="116">
        <f>SUM(D30:E30)</f>
        <v>72922</v>
      </c>
      <c r="G30" s="116">
        <f>SUM(O30,W30,AE30,AM30,AU30,BC30)</f>
        <v>246</v>
      </c>
      <c r="H30" s="116">
        <f>SUM(P30,X30,AF30,AN30,AV30,BD30)</f>
        <v>11344</v>
      </c>
      <c r="I30" s="116">
        <f>SUM(G30:H30)</f>
        <v>11590</v>
      </c>
      <c r="J30" s="115" t="s">
        <v>340</v>
      </c>
      <c r="K30" s="114" t="s">
        <v>341</v>
      </c>
      <c r="L30" s="116">
        <v>5094</v>
      </c>
      <c r="M30" s="116">
        <v>67828</v>
      </c>
      <c r="N30" s="116">
        <f>IF(AND(L30&lt;&gt;"",M30&lt;&gt;""),SUM(L30:M30),"")</f>
        <v>72922</v>
      </c>
      <c r="O30" s="116">
        <v>246</v>
      </c>
      <c r="P30" s="116">
        <v>11344</v>
      </c>
      <c r="Q30" s="116">
        <f>IF(AND(O30&lt;&gt;"",P30&lt;&gt;""),SUM(O30:P30),"")</f>
        <v>11590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8</v>
      </c>
      <c r="B31" s="115" t="s">
        <v>384</v>
      </c>
      <c r="C31" s="114" t="s">
        <v>385</v>
      </c>
      <c r="D31" s="116">
        <f>SUM(L31,T31,AB31,AJ31,AR31,AZ31)</f>
        <v>7570</v>
      </c>
      <c r="E31" s="116">
        <f>SUM(M31,U31,AC31,AK31,AS31,BA31)</f>
        <v>106057</v>
      </c>
      <c r="F31" s="116">
        <f>SUM(D31:E31)</f>
        <v>113627</v>
      </c>
      <c r="G31" s="116">
        <f>SUM(O31,W31,AE31,AM31,AU31,BC31)</f>
        <v>764</v>
      </c>
      <c r="H31" s="116">
        <f>SUM(P31,X31,AF31,AN31,AV31,BD31)</f>
        <v>48627</v>
      </c>
      <c r="I31" s="116">
        <f>SUM(G31:H31)</f>
        <v>49391</v>
      </c>
      <c r="J31" s="115" t="s">
        <v>340</v>
      </c>
      <c r="K31" s="114" t="s">
        <v>341</v>
      </c>
      <c r="L31" s="116">
        <v>7570</v>
      </c>
      <c r="M31" s="116">
        <v>106057</v>
      </c>
      <c r="N31" s="116">
        <f>IF(AND(L31&lt;&gt;"",M31&lt;&gt;""),SUM(L31:M31),"")</f>
        <v>113627</v>
      </c>
      <c r="O31" s="116">
        <v>764</v>
      </c>
      <c r="P31" s="116">
        <v>48627</v>
      </c>
      <c r="Q31" s="116">
        <f>IF(AND(O31&lt;&gt;"",P31&lt;&gt;""),SUM(O31:P31),"")</f>
        <v>49391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8</v>
      </c>
      <c r="B32" s="115" t="s">
        <v>386</v>
      </c>
      <c r="C32" s="114" t="s">
        <v>387</v>
      </c>
      <c r="D32" s="116">
        <f>SUM(L32,T32,AB32,AJ32,AR32,AZ32)</f>
        <v>3091</v>
      </c>
      <c r="E32" s="116">
        <f>SUM(M32,U32,AC32,AK32,AS32,BA32)</f>
        <v>41242</v>
      </c>
      <c r="F32" s="116">
        <f>SUM(D32:E32)</f>
        <v>44333</v>
      </c>
      <c r="G32" s="116">
        <f>SUM(O32,W32,AE32,AM32,AU32,BC32)</f>
        <v>163</v>
      </c>
      <c r="H32" s="116">
        <f>SUM(P32,X32,AF32,AN32,AV32,BD32)</f>
        <v>8810</v>
      </c>
      <c r="I32" s="116">
        <f>SUM(G32:H32)</f>
        <v>8973</v>
      </c>
      <c r="J32" s="115" t="s">
        <v>340</v>
      </c>
      <c r="K32" s="114" t="s">
        <v>341</v>
      </c>
      <c r="L32" s="116">
        <v>3091</v>
      </c>
      <c r="M32" s="116">
        <v>41242</v>
      </c>
      <c r="N32" s="116">
        <f>IF(AND(L32&lt;&gt;"",M32&lt;&gt;""),SUM(L32:M32),"")</f>
        <v>44333</v>
      </c>
      <c r="O32" s="116">
        <v>163</v>
      </c>
      <c r="P32" s="116">
        <v>8810</v>
      </c>
      <c r="Q32" s="116">
        <f>IF(AND(O32&lt;&gt;"",P32&lt;&gt;""),SUM(O32:P32),"")</f>
        <v>8973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8</v>
      </c>
      <c r="B33" s="115" t="s">
        <v>388</v>
      </c>
      <c r="C33" s="114" t="s">
        <v>389</v>
      </c>
      <c r="D33" s="116">
        <f>SUM(L33,T33,AB33,AJ33,AR33,AZ33)</f>
        <v>3684</v>
      </c>
      <c r="E33" s="116">
        <f>SUM(M33,U33,AC33,AK33,AS33,BA33)</f>
        <v>47853</v>
      </c>
      <c r="F33" s="116">
        <f>SUM(D33:E33)</f>
        <v>51537</v>
      </c>
      <c r="G33" s="116">
        <f>SUM(O33,W33,AE33,AM33,AU33,BC33)</f>
        <v>438</v>
      </c>
      <c r="H33" s="116">
        <f>SUM(P33,X33,AF33,AN33,AV33,BD33)</f>
        <v>25136</v>
      </c>
      <c r="I33" s="116">
        <f>SUM(G33:H33)</f>
        <v>25574</v>
      </c>
      <c r="J33" s="115" t="s">
        <v>340</v>
      </c>
      <c r="K33" s="114" t="s">
        <v>390</v>
      </c>
      <c r="L33" s="116">
        <v>3684</v>
      </c>
      <c r="M33" s="116">
        <v>47853</v>
      </c>
      <c r="N33" s="116">
        <f>IF(AND(L33&lt;&gt;"",M33&lt;&gt;""),SUM(L33:M33),"")</f>
        <v>51537</v>
      </c>
      <c r="O33" s="116">
        <v>438</v>
      </c>
      <c r="P33" s="116">
        <v>25136</v>
      </c>
      <c r="Q33" s="116">
        <f>IF(AND(O33&lt;&gt;"",P33&lt;&gt;""),SUM(O33:P33),"")</f>
        <v>25574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8</v>
      </c>
      <c r="B34" s="115" t="s">
        <v>391</v>
      </c>
      <c r="C34" s="114" t="s">
        <v>392</v>
      </c>
      <c r="D34" s="116">
        <f>SUM(L34,T34,AB34,AJ34,AR34,AZ34)</f>
        <v>4055</v>
      </c>
      <c r="E34" s="116">
        <f>SUM(M34,U34,AC34,AK34,AS34,BA34)</f>
        <v>53339</v>
      </c>
      <c r="F34" s="116">
        <f>SUM(D34:E34)</f>
        <v>57394</v>
      </c>
      <c r="G34" s="116">
        <f>SUM(O34,W34,AE34,AM34,AU34,BC34)</f>
        <v>385</v>
      </c>
      <c r="H34" s="116">
        <f>SUM(P34,X34,AF34,AN34,AV34,BD34)</f>
        <v>21011</v>
      </c>
      <c r="I34" s="116">
        <f>SUM(G34:H34)</f>
        <v>21396</v>
      </c>
      <c r="J34" s="115" t="s">
        <v>340</v>
      </c>
      <c r="K34" s="114" t="s">
        <v>341</v>
      </c>
      <c r="L34" s="116">
        <v>4055</v>
      </c>
      <c r="M34" s="116">
        <v>53339</v>
      </c>
      <c r="N34" s="116">
        <f>IF(AND(L34&lt;&gt;"",M34&lt;&gt;""),SUM(L34:M34),"")</f>
        <v>57394</v>
      </c>
      <c r="O34" s="116">
        <v>385</v>
      </c>
      <c r="P34" s="116">
        <v>21011</v>
      </c>
      <c r="Q34" s="116">
        <f>IF(AND(O34&lt;&gt;"",P34&lt;&gt;""),SUM(O34:P34),"")</f>
        <v>21396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8</v>
      </c>
      <c r="B35" s="115" t="s">
        <v>393</v>
      </c>
      <c r="C35" s="114" t="s">
        <v>394</v>
      </c>
      <c r="D35" s="116">
        <f>SUM(L35,T35,AB35,AJ35,AR35,AZ35)</f>
        <v>0</v>
      </c>
      <c r="E35" s="116">
        <f>SUM(M35,U35,AC35,AK35,AS35,BA35)</f>
        <v>88243</v>
      </c>
      <c r="F35" s="116">
        <f>SUM(D35:E35)</f>
        <v>88243</v>
      </c>
      <c r="G35" s="116">
        <f>SUM(O35,W35,AE35,AM35,AU35,BC35)</f>
        <v>0</v>
      </c>
      <c r="H35" s="116">
        <f>SUM(P35,X35,AF35,AN35,AV35,BD35)</f>
        <v>29545</v>
      </c>
      <c r="I35" s="116">
        <f>SUM(G35:H35)</f>
        <v>29545</v>
      </c>
      <c r="J35" s="115" t="s">
        <v>330</v>
      </c>
      <c r="K35" s="114" t="s">
        <v>331</v>
      </c>
      <c r="L35" s="116">
        <v>0</v>
      </c>
      <c r="M35" s="116">
        <v>88243</v>
      </c>
      <c r="N35" s="116">
        <f>IF(AND(L35&lt;&gt;"",M35&lt;&gt;""),SUM(L35:M35),"")</f>
        <v>88243</v>
      </c>
      <c r="O35" s="116">
        <v>0</v>
      </c>
      <c r="P35" s="116">
        <v>29545</v>
      </c>
      <c r="Q35" s="116">
        <f>IF(AND(O35&lt;&gt;"",P35&lt;&gt;""),SUM(O35:P35),"")</f>
        <v>29545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8</v>
      </c>
      <c r="B36" s="115" t="s">
        <v>395</v>
      </c>
      <c r="C36" s="114" t="s">
        <v>396</v>
      </c>
      <c r="D36" s="116">
        <f>SUM(L36,T36,AB36,AJ36,AR36,AZ36)</f>
        <v>0</v>
      </c>
      <c r="E36" s="116">
        <f>SUM(M36,U36,AC36,AK36,AS36,BA36)</f>
        <v>70817</v>
      </c>
      <c r="F36" s="116">
        <f>SUM(D36:E36)</f>
        <v>70817</v>
      </c>
      <c r="G36" s="116">
        <f>SUM(O36,W36,AE36,AM36,AU36,BC36)</f>
        <v>0</v>
      </c>
      <c r="H36" s="116">
        <f>SUM(P36,X36,AF36,AN36,AV36,BD36)</f>
        <v>40608</v>
      </c>
      <c r="I36" s="116">
        <f>SUM(G36:H36)</f>
        <v>40608</v>
      </c>
      <c r="J36" s="115" t="s">
        <v>330</v>
      </c>
      <c r="K36" s="114" t="s">
        <v>331</v>
      </c>
      <c r="L36" s="116">
        <v>0</v>
      </c>
      <c r="M36" s="116">
        <v>70817</v>
      </c>
      <c r="N36" s="116">
        <f>IF(AND(L36&lt;&gt;"",M36&lt;&gt;""),SUM(L36:M36),"")</f>
        <v>70817</v>
      </c>
      <c r="O36" s="116">
        <v>0</v>
      </c>
      <c r="P36" s="116">
        <v>40608</v>
      </c>
      <c r="Q36" s="116">
        <f>IF(AND(O36&lt;&gt;"",P36&lt;&gt;""),SUM(O36:P36),"")</f>
        <v>40608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8</v>
      </c>
      <c r="B37" s="115" t="s">
        <v>397</v>
      </c>
      <c r="C37" s="114" t="s">
        <v>398</v>
      </c>
      <c r="D37" s="116">
        <f>SUM(L37,T37,AB37,AJ37,AR37,AZ37)</f>
        <v>0</v>
      </c>
      <c r="E37" s="116">
        <f>SUM(M37,U37,AC37,AK37,AS37,BA37)</f>
        <v>35337</v>
      </c>
      <c r="F37" s="116">
        <f>SUM(D37:E37)</f>
        <v>35337</v>
      </c>
      <c r="G37" s="116">
        <f>SUM(O37,W37,AE37,AM37,AU37,BC37)</f>
        <v>0</v>
      </c>
      <c r="H37" s="116">
        <f>SUM(P37,X37,AF37,AN37,AV37,BD37)</f>
        <v>18261</v>
      </c>
      <c r="I37" s="116">
        <f>SUM(G37:H37)</f>
        <v>18261</v>
      </c>
      <c r="J37" s="115" t="s">
        <v>330</v>
      </c>
      <c r="K37" s="114" t="s">
        <v>331</v>
      </c>
      <c r="L37" s="116">
        <v>0</v>
      </c>
      <c r="M37" s="116">
        <v>35337</v>
      </c>
      <c r="N37" s="116">
        <f>IF(AND(L37&lt;&gt;"",M37&lt;&gt;""),SUM(L37:M37),"")</f>
        <v>35337</v>
      </c>
      <c r="O37" s="116">
        <v>0</v>
      </c>
      <c r="P37" s="116">
        <v>18261</v>
      </c>
      <c r="Q37" s="116">
        <f>IF(AND(O37&lt;&gt;"",P37&lt;&gt;""),SUM(O37:P37),"")</f>
        <v>18261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8</v>
      </c>
      <c r="B38" s="115" t="s">
        <v>399</v>
      </c>
      <c r="C38" s="114" t="s">
        <v>400</v>
      </c>
      <c r="D38" s="116">
        <f>SUM(L38,T38,AB38,AJ38,AR38,AZ38)</f>
        <v>0</v>
      </c>
      <c r="E38" s="116">
        <f>SUM(M38,U38,AC38,AK38,AS38,BA38)</f>
        <v>53693</v>
      </c>
      <c r="F38" s="116">
        <f>SUM(D38:E38)</f>
        <v>53693</v>
      </c>
      <c r="G38" s="116">
        <f>SUM(O38,W38,AE38,AM38,AU38,BC38)</f>
        <v>0</v>
      </c>
      <c r="H38" s="116">
        <f>SUM(P38,X38,AF38,AN38,AV38,BD38)</f>
        <v>26049</v>
      </c>
      <c r="I38" s="116">
        <f>SUM(G38:H38)</f>
        <v>26049</v>
      </c>
      <c r="J38" s="115" t="s">
        <v>330</v>
      </c>
      <c r="K38" s="114" t="s">
        <v>331</v>
      </c>
      <c r="L38" s="116">
        <v>0</v>
      </c>
      <c r="M38" s="116">
        <v>53693</v>
      </c>
      <c r="N38" s="116">
        <f>IF(AND(L38&lt;&gt;"",M38&lt;&gt;""),SUM(L38:M38),"")</f>
        <v>53693</v>
      </c>
      <c r="O38" s="116">
        <v>0</v>
      </c>
      <c r="P38" s="116">
        <v>26049</v>
      </c>
      <c r="Q38" s="116">
        <f>IF(AND(O38&lt;&gt;"",P38&lt;&gt;""),SUM(O38:P38),"")</f>
        <v>26049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8</v>
      </c>
      <c r="B39" s="115" t="s">
        <v>401</v>
      </c>
      <c r="C39" s="114" t="s">
        <v>402</v>
      </c>
      <c r="D39" s="116">
        <f>SUM(L39,T39,AB39,AJ39,AR39,AZ39)</f>
        <v>0</v>
      </c>
      <c r="E39" s="116">
        <f>SUM(M39,U39,AC39,AK39,AS39,BA39)</f>
        <v>35760</v>
      </c>
      <c r="F39" s="116">
        <f>SUM(D39:E39)</f>
        <v>35760</v>
      </c>
      <c r="G39" s="116">
        <f>SUM(O39,W39,AE39,AM39,AU39,BC39)</f>
        <v>0</v>
      </c>
      <c r="H39" s="116">
        <f>SUM(P39,X39,AF39,AN39,AV39,BD39)</f>
        <v>28112</v>
      </c>
      <c r="I39" s="116">
        <f>SUM(G39:H39)</f>
        <v>28112</v>
      </c>
      <c r="J39" s="115" t="s">
        <v>330</v>
      </c>
      <c r="K39" s="114" t="s">
        <v>331</v>
      </c>
      <c r="L39" s="116">
        <v>0</v>
      </c>
      <c r="M39" s="116">
        <v>35760</v>
      </c>
      <c r="N39" s="116">
        <f>IF(AND(L39&lt;&gt;"",M39&lt;&gt;""),SUM(L39:M39),"")</f>
        <v>35760</v>
      </c>
      <c r="O39" s="116">
        <v>0</v>
      </c>
      <c r="P39" s="116">
        <v>28112</v>
      </c>
      <c r="Q39" s="116">
        <f>IF(AND(O39&lt;&gt;"",P39&lt;&gt;""),SUM(O39:P39),"")</f>
        <v>28112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8</v>
      </c>
      <c r="B40" s="115" t="s">
        <v>403</v>
      </c>
      <c r="C40" s="114" t="s">
        <v>404</v>
      </c>
      <c r="D40" s="116">
        <f>SUM(L40,T40,AB40,AJ40,AR40,AZ40)</f>
        <v>0</v>
      </c>
      <c r="E40" s="116">
        <f>SUM(M40,U40,AC40,AK40,AS40,BA40)</f>
        <v>0</v>
      </c>
      <c r="F40" s="116">
        <f>SUM(D40:E40)</f>
        <v>0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/>
      <c r="K40" s="114"/>
      <c r="L40" s="116"/>
      <c r="M40" s="116"/>
      <c r="N40" s="116" t="str">
        <f>IF(AND(L40&lt;&gt;"",M40&lt;&gt;""),SUM(L40:M40),"")</f>
        <v/>
      </c>
      <c r="O40" s="116"/>
      <c r="P40" s="116"/>
      <c r="Q40" s="116" t="str">
        <f>IF(AND(O40&lt;&gt;"",P40&lt;&gt;""),SUM(O40:P40),"")</f>
        <v/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8</v>
      </c>
      <c r="B41" s="115" t="s">
        <v>405</v>
      </c>
      <c r="C41" s="114" t="s">
        <v>406</v>
      </c>
      <c r="D41" s="116">
        <f>SUM(L41,T41,AB41,AJ41,AR41,AZ41)</f>
        <v>6998</v>
      </c>
      <c r="E41" s="116">
        <f>SUM(M41,U41,AC41,AK41,AS41,BA41)</f>
        <v>128963</v>
      </c>
      <c r="F41" s="116">
        <f>SUM(D41:E41)</f>
        <v>135961</v>
      </c>
      <c r="G41" s="116">
        <f>SUM(O41,W41,AE41,AM41,AU41,BC41)</f>
        <v>2383</v>
      </c>
      <c r="H41" s="116">
        <f>SUM(P41,X41,AF41,AN41,AV41,BD41)</f>
        <v>10499</v>
      </c>
      <c r="I41" s="116">
        <f>SUM(G41:H41)</f>
        <v>12882</v>
      </c>
      <c r="J41" s="115" t="s">
        <v>336</v>
      </c>
      <c r="K41" s="114" t="s">
        <v>337</v>
      </c>
      <c r="L41" s="116">
        <v>6998</v>
      </c>
      <c r="M41" s="116">
        <v>128963</v>
      </c>
      <c r="N41" s="116">
        <f>IF(AND(L41&lt;&gt;"",M41&lt;&gt;""),SUM(L41:M41),"")</f>
        <v>135961</v>
      </c>
      <c r="O41" s="116">
        <v>2383</v>
      </c>
      <c r="P41" s="116">
        <v>10499</v>
      </c>
      <c r="Q41" s="116">
        <f>IF(AND(O41&lt;&gt;"",P41&lt;&gt;""),SUM(O41:P41),"")</f>
        <v>12882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8</v>
      </c>
      <c r="B42" s="115" t="s">
        <v>407</v>
      </c>
      <c r="C42" s="114" t="s">
        <v>408</v>
      </c>
      <c r="D42" s="116">
        <f>SUM(L42,T42,AB42,AJ42,AR42,AZ42)</f>
        <v>4274</v>
      </c>
      <c r="E42" s="116">
        <f>SUM(M42,U42,AC42,AK42,AS42,BA42)</f>
        <v>66107</v>
      </c>
      <c r="F42" s="116">
        <f>SUM(D42:E42)</f>
        <v>70381</v>
      </c>
      <c r="G42" s="116">
        <f>SUM(O42,W42,AE42,AM42,AU42,BC42)</f>
        <v>1663</v>
      </c>
      <c r="H42" s="116">
        <f>SUM(P42,X42,AF42,AN42,AV42,BD42)</f>
        <v>13979</v>
      </c>
      <c r="I42" s="116">
        <f>SUM(G42:H42)</f>
        <v>15642</v>
      </c>
      <c r="J42" s="115" t="s">
        <v>336</v>
      </c>
      <c r="K42" s="114" t="s">
        <v>337</v>
      </c>
      <c r="L42" s="116">
        <v>4274</v>
      </c>
      <c r="M42" s="116">
        <v>66107</v>
      </c>
      <c r="N42" s="116">
        <f>IF(AND(L42&lt;&gt;"",M42&lt;&gt;""),SUM(L42:M42),"")</f>
        <v>70381</v>
      </c>
      <c r="O42" s="116">
        <v>1663</v>
      </c>
      <c r="P42" s="116">
        <v>13979</v>
      </c>
      <c r="Q42" s="116">
        <f>IF(AND(O42&lt;&gt;"",P42&lt;&gt;""),SUM(O42:P42),"")</f>
        <v>15642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2">
    <sortCondition ref="A8:A42"/>
    <sortCondition ref="B8:B42"/>
    <sortCondition ref="C8:C4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1" man="1"/>
    <brk id="17" min="1" max="41" man="1"/>
    <brk id="25" min="1" max="41" man="1"/>
    <brk id="33" min="1" max="41" man="1"/>
    <brk id="41" min="1" max="41" man="1"/>
    <brk id="49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山形県</v>
      </c>
      <c r="B7" s="132" t="str">
        <f>'廃棄物事業経費（市町村）'!B7</f>
        <v>06000</v>
      </c>
      <c r="C7" s="131" t="s">
        <v>33</v>
      </c>
      <c r="D7" s="133">
        <f>SUM(H7,L7,P7,T7,X7,AB7,AF7,AJ7,AN7,AR7,AV7,AZ7,BD7,BH7,BL7,BP7,BT7,BX7,CB7,CF7,CJ7,CN7,CR7,CV7,CZ7,DD7,DH7,DL7,DP7,DT7)</f>
        <v>5494802</v>
      </c>
      <c r="E7" s="133">
        <f>SUM(I7,M7,Q7,U7,Y7,AC7,AG7,AK7,AO7,AS7,AW7,BA7,BE7,BI7,BM7,BQ7,BU7,BY7,CC7,CG7,CK7,CO7,CS7,CW7,DA7,DE7,DI7,DM7,DQ7,DU7)</f>
        <v>1548852</v>
      </c>
      <c r="F7" s="134">
        <f>COUNTIF(F$8:F$57,"&lt;&gt;")</f>
        <v>7</v>
      </c>
      <c r="G7" s="134">
        <f>COUNTIF(G$8:G$57,"&lt;&gt;")</f>
        <v>7</v>
      </c>
      <c r="H7" s="133">
        <f>SUM(H$8:H$57)</f>
        <v>3183128</v>
      </c>
      <c r="I7" s="133">
        <f>SUM(I$8:I$57)</f>
        <v>789629</v>
      </c>
      <c r="J7" s="134">
        <f>COUNTIF(J$8:J$57,"&lt;&gt;")</f>
        <v>7</v>
      </c>
      <c r="K7" s="134">
        <f>COUNTIF(K$8:K$57,"&lt;&gt;")</f>
        <v>7</v>
      </c>
      <c r="L7" s="133">
        <f>SUM(L$8:L$57)</f>
        <v>739520</v>
      </c>
      <c r="M7" s="133">
        <f>SUM(M$8:M$57)</f>
        <v>240596</v>
      </c>
      <c r="N7" s="134">
        <f>COUNTIF(N$8:N$57,"&lt;&gt;")</f>
        <v>6</v>
      </c>
      <c r="O7" s="134">
        <f>COUNTIF(O$8:O$57,"&lt;&gt;")</f>
        <v>6</v>
      </c>
      <c r="P7" s="133">
        <f>SUM(P$8:P$57)</f>
        <v>760953</v>
      </c>
      <c r="Q7" s="133">
        <f>SUM(Q$8:Q$57)</f>
        <v>188085</v>
      </c>
      <c r="R7" s="134">
        <f>COUNTIF(R$8:R$57,"&lt;&gt;")</f>
        <v>5</v>
      </c>
      <c r="S7" s="134">
        <f>COUNTIF(S$8:S$57,"&lt;&gt;")</f>
        <v>5</v>
      </c>
      <c r="T7" s="133">
        <f>SUM(T$8:T$57)</f>
        <v>348703</v>
      </c>
      <c r="U7" s="133">
        <f>SUM(U$8:U$57)</f>
        <v>112178</v>
      </c>
      <c r="V7" s="134">
        <f>COUNTIF(V$8:V$57,"&lt;&gt;")</f>
        <v>2</v>
      </c>
      <c r="W7" s="134">
        <f>COUNTIF(W$8:W$57,"&lt;&gt;")</f>
        <v>2</v>
      </c>
      <c r="X7" s="133">
        <f>SUM(X$8:X$57)</f>
        <v>184444</v>
      </c>
      <c r="Y7" s="133">
        <f>SUM(Y$8:Y$57)</f>
        <v>89999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98026</v>
      </c>
      <c r="AC7" s="133">
        <f>SUM(AC$8:AC$57)</f>
        <v>35022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87297</v>
      </c>
      <c r="AG7" s="133">
        <f>SUM(AG$8:AG$57)</f>
        <v>53686</v>
      </c>
      <c r="AH7" s="134">
        <f>COUNTIF(AH$8:AH$57,"&lt;&gt;")</f>
        <v>2</v>
      </c>
      <c r="AI7" s="134">
        <f>COUNTIF(AI$8:AI$57,"&lt;&gt;")</f>
        <v>2</v>
      </c>
      <c r="AJ7" s="133">
        <f>SUM(AJ$8:AJ$57)</f>
        <v>92731</v>
      </c>
      <c r="AK7" s="133">
        <f>SUM(AK$8:AK$57)</f>
        <v>39657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8</v>
      </c>
      <c r="B8" s="115" t="s">
        <v>350</v>
      </c>
      <c r="C8" s="114" t="s">
        <v>351</v>
      </c>
      <c r="D8" s="116">
        <f>SUM(H8,L8,P8,T8,X8,AB8,AF8,AJ8,AN8,AR8,AV8,AZ8,BD8,BH8,BL8,BP8,BT8,BX8,CB8,CF8,CJ8,CN8,CR8,CV8,CZ8,DD8,DH8,DL8,DP8,DT8)</f>
        <v>745935</v>
      </c>
      <c r="E8" s="116">
        <f>SUM(I8,M8,Q8,U8,Y8,AC8,AG8,AK8,AO8,AS8,AW8,BA8,BE8,BI8,BM8,BQ8,BU8,BY8,CC8,CG8,CK8,CO8,CS8,CW8,DA8,DE8,DI8,DM8,DQ8,DU8)</f>
        <v>197948</v>
      </c>
      <c r="F8" s="115" t="s">
        <v>356</v>
      </c>
      <c r="G8" s="114" t="s">
        <v>357</v>
      </c>
      <c r="H8" s="116">
        <v>243026</v>
      </c>
      <c r="I8" s="116">
        <v>83059</v>
      </c>
      <c r="J8" s="115" t="s">
        <v>348</v>
      </c>
      <c r="K8" s="114" t="s">
        <v>349</v>
      </c>
      <c r="L8" s="116">
        <v>102864</v>
      </c>
      <c r="M8" s="116">
        <v>41272</v>
      </c>
      <c r="N8" s="115" t="s">
        <v>354</v>
      </c>
      <c r="O8" s="114" t="s">
        <v>355</v>
      </c>
      <c r="P8" s="116">
        <v>310757</v>
      </c>
      <c r="Q8" s="116">
        <v>38303</v>
      </c>
      <c r="R8" s="115" t="s">
        <v>368</v>
      </c>
      <c r="S8" s="114" t="s">
        <v>369</v>
      </c>
      <c r="T8" s="116">
        <v>89288</v>
      </c>
      <c r="U8" s="116">
        <v>35314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8</v>
      </c>
      <c r="B9" s="115" t="s">
        <v>326</v>
      </c>
      <c r="C9" s="114" t="s">
        <v>327</v>
      </c>
      <c r="D9" s="116">
        <f>SUM(H9,L9,P9,T9,X9,AB9,AF9,AJ9,AN9,AR9,AV9,AZ9,BD9,BH9,BL9,BP9,BT9,BX9,CB9,CF9,CJ9,CN9,CR9,CV9,CZ9,DD9,DH9,DL9,DP9,DT9)</f>
        <v>1045708</v>
      </c>
      <c r="E9" s="116">
        <f>SUM(I9,M9,Q9,U9,Y9,AC9,AG9,AK9,AO9,AS9,AW9,BA9,BE9,BI9,BM9,BQ9,BU9,BY9,CC9,CG9,CK9,CO9,CS9,CW9,DA9,DE9,DI9,DM9,DQ9,DU9)</f>
        <v>200120</v>
      </c>
      <c r="F9" s="115" t="s">
        <v>323</v>
      </c>
      <c r="G9" s="114" t="s">
        <v>324</v>
      </c>
      <c r="H9" s="116">
        <v>851871</v>
      </c>
      <c r="I9" s="116">
        <v>112020</v>
      </c>
      <c r="J9" s="115" t="s">
        <v>346</v>
      </c>
      <c r="K9" s="114" t="s">
        <v>347</v>
      </c>
      <c r="L9" s="116">
        <v>88478</v>
      </c>
      <c r="M9" s="116">
        <v>51389</v>
      </c>
      <c r="N9" s="115" t="s">
        <v>364</v>
      </c>
      <c r="O9" s="114" t="s">
        <v>365</v>
      </c>
      <c r="P9" s="116">
        <v>58363</v>
      </c>
      <c r="Q9" s="116">
        <v>18560</v>
      </c>
      <c r="R9" s="115" t="s">
        <v>366</v>
      </c>
      <c r="S9" s="114" t="s">
        <v>367</v>
      </c>
      <c r="T9" s="116">
        <v>46996</v>
      </c>
      <c r="U9" s="116">
        <v>18151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8</v>
      </c>
      <c r="B10" s="115" t="s">
        <v>340</v>
      </c>
      <c r="C10" s="114" t="s">
        <v>341</v>
      </c>
      <c r="D10" s="116">
        <f>SUM(H10,L10,P10,T10,X10,AB10,AF10,AJ10,AN10,AR10,AV10,AZ10,BD10,BH10,BL10,BP10,BT10,BX10,CB10,CF10,CJ10,CN10,CR10,CV10,CZ10,DD10,DH10,DL10,DP10,DT10)</f>
        <v>986478</v>
      </c>
      <c r="E10" s="116">
        <f>SUM(I10,M10,Q10,U10,Y10,AC10,AG10,AK10,AO10,AS10,AW10,BA10,BE10,BI10,BM10,BQ10,BU10,BY10,CC10,CG10,CK10,CO10,CS10,CW10,DA10,DE10,DI10,DM10,DQ10,DU10)</f>
        <v>329176</v>
      </c>
      <c r="F10" s="115" t="s">
        <v>338</v>
      </c>
      <c r="G10" s="114" t="s">
        <v>339</v>
      </c>
      <c r="H10" s="116">
        <v>450828</v>
      </c>
      <c r="I10" s="116">
        <v>145694</v>
      </c>
      <c r="J10" s="115" t="s">
        <v>378</v>
      </c>
      <c r="K10" s="114" t="s">
        <v>379</v>
      </c>
      <c r="L10" s="116">
        <v>74926</v>
      </c>
      <c r="M10" s="116">
        <v>24863</v>
      </c>
      <c r="N10" s="115" t="s">
        <v>380</v>
      </c>
      <c r="O10" s="114" t="s">
        <v>381</v>
      </c>
      <c r="P10" s="116">
        <v>120911</v>
      </c>
      <c r="Q10" s="116">
        <v>41695</v>
      </c>
      <c r="R10" s="115" t="s">
        <v>382</v>
      </c>
      <c r="S10" s="114" t="s">
        <v>383</v>
      </c>
      <c r="T10" s="116">
        <v>72922</v>
      </c>
      <c r="U10" s="116">
        <v>11590</v>
      </c>
      <c r="V10" s="115" t="s">
        <v>384</v>
      </c>
      <c r="W10" s="114" t="s">
        <v>385</v>
      </c>
      <c r="X10" s="116">
        <v>113627</v>
      </c>
      <c r="Y10" s="116">
        <v>49391</v>
      </c>
      <c r="Z10" s="115" t="s">
        <v>386</v>
      </c>
      <c r="AA10" s="114" t="s">
        <v>387</v>
      </c>
      <c r="AB10" s="116">
        <v>44333</v>
      </c>
      <c r="AC10" s="116">
        <v>8973</v>
      </c>
      <c r="AD10" s="115" t="s">
        <v>388</v>
      </c>
      <c r="AE10" s="114" t="s">
        <v>389</v>
      </c>
      <c r="AF10" s="116">
        <v>51537</v>
      </c>
      <c r="AG10" s="116">
        <v>25574</v>
      </c>
      <c r="AH10" s="115" t="s">
        <v>391</v>
      </c>
      <c r="AI10" s="114" t="s">
        <v>392</v>
      </c>
      <c r="AJ10" s="116">
        <v>57394</v>
      </c>
      <c r="AK10" s="116">
        <v>21396</v>
      </c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8</v>
      </c>
      <c r="B11" s="115" t="s">
        <v>330</v>
      </c>
      <c r="C11" s="114" t="s">
        <v>331</v>
      </c>
      <c r="D11" s="116">
        <f>SUM(H11,L11,P11,T11,X11,AB11,AF11,AJ11,AN11,AR11,AV11,AZ11,BD11,BH11,BL11,BP11,BT11,BX11,CB11,CF11,CJ11,CN11,CR11,CV11,CZ11,DD11,DH11,DL11,DP11,DT11)</f>
        <v>897032</v>
      </c>
      <c r="E11" s="116">
        <f>SUM(I11,M11,Q11,U11,Y11,AC11,AG11,AK11,AO11,AS11,AW11,BA11,BE11,BI11,BM11,BQ11,BU11,BY11,CC11,CG11,CK11,CO11,CS11,CW11,DA11,DE11,DI11,DM11,DQ11,DU11)</f>
        <v>511719</v>
      </c>
      <c r="F11" s="115" t="s">
        <v>328</v>
      </c>
      <c r="G11" s="114" t="s">
        <v>329</v>
      </c>
      <c r="H11" s="116">
        <v>355086</v>
      </c>
      <c r="I11" s="116">
        <v>258205</v>
      </c>
      <c r="J11" s="115" t="s">
        <v>352</v>
      </c>
      <c r="K11" s="114" t="s">
        <v>353</v>
      </c>
      <c r="L11" s="116">
        <v>112853</v>
      </c>
      <c r="M11" s="116">
        <v>63539</v>
      </c>
      <c r="N11" s="115" t="s">
        <v>362</v>
      </c>
      <c r="O11" s="114" t="s">
        <v>363</v>
      </c>
      <c r="P11" s="116">
        <v>145243</v>
      </c>
      <c r="Q11" s="116">
        <v>47400</v>
      </c>
      <c r="R11" s="115" t="s">
        <v>393</v>
      </c>
      <c r="S11" s="114" t="s">
        <v>394</v>
      </c>
      <c r="T11" s="116">
        <v>88243</v>
      </c>
      <c r="U11" s="116">
        <v>29545</v>
      </c>
      <c r="V11" s="115" t="s">
        <v>395</v>
      </c>
      <c r="W11" s="114" t="s">
        <v>396</v>
      </c>
      <c r="X11" s="116">
        <v>70817</v>
      </c>
      <c r="Y11" s="116">
        <v>40608</v>
      </c>
      <c r="Z11" s="115" t="s">
        <v>399</v>
      </c>
      <c r="AA11" s="114" t="s">
        <v>400</v>
      </c>
      <c r="AB11" s="116">
        <v>53693</v>
      </c>
      <c r="AC11" s="116">
        <v>26049</v>
      </c>
      <c r="AD11" s="115" t="s">
        <v>401</v>
      </c>
      <c r="AE11" s="114" t="s">
        <v>402</v>
      </c>
      <c r="AF11" s="116">
        <v>35760</v>
      </c>
      <c r="AG11" s="116">
        <v>28112</v>
      </c>
      <c r="AH11" s="115" t="s">
        <v>397</v>
      </c>
      <c r="AI11" s="114" t="s">
        <v>398</v>
      </c>
      <c r="AJ11" s="116">
        <v>35337</v>
      </c>
      <c r="AK11" s="116">
        <v>18261</v>
      </c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8</v>
      </c>
      <c r="B12" s="115" t="s">
        <v>344</v>
      </c>
      <c r="C12" s="114" t="s">
        <v>345</v>
      </c>
      <c r="D12" s="116">
        <f>SUM(H12,L12,P12,T12,X12,AB12,AF12,AJ12,AN12,AR12,AV12,AZ12,BD12,BH12,BL12,BP12,BT12,BX12,CB12,CF12,CJ12,CN12,CR12,CV12,CZ12,DD12,DH12,DL12,DP12,DT12)</f>
        <v>385081</v>
      </c>
      <c r="E12" s="116">
        <f>SUM(I12,M12,Q12,U12,Y12,AC12,AG12,AK12,AO12,AS12,AW12,BA12,BE12,BI12,BM12,BQ12,BU12,BY12,CC12,CG12,CK12,CO12,CS12,CW12,DA12,DE12,DI12,DM12,DQ12,DU12)</f>
        <v>118448</v>
      </c>
      <c r="F12" s="115" t="s">
        <v>342</v>
      </c>
      <c r="G12" s="114" t="s">
        <v>343</v>
      </c>
      <c r="H12" s="116">
        <v>219997</v>
      </c>
      <c r="I12" s="116">
        <v>51880</v>
      </c>
      <c r="J12" s="115" t="s">
        <v>374</v>
      </c>
      <c r="K12" s="114" t="s">
        <v>375</v>
      </c>
      <c r="L12" s="116">
        <v>58532</v>
      </c>
      <c r="M12" s="116">
        <v>22505</v>
      </c>
      <c r="N12" s="115" t="s">
        <v>372</v>
      </c>
      <c r="O12" s="114" t="s">
        <v>373</v>
      </c>
      <c r="P12" s="116">
        <v>55298</v>
      </c>
      <c r="Q12" s="116">
        <v>26485</v>
      </c>
      <c r="R12" s="115" t="s">
        <v>370</v>
      </c>
      <c r="S12" s="114" t="s">
        <v>371</v>
      </c>
      <c r="T12" s="116">
        <v>51254</v>
      </c>
      <c r="U12" s="116">
        <v>17578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8</v>
      </c>
      <c r="B13" s="115" t="s">
        <v>336</v>
      </c>
      <c r="C13" s="114" t="s">
        <v>337</v>
      </c>
      <c r="D13" s="116">
        <f>SUM(H13,L13,P13,T13,X13,AB13,AF13,AJ13,AN13,AR13,AV13,AZ13,BD13,BH13,BL13,BP13,BT13,BX13,CB13,CF13,CJ13,CN13,CR13,CV13,CZ13,DD13,DH13,DL13,DP13,DT13)</f>
        <v>936850</v>
      </c>
      <c r="E13" s="116">
        <f>SUM(I13,M13,Q13,U13,Y13,AC13,AG13,AK13,AO13,AS13,AW13,BA13,BE13,BI13,BM13,BQ13,BU13,BY13,CC13,CG13,CK13,CO13,CS13,CW13,DA13,DE13,DI13,DM13,DQ13,DU13)</f>
        <v>119004</v>
      </c>
      <c r="F13" s="115" t="s">
        <v>334</v>
      </c>
      <c r="G13" s="114" t="s">
        <v>335</v>
      </c>
      <c r="H13" s="116">
        <v>730508</v>
      </c>
      <c r="I13" s="116">
        <v>90480</v>
      </c>
      <c r="J13" s="115" t="s">
        <v>405</v>
      </c>
      <c r="K13" s="114" t="s">
        <v>406</v>
      </c>
      <c r="L13" s="116">
        <v>135961</v>
      </c>
      <c r="M13" s="116">
        <v>12882</v>
      </c>
      <c r="N13" s="115" t="s">
        <v>407</v>
      </c>
      <c r="O13" s="114" t="s">
        <v>408</v>
      </c>
      <c r="P13" s="116">
        <v>70381</v>
      </c>
      <c r="Q13" s="116">
        <v>15642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8</v>
      </c>
      <c r="B14" s="115" t="s">
        <v>360</v>
      </c>
      <c r="C14" s="114" t="s">
        <v>361</v>
      </c>
      <c r="D14" s="116">
        <f>SUM(H14,L14,P14,T14,X14,AB14,AF14,AJ14,AN14,AR14,AV14,AZ14,BD14,BH14,BL14,BP14,BT14,BX14,CB14,CF14,CJ14,CN14,CR14,CV14,CZ14,DD14,DH14,DL14,DP14,DT14)</f>
        <v>497718</v>
      </c>
      <c r="E14" s="116">
        <f>SUM(I14,M14,Q14,U14,Y14,AC14,AG14,AK14,AO14,AS14,AW14,BA14,BE14,BI14,BM14,BQ14,BU14,BY14,CC14,CG14,CK14,CO14,CS14,CW14,DA14,DE14,DI14,DM14,DQ14,DU14)</f>
        <v>72437</v>
      </c>
      <c r="F14" s="115" t="s">
        <v>358</v>
      </c>
      <c r="G14" s="114" t="s">
        <v>359</v>
      </c>
      <c r="H14" s="116">
        <v>331812</v>
      </c>
      <c r="I14" s="116">
        <v>48291</v>
      </c>
      <c r="J14" s="115" t="s">
        <v>376</v>
      </c>
      <c r="K14" s="114" t="s">
        <v>377</v>
      </c>
      <c r="L14" s="116">
        <v>165906</v>
      </c>
      <c r="M14" s="116">
        <v>24146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06000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06201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06202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06203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06204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06205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06206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06207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06208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06209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06210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06211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06212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06213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06301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06302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06321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06322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06323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06324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06341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06361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06362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06363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06364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06365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06366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06367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06381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06382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06401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06402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06403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06426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06428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06461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06821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06831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06951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06952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06953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06963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06965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D28FBB-CAB7-4419-929E-69D0F64AD7D7}"/>
</file>

<file path=customXml/itemProps2.xml><?xml version="1.0" encoding="utf-8"?>
<ds:datastoreItem xmlns:ds="http://schemas.openxmlformats.org/officeDocument/2006/customXml" ds:itemID="{5AA359B0-5E0A-49C6-B4F8-F1A6C81AAF4F}"/>
</file>

<file path=customXml/itemProps3.xml><?xml version="1.0" encoding="utf-8"?>
<ds:datastoreItem xmlns:ds="http://schemas.openxmlformats.org/officeDocument/2006/customXml" ds:itemID="{FC36E922-94A0-4673-8D5F-B6C6A5BD1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2026-01-19T06:02:55Z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