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06山形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水洗化人口等!$A$6:$AD$41</definedName>
    <definedName name="_xlnm.Print_Area" localSheetId="2">し尿集計結果!$A$1:$M$37</definedName>
    <definedName name="_xlnm.Print_Area" localSheetId="1">し尿処理状況!$2:$42</definedName>
    <definedName name="_xlnm.Print_Area" localSheetId="0">水洗化人口等!$2:$42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C8" i="2"/>
  <c r="AC9" i="2"/>
  <c r="AC10" i="2"/>
  <c r="N10" i="2" s="1"/>
  <c r="AC11" i="2"/>
  <c r="AC12" i="2"/>
  <c r="AC13" i="2"/>
  <c r="AC14" i="2"/>
  <c r="AC15" i="2"/>
  <c r="AC16" i="2"/>
  <c r="N16" i="2" s="1"/>
  <c r="AC17" i="2"/>
  <c r="AC18" i="2"/>
  <c r="AC19" i="2"/>
  <c r="AC20" i="2"/>
  <c r="AC21" i="2"/>
  <c r="AC22" i="2"/>
  <c r="N22" i="2" s="1"/>
  <c r="AC23" i="2"/>
  <c r="AC24" i="2"/>
  <c r="AC25" i="2"/>
  <c r="AC26" i="2"/>
  <c r="AC27" i="2"/>
  <c r="AC28" i="2"/>
  <c r="N28" i="2" s="1"/>
  <c r="AC29" i="2"/>
  <c r="AC30" i="2"/>
  <c r="AC31" i="2"/>
  <c r="AC32" i="2"/>
  <c r="AC33" i="2"/>
  <c r="AC34" i="2"/>
  <c r="N34" i="2" s="1"/>
  <c r="AC35" i="2"/>
  <c r="AC36" i="2"/>
  <c r="AC37" i="2"/>
  <c r="AC38" i="2"/>
  <c r="AC39" i="2"/>
  <c r="AC40" i="2"/>
  <c r="N40" i="2" s="1"/>
  <c r="AC41" i="2"/>
  <c r="AC42" i="2"/>
  <c r="V8" i="2"/>
  <c r="N8" i="2" s="1"/>
  <c r="V9" i="2"/>
  <c r="V10" i="2"/>
  <c r="V11" i="2"/>
  <c r="N11" i="2" s="1"/>
  <c r="V12" i="2"/>
  <c r="V13" i="2"/>
  <c r="V14" i="2"/>
  <c r="N14" i="2" s="1"/>
  <c r="V15" i="2"/>
  <c r="V16" i="2"/>
  <c r="V17" i="2"/>
  <c r="N17" i="2" s="1"/>
  <c r="V18" i="2"/>
  <c r="V19" i="2"/>
  <c r="V20" i="2"/>
  <c r="N20" i="2" s="1"/>
  <c r="V21" i="2"/>
  <c r="V22" i="2"/>
  <c r="V23" i="2"/>
  <c r="N23" i="2" s="1"/>
  <c r="V24" i="2"/>
  <c r="V25" i="2"/>
  <c r="V26" i="2"/>
  <c r="N26" i="2" s="1"/>
  <c r="V27" i="2"/>
  <c r="V28" i="2"/>
  <c r="V29" i="2"/>
  <c r="N29" i="2" s="1"/>
  <c r="V30" i="2"/>
  <c r="V31" i="2"/>
  <c r="V32" i="2"/>
  <c r="N32" i="2" s="1"/>
  <c r="V33" i="2"/>
  <c r="V34" i="2"/>
  <c r="V35" i="2"/>
  <c r="N35" i="2" s="1"/>
  <c r="V36" i="2"/>
  <c r="V37" i="2"/>
  <c r="V38" i="2"/>
  <c r="N38" i="2" s="1"/>
  <c r="V39" i="2"/>
  <c r="V40" i="2"/>
  <c r="V41" i="2"/>
  <c r="N41" i="2" s="1"/>
  <c r="V42" i="2"/>
  <c r="O8" i="2"/>
  <c r="O9" i="2"/>
  <c r="O10" i="2"/>
  <c r="O11" i="2"/>
  <c r="O12" i="2"/>
  <c r="N12" i="2" s="1"/>
  <c r="O13" i="2"/>
  <c r="O14" i="2"/>
  <c r="O15" i="2"/>
  <c r="O16" i="2"/>
  <c r="O17" i="2"/>
  <c r="O18" i="2"/>
  <c r="N18" i="2" s="1"/>
  <c r="O19" i="2"/>
  <c r="O20" i="2"/>
  <c r="O21" i="2"/>
  <c r="O22" i="2"/>
  <c r="O23" i="2"/>
  <c r="O24" i="2"/>
  <c r="N24" i="2" s="1"/>
  <c r="O25" i="2"/>
  <c r="O26" i="2"/>
  <c r="O27" i="2"/>
  <c r="O28" i="2"/>
  <c r="O29" i="2"/>
  <c r="O30" i="2"/>
  <c r="N30" i="2" s="1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N42" i="2" s="1"/>
  <c r="N9" i="2"/>
  <c r="N13" i="2"/>
  <c r="N15" i="2"/>
  <c r="N19" i="2"/>
  <c r="N21" i="2"/>
  <c r="N25" i="2"/>
  <c r="N27" i="2"/>
  <c r="N31" i="2"/>
  <c r="N33" i="2"/>
  <c r="N37" i="2"/>
  <c r="N39" i="2"/>
  <c r="K8" i="2"/>
  <c r="D8" i="2" s="1"/>
  <c r="K9" i="2"/>
  <c r="K10" i="2"/>
  <c r="K11" i="2"/>
  <c r="K12" i="2"/>
  <c r="K13" i="2"/>
  <c r="K14" i="2"/>
  <c r="D14" i="2" s="1"/>
  <c r="K15" i="2"/>
  <c r="K16" i="2"/>
  <c r="K17" i="2"/>
  <c r="K18" i="2"/>
  <c r="K19" i="2"/>
  <c r="K20" i="2"/>
  <c r="D20" i="2" s="1"/>
  <c r="K21" i="2"/>
  <c r="K22" i="2"/>
  <c r="K23" i="2"/>
  <c r="K24" i="2"/>
  <c r="K25" i="2"/>
  <c r="K26" i="2"/>
  <c r="D26" i="2" s="1"/>
  <c r="K27" i="2"/>
  <c r="K28" i="2"/>
  <c r="K29" i="2"/>
  <c r="K30" i="2"/>
  <c r="K31" i="2"/>
  <c r="K32" i="2"/>
  <c r="D32" i="2" s="1"/>
  <c r="K33" i="2"/>
  <c r="K34" i="2"/>
  <c r="K35" i="2"/>
  <c r="K36" i="2"/>
  <c r="K37" i="2"/>
  <c r="K38" i="2"/>
  <c r="D38" i="2" s="1"/>
  <c r="K39" i="2"/>
  <c r="K40" i="2"/>
  <c r="K41" i="2"/>
  <c r="K42" i="2"/>
  <c r="H8" i="2"/>
  <c r="H9" i="2"/>
  <c r="D9" i="2" s="1"/>
  <c r="H10" i="2"/>
  <c r="H11" i="2"/>
  <c r="H12" i="2"/>
  <c r="D12" i="2" s="1"/>
  <c r="H13" i="2"/>
  <c r="H14" i="2"/>
  <c r="H15" i="2"/>
  <c r="D15" i="2" s="1"/>
  <c r="H16" i="2"/>
  <c r="H17" i="2"/>
  <c r="H18" i="2"/>
  <c r="D18" i="2" s="1"/>
  <c r="H19" i="2"/>
  <c r="H20" i="2"/>
  <c r="H21" i="2"/>
  <c r="D21" i="2" s="1"/>
  <c r="H22" i="2"/>
  <c r="H23" i="2"/>
  <c r="H24" i="2"/>
  <c r="D24" i="2" s="1"/>
  <c r="H25" i="2"/>
  <c r="H26" i="2"/>
  <c r="H27" i="2"/>
  <c r="D27" i="2" s="1"/>
  <c r="H28" i="2"/>
  <c r="H29" i="2"/>
  <c r="H30" i="2"/>
  <c r="D30" i="2" s="1"/>
  <c r="H31" i="2"/>
  <c r="H32" i="2"/>
  <c r="H33" i="2"/>
  <c r="D33" i="2" s="1"/>
  <c r="H34" i="2"/>
  <c r="H35" i="2"/>
  <c r="H36" i="2"/>
  <c r="D36" i="2" s="1"/>
  <c r="H37" i="2"/>
  <c r="H38" i="2"/>
  <c r="H39" i="2"/>
  <c r="D39" i="2" s="1"/>
  <c r="H40" i="2"/>
  <c r="H41" i="2"/>
  <c r="H42" i="2"/>
  <c r="D42" i="2" s="1"/>
  <c r="E8" i="2"/>
  <c r="E9" i="2"/>
  <c r="E10" i="2"/>
  <c r="D10" i="2" s="1"/>
  <c r="E11" i="2"/>
  <c r="E12" i="2"/>
  <c r="E13" i="2"/>
  <c r="E14" i="2"/>
  <c r="E15" i="2"/>
  <c r="E16" i="2"/>
  <c r="D16" i="2" s="1"/>
  <c r="E17" i="2"/>
  <c r="E18" i="2"/>
  <c r="E19" i="2"/>
  <c r="E20" i="2"/>
  <c r="E21" i="2"/>
  <c r="E22" i="2"/>
  <c r="D22" i="2" s="1"/>
  <c r="E23" i="2"/>
  <c r="E24" i="2"/>
  <c r="E25" i="2"/>
  <c r="E26" i="2"/>
  <c r="E27" i="2"/>
  <c r="E28" i="2"/>
  <c r="D28" i="2" s="1"/>
  <c r="E29" i="2"/>
  <c r="E30" i="2"/>
  <c r="E31" i="2"/>
  <c r="E32" i="2"/>
  <c r="E33" i="2"/>
  <c r="E34" i="2"/>
  <c r="D34" i="2" s="1"/>
  <c r="E35" i="2"/>
  <c r="E36" i="2"/>
  <c r="E37" i="2"/>
  <c r="E38" i="2"/>
  <c r="E39" i="2"/>
  <c r="E40" i="2"/>
  <c r="D40" i="2" s="1"/>
  <c r="E41" i="2"/>
  <c r="E42" i="2"/>
  <c r="D11" i="2"/>
  <c r="D13" i="2"/>
  <c r="D17" i="2"/>
  <c r="D19" i="2"/>
  <c r="D23" i="2"/>
  <c r="D25" i="2"/>
  <c r="D29" i="2"/>
  <c r="D31" i="2"/>
  <c r="D35" i="2"/>
  <c r="D37" i="2"/>
  <c r="D41" i="2"/>
  <c r="P8" i="1"/>
  <c r="P9" i="1"/>
  <c r="P10" i="1"/>
  <c r="P11" i="1"/>
  <c r="P12" i="1"/>
  <c r="I12" i="1" s="1"/>
  <c r="D12" i="1" s="1"/>
  <c r="P13" i="1"/>
  <c r="I13" i="1" s="1"/>
  <c r="P14" i="1"/>
  <c r="P15" i="1"/>
  <c r="P16" i="1"/>
  <c r="P17" i="1"/>
  <c r="P18" i="1"/>
  <c r="I18" i="1" s="1"/>
  <c r="P19" i="1"/>
  <c r="I19" i="1" s="1"/>
  <c r="P20" i="1"/>
  <c r="P21" i="1"/>
  <c r="P22" i="1"/>
  <c r="P23" i="1"/>
  <c r="P24" i="1"/>
  <c r="I24" i="1" s="1"/>
  <c r="D24" i="1" s="1"/>
  <c r="P25" i="1"/>
  <c r="I25" i="1" s="1"/>
  <c r="P26" i="1"/>
  <c r="P27" i="1"/>
  <c r="P28" i="1"/>
  <c r="P29" i="1"/>
  <c r="P30" i="1"/>
  <c r="I30" i="1" s="1"/>
  <c r="P31" i="1"/>
  <c r="I31" i="1" s="1"/>
  <c r="P32" i="1"/>
  <c r="P33" i="1"/>
  <c r="P34" i="1"/>
  <c r="P35" i="1"/>
  <c r="P36" i="1"/>
  <c r="I36" i="1" s="1"/>
  <c r="D36" i="1" s="1"/>
  <c r="P37" i="1"/>
  <c r="I37" i="1" s="1"/>
  <c r="P38" i="1"/>
  <c r="P39" i="1"/>
  <c r="P40" i="1"/>
  <c r="P41" i="1"/>
  <c r="P42" i="1"/>
  <c r="I42" i="1" s="1"/>
  <c r="D42" i="1" s="1"/>
  <c r="N20" i="1"/>
  <c r="N32" i="1"/>
  <c r="L27" i="1"/>
  <c r="L39" i="1"/>
  <c r="J16" i="1"/>
  <c r="J28" i="1"/>
  <c r="J34" i="1"/>
  <c r="J40" i="1"/>
  <c r="I8" i="1"/>
  <c r="I9" i="1"/>
  <c r="D9" i="1" s="1"/>
  <c r="I10" i="1"/>
  <c r="D10" i="1" s="1"/>
  <c r="I11" i="1"/>
  <c r="I14" i="1"/>
  <c r="I15" i="1"/>
  <c r="D15" i="1" s="1"/>
  <c r="L15" i="1" s="1"/>
  <c r="I16" i="1"/>
  <c r="D16" i="1" s="1"/>
  <c r="I17" i="1"/>
  <c r="I20" i="1"/>
  <c r="I21" i="1"/>
  <c r="D21" i="1" s="1"/>
  <c r="L21" i="1" s="1"/>
  <c r="I22" i="1"/>
  <c r="D22" i="1" s="1"/>
  <c r="I23" i="1"/>
  <c r="I26" i="1"/>
  <c r="I27" i="1"/>
  <c r="D27" i="1" s="1"/>
  <c r="I28" i="1"/>
  <c r="D28" i="1" s="1"/>
  <c r="I29" i="1"/>
  <c r="I32" i="1"/>
  <c r="I33" i="1"/>
  <c r="D33" i="1" s="1"/>
  <c r="I34" i="1"/>
  <c r="D34" i="1" s="1"/>
  <c r="I35" i="1"/>
  <c r="I38" i="1"/>
  <c r="I39" i="1"/>
  <c r="D39" i="1" s="1"/>
  <c r="I40" i="1"/>
  <c r="D40" i="1" s="1"/>
  <c r="I41" i="1"/>
  <c r="D41" i="1" s="1"/>
  <c r="F28" i="1"/>
  <c r="F34" i="1"/>
  <c r="F40" i="1"/>
  <c r="E8" i="1"/>
  <c r="E9" i="1"/>
  <c r="E10" i="1"/>
  <c r="E11" i="1"/>
  <c r="E12" i="1"/>
  <c r="E13" i="1"/>
  <c r="E14" i="1"/>
  <c r="E15" i="1"/>
  <c r="E16" i="1"/>
  <c r="E17" i="1"/>
  <c r="E18" i="1"/>
  <c r="E19" i="1"/>
  <c r="D19" i="1" s="1"/>
  <c r="E20" i="1"/>
  <c r="E21" i="1"/>
  <c r="E22" i="1"/>
  <c r="E23" i="1"/>
  <c r="E24" i="1"/>
  <c r="E25" i="1"/>
  <c r="E26" i="1"/>
  <c r="E27" i="1"/>
  <c r="E28" i="1"/>
  <c r="E29" i="1"/>
  <c r="E30" i="1"/>
  <c r="E31" i="1"/>
  <c r="D31" i="1" s="1"/>
  <c r="E32" i="1"/>
  <c r="E33" i="1"/>
  <c r="E34" i="1"/>
  <c r="E35" i="1"/>
  <c r="D35" i="1" s="1"/>
  <c r="E36" i="1"/>
  <c r="E37" i="1"/>
  <c r="E38" i="1"/>
  <c r="E39" i="1"/>
  <c r="E40" i="1"/>
  <c r="E41" i="1"/>
  <c r="E42" i="1"/>
  <c r="D8" i="1"/>
  <c r="D13" i="1"/>
  <c r="D14" i="1"/>
  <c r="N14" i="1" s="1"/>
  <c r="D18" i="1"/>
  <c r="F18" i="1" s="1"/>
  <c r="D20" i="1"/>
  <c r="D25" i="1"/>
  <c r="D26" i="1"/>
  <c r="D30" i="1"/>
  <c r="F30" i="1" s="1"/>
  <c r="D32" i="1"/>
  <c r="D37" i="1"/>
  <c r="D38" i="1"/>
  <c r="L42" i="1" l="1"/>
  <c r="N42" i="1"/>
  <c r="J42" i="1"/>
  <c r="T42" i="1"/>
  <c r="F42" i="1"/>
  <c r="J12" i="1"/>
  <c r="L12" i="1"/>
  <c r="N12" i="1"/>
  <c r="F12" i="1"/>
  <c r="T12" i="1"/>
  <c r="J19" i="1"/>
  <c r="L19" i="1"/>
  <c r="N19" i="1"/>
  <c r="T19" i="1"/>
  <c r="F19" i="1"/>
  <c r="J36" i="1"/>
  <c r="L36" i="1"/>
  <c r="N36" i="1"/>
  <c r="F36" i="1"/>
  <c r="T36" i="1"/>
  <c r="L24" i="1"/>
  <c r="N24" i="1"/>
  <c r="J24" i="1"/>
  <c r="F24" i="1"/>
  <c r="T24" i="1"/>
  <c r="J31" i="1"/>
  <c r="L31" i="1"/>
  <c r="N31" i="1"/>
  <c r="T31" i="1"/>
  <c r="F31" i="1"/>
  <c r="N35" i="1"/>
  <c r="T35" i="1"/>
  <c r="J35" i="1"/>
  <c r="L35" i="1"/>
  <c r="F35" i="1"/>
  <c r="N41" i="1"/>
  <c r="T41" i="1"/>
  <c r="J41" i="1"/>
  <c r="L41" i="1"/>
  <c r="F41" i="1"/>
  <c r="J38" i="1"/>
  <c r="L38" i="1"/>
  <c r="T38" i="1"/>
  <c r="F38" i="1"/>
  <c r="T33" i="1"/>
  <c r="J33" i="1"/>
  <c r="N33" i="1"/>
  <c r="F33" i="1"/>
  <c r="F26" i="1"/>
  <c r="J26" i="1"/>
  <c r="L26" i="1"/>
  <c r="T26" i="1"/>
  <c r="T22" i="1"/>
  <c r="L22" i="1"/>
  <c r="N22" i="1"/>
  <c r="J13" i="1"/>
  <c r="L13" i="1"/>
  <c r="N13" i="1"/>
  <c r="T13" i="1"/>
  <c r="F13" i="1"/>
  <c r="D29" i="1"/>
  <c r="D11" i="1"/>
  <c r="N26" i="1"/>
  <c r="F22" i="1"/>
  <c r="N28" i="1"/>
  <c r="T28" i="1"/>
  <c r="L28" i="1"/>
  <c r="T10" i="1"/>
  <c r="F10" i="1"/>
  <c r="L10" i="1"/>
  <c r="N10" i="1"/>
  <c r="J22" i="1"/>
  <c r="T18" i="1"/>
  <c r="J32" i="1"/>
  <c r="L32" i="1"/>
  <c r="T32" i="1"/>
  <c r="F32" i="1"/>
  <c r="J20" i="1"/>
  <c r="L20" i="1"/>
  <c r="T20" i="1"/>
  <c r="F20" i="1"/>
  <c r="J8" i="1"/>
  <c r="L8" i="1"/>
  <c r="T8" i="1"/>
  <c r="F8" i="1"/>
  <c r="T27" i="1"/>
  <c r="F27" i="1"/>
  <c r="J27" i="1"/>
  <c r="N27" i="1"/>
  <c r="D17" i="1"/>
  <c r="T9" i="1"/>
  <c r="F9" i="1"/>
  <c r="J9" i="1"/>
  <c r="N9" i="1"/>
  <c r="T34" i="1"/>
  <c r="L34" i="1"/>
  <c r="N34" i="1"/>
  <c r="T16" i="1"/>
  <c r="F16" i="1"/>
  <c r="L16" i="1"/>
  <c r="N16" i="1"/>
  <c r="J10" i="1"/>
  <c r="L9" i="1"/>
  <c r="N8" i="1"/>
  <c r="D23" i="1"/>
  <c r="L18" i="1"/>
  <c r="N18" i="1"/>
  <c r="J18" i="1"/>
  <c r="F21" i="1"/>
  <c r="T21" i="1"/>
  <c r="J21" i="1"/>
  <c r="N21" i="1"/>
  <c r="J37" i="1"/>
  <c r="L37" i="1"/>
  <c r="N37" i="1"/>
  <c r="T37" i="1"/>
  <c r="F37" i="1"/>
  <c r="L33" i="1"/>
  <c r="L30" i="1"/>
  <c r="N30" i="1"/>
  <c r="J30" i="1"/>
  <c r="T15" i="1"/>
  <c r="J15" i="1"/>
  <c r="N15" i="1"/>
  <c r="F15" i="1"/>
  <c r="N38" i="1"/>
  <c r="T14" i="1"/>
  <c r="F14" i="1"/>
  <c r="J14" i="1"/>
  <c r="L14" i="1"/>
  <c r="T40" i="1"/>
  <c r="L40" i="1"/>
  <c r="N40" i="1"/>
  <c r="T30" i="1"/>
  <c r="J25" i="1"/>
  <c r="L25" i="1"/>
  <c r="N25" i="1"/>
  <c r="T25" i="1"/>
  <c r="F25" i="1"/>
  <c r="T39" i="1"/>
  <c r="J39" i="1"/>
  <c r="N39" i="1"/>
  <c r="F39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N11" i="1" l="1"/>
  <c r="T11" i="1"/>
  <c r="F11" i="1"/>
  <c r="J11" i="1"/>
  <c r="L11" i="1"/>
  <c r="L29" i="1"/>
  <c r="N29" i="1"/>
  <c r="T29" i="1"/>
  <c r="J29" i="1"/>
  <c r="F29" i="1"/>
  <c r="L17" i="1"/>
  <c r="N17" i="1"/>
  <c r="T17" i="1"/>
  <c r="F17" i="1"/>
  <c r="J17" i="1"/>
  <c r="N23" i="1"/>
  <c r="T23" i="1"/>
  <c r="J23" i="1"/>
  <c r="L23" i="1"/>
  <c r="F23" i="1"/>
  <c r="O7" i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AZ7" i="2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<sst xmlns="http://schemas.openxmlformats.org/spreadsheetml/2006/main" count="809" uniqueCount="332">
  <si>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</si>
  <si>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</si>
  <si>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</si>
  <si>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</si>
  <si>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</si>
  <si>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</si>
  <si>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</si>
  <si>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</si>
  <si>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</si>
  <si>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</si>
  <si>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</si>
  <si>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</si>
  <si>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</si>
  <si>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</si>
  <si>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</si>
  <si>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</si>
  <si>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</si>
  <si>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</si>
  <si>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</si>
  <si>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</si>
  <si>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</si>
  <si>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</si>
  <si>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</si>
  <si>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</si>
  <si>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</si>
  <si>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</si>
  <si>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</si>
  <si>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</si>
  <si>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</si>
  <si>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</si>
  <si>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</si>
  <si>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</si>
  <si>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</si>
  <si>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</si>
  <si>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</si>
  <si>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</si>
  <si>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</si>
  <si>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</si>
  <si>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</si>
  <si>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</si>
  <si>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</si>
  <si>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</si>
  <si>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</si>
  <si>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</si>
  <si>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</si>
  <si>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</si>
  <si>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</si>
  <si>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</si>
  <si>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</si>
  <si>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</si>
  <si>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</si>
  <si>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</si>
  <si>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</si>
  <si>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</si>
  <si>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</si>
  <si>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</si>
  <si>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</si>
  <si>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</si>
  <si>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</si>
  <si>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</si>
  <si>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</si>
  <si>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</si>
  <si>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</si>
  <si>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</si>
  <si>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</si>
  <si>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</si>
  <si>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</si>
  <si>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</si>
  <si>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</si>
  <si>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</si>
  <si>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</si>
  <si>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</si>
  <si>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</si>
  <si>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</si>
  <si>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</si>
  <si>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</si>
  <si>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</si>
  <si>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</si>
  <si>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</si>
  <si>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</si>
  <si>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</si>
  <si>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</si>
  <si>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</si>
  <si>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</si>
  <si>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</si>
  <si>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</si>
  <si>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</si>
  <si>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</si>
  <si>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</si>
  <si>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</si>
  <si>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</si>
  <si>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</si>
  <si>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</si>
  <si>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</si>
  <si>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</si>
  <si>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</si>
  <si>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</si>
  <si>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</si>
  <si>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</si>
  <si>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</si>
  <si>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</si>
  <si>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</si>
  <si>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</si>
  <si>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</si>
  <si>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</si>
  <si>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</si>
  <si>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</si>
  <si>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</si>
  <si>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</si>
  <si>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</si>
  <si>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</si>
  <si>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</si>
  <si>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</si>
  <si>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</si>
  <si>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</si>
  <si>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</si>
  <si>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</si>
  <si>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</si>
  <si>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</si>
  <si>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</si>
  <si>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</si>
  <si>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</si>
  <si>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</si>
  <si>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</si>
  <si>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</si>
  <si>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</si>
  <si>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</si>
  <si>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</si>
  <si>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</si>
  <si>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</si>
  <si>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</si>
  <si>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</si>
  <si>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</si>
  <si>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</si>
  <si>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</si>
  <si>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</si>
  <si>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</si>
  <si>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</si>
  <si>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</si>
  <si>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</si>
  <si>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</si>
  <si>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</si>
  <si>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</si>
  <si>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</si>
  <si>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</si>
  <si>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</si>
  <si>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</si>
  <si>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</si>
  <si>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</si>
  <si>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</si>
  <si>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</si>
  <si>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</si>
  <si>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</si>
  <si>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</si>
  <si>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</si>
  <si>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</si>
  <si>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</si>
  <si>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</si>
  <si>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</si>
  <si>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</si>
  <si>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</si>
  <si>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</si>
  <si>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</si>
  <si>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</si>
  <si>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</si>
  <si>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</si>
  <si>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</si>
  <si>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</si>
  <si>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</si>
  <si>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</si>
  <si>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</si>
  <si>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</si>
  <si>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</si>
  <si>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</si>
  <si>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</si>
  <si>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</si>
  <si>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</si>
  <si>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</si>
  <si>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</si>
  <si>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</si>
  <si>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</si>
  <si>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</si>
  <si>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</si>
  <si>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</si>
  <si>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</si>
  <si>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</si>
  <si>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</si>
  <si>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</si>
  <si>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</si>
  <si>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</si>
  <si>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</si>
  <si>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</si>
  <si>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</si>
  <si>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</si>
  <si>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</si>
  <si>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</si>
  <si>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</si>
  <si>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</si>
  <si>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</si>
  <si>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</si>
  <si>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</si>
  <si>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</si>
  <si>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</si>
  <si>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</si>
  <si>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</si>
  <si>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</si>
  <si>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</si>
  <si>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</si>
  <si>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</si>
  <si>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</si>
  <si>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</si>
  <si>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</si>
  <si>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</si>
  <si>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</si>
  <si>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</si>
  <si>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</si>
  <si>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</si>
  <si>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</si>
  <si>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</si>
  <si>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</si>
  <si>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</si>
  <si>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</si>
  <si>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</si>
  <si>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</si>
  <si>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</si>
  <si>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</si>
  <si>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</si>
  <si>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</si>
  <si>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</si>
  <si>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</si>
  <si>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</si>
  <si>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</si>
  <si>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</si>
  <si>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</si>
  <si>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</si>
  <si>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</si>
  <si>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</si>
  <si>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</si>
  <si>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</si>
  <si>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</si>
  <si>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</si>
  <si>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</si>
  <si>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</si>
  <si>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</si>
  <si>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</si>
  <si>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</si>
  <si>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</si>
  <si>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</si>
  <si>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</si>
  <si>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</si>
  <si>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</si>
  <si>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</si>
  <si>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</si>
  <si>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</si>
  <si>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</si>
  <si>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</si>
  <si>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</si>
  <si>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06000</t>
  </si>
  <si>
    <t>水洗化人口等（令和6年度実績）</t>
    <phoneticPr fontId="3"/>
  </si>
  <si>
    <t>し尿処理の状況（令和6年度実績）</t>
    <phoneticPr fontId="3"/>
  </si>
  <si>
    <t>06201</t>
  </si>
  <si>
    <t>山形市</t>
  </si>
  <si>
    <t/>
  </si>
  <si>
    <t>○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</si>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</sst>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48</v>
      </c>
      <c r="B7" s="108" t="s">
        <v>257</v>
      </c>
      <c r="C7" s="92" t="s">
        <v>198</v>
      </c>
      <c r="D7" s="93">
        <f>+SUM(E7,+I7)</f>
        <v>1011970</v>
      </c>
      <c r="E7" s="93">
        <f>+SUM(G7+H7)</f>
        <v>51424</v>
      </c>
      <c r="F7" s="94">
        <f>IF(D7&gt;0,E7/D7*100,"-")</f>
        <v>5.0815735644337288</v>
      </c>
      <c r="G7" s="93">
        <f>SUM(G$8:G$207)</f>
        <v>51424</v>
      </c>
      <c r="H7" s="93">
        <f>SUM(H$8:H$207)</f>
        <v>0</v>
      </c>
      <c r="I7" s="93">
        <f>+SUM(K7,+M7,O7+P7)</f>
        <v>960546</v>
      </c>
      <c r="J7" s="94">
        <f>IF(D7&gt;0,I7/D7*100,"-")</f>
        <v>94.918426435566275</v>
      </c>
      <c r="K7" s="93">
        <f>SUM(K$8:K$207)</f>
        <v>742216</v>
      </c>
      <c r="L7" s="94">
        <f>IF(D7&gt;0,K7/D7*100,"-")</f>
        <v>73.343676195934663</v>
      </c>
      <c r="M7" s="93">
        <f>SUM(M$8:M$207)</f>
        <v>0</v>
      </c>
      <c r="N7" s="94">
        <f>IF(D7&gt;0,M7/D7*100,"-")</f>
        <v>0</v>
      </c>
      <c r="O7" s="91">
        <f>SUM(O$8:O$207)</f>
        <v>60373</v>
      </c>
      <c r="P7" s="93">
        <f>SUM(Q7:S7)</f>
        <v>157957</v>
      </c>
      <c r="Q7" s="93">
        <f>SUM(Q$8:Q$207)</f>
        <v>59854</v>
      </c>
      <c r="R7" s="93">
        <f>SUM(R$8:R$207)</f>
        <v>98103</v>
      </c>
      <c r="S7" s="93">
        <f>SUM(S$8:S$207)</f>
        <v>0</v>
      </c>
      <c r="T7" s="94">
        <f>IF(D7&gt;0,P7/D7*100,"-")</f>
        <v>15.608861922784273</v>
      </c>
      <c r="U7" s="93">
        <f>SUM(U$8:U$207)</f>
        <v>9817</v>
      </c>
      <c r="V7" s="95">
        <f t="shared" ref="V7:AC7" si="0">COUNTIF(V$8:V$207,"○")</f>
        <v>24</v>
      </c>
      <c r="W7" s="95">
        <f t="shared" si="0"/>
        <v>0</v>
      </c>
      <c r="X7" s="95">
        <f t="shared" si="0"/>
        <v>0</v>
      </c>
      <c r="Y7" s="95">
        <f t="shared" si="0"/>
        <v>11</v>
      </c>
      <c r="Z7" s="95">
        <f t="shared" si="0"/>
        <v>17</v>
      </c>
      <c r="AA7" s="95">
        <f t="shared" si="0"/>
        <v>2</v>
      </c>
      <c r="AB7" s="95">
        <f t="shared" si="0"/>
        <v>0</v>
      </c>
      <c r="AC7" s="95">
        <f t="shared" si="0"/>
        <v>16</v>
      </c>
    </row>
    <row r="8" spans="1:31" ht="13.5" customHeight="1">
      <c r="A8" s="85" t="s">
        <v>48</v>
      </c>
      <c r="B8" s="86" t="s">
        <v>260</v>
      </c>
      <c r="C8" s="85" t="s">
        <v>261</v>
      </c>
      <c r="D8" s="87">
        <f>+SUM(E8,+I8)</f>
        <v>234609</v>
      </c>
      <c r="E8" s="87">
        <f>+SUM(G8+H8)</f>
        <v>6443</v>
      </c>
      <c r="F8" s="106">
        <f>IF(D8&gt;0,E8/D8*100,"-")</f>
        <v>2.7462714559117511</v>
      </c>
      <c r="G8" s="87">
        <v>6443</v>
      </c>
      <c r="H8" s="87">
        <v>0</v>
      </c>
      <c r="I8" s="87">
        <f>+SUM(K8,+M8,O8+P8)</f>
        <v>228166</v>
      </c>
      <c r="J8" s="88">
        <f>IF(D8&gt;0,I8/D8*100,"-")</f>
        <v>97.253728544088247</v>
      </c>
      <c r="K8" s="87">
        <v>218636</v>
      </c>
      <c r="L8" s="88">
        <f>IF(D8&gt;0,K8/D8*100,"-")</f>
        <v>93.191650789185417</v>
      </c>
      <c r="M8" s="87">
        <v>0</v>
      </c>
      <c r="N8" s="88">
        <f>IF(D8&gt;0,M8/D8*100,"-")</f>
        <v>0</v>
      </c>
      <c r="O8" s="87">
        <v>3469</v>
      </c>
      <c r="P8" s="87">
        <f>SUM(Q8:S8)</f>
        <v>6061</v>
      </c>
      <c r="Q8" s="87">
        <v>4407</v>
      </c>
      <c r="R8" s="87">
        <v>1654</v>
      </c>
      <c r="S8" s="87">
        <v>0</v>
      </c>
      <c r="T8" s="88">
        <f>IF(D8&gt;0,P8/D8*100,"-")</f>
        <v>2.5834473528296016</v>
      </c>
      <c r="U8" s="87">
        <v>1950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48</v>
      </c>
      <c r="B9" s="86" t="s">
        <v>264</v>
      </c>
      <c r="C9" s="85" t="s">
        <v>265</v>
      </c>
      <c r="D9" s="87">
        <f>+SUM(E9,+I9)</f>
        <v>73908</v>
      </c>
      <c r="E9" s="87">
        <f>+SUM(G9+H9)</f>
        <v>5462</v>
      </c>
      <c r="F9" s="106">
        <f>IF(D9&gt;0,E9/D9*100,"-")</f>
        <v>7.3902689830600208</v>
      </c>
      <c r="G9" s="87">
        <v>5462</v>
      </c>
      <c r="H9" s="87">
        <v>0</v>
      </c>
      <c r="I9" s="87">
        <f>+SUM(K9,+M9,O9+P9)</f>
        <v>68446</v>
      </c>
      <c r="J9" s="88">
        <f>IF(D9&gt;0,I9/D9*100,"-")</f>
        <v>92.609731016939975</v>
      </c>
      <c r="K9" s="87">
        <v>44463</v>
      </c>
      <c r="L9" s="88">
        <f>IF(D9&gt;0,K9/D9*100,"-")</f>
        <v>60.159928559831144</v>
      </c>
      <c r="M9" s="87">
        <v>0</v>
      </c>
      <c r="N9" s="88">
        <f>IF(D9&gt;0,M9/D9*100,"-")</f>
        <v>0</v>
      </c>
      <c r="O9" s="87">
        <v>345</v>
      </c>
      <c r="P9" s="87">
        <f>SUM(Q9:S9)</f>
        <v>23638</v>
      </c>
      <c r="Q9" s="87">
        <v>4158</v>
      </c>
      <c r="R9" s="87">
        <v>19480</v>
      </c>
      <c r="S9" s="87">
        <v>0</v>
      </c>
      <c r="T9" s="88">
        <f>IF(D9&gt;0,P9/D9*100,"-")</f>
        <v>31.983005899226065</v>
      </c>
      <c r="U9" s="87">
        <v>840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48</v>
      </c>
      <c r="B10" s="86" t="s">
        <v>266</v>
      </c>
      <c r="C10" s="85" t="s">
        <v>267</v>
      </c>
      <c r="D10" s="87">
        <f>+SUM(E10,+I10)</f>
        <v>117161</v>
      </c>
      <c r="E10" s="87">
        <f>+SUM(G10+H10)</f>
        <v>3847</v>
      </c>
      <c r="F10" s="106">
        <f>IF(D10&gt;0,E10/D10*100,"-")</f>
        <v>3.2835158457165781</v>
      </c>
      <c r="G10" s="87">
        <v>3847</v>
      </c>
      <c r="H10" s="87">
        <v>0</v>
      </c>
      <c r="I10" s="87">
        <f>+SUM(K10,+M10,O10+P10)</f>
        <v>113314</v>
      </c>
      <c r="J10" s="88">
        <f>IF(D10&gt;0,I10/D10*100,"-")</f>
        <v>96.716484154283421</v>
      </c>
      <c r="K10" s="87">
        <v>89136</v>
      </c>
      <c r="L10" s="88">
        <f>IF(D10&gt;0,K10/D10*100,"-")</f>
        <v>76.079924206860653</v>
      </c>
      <c r="M10" s="87">
        <v>0</v>
      </c>
      <c r="N10" s="88">
        <f>IF(D10&gt;0,M10/D10*100,"-")</f>
        <v>0</v>
      </c>
      <c r="O10" s="87">
        <v>14414</v>
      </c>
      <c r="P10" s="87">
        <f>SUM(Q10:S10)</f>
        <v>9764</v>
      </c>
      <c r="Q10" s="87">
        <v>6593</v>
      </c>
      <c r="R10" s="87">
        <v>3171</v>
      </c>
      <c r="S10" s="87">
        <v>0</v>
      </c>
      <c r="T10" s="88">
        <f>IF(D10&gt;0,P10/D10*100,"-")</f>
        <v>8.3338312237007184</v>
      </c>
      <c r="U10" s="87">
        <v>949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48</v>
      </c>
      <c r="B11" s="86" t="s">
        <v>268</v>
      </c>
      <c r="C11" s="85" t="s">
        <v>269</v>
      </c>
      <c r="D11" s="87">
        <f>+SUM(E11,+I11)</f>
        <v>94336</v>
      </c>
      <c r="E11" s="87">
        <f>+SUM(G11+H11)</f>
        <v>337</v>
      </c>
      <c r="F11" s="106">
        <f>IF(D11&gt;0,E11/D11*100,"-")</f>
        <v>0.35723371777476254</v>
      </c>
      <c r="G11" s="87">
        <v>337</v>
      </c>
      <c r="H11" s="87">
        <v>0</v>
      </c>
      <c r="I11" s="87">
        <f>+SUM(K11,+M11,O11+P11)</f>
        <v>93999</v>
      </c>
      <c r="J11" s="88">
        <f>IF(D11&gt;0,I11/D11*100,"-")</f>
        <v>99.642766282225239</v>
      </c>
      <c r="K11" s="87">
        <v>68836</v>
      </c>
      <c r="L11" s="88">
        <f>IF(D11&gt;0,K11/D11*100,"-")</f>
        <v>72.968962008141119</v>
      </c>
      <c r="M11" s="87">
        <v>0</v>
      </c>
      <c r="N11" s="88">
        <f>IF(D11&gt;0,M11/D11*100,"-")</f>
        <v>0</v>
      </c>
      <c r="O11" s="87">
        <v>12524</v>
      </c>
      <c r="P11" s="87">
        <f>SUM(Q11:S11)</f>
        <v>12639</v>
      </c>
      <c r="Q11" s="87">
        <v>7744</v>
      </c>
      <c r="R11" s="87">
        <v>4895</v>
      </c>
      <c r="S11" s="87">
        <v>0</v>
      </c>
      <c r="T11" s="88">
        <f>IF(D11&gt;0,P11/D11*100,"-")</f>
        <v>13.39785447761194</v>
      </c>
      <c r="U11" s="87">
        <v>583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48</v>
      </c>
      <c r="B12" s="86" t="s">
        <v>270</v>
      </c>
      <c r="C12" s="85" t="s">
        <v>271</v>
      </c>
      <c r="D12" s="87">
        <f>+SUM(E12,+I12)</f>
        <v>32634</v>
      </c>
      <c r="E12" s="87">
        <f>+SUM(G12+H12)</f>
        <v>4347</v>
      </c>
      <c r="F12" s="106">
        <f>IF(D12&gt;0,E12/D12*100,"-")</f>
        <v>13.320463320463322</v>
      </c>
      <c r="G12" s="87">
        <v>4347</v>
      </c>
      <c r="H12" s="87">
        <v>0</v>
      </c>
      <c r="I12" s="87">
        <f>+SUM(K12,+M12,O12+P12)</f>
        <v>28287</v>
      </c>
      <c r="J12" s="88">
        <f>IF(D12&gt;0,I12/D12*100,"-")</f>
        <v>86.679536679536682</v>
      </c>
      <c r="K12" s="87">
        <v>16480</v>
      </c>
      <c r="L12" s="88">
        <f>IF(D12&gt;0,K12/D12*100,"-")</f>
        <v>50.49947907090764</v>
      </c>
      <c r="M12" s="87">
        <v>0</v>
      </c>
      <c r="N12" s="88">
        <f>IF(D12&gt;0,M12/D12*100,"-")</f>
        <v>0</v>
      </c>
      <c r="O12" s="87">
        <v>1785</v>
      </c>
      <c r="P12" s="87">
        <f>SUM(Q12:S12)</f>
        <v>10022</v>
      </c>
      <c r="Q12" s="87">
        <v>3652</v>
      </c>
      <c r="R12" s="87">
        <v>6370</v>
      </c>
      <c r="S12" s="87">
        <v>0</v>
      </c>
      <c r="T12" s="88">
        <f>IF(D12&gt;0,P12/D12*100,"-")</f>
        <v>30.710302138873569</v>
      </c>
      <c r="U12" s="87">
        <v>444</v>
      </c>
      <c r="V12" s="85" t="s">
        <v>263</v>
      </c>
      <c r="W12" s="85"/>
      <c r="X12" s="85"/>
      <c r="Y12" s="85"/>
      <c r="Z12" s="85"/>
      <c r="AA12" s="85" t="s">
        <v>263</v>
      </c>
      <c r="AB12" s="85"/>
      <c r="AC12" s="85"/>
      <c r="AD12" s="184" t="s">
        <v>262</v>
      </c>
    </row>
    <row r="13" spans="1:31" ht="13.5" customHeight="1">
      <c r="A13" s="85" t="s">
        <v>48</v>
      </c>
      <c r="B13" s="86" t="s">
        <v>272</v>
      </c>
      <c r="C13" s="85" t="s">
        <v>273</v>
      </c>
      <c r="D13" s="87">
        <f>+SUM(E13,+I13)</f>
        <v>39529</v>
      </c>
      <c r="E13" s="87">
        <f>+SUM(G13+H13)</f>
        <v>1884</v>
      </c>
      <c r="F13" s="106">
        <f>IF(D13&gt;0,E13/D13*100,"-")</f>
        <v>4.7661210756659669</v>
      </c>
      <c r="G13" s="87">
        <v>1884</v>
      </c>
      <c r="H13" s="87">
        <v>0</v>
      </c>
      <c r="I13" s="87">
        <f>+SUM(K13,+M13,O13+P13)</f>
        <v>37645</v>
      </c>
      <c r="J13" s="88">
        <f>IF(D13&gt;0,I13/D13*100,"-")</f>
        <v>95.233878924334036</v>
      </c>
      <c r="K13" s="87">
        <v>29049</v>
      </c>
      <c r="L13" s="88">
        <f>IF(D13&gt;0,K13/D13*100,"-")</f>
        <v>73.487819069543875</v>
      </c>
      <c r="M13" s="87">
        <v>0</v>
      </c>
      <c r="N13" s="88">
        <f>IF(D13&gt;0,M13/D13*100,"-")</f>
        <v>0</v>
      </c>
      <c r="O13" s="87">
        <v>0</v>
      </c>
      <c r="P13" s="87">
        <f>SUM(Q13:S13)</f>
        <v>8596</v>
      </c>
      <c r="Q13" s="87">
        <v>3265</v>
      </c>
      <c r="R13" s="87">
        <v>5331</v>
      </c>
      <c r="S13" s="87">
        <v>0</v>
      </c>
      <c r="T13" s="88">
        <f>IF(D13&gt;0,P13/D13*100,"-")</f>
        <v>21.746059854790154</v>
      </c>
      <c r="U13" s="87">
        <v>550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48</v>
      </c>
      <c r="B14" s="86" t="s">
        <v>274</v>
      </c>
      <c r="C14" s="85" t="s">
        <v>275</v>
      </c>
      <c r="D14" s="87">
        <f>+SUM(E14,+I14)</f>
        <v>27697</v>
      </c>
      <c r="E14" s="87">
        <f>+SUM(G14+H14)</f>
        <v>1394</v>
      </c>
      <c r="F14" s="106">
        <f>IF(D14&gt;0,E14/D14*100,"-")</f>
        <v>5.0330360688883271</v>
      </c>
      <c r="G14" s="87">
        <v>1394</v>
      </c>
      <c r="H14" s="87">
        <v>0</v>
      </c>
      <c r="I14" s="87">
        <f>+SUM(K14,+M14,O14+P14)</f>
        <v>26303</v>
      </c>
      <c r="J14" s="88">
        <f>IF(D14&gt;0,I14/D14*100,"-")</f>
        <v>94.966963931111664</v>
      </c>
      <c r="K14" s="87">
        <v>19747</v>
      </c>
      <c r="L14" s="88">
        <f>IF(D14&gt;0,K14/D14*100,"-")</f>
        <v>71.29653031014189</v>
      </c>
      <c r="M14" s="87">
        <v>0</v>
      </c>
      <c r="N14" s="88">
        <f>IF(D14&gt;0,M14/D14*100,"-")</f>
        <v>0</v>
      </c>
      <c r="O14" s="87">
        <v>2480</v>
      </c>
      <c r="P14" s="87">
        <f>SUM(Q14:S14)</f>
        <v>4076</v>
      </c>
      <c r="Q14" s="87">
        <v>1224</v>
      </c>
      <c r="R14" s="87">
        <v>2852</v>
      </c>
      <c r="S14" s="87">
        <v>0</v>
      </c>
      <c r="T14" s="88">
        <f>IF(D14&gt;0,P14/D14*100,"-")</f>
        <v>14.716395277466873</v>
      </c>
      <c r="U14" s="87">
        <v>253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48</v>
      </c>
      <c r="B15" s="86" t="s">
        <v>276</v>
      </c>
      <c r="C15" s="85" t="s">
        <v>277</v>
      </c>
      <c r="D15" s="87">
        <f>+SUM(E15,+I15)</f>
        <v>21385</v>
      </c>
      <c r="E15" s="87">
        <f>+SUM(G15+H15)</f>
        <v>1839</v>
      </c>
      <c r="F15" s="106">
        <f>IF(D15&gt;0,E15/D15*100,"-")</f>
        <v>8.5994856207622163</v>
      </c>
      <c r="G15" s="87">
        <v>1839</v>
      </c>
      <c r="H15" s="87">
        <v>0</v>
      </c>
      <c r="I15" s="87">
        <f>+SUM(K15,+M15,O15+P15)</f>
        <v>19546</v>
      </c>
      <c r="J15" s="88">
        <f>IF(D15&gt;0,I15/D15*100,"-")</f>
        <v>91.400514379237791</v>
      </c>
      <c r="K15" s="87">
        <v>15846</v>
      </c>
      <c r="L15" s="88">
        <f>IF(D15&gt;0,K15/D15*100,"-")</f>
        <v>74.098667290156655</v>
      </c>
      <c r="M15" s="87">
        <v>0</v>
      </c>
      <c r="N15" s="88">
        <f>IF(D15&gt;0,M15/D15*100,"-")</f>
        <v>0</v>
      </c>
      <c r="O15" s="87">
        <v>1022</v>
      </c>
      <c r="P15" s="87">
        <f>SUM(Q15:S15)</f>
        <v>2678</v>
      </c>
      <c r="Q15" s="87">
        <v>1677</v>
      </c>
      <c r="R15" s="87">
        <v>1001</v>
      </c>
      <c r="S15" s="87">
        <v>0</v>
      </c>
      <c r="T15" s="88">
        <f>IF(D15&gt;0,P15/D15*100,"-")</f>
        <v>12.522796352583587</v>
      </c>
      <c r="U15" s="87">
        <v>223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48</v>
      </c>
      <c r="B16" s="86" t="s">
        <v>278</v>
      </c>
      <c r="C16" s="85" t="s">
        <v>279</v>
      </c>
      <c r="D16" s="87">
        <f>+SUM(E16,+I16)</f>
        <v>24499</v>
      </c>
      <c r="E16" s="87">
        <f>+SUM(G16+H16)</f>
        <v>2069</v>
      </c>
      <c r="F16" s="106">
        <f>IF(D16&gt;0,E16/D16*100,"-")</f>
        <v>8.4452426629658355</v>
      </c>
      <c r="G16" s="87">
        <v>2069</v>
      </c>
      <c r="H16" s="87">
        <v>0</v>
      </c>
      <c r="I16" s="87">
        <f>+SUM(K16,+M16,O16+P16)</f>
        <v>22430</v>
      </c>
      <c r="J16" s="88">
        <f>IF(D16&gt;0,I16/D16*100,"-")</f>
        <v>91.554757337034161</v>
      </c>
      <c r="K16" s="87">
        <v>13041</v>
      </c>
      <c r="L16" s="88">
        <f>IF(D16&gt;0,K16/D16*100,"-")</f>
        <v>53.230744112004572</v>
      </c>
      <c r="M16" s="87">
        <v>0</v>
      </c>
      <c r="N16" s="88">
        <f>IF(D16&gt;0,M16/D16*100,"-")</f>
        <v>0</v>
      </c>
      <c r="O16" s="87">
        <v>1865</v>
      </c>
      <c r="P16" s="87">
        <f>SUM(Q16:S16)</f>
        <v>7524</v>
      </c>
      <c r="Q16" s="87">
        <v>2663</v>
      </c>
      <c r="R16" s="87">
        <v>4861</v>
      </c>
      <c r="S16" s="87">
        <v>0</v>
      </c>
      <c r="T16" s="88">
        <f>IF(D16&gt;0,P16/D16*100,"-")</f>
        <v>30.711457610514714</v>
      </c>
      <c r="U16" s="87">
        <v>450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48</v>
      </c>
      <c r="B17" s="86" t="s">
        <v>280</v>
      </c>
      <c r="C17" s="85" t="s">
        <v>281</v>
      </c>
      <c r="D17" s="87">
        <f>+SUM(E17,+I17)</f>
        <v>59892</v>
      </c>
      <c r="E17" s="87">
        <f>+SUM(G17+H17)</f>
        <v>1132</v>
      </c>
      <c r="F17" s="106">
        <f>IF(D17&gt;0,E17/D17*100,"-")</f>
        <v>1.8900687904895477</v>
      </c>
      <c r="G17" s="87">
        <v>1132</v>
      </c>
      <c r="H17" s="87">
        <v>0</v>
      </c>
      <c r="I17" s="87">
        <f>+SUM(K17,+M17,O17+P17)</f>
        <v>58760</v>
      </c>
      <c r="J17" s="88">
        <f>IF(D17&gt;0,I17/D17*100,"-")</f>
        <v>98.109931209510449</v>
      </c>
      <c r="K17" s="87">
        <v>56206</v>
      </c>
      <c r="L17" s="88">
        <f>IF(D17&gt;0,K17/D17*100,"-")</f>
        <v>93.845588726374146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2554</v>
      </c>
      <c r="Q17" s="87">
        <v>1994</v>
      </c>
      <c r="R17" s="87">
        <v>560</v>
      </c>
      <c r="S17" s="87">
        <v>0</v>
      </c>
      <c r="T17" s="88">
        <f>IF(D17&gt;0,P17/D17*100,"-")</f>
        <v>4.2643424831363124</v>
      </c>
      <c r="U17" s="87">
        <v>719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48</v>
      </c>
      <c r="B18" s="86" t="s">
        <v>282</v>
      </c>
      <c r="C18" s="85" t="s">
        <v>283</v>
      </c>
      <c r="D18" s="87">
        <f>+SUM(E18,+I18)</f>
        <v>47574</v>
      </c>
      <c r="E18" s="87">
        <f>+SUM(G18+H18)</f>
        <v>2284</v>
      </c>
      <c r="F18" s="106">
        <f>IF(D18&gt;0,E18/D18*100,"-")</f>
        <v>4.8009416908395348</v>
      </c>
      <c r="G18" s="87">
        <v>2284</v>
      </c>
      <c r="H18" s="87">
        <v>0</v>
      </c>
      <c r="I18" s="87">
        <f>+SUM(K18,+M18,O18+P18)</f>
        <v>45290</v>
      </c>
      <c r="J18" s="88">
        <f>IF(D18&gt;0,I18/D18*100,"-")</f>
        <v>95.199058309160463</v>
      </c>
      <c r="K18" s="87">
        <v>41319</v>
      </c>
      <c r="L18" s="88">
        <f>IF(D18&gt;0,K18/D18*100,"-")</f>
        <v>86.852062050699956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3971</v>
      </c>
      <c r="Q18" s="87">
        <v>1621</v>
      </c>
      <c r="R18" s="87">
        <v>2350</v>
      </c>
      <c r="S18" s="87">
        <v>0</v>
      </c>
      <c r="T18" s="88">
        <f>IF(D18&gt;0,P18/D18*100,"-")</f>
        <v>8.3469962584605035</v>
      </c>
      <c r="U18" s="87">
        <v>414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48</v>
      </c>
      <c r="B19" s="86" t="s">
        <v>284</v>
      </c>
      <c r="C19" s="85" t="s">
        <v>285</v>
      </c>
      <c r="D19" s="87">
        <f>+SUM(E19,+I19)</f>
        <v>13660</v>
      </c>
      <c r="E19" s="87">
        <f>+SUM(G19+H19)</f>
        <v>1147</v>
      </c>
      <c r="F19" s="106">
        <f>IF(D19&gt;0,E19/D19*100,"-")</f>
        <v>8.3967789165446565</v>
      </c>
      <c r="G19" s="87">
        <v>1147</v>
      </c>
      <c r="H19" s="87">
        <v>0</v>
      </c>
      <c r="I19" s="87">
        <f>+SUM(K19,+M19,O19+P19)</f>
        <v>12513</v>
      </c>
      <c r="J19" s="88">
        <f>IF(D19&gt;0,I19/D19*100,"-")</f>
        <v>91.603221083455338</v>
      </c>
      <c r="K19" s="87">
        <v>4693</v>
      </c>
      <c r="L19" s="88">
        <f>IF(D19&gt;0,K19/D19*100,"-")</f>
        <v>34.355783308931187</v>
      </c>
      <c r="M19" s="87">
        <v>0</v>
      </c>
      <c r="N19" s="88">
        <f>IF(D19&gt;0,M19/D19*100,"-")</f>
        <v>0</v>
      </c>
      <c r="O19" s="87">
        <v>838</v>
      </c>
      <c r="P19" s="87">
        <f>SUM(Q19:S19)</f>
        <v>6982</v>
      </c>
      <c r="Q19" s="87">
        <v>1469</v>
      </c>
      <c r="R19" s="87">
        <v>5513</v>
      </c>
      <c r="S19" s="87">
        <v>0</v>
      </c>
      <c r="T19" s="88">
        <f>IF(D19&gt;0,P19/D19*100,"-")</f>
        <v>51.112737920937043</v>
      </c>
      <c r="U19" s="87">
        <v>114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48</v>
      </c>
      <c r="B20" s="86" t="s">
        <v>286</v>
      </c>
      <c r="C20" s="85" t="s">
        <v>287</v>
      </c>
      <c r="D20" s="87">
        <f>+SUM(E20,+I20)</f>
        <v>29155</v>
      </c>
      <c r="E20" s="87">
        <f>+SUM(G20+H20)</f>
        <v>2995</v>
      </c>
      <c r="F20" s="106">
        <f>IF(D20&gt;0,E20/D20*100,"-")</f>
        <v>10.272680500771738</v>
      </c>
      <c r="G20" s="87">
        <v>2995</v>
      </c>
      <c r="H20" s="87">
        <v>0</v>
      </c>
      <c r="I20" s="87">
        <f>+SUM(K20,+M20,O20+P20)</f>
        <v>26160</v>
      </c>
      <c r="J20" s="88">
        <f>IF(D20&gt;0,I20/D20*100,"-")</f>
        <v>89.727319499228258</v>
      </c>
      <c r="K20" s="87">
        <v>17924</v>
      </c>
      <c r="L20" s="88">
        <f>IF(D20&gt;0,K20/D20*100,"-")</f>
        <v>61.478305607957473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8236</v>
      </c>
      <c r="Q20" s="87">
        <v>2797</v>
      </c>
      <c r="R20" s="87">
        <v>5439</v>
      </c>
      <c r="S20" s="87">
        <v>0</v>
      </c>
      <c r="T20" s="88">
        <f>IF(D20&gt;0,P20/D20*100,"-")</f>
        <v>28.249013891270796</v>
      </c>
      <c r="U20" s="87">
        <v>317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48</v>
      </c>
      <c r="B21" s="86" t="s">
        <v>288</v>
      </c>
      <c r="C21" s="85" t="s">
        <v>289</v>
      </c>
      <c r="D21" s="87">
        <f>+SUM(E21,+I21)</f>
        <v>13032</v>
      </c>
      <c r="E21" s="87">
        <f>+SUM(G21+H21)</f>
        <v>356</v>
      </c>
      <c r="F21" s="106">
        <f>IF(D21&gt;0,E21/D21*100,"-")</f>
        <v>2.7317372621240024</v>
      </c>
      <c r="G21" s="87">
        <v>356</v>
      </c>
      <c r="H21" s="87">
        <v>0</v>
      </c>
      <c r="I21" s="87">
        <f>+SUM(K21,+M21,O21+P21)</f>
        <v>12676</v>
      </c>
      <c r="J21" s="88">
        <f>IF(D21&gt;0,I21/D21*100,"-")</f>
        <v>97.268262737876</v>
      </c>
      <c r="K21" s="87">
        <v>11415</v>
      </c>
      <c r="L21" s="88">
        <f>IF(D21&gt;0,K21/D21*100,"-")</f>
        <v>87.592081031307558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1261</v>
      </c>
      <c r="Q21" s="87">
        <v>894</v>
      </c>
      <c r="R21" s="87">
        <v>367</v>
      </c>
      <c r="S21" s="87">
        <v>0</v>
      </c>
      <c r="T21" s="88">
        <f>IF(D21&gt;0,P21/D21*100,"-")</f>
        <v>9.6761817065684479</v>
      </c>
      <c r="U21" s="87">
        <v>73</v>
      </c>
      <c r="V21" s="85"/>
      <c r="W21" s="85"/>
      <c r="X21" s="85"/>
      <c r="Y21" s="85" t="s">
        <v>263</v>
      </c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48</v>
      </c>
      <c r="B22" s="86" t="s">
        <v>290</v>
      </c>
      <c r="C22" s="85" t="s">
        <v>291</v>
      </c>
      <c r="D22" s="87">
        <f>+SUM(E22,+I22)</f>
        <v>10461</v>
      </c>
      <c r="E22" s="87">
        <f>+SUM(G22+H22)</f>
        <v>357</v>
      </c>
      <c r="F22" s="106">
        <f>IF(D22&gt;0,E22/D22*100,"-")</f>
        <v>3.4126756524232866</v>
      </c>
      <c r="G22" s="87">
        <v>357</v>
      </c>
      <c r="H22" s="87">
        <v>0</v>
      </c>
      <c r="I22" s="87">
        <f>+SUM(K22,+M22,O22+P22)</f>
        <v>10104</v>
      </c>
      <c r="J22" s="88">
        <f>IF(D22&gt;0,I22/D22*100,"-")</f>
        <v>96.587324347576711</v>
      </c>
      <c r="K22" s="87">
        <v>8345</v>
      </c>
      <c r="L22" s="88">
        <f>IF(D22&gt;0,K22/D22*100,"-")</f>
        <v>79.772488289838449</v>
      </c>
      <c r="M22" s="87">
        <v>0</v>
      </c>
      <c r="N22" s="88">
        <f>IF(D22&gt;0,M22/D22*100,"-")</f>
        <v>0</v>
      </c>
      <c r="O22" s="87">
        <v>1197</v>
      </c>
      <c r="P22" s="87">
        <f>SUM(Q22:S22)</f>
        <v>562</v>
      </c>
      <c r="Q22" s="87">
        <v>548</v>
      </c>
      <c r="R22" s="87">
        <v>14</v>
      </c>
      <c r="S22" s="87">
        <v>0</v>
      </c>
      <c r="T22" s="88">
        <f>IF(D22&gt;0,P22/D22*100,"-")</f>
        <v>5.3723353407895997</v>
      </c>
      <c r="U22" s="87">
        <v>87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48</v>
      </c>
      <c r="B23" s="86" t="s">
        <v>292</v>
      </c>
      <c r="C23" s="85" t="s">
        <v>293</v>
      </c>
      <c r="D23" s="87">
        <f>+SUM(E23,+I23)</f>
        <v>16843</v>
      </c>
      <c r="E23" s="87">
        <f>+SUM(G23+H23)</f>
        <v>120</v>
      </c>
      <c r="F23" s="106">
        <f>IF(D23&gt;0,E23/D23*100,"-")</f>
        <v>0.71246215044825745</v>
      </c>
      <c r="G23" s="87">
        <v>120</v>
      </c>
      <c r="H23" s="87">
        <v>0</v>
      </c>
      <c r="I23" s="87">
        <f>+SUM(K23,+M23,O23+P23)</f>
        <v>16723</v>
      </c>
      <c r="J23" s="88">
        <f>IF(D23&gt;0,I23/D23*100,"-")</f>
        <v>99.28753784955174</v>
      </c>
      <c r="K23" s="87">
        <v>11612</v>
      </c>
      <c r="L23" s="88">
        <f>IF(D23&gt;0,K23/D23*100,"-")</f>
        <v>68.942587425043044</v>
      </c>
      <c r="M23" s="87">
        <v>0</v>
      </c>
      <c r="N23" s="88">
        <f>IF(D23&gt;0,M23/D23*100,"-")</f>
        <v>0</v>
      </c>
      <c r="O23" s="87">
        <v>341</v>
      </c>
      <c r="P23" s="87">
        <f>SUM(Q23:S23)</f>
        <v>4770</v>
      </c>
      <c r="Q23" s="87">
        <v>3277</v>
      </c>
      <c r="R23" s="87">
        <v>1493</v>
      </c>
      <c r="S23" s="87">
        <v>0</v>
      </c>
      <c r="T23" s="88">
        <f>IF(D23&gt;0,P23/D23*100,"-")</f>
        <v>28.320370480318235</v>
      </c>
      <c r="U23" s="87">
        <v>308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48</v>
      </c>
      <c r="B24" s="86" t="s">
        <v>294</v>
      </c>
      <c r="C24" s="85" t="s">
        <v>295</v>
      </c>
      <c r="D24" s="87">
        <f>+SUM(E24,+I24)</f>
        <v>4571</v>
      </c>
      <c r="E24" s="87">
        <f>+SUM(G24+H24)</f>
        <v>419</v>
      </c>
      <c r="F24" s="106">
        <f>IF(D24&gt;0,E24/D24*100,"-")</f>
        <v>9.1664843579085531</v>
      </c>
      <c r="G24" s="87">
        <v>419</v>
      </c>
      <c r="H24" s="87">
        <v>0</v>
      </c>
      <c r="I24" s="87">
        <f>+SUM(K24,+M24,O24+P24)</f>
        <v>4152</v>
      </c>
      <c r="J24" s="88">
        <f>IF(D24&gt;0,I24/D24*100,"-")</f>
        <v>90.833515642091442</v>
      </c>
      <c r="K24" s="87">
        <v>2157</v>
      </c>
      <c r="L24" s="88">
        <f>IF(D24&gt;0,K24/D24*100,"-")</f>
        <v>47.188798949901553</v>
      </c>
      <c r="M24" s="87">
        <v>0</v>
      </c>
      <c r="N24" s="88">
        <f>IF(D24&gt;0,M24/D24*100,"-")</f>
        <v>0</v>
      </c>
      <c r="O24" s="87">
        <v>208</v>
      </c>
      <c r="P24" s="87">
        <f>SUM(Q24:S24)</f>
        <v>1787</v>
      </c>
      <c r="Q24" s="87">
        <v>502</v>
      </c>
      <c r="R24" s="87">
        <v>1285</v>
      </c>
      <c r="S24" s="87">
        <v>0</v>
      </c>
      <c r="T24" s="88">
        <f>IF(D24&gt;0,P24/D24*100,"-")</f>
        <v>39.09429008969591</v>
      </c>
      <c r="U24" s="87">
        <v>62</v>
      </c>
      <c r="V24" s="85" t="s">
        <v>263</v>
      </c>
      <c r="W24" s="85"/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48</v>
      </c>
      <c r="B25" s="86" t="s">
        <v>296</v>
      </c>
      <c r="C25" s="85" t="s">
        <v>297</v>
      </c>
      <c r="D25" s="87">
        <f>+SUM(E25,+I25)</f>
        <v>5836</v>
      </c>
      <c r="E25" s="87">
        <f>+SUM(G25+H25)</f>
        <v>783</v>
      </c>
      <c r="F25" s="106">
        <f>IF(D25&gt;0,E25/D25*100,"-")</f>
        <v>13.416723783413298</v>
      </c>
      <c r="G25" s="87">
        <v>783</v>
      </c>
      <c r="H25" s="87">
        <v>0</v>
      </c>
      <c r="I25" s="87">
        <f>+SUM(K25,+M25,O25+P25)</f>
        <v>5053</v>
      </c>
      <c r="J25" s="88">
        <f>IF(D25&gt;0,I25/D25*100,"-")</f>
        <v>86.583276216586697</v>
      </c>
      <c r="K25" s="87">
        <v>0</v>
      </c>
      <c r="L25" s="88">
        <f>IF(D25&gt;0,K25/D25*100,"-")</f>
        <v>0</v>
      </c>
      <c r="M25" s="87">
        <v>0</v>
      </c>
      <c r="N25" s="88">
        <f>IF(D25&gt;0,M25/D25*100,"-")</f>
        <v>0</v>
      </c>
      <c r="O25" s="87">
        <v>682</v>
      </c>
      <c r="P25" s="87">
        <f>SUM(Q25:S25)</f>
        <v>4371</v>
      </c>
      <c r="Q25" s="87">
        <v>221</v>
      </c>
      <c r="R25" s="87">
        <v>4150</v>
      </c>
      <c r="S25" s="87">
        <v>0</v>
      </c>
      <c r="T25" s="88">
        <f>IF(D25&gt;0,P25/D25*100,"-")</f>
        <v>74.897189856065793</v>
      </c>
      <c r="U25" s="87">
        <v>63</v>
      </c>
      <c r="V25" s="85" t="s">
        <v>263</v>
      </c>
      <c r="W25" s="85"/>
      <c r="X25" s="85"/>
      <c r="Y25" s="85"/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48</v>
      </c>
      <c r="B26" s="86" t="s">
        <v>298</v>
      </c>
      <c r="C26" s="85" t="s">
        <v>299</v>
      </c>
      <c r="D26" s="87">
        <f>+SUM(E26,+I26)</f>
        <v>7105</v>
      </c>
      <c r="E26" s="87">
        <f>+SUM(G26+H26)</f>
        <v>758</v>
      </c>
      <c r="F26" s="106">
        <f>IF(D26&gt;0,E26/D26*100,"-")</f>
        <v>10.668543279380719</v>
      </c>
      <c r="G26" s="87">
        <v>758</v>
      </c>
      <c r="H26" s="87">
        <v>0</v>
      </c>
      <c r="I26" s="87">
        <f>+SUM(K26,+M26,O26+P26)</f>
        <v>6347</v>
      </c>
      <c r="J26" s="88">
        <f>IF(D26&gt;0,I26/D26*100,"-")</f>
        <v>89.331456720619286</v>
      </c>
      <c r="K26" s="87">
        <v>3087</v>
      </c>
      <c r="L26" s="88">
        <f>IF(D26&gt;0,K26/D26*100,"-")</f>
        <v>43.448275862068961</v>
      </c>
      <c r="M26" s="87">
        <v>0</v>
      </c>
      <c r="N26" s="88">
        <f>IF(D26&gt;0,M26/D26*100,"-")</f>
        <v>0</v>
      </c>
      <c r="O26" s="87">
        <v>484</v>
      </c>
      <c r="P26" s="87">
        <f>SUM(Q26:S26)</f>
        <v>2776</v>
      </c>
      <c r="Q26" s="87">
        <v>675</v>
      </c>
      <c r="R26" s="87">
        <v>2101</v>
      </c>
      <c r="S26" s="87">
        <v>0</v>
      </c>
      <c r="T26" s="88">
        <f>IF(D26&gt;0,P26/D26*100,"-")</f>
        <v>39.071076706544687</v>
      </c>
      <c r="U26" s="87">
        <v>130</v>
      </c>
      <c r="V26" s="85" t="s">
        <v>263</v>
      </c>
      <c r="W26" s="85"/>
      <c r="X26" s="85"/>
      <c r="Y26" s="85"/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48</v>
      </c>
      <c r="B27" s="86" t="s">
        <v>300</v>
      </c>
      <c r="C27" s="85" t="s">
        <v>301</v>
      </c>
      <c r="D27" s="87">
        <f>+SUM(E27,+I27)</f>
        <v>6182</v>
      </c>
      <c r="E27" s="87">
        <f>+SUM(G27+H27)</f>
        <v>34</v>
      </c>
      <c r="F27" s="106">
        <f>IF(D27&gt;0,E27/D27*100,"-")</f>
        <v>0.54998382400517631</v>
      </c>
      <c r="G27" s="87">
        <v>34</v>
      </c>
      <c r="H27" s="87">
        <v>0</v>
      </c>
      <c r="I27" s="87">
        <f>+SUM(K27,+M27,O27+P27)</f>
        <v>6148</v>
      </c>
      <c r="J27" s="88">
        <f>IF(D27&gt;0,I27/D27*100,"-")</f>
        <v>99.450016175994833</v>
      </c>
      <c r="K27" s="87">
        <v>3870</v>
      </c>
      <c r="L27" s="88">
        <f>IF(D27&gt;0,K27/D27*100,"-")</f>
        <v>62.601099967648011</v>
      </c>
      <c r="M27" s="87">
        <v>0</v>
      </c>
      <c r="N27" s="88">
        <f>IF(D27&gt;0,M27/D27*100,"-")</f>
        <v>0</v>
      </c>
      <c r="O27" s="87">
        <v>1666</v>
      </c>
      <c r="P27" s="87">
        <f>SUM(Q27:S27)</f>
        <v>612</v>
      </c>
      <c r="Q27" s="87">
        <v>249</v>
      </c>
      <c r="R27" s="87">
        <v>363</v>
      </c>
      <c r="S27" s="87">
        <v>0</v>
      </c>
      <c r="T27" s="88">
        <f>IF(D27&gt;0,P27/D27*100,"-")</f>
        <v>9.8997088320931734</v>
      </c>
      <c r="U27" s="87">
        <v>58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48</v>
      </c>
      <c r="B28" s="86" t="s">
        <v>302</v>
      </c>
      <c r="C28" s="85" t="s">
        <v>303</v>
      </c>
      <c r="D28" s="87">
        <f>+SUM(E28,+I28)</f>
        <v>4652</v>
      </c>
      <c r="E28" s="87">
        <f>+SUM(G28+H28)</f>
        <v>512</v>
      </c>
      <c r="F28" s="106">
        <f>IF(D28&gt;0,E28/D28*100,"-")</f>
        <v>11.006018916595012</v>
      </c>
      <c r="G28" s="87">
        <v>512</v>
      </c>
      <c r="H28" s="87">
        <v>0</v>
      </c>
      <c r="I28" s="87">
        <f>+SUM(K28,+M28,O28+P28)</f>
        <v>4140</v>
      </c>
      <c r="J28" s="88">
        <f>IF(D28&gt;0,I28/D28*100,"-")</f>
        <v>88.993981083404989</v>
      </c>
      <c r="K28" s="87">
        <v>1683</v>
      </c>
      <c r="L28" s="88">
        <f>IF(D28&gt;0,K28/D28*100,"-")</f>
        <v>36.17798796216681</v>
      </c>
      <c r="M28" s="87">
        <v>0</v>
      </c>
      <c r="N28" s="88">
        <f>IF(D28&gt;0,M28/D28*100,"-")</f>
        <v>0</v>
      </c>
      <c r="O28" s="87">
        <v>906</v>
      </c>
      <c r="P28" s="87">
        <f>SUM(Q28:S28)</f>
        <v>1551</v>
      </c>
      <c r="Q28" s="87">
        <v>171</v>
      </c>
      <c r="R28" s="87">
        <v>1380</v>
      </c>
      <c r="S28" s="87">
        <v>0</v>
      </c>
      <c r="T28" s="88">
        <f>IF(D28&gt;0,P28/D28*100,"-")</f>
        <v>33.340498710232161</v>
      </c>
      <c r="U28" s="87">
        <v>60</v>
      </c>
      <c r="V28" s="85"/>
      <c r="W28" s="85"/>
      <c r="X28" s="85"/>
      <c r="Y28" s="85" t="s">
        <v>263</v>
      </c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48</v>
      </c>
      <c r="B29" s="86" t="s">
        <v>304</v>
      </c>
      <c r="C29" s="85" t="s">
        <v>305</v>
      </c>
      <c r="D29" s="87">
        <f>+SUM(E29,+I29)</f>
        <v>7412</v>
      </c>
      <c r="E29" s="87">
        <f>+SUM(G29+H29)</f>
        <v>1696</v>
      </c>
      <c r="F29" s="106">
        <f>IF(D29&gt;0,E29/D29*100,"-")</f>
        <v>22.881813275769023</v>
      </c>
      <c r="G29" s="87">
        <v>1696</v>
      </c>
      <c r="H29" s="87">
        <v>0</v>
      </c>
      <c r="I29" s="87">
        <f>+SUM(K29,+M29,O29+P29)</f>
        <v>5716</v>
      </c>
      <c r="J29" s="88">
        <f>IF(D29&gt;0,I29/D29*100,"-")</f>
        <v>77.118186724230981</v>
      </c>
      <c r="K29" s="87">
        <v>2285</v>
      </c>
      <c r="L29" s="88">
        <f>IF(D29&gt;0,K29/D29*100,"-")</f>
        <v>30.828386400431736</v>
      </c>
      <c r="M29" s="87">
        <v>0</v>
      </c>
      <c r="N29" s="88">
        <f>IF(D29&gt;0,M29/D29*100,"-")</f>
        <v>0</v>
      </c>
      <c r="O29" s="87">
        <v>279</v>
      </c>
      <c r="P29" s="87">
        <f>SUM(Q29:S29)</f>
        <v>3152</v>
      </c>
      <c r="Q29" s="87">
        <v>415</v>
      </c>
      <c r="R29" s="87">
        <v>2737</v>
      </c>
      <c r="S29" s="87">
        <v>0</v>
      </c>
      <c r="T29" s="88">
        <f>IF(D29&gt;0,P29/D29*100,"-")</f>
        <v>42.525634106853751</v>
      </c>
      <c r="U29" s="87">
        <v>123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48</v>
      </c>
      <c r="B30" s="86" t="s">
        <v>306</v>
      </c>
      <c r="C30" s="85" t="s">
        <v>307</v>
      </c>
      <c r="D30" s="87">
        <f>+SUM(E30,+I30)</f>
        <v>4655</v>
      </c>
      <c r="E30" s="87">
        <f>+SUM(G30+H30)</f>
        <v>320</v>
      </c>
      <c r="F30" s="106">
        <f>IF(D30&gt;0,E30/D30*100,"-")</f>
        <v>6.8743286788399569</v>
      </c>
      <c r="G30" s="87">
        <v>320</v>
      </c>
      <c r="H30" s="87">
        <v>0</v>
      </c>
      <c r="I30" s="87">
        <f>+SUM(K30,+M30,O30+P30)</f>
        <v>4335</v>
      </c>
      <c r="J30" s="88">
        <f>IF(D30&gt;0,I30/D30*100,"-")</f>
        <v>93.125671321160041</v>
      </c>
      <c r="K30" s="87">
        <v>2041</v>
      </c>
      <c r="L30" s="88">
        <f>IF(D30&gt;0,K30/D30*100,"-")</f>
        <v>43.845327604726101</v>
      </c>
      <c r="M30" s="87">
        <v>0</v>
      </c>
      <c r="N30" s="88">
        <f>IF(D30&gt;0,M30/D30*100,"-")</f>
        <v>0</v>
      </c>
      <c r="O30" s="87">
        <v>1930</v>
      </c>
      <c r="P30" s="87">
        <f>SUM(Q30:S30)</f>
        <v>364</v>
      </c>
      <c r="Q30" s="87">
        <v>137</v>
      </c>
      <c r="R30" s="87">
        <v>227</v>
      </c>
      <c r="S30" s="87">
        <v>0</v>
      </c>
      <c r="T30" s="88">
        <f>IF(D30&gt;0,P30/D30*100,"-")</f>
        <v>7.8195488721804516</v>
      </c>
      <c r="U30" s="87">
        <v>38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48</v>
      </c>
      <c r="B31" s="86" t="s">
        <v>308</v>
      </c>
      <c r="C31" s="85" t="s">
        <v>309</v>
      </c>
      <c r="D31" s="87">
        <f>+SUM(E31,+I31)</f>
        <v>6422</v>
      </c>
      <c r="E31" s="87">
        <f>+SUM(G31+H31)</f>
        <v>1877</v>
      </c>
      <c r="F31" s="106">
        <f>IF(D31&gt;0,E31/D31*100,"-")</f>
        <v>29.227654936156959</v>
      </c>
      <c r="G31" s="87">
        <v>1877</v>
      </c>
      <c r="H31" s="87">
        <v>0</v>
      </c>
      <c r="I31" s="87">
        <f>+SUM(K31,+M31,O31+P31)</f>
        <v>4545</v>
      </c>
      <c r="J31" s="88">
        <f>IF(D31&gt;0,I31/D31*100,"-")</f>
        <v>70.772345063843034</v>
      </c>
      <c r="K31" s="87">
        <v>1144</v>
      </c>
      <c r="L31" s="88">
        <f>IF(D31&gt;0,K31/D31*100,"-")</f>
        <v>17.813765182186234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3401</v>
      </c>
      <c r="Q31" s="87">
        <v>442</v>
      </c>
      <c r="R31" s="87">
        <v>2959</v>
      </c>
      <c r="S31" s="87">
        <v>0</v>
      </c>
      <c r="T31" s="88">
        <f>IF(D31&gt;0,P31/D31*100,"-")</f>
        <v>52.95857988165681</v>
      </c>
      <c r="U31" s="87">
        <v>33</v>
      </c>
      <c r="V31" s="85" t="s">
        <v>263</v>
      </c>
      <c r="W31" s="85"/>
      <c r="X31" s="85"/>
      <c r="Y31" s="85"/>
      <c r="Z31" s="85"/>
      <c r="AA31" s="85" t="s">
        <v>263</v>
      </c>
      <c r="AB31" s="85"/>
      <c r="AC31" s="85"/>
      <c r="AD31" s="184" t="s">
        <v>262</v>
      </c>
    </row>
    <row r="32" spans="1:30" ht="13.5" customHeight="1">
      <c r="A32" s="85" t="s">
        <v>48</v>
      </c>
      <c r="B32" s="86" t="s">
        <v>310</v>
      </c>
      <c r="C32" s="85" t="s">
        <v>311</v>
      </c>
      <c r="D32" s="87">
        <f>+SUM(E32,+I32)</f>
        <v>2769</v>
      </c>
      <c r="E32" s="87">
        <f>+SUM(G32+H32)</f>
        <v>271</v>
      </c>
      <c r="F32" s="106">
        <f>IF(D32&gt;0,E32/D32*100,"-")</f>
        <v>9.7869266883351393</v>
      </c>
      <c r="G32" s="87">
        <v>271</v>
      </c>
      <c r="H32" s="87">
        <v>0</v>
      </c>
      <c r="I32" s="87">
        <f>+SUM(K32,+M32,O32+P32)</f>
        <v>2498</v>
      </c>
      <c r="J32" s="88">
        <f>IF(D32&gt;0,I32/D32*100,"-")</f>
        <v>90.213073311664857</v>
      </c>
      <c r="K32" s="87">
        <v>1408</v>
      </c>
      <c r="L32" s="88">
        <f>IF(D32&gt;0,K32/D32*100,"-")</f>
        <v>50.848681834597329</v>
      </c>
      <c r="M32" s="87">
        <v>0</v>
      </c>
      <c r="N32" s="88">
        <f>IF(D32&gt;0,M32/D32*100,"-")</f>
        <v>0</v>
      </c>
      <c r="O32" s="87">
        <v>0</v>
      </c>
      <c r="P32" s="87">
        <f>SUM(Q32:S32)</f>
        <v>1090</v>
      </c>
      <c r="Q32" s="87">
        <v>325</v>
      </c>
      <c r="R32" s="87">
        <v>765</v>
      </c>
      <c r="S32" s="87">
        <v>0</v>
      </c>
      <c r="T32" s="88">
        <f>IF(D32&gt;0,P32/D32*100,"-")</f>
        <v>39.364391477067535</v>
      </c>
      <c r="U32" s="87">
        <v>19</v>
      </c>
      <c r="V32" s="85"/>
      <c r="W32" s="85"/>
      <c r="X32" s="85"/>
      <c r="Y32" s="85" t="s">
        <v>263</v>
      </c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48</v>
      </c>
      <c r="B33" s="86" t="s">
        <v>312</v>
      </c>
      <c r="C33" s="85" t="s">
        <v>313</v>
      </c>
      <c r="D33" s="87">
        <f>+SUM(E33,+I33)</f>
        <v>3682</v>
      </c>
      <c r="E33" s="87">
        <f>+SUM(G33+H33)</f>
        <v>607</v>
      </c>
      <c r="F33" s="106">
        <f>IF(D33&gt;0,E33/D33*100,"-")</f>
        <v>16.48560564910375</v>
      </c>
      <c r="G33" s="87">
        <v>607</v>
      </c>
      <c r="H33" s="87">
        <v>0</v>
      </c>
      <c r="I33" s="87">
        <f>+SUM(K33,+M33,O33+P33)</f>
        <v>3075</v>
      </c>
      <c r="J33" s="88">
        <f>IF(D33&gt;0,I33/D33*100,"-")</f>
        <v>83.514394350896254</v>
      </c>
      <c r="K33" s="87">
        <v>0</v>
      </c>
      <c r="L33" s="88">
        <f>IF(D33&gt;0,K33/D33*100,"-")</f>
        <v>0</v>
      </c>
      <c r="M33" s="87">
        <v>0</v>
      </c>
      <c r="N33" s="88">
        <f>IF(D33&gt;0,M33/D33*100,"-")</f>
        <v>0</v>
      </c>
      <c r="O33" s="87">
        <v>1221</v>
      </c>
      <c r="P33" s="87">
        <f>SUM(Q33:S33)</f>
        <v>1854</v>
      </c>
      <c r="Q33" s="87">
        <v>688</v>
      </c>
      <c r="R33" s="87">
        <v>1166</v>
      </c>
      <c r="S33" s="87">
        <v>0</v>
      </c>
      <c r="T33" s="88">
        <f>IF(D33&gt;0,P33/D33*100,"-")</f>
        <v>50.353068984247699</v>
      </c>
      <c r="U33" s="87">
        <v>26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48</v>
      </c>
      <c r="B34" s="86" t="s">
        <v>314</v>
      </c>
      <c r="C34" s="85" t="s">
        <v>315</v>
      </c>
      <c r="D34" s="87">
        <f>+SUM(E34,+I34)</f>
        <v>3883</v>
      </c>
      <c r="E34" s="87">
        <f>+SUM(G34+H34)</f>
        <v>610</v>
      </c>
      <c r="F34" s="106">
        <f>IF(D34&gt;0,E34/D34*100,"-")</f>
        <v>15.709502961627608</v>
      </c>
      <c r="G34" s="87">
        <v>610</v>
      </c>
      <c r="H34" s="87">
        <v>0</v>
      </c>
      <c r="I34" s="87">
        <f>+SUM(K34,+M34,O34+P34)</f>
        <v>3273</v>
      </c>
      <c r="J34" s="88">
        <f>IF(D34&gt;0,I34/D34*100,"-")</f>
        <v>84.290497038372393</v>
      </c>
      <c r="K34" s="87">
        <v>467</v>
      </c>
      <c r="L34" s="88">
        <f>IF(D34&gt;0,K34/D34*100,"-")</f>
        <v>12.026783414885397</v>
      </c>
      <c r="M34" s="87">
        <v>0</v>
      </c>
      <c r="N34" s="88">
        <f>IF(D34&gt;0,M34/D34*100,"-")</f>
        <v>0</v>
      </c>
      <c r="O34" s="87">
        <v>1284</v>
      </c>
      <c r="P34" s="87">
        <f>SUM(Q34:S34)</f>
        <v>1522</v>
      </c>
      <c r="Q34" s="87">
        <v>565</v>
      </c>
      <c r="R34" s="87">
        <v>957</v>
      </c>
      <c r="S34" s="87">
        <v>0</v>
      </c>
      <c r="T34" s="88">
        <f>IF(D34&gt;0,P34/D34*100,"-")</f>
        <v>39.196497553438064</v>
      </c>
      <c r="U34" s="87">
        <v>64</v>
      </c>
      <c r="V34" s="85"/>
      <c r="W34" s="85"/>
      <c r="X34" s="85"/>
      <c r="Y34" s="85" t="s">
        <v>263</v>
      </c>
      <c r="Z34" s="85"/>
      <c r="AA34" s="85"/>
      <c r="AB34" s="85"/>
      <c r="AC34" s="85" t="s">
        <v>263</v>
      </c>
      <c r="AD34" s="184" t="s">
        <v>262</v>
      </c>
    </row>
    <row r="35" spans="1:30" ht="13.5" customHeight="1">
      <c r="A35" s="85" t="s">
        <v>48</v>
      </c>
      <c r="B35" s="86" t="s">
        <v>316</v>
      </c>
      <c r="C35" s="85" t="s">
        <v>317</v>
      </c>
      <c r="D35" s="87">
        <f>+SUM(E35,+I35)</f>
        <v>21379</v>
      </c>
      <c r="E35" s="87">
        <f>+SUM(G35+H35)</f>
        <v>1399</v>
      </c>
      <c r="F35" s="106">
        <f>IF(D35&gt;0,E35/D35*100,"-")</f>
        <v>6.543804668132279</v>
      </c>
      <c r="G35" s="87">
        <v>1399</v>
      </c>
      <c r="H35" s="87">
        <v>0</v>
      </c>
      <c r="I35" s="87">
        <f>+SUM(K35,+M35,O35+P35)</f>
        <v>19980</v>
      </c>
      <c r="J35" s="88">
        <f>IF(D35&gt;0,I35/D35*100,"-")</f>
        <v>93.456195331867718</v>
      </c>
      <c r="K35" s="87">
        <v>15159</v>
      </c>
      <c r="L35" s="88">
        <f>IF(D35&gt;0,K35/D35*100,"-")</f>
        <v>70.906029281070204</v>
      </c>
      <c r="M35" s="87">
        <v>0</v>
      </c>
      <c r="N35" s="88">
        <f>IF(D35&gt;0,M35/D35*100,"-")</f>
        <v>0</v>
      </c>
      <c r="O35" s="87">
        <v>708</v>
      </c>
      <c r="P35" s="87">
        <f>SUM(Q35:S35)</f>
        <v>4113</v>
      </c>
      <c r="Q35" s="87">
        <v>1378</v>
      </c>
      <c r="R35" s="87">
        <v>2735</v>
      </c>
      <c r="S35" s="87">
        <v>0</v>
      </c>
      <c r="T35" s="88">
        <f>IF(D35&gt;0,P35/D35*100,"-")</f>
        <v>19.238505075073668</v>
      </c>
      <c r="U35" s="87">
        <v>228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48</v>
      </c>
      <c r="B36" s="86" t="s">
        <v>318</v>
      </c>
      <c r="C36" s="85" t="s">
        <v>319</v>
      </c>
      <c r="D36" s="87">
        <f>+SUM(E36,+I36)</f>
        <v>13475</v>
      </c>
      <c r="E36" s="87">
        <f>+SUM(G36+H36)</f>
        <v>2080</v>
      </c>
      <c r="F36" s="106">
        <f>IF(D36&gt;0,E36/D36*100,"-")</f>
        <v>15.435992578849723</v>
      </c>
      <c r="G36" s="87">
        <v>2080</v>
      </c>
      <c r="H36" s="87">
        <v>0</v>
      </c>
      <c r="I36" s="87">
        <f>+SUM(K36,+M36,O36+P36)</f>
        <v>11395</v>
      </c>
      <c r="J36" s="88">
        <f>IF(D36&gt;0,I36/D36*100,"-")</f>
        <v>84.564007421150279</v>
      </c>
      <c r="K36" s="87">
        <v>4459</v>
      </c>
      <c r="L36" s="88">
        <f>IF(D36&gt;0,K36/D36*100,"-")</f>
        <v>33.090909090909093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6936</v>
      </c>
      <c r="Q36" s="87">
        <v>1474</v>
      </c>
      <c r="R36" s="87">
        <v>5462</v>
      </c>
      <c r="S36" s="87">
        <v>0</v>
      </c>
      <c r="T36" s="88">
        <f>IF(D36&gt;0,P36/D36*100,"-")</f>
        <v>51.473098330241186</v>
      </c>
      <c r="U36" s="87">
        <v>95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48</v>
      </c>
      <c r="B37" s="86" t="s">
        <v>320</v>
      </c>
      <c r="C37" s="85" t="s">
        <v>321</v>
      </c>
      <c r="D37" s="87">
        <f>+SUM(E37,+I37)</f>
        <v>6593</v>
      </c>
      <c r="E37" s="87">
        <f>+SUM(G37+H37)</f>
        <v>697</v>
      </c>
      <c r="F37" s="106">
        <f>IF(D37&gt;0,E37/D37*100,"-")</f>
        <v>10.571818595480055</v>
      </c>
      <c r="G37" s="87">
        <v>697</v>
      </c>
      <c r="H37" s="87">
        <v>0</v>
      </c>
      <c r="I37" s="87">
        <f>+SUM(K37,+M37,O37+P37)</f>
        <v>5896</v>
      </c>
      <c r="J37" s="88">
        <f>IF(D37&gt;0,I37/D37*100,"-")</f>
        <v>89.428181404519947</v>
      </c>
      <c r="K37" s="87">
        <v>3972</v>
      </c>
      <c r="L37" s="88">
        <f>IF(D37&gt;0,K37/D37*100,"-")</f>
        <v>60.2457151524344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1924</v>
      </c>
      <c r="Q37" s="87">
        <v>653</v>
      </c>
      <c r="R37" s="87">
        <v>1271</v>
      </c>
      <c r="S37" s="87">
        <v>0</v>
      </c>
      <c r="T37" s="88">
        <f>IF(D37&gt;0,P37/D37*100,"-")</f>
        <v>29.182466252085543</v>
      </c>
      <c r="U37" s="87">
        <v>58</v>
      </c>
      <c r="V37" s="85" t="s">
        <v>263</v>
      </c>
      <c r="W37" s="85"/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48</v>
      </c>
      <c r="B38" s="86" t="s">
        <v>322</v>
      </c>
      <c r="C38" s="85" t="s">
        <v>323</v>
      </c>
      <c r="D38" s="87">
        <f>+SUM(E38,+I38)</f>
        <v>12298</v>
      </c>
      <c r="E38" s="87">
        <f>+SUM(G38+H38)</f>
        <v>1166</v>
      </c>
      <c r="F38" s="106">
        <f>IF(D38&gt;0,E38/D38*100,"-")</f>
        <v>9.4812164579606435</v>
      </c>
      <c r="G38" s="87">
        <v>1166</v>
      </c>
      <c r="H38" s="87">
        <v>0</v>
      </c>
      <c r="I38" s="87">
        <f>+SUM(K38,+M38,O38+P38)</f>
        <v>11132</v>
      </c>
      <c r="J38" s="88">
        <f>IF(D38&gt;0,I38/D38*100,"-")</f>
        <v>90.518783542039358</v>
      </c>
      <c r="K38" s="87">
        <v>7747</v>
      </c>
      <c r="L38" s="88">
        <f>IF(D38&gt;0,K38/D38*100,"-")</f>
        <v>62.993982761424625</v>
      </c>
      <c r="M38" s="87">
        <v>0</v>
      </c>
      <c r="N38" s="88">
        <f>IF(D38&gt;0,M38/D38*100,"-")</f>
        <v>0</v>
      </c>
      <c r="O38" s="87">
        <v>325</v>
      </c>
      <c r="P38" s="87">
        <f>SUM(Q38:S38)</f>
        <v>3060</v>
      </c>
      <c r="Q38" s="87">
        <v>673</v>
      </c>
      <c r="R38" s="87">
        <v>2387</v>
      </c>
      <c r="S38" s="87">
        <v>0</v>
      </c>
      <c r="T38" s="88">
        <f>IF(D38&gt;0,P38/D38*100,"-")</f>
        <v>24.882094649536509</v>
      </c>
      <c r="U38" s="87">
        <v>165</v>
      </c>
      <c r="V38" s="85"/>
      <c r="W38" s="85"/>
      <c r="X38" s="85"/>
      <c r="Y38" s="85" t="s">
        <v>263</v>
      </c>
      <c r="Z38" s="85"/>
      <c r="AA38" s="85"/>
      <c r="AB38" s="85"/>
      <c r="AC38" s="85" t="s">
        <v>263</v>
      </c>
      <c r="AD38" s="184" t="s">
        <v>262</v>
      </c>
    </row>
    <row r="39" spans="1:30" ht="13.5" customHeight="1">
      <c r="A39" s="85" t="s">
        <v>48</v>
      </c>
      <c r="B39" s="86" t="s">
        <v>324</v>
      </c>
      <c r="C39" s="85" t="s">
        <v>325</v>
      </c>
      <c r="D39" s="87">
        <f>+SUM(E39,+I39)</f>
        <v>6257</v>
      </c>
      <c r="E39" s="87">
        <f>+SUM(G39+H39)</f>
        <v>502</v>
      </c>
      <c r="F39" s="106">
        <f>IF(D39&gt;0,E39/D39*100,"-")</f>
        <v>8.0230142240690423</v>
      </c>
      <c r="G39" s="87">
        <v>502</v>
      </c>
      <c r="H39" s="87">
        <v>0</v>
      </c>
      <c r="I39" s="87">
        <f>+SUM(K39,+M39,O39+P39)</f>
        <v>5755</v>
      </c>
      <c r="J39" s="88">
        <f>IF(D39&gt;0,I39/D39*100,"-")</f>
        <v>91.976985775930956</v>
      </c>
      <c r="K39" s="87">
        <v>0</v>
      </c>
      <c r="L39" s="88">
        <f>IF(D39&gt;0,K39/D39*100,"-")</f>
        <v>0</v>
      </c>
      <c r="M39" s="87">
        <v>0</v>
      </c>
      <c r="N39" s="88">
        <f>IF(D39&gt;0,M39/D39*100,"-")</f>
        <v>0</v>
      </c>
      <c r="O39" s="87">
        <v>4508</v>
      </c>
      <c r="P39" s="87">
        <f>SUM(Q39:S39)</f>
        <v>1247</v>
      </c>
      <c r="Q39" s="87">
        <v>193</v>
      </c>
      <c r="R39" s="87">
        <v>1054</v>
      </c>
      <c r="S39" s="87">
        <v>0</v>
      </c>
      <c r="T39" s="88">
        <f>IF(D39&gt;0,P39/D39*100,"-")</f>
        <v>19.929678759789034</v>
      </c>
      <c r="U39" s="87">
        <v>42</v>
      </c>
      <c r="V39" s="85" t="s">
        <v>263</v>
      </c>
      <c r="W39" s="85"/>
      <c r="X39" s="85"/>
      <c r="Y39" s="85"/>
      <c r="Z39" s="85" t="s">
        <v>263</v>
      </c>
      <c r="AA39" s="85"/>
      <c r="AB39" s="85"/>
      <c r="AC39" s="85"/>
      <c r="AD39" s="184" t="s">
        <v>262</v>
      </c>
    </row>
    <row r="40" spans="1:30" ht="13.5" customHeight="1">
      <c r="A40" s="85" t="s">
        <v>48</v>
      </c>
      <c r="B40" s="86" t="s">
        <v>326</v>
      </c>
      <c r="C40" s="85" t="s">
        <v>327</v>
      </c>
      <c r="D40" s="87">
        <f>+SUM(E40,+I40)</f>
        <v>7012</v>
      </c>
      <c r="E40" s="87">
        <f>+SUM(G40+H40)</f>
        <v>133</v>
      </c>
      <c r="F40" s="106">
        <f>IF(D40&gt;0,E40/D40*100,"-")</f>
        <v>1.8967484312606961</v>
      </c>
      <c r="G40" s="87">
        <v>133</v>
      </c>
      <c r="H40" s="87">
        <v>0</v>
      </c>
      <c r="I40" s="87">
        <f>+SUM(K40,+M40,O40+P40)</f>
        <v>6879</v>
      </c>
      <c r="J40" s="88">
        <f>IF(D40&gt;0,I40/D40*100,"-")</f>
        <v>98.103251568739296</v>
      </c>
      <c r="K40" s="87">
        <v>4245</v>
      </c>
      <c r="L40" s="88">
        <f>IF(D40&gt;0,K40/D40*100,"-")</f>
        <v>60.53907586993725</v>
      </c>
      <c r="M40" s="87">
        <v>0</v>
      </c>
      <c r="N40" s="88">
        <f>IF(D40&gt;0,M40/D40*100,"-")</f>
        <v>0</v>
      </c>
      <c r="O40" s="87">
        <v>2372</v>
      </c>
      <c r="P40" s="87">
        <f>SUM(Q40:S40)</f>
        <v>262</v>
      </c>
      <c r="Q40" s="87">
        <v>241</v>
      </c>
      <c r="R40" s="87">
        <v>21</v>
      </c>
      <c r="S40" s="87">
        <v>0</v>
      </c>
      <c r="T40" s="88">
        <f>IF(D40&gt;0,P40/D40*100,"-")</f>
        <v>3.736451796919567</v>
      </c>
      <c r="U40" s="87">
        <v>37</v>
      </c>
      <c r="V40" s="85"/>
      <c r="W40" s="85"/>
      <c r="X40" s="85"/>
      <c r="Y40" s="85" t="s">
        <v>263</v>
      </c>
      <c r="Z40" s="85"/>
      <c r="AA40" s="85"/>
      <c r="AB40" s="85"/>
      <c r="AC40" s="85" t="s">
        <v>263</v>
      </c>
      <c r="AD40" s="184" t="s">
        <v>262</v>
      </c>
    </row>
    <row r="41" spans="1:30" ht="13.5" customHeight="1">
      <c r="A41" s="85" t="s">
        <v>48</v>
      </c>
      <c r="B41" s="86" t="s">
        <v>328</v>
      </c>
      <c r="C41" s="85" t="s">
        <v>329</v>
      </c>
      <c r="D41" s="87">
        <f>+SUM(E41,+I41)</f>
        <v>19204</v>
      </c>
      <c r="E41" s="87">
        <f>+SUM(G41+H41)</f>
        <v>647</v>
      </c>
      <c r="F41" s="106">
        <f>IF(D41&gt;0,E41/D41*100,"-")</f>
        <v>3.3690897729639659</v>
      </c>
      <c r="G41" s="87">
        <v>647</v>
      </c>
      <c r="H41" s="87">
        <v>0</v>
      </c>
      <c r="I41" s="87">
        <f>+SUM(K41,+M41,O41+P41)</f>
        <v>18557</v>
      </c>
      <c r="J41" s="88">
        <f>IF(D41&gt;0,I41/D41*100,"-")</f>
        <v>96.63091022703604</v>
      </c>
      <c r="K41" s="87">
        <v>13751</v>
      </c>
      <c r="L41" s="88">
        <f>IF(D41&gt;0,K41/D41*100,"-")</f>
        <v>71.604873984586547</v>
      </c>
      <c r="M41" s="87">
        <v>0</v>
      </c>
      <c r="N41" s="88">
        <f>IF(D41&gt;0,M41/D41*100,"-")</f>
        <v>0</v>
      </c>
      <c r="O41" s="87">
        <v>3520</v>
      </c>
      <c r="P41" s="87">
        <f>SUM(Q41:S41)</f>
        <v>1286</v>
      </c>
      <c r="Q41" s="87">
        <v>962</v>
      </c>
      <c r="R41" s="87">
        <v>324</v>
      </c>
      <c r="S41" s="87">
        <v>0</v>
      </c>
      <c r="T41" s="88">
        <f>IF(D41&gt;0,P41/D41*100,"-")</f>
        <v>6.6965215580087483</v>
      </c>
      <c r="U41" s="87">
        <v>153</v>
      </c>
      <c r="V41" s="85"/>
      <c r="W41" s="85"/>
      <c r="X41" s="85"/>
      <c r="Y41" s="85" t="s">
        <v>263</v>
      </c>
      <c r="Z41" s="85"/>
      <c r="AA41" s="85"/>
      <c r="AB41" s="85"/>
      <c r="AC41" s="85" t="s">
        <v>263</v>
      </c>
      <c r="AD41" s="184" t="s">
        <v>262</v>
      </c>
    </row>
    <row r="42" spans="1:30" ht="13.5" customHeight="1">
      <c r="A42" s="85" t="s">
        <v>48</v>
      </c>
      <c r="B42" s="86" t="s">
        <v>330</v>
      </c>
      <c r="C42" s="85" t="s">
        <v>331</v>
      </c>
      <c r="D42" s="87">
        <f>+SUM(E42,+I42)</f>
        <v>12208</v>
      </c>
      <c r="E42" s="87">
        <f>+SUM(G42+H42)</f>
        <v>900</v>
      </c>
      <c r="F42" s="106">
        <f>IF(D42&gt;0,E42/D42*100,"-")</f>
        <v>7.3722149410222801</v>
      </c>
      <c r="G42" s="87">
        <v>900</v>
      </c>
      <c r="H42" s="87">
        <v>0</v>
      </c>
      <c r="I42" s="87">
        <f>+SUM(K42,+M42,O42+P42)</f>
        <v>11308</v>
      </c>
      <c r="J42" s="88">
        <f>IF(D42&gt;0,I42/D42*100,"-")</f>
        <v>92.627785058977722</v>
      </c>
      <c r="K42" s="87">
        <v>7993</v>
      </c>
      <c r="L42" s="88">
        <f>IF(D42&gt;0,K42/D42*100,"-")</f>
        <v>65.473460026212322</v>
      </c>
      <c r="M42" s="87">
        <v>0</v>
      </c>
      <c r="N42" s="88">
        <f>IF(D42&gt;0,M42/D42*100,"-")</f>
        <v>0</v>
      </c>
      <c r="O42" s="87">
        <v>0</v>
      </c>
      <c r="P42" s="87">
        <f>SUM(Q42:S42)</f>
        <v>3315</v>
      </c>
      <c r="Q42" s="87">
        <v>1907</v>
      </c>
      <c r="R42" s="87">
        <v>1408</v>
      </c>
      <c r="S42" s="87">
        <v>0</v>
      </c>
      <c r="T42" s="88">
        <f>IF(D42&gt;0,P42/D42*100,"-")</f>
        <v>27.154325032765396</v>
      </c>
      <c r="U42" s="87">
        <v>89</v>
      </c>
      <c r="V42" s="85"/>
      <c r="W42" s="85"/>
      <c r="X42" s="85"/>
      <c r="Y42" s="85" t="s">
        <v>263</v>
      </c>
      <c r="Z42" s="85"/>
      <c r="AA42" s="85"/>
      <c r="AB42" s="85"/>
      <c r="AC42" s="85" t="s">
        <v>263</v>
      </c>
      <c r="AD42" s="184" t="s">
        <v>262</v>
      </c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2">
    <sortCondition ref="A8:A42"/>
    <sortCondition ref="B8:B42"/>
    <sortCondition ref="C8:C42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山形県</v>
      </c>
      <c r="B7" s="90" t="str">
        <f>水洗化人口等!B7</f>
        <v>06000</v>
      </c>
      <c r="C7" s="89" t="s">
        <v>198</v>
      </c>
      <c r="D7" s="91">
        <f>SUM(E7,+H7,+K7)</f>
        <v>169681</v>
      </c>
      <c r="E7" s="91">
        <f>SUM(F7:G7)</f>
        <v>11350</v>
      </c>
      <c r="F7" s="91">
        <f>SUM(F$8:F$207)</f>
        <v>3024</v>
      </c>
      <c r="G7" s="91">
        <f>SUM(G$8:G$207)</f>
        <v>8326</v>
      </c>
      <c r="H7" s="91">
        <f>SUM(I7:J7)</f>
        <v>6496</v>
      </c>
      <c r="I7" s="91">
        <f>SUM(I$8:I$207)</f>
        <v>6496</v>
      </c>
      <c r="J7" s="91">
        <f>SUM(J$8:J$207)</f>
        <v>0</v>
      </c>
      <c r="K7" s="91">
        <f>SUM(L7:M7)</f>
        <v>151835</v>
      </c>
      <c r="L7" s="91">
        <f>SUM(L$8:L$207)</f>
        <v>27492</v>
      </c>
      <c r="M7" s="91">
        <f>SUM(M$8:M$207)</f>
        <v>124343</v>
      </c>
      <c r="N7" s="91">
        <f>SUM(O7,+V7,+AC7)</f>
        <v>169681</v>
      </c>
      <c r="O7" s="91">
        <f>SUM(P7:U7)</f>
        <v>37012</v>
      </c>
      <c r="P7" s="91">
        <f t="shared" ref="P7:U7" si="0">SUM(P$8:P$207)</f>
        <v>35865</v>
      </c>
      <c r="Q7" s="91">
        <f t="shared" si="0"/>
        <v>0</v>
      </c>
      <c r="R7" s="91">
        <f t="shared" si="0"/>
        <v>0</v>
      </c>
      <c r="S7" s="91">
        <f t="shared" si="0"/>
        <v>1147</v>
      </c>
      <c r="T7" s="91">
        <f t="shared" si="0"/>
        <v>0</v>
      </c>
      <c r="U7" s="91">
        <f t="shared" si="0"/>
        <v>0</v>
      </c>
      <c r="V7" s="91">
        <f>SUM(W7:AB7)</f>
        <v>132669</v>
      </c>
      <c r="W7" s="91">
        <f t="shared" ref="W7:AB7" si="1">SUM(W$8:W$207)</f>
        <v>129832</v>
      </c>
      <c r="X7" s="91">
        <f t="shared" si="1"/>
        <v>0</v>
      </c>
      <c r="Y7" s="91">
        <f t="shared" si="1"/>
        <v>0</v>
      </c>
      <c r="Z7" s="91">
        <f t="shared" si="1"/>
        <v>2837</v>
      </c>
      <c r="AA7" s="91">
        <f t="shared" si="1"/>
        <v>0</v>
      </c>
      <c r="AB7" s="91">
        <f t="shared" si="1"/>
        <v>0</v>
      </c>
      <c r="AC7" s="91">
        <f>SUM(AD7:AE7)</f>
        <v>0</v>
      </c>
      <c r="AD7" s="91">
        <f>SUM(AD$8:AD$207)</f>
        <v>0</v>
      </c>
      <c r="AE7" s="91">
        <f>SUM(AE$8:AE$207)</f>
        <v>0</v>
      </c>
      <c r="AF7" s="91">
        <f>SUM(AG7:AI7)</f>
        <v>6635</v>
      </c>
      <c r="AG7" s="91">
        <f>SUM(AG$8:AG$207)</f>
        <v>6635</v>
      </c>
      <c r="AH7" s="91">
        <f>SUM(AH$8:AH$207)</f>
        <v>0</v>
      </c>
      <c r="AI7" s="91">
        <f>SUM(AI$8:AI$207)</f>
        <v>0</v>
      </c>
      <c r="AJ7" s="91">
        <f>SUM(AK7:AS7)</f>
        <v>6635</v>
      </c>
      <c r="AK7" s="91">
        <f t="shared" ref="AK7:AS7" si="2">SUM(AK$8:AK$207)</f>
        <v>0</v>
      </c>
      <c r="AL7" s="91">
        <f t="shared" si="2"/>
        <v>0</v>
      </c>
      <c r="AM7" s="91">
        <f t="shared" si="2"/>
        <v>3889</v>
      </c>
      <c r="AN7" s="91">
        <f t="shared" si="2"/>
        <v>466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1259</v>
      </c>
      <c r="AS7" s="91">
        <f t="shared" si="2"/>
        <v>1021</v>
      </c>
      <c r="AT7" s="91">
        <f>SUM(AU7:AY7)</f>
        <v>138</v>
      </c>
      <c r="AU7" s="91">
        <f>SUM(AU$8:AU$207)</f>
        <v>0</v>
      </c>
      <c r="AV7" s="91">
        <f>SUM(AV$8:AV$207)</f>
        <v>0</v>
      </c>
      <c r="AW7" s="91">
        <f>SUM(AW$8:AW$207)</f>
        <v>138</v>
      </c>
      <c r="AX7" s="91">
        <f>SUM(AX$8:AX$207)</f>
        <v>0</v>
      </c>
      <c r="AY7" s="91">
        <f>SUM(AY$8:AY$207)</f>
        <v>0</v>
      </c>
      <c r="AZ7" s="91">
        <f>SUM(BA7:BC7)</f>
        <v>338</v>
      </c>
      <c r="BA7" s="91">
        <f>SUM(BA$8:BA$207)</f>
        <v>338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48</v>
      </c>
      <c r="B8" s="96" t="s">
        <v>260</v>
      </c>
      <c r="C8" s="85" t="s">
        <v>261</v>
      </c>
      <c r="D8" s="87">
        <f>SUM(E8,+H8,+K8)</f>
        <v>12521</v>
      </c>
      <c r="E8" s="87">
        <f>SUM(F8:G8)</f>
        <v>0</v>
      </c>
      <c r="F8" s="87">
        <v>0</v>
      </c>
      <c r="G8" s="87">
        <v>0</v>
      </c>
      <c r="H8" s="87">
        <f>SUM(I8:J8)</f>
        <v>2572</v>
      </c>
      <c r="I8" s="87">
        <v>2572</v>
      </c>
      <c r="J8" s="87">
        <v>0</v>
      </c>
      <c r="K8" s="87">
        <f>SUM(L8:M8)</f>
        <v>9949</v>
      </c>
      <c r="L8" s="87">
        <v>0</v>
      </c>
      <c r="M8" s="87">
        <v>9949</v>
      </c>
      <c r="N8" s="87">
        <f>SUM(O8,+V8,+AC8)</f>
        <v>12521</v>
      </c>
      <c r="O8" s="87">
        <f>SUM(P8:U8)</f>
        <v>2572</v>
      </c>
      <c r="P8" s="87">
        <v>2572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9949</v>
      </c>
      <c r="W8" s="87">
        <v>9949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375</v>
      </c>
      <c r="AG8" s="87">
        <v>375</v>
      </c>
      <c r="AH8" s="87">
        <v>0</v>
      </c>
      <c r="AI8" s="87">
        <v>0</v>
      </c>
      <c r="AJ8" s="87">
        <f>SUM(AK8:AS8)</f>
        <v>375</v>
      </c>
      <c r="AK8" s="87">
        <v>0</v>
      </c>
      <c r="AL8" s="87">
        <v>0</v>
      </c>
      <c r="AM8" s="87">
        <v>369</v>
      </c>
      <c r="AN8" s="87">
        <v>0</v>
      </c>
      <c r="AO8" s="87">
        <v>0</v>
      </c>
      <c r="AP8" s="87">
        <v>0</v>
      </c>
      <c r="AQ8" s="87">
        <v>0</v>
      </c>
      <c r="AR8" s="87">
        <v>6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48</v>
      </c>
      <c r="B9" s="96" t="s">
        <v>264</v>
      </c>
      <c r="C9" s="85" t="s">
        <v>265</v>
      </c>
      <c r="D9" s="87">
        <f>SUM(E9,+H9,+K9)</f>
        <v>18694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18694</v>
      </c>
      <c r="L9" s="87">
        <v>7761</v>
      </c>
      <c r="M9" s="87">
        <v>10933</v>
      </c>
      <c r="N9" s="87">
        <f>SUM(O9,+V9,+AC9)</f>
        <v>18694</v>
      </c>
      <c r="O9" s="87">
        <f>SUM(P9:U9)</f>
        <v>7761</v>
      </c>
      <c r="P9" s="87">
        <v>7081</v>
      </c>
      <c r="Q9" s="87">
        <v>0</v>
      </c>
      <c r="R9" s="87">
        <v>0</v>
      </c>
      <c r="S9" s="87">
        <v>680</v>
      </c>
      <c r="T9" s="87">
        <v>0</v>
      </c>
      <c r="U9" s="87">
        <v>0</v>
      </c>
      <c r="V9" s="87">
        <f>SUM(W9:AB9)</f>
        <v>10933</v>
      </c>
      <c r="W9" s="87">
        <v>9558</v>
      </c>
      <c r="X9" s="87">
        <v>0</v>
      </c>
      <c r="Y9" s="87">
        <v>0</v>
      </c>
      <c r="Z9" s="87">
        <v>1375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1072</v>
      </c>
      <c r="AG9" s="87">
        <v>1072</v>
      </c>
      <c r="AH9" s="87">
        <v>0</v>
      </c>
      <c r="AI9" s="87">
        <v>0</v>
      </c>
      <c r="AJ9" s="87">
        <f>SUM(AK9:AS9)</f>
        <v>1072</v>
      </c>
      <c r="AK9" s="87">
        <v>0</v>
      </c>
      <c r="AL9" s="87">
        <v>0</v>
      </c>
      <c r="AM9" s="87">
        <v>671</v>
      </c>
      <c r="AN9" s="87">
        <v>0</v>
      </c>
      <c r="AO9" s="87">
        <v>0</v>
      </c>
      <c r="AP9" s="87">
        <v>0</v>
      </c>
      <c r="AQ9" s="87">
        <v>0</v>
      </c>
      <c r="AR9" s="87">
        <v>401</v>
      </c>
      <c r="AS9" s="87">
        <v>0</v>
      </c>
      <c r="AT9" s="87">
        <f>SUM(AU9:AY9)</f>
        <v>13</v>
      </c>
      <c r="AU9" s="87">
        <v>0</v>
      </c>
      <c r="AV9" s="87">
        <v>0</v>
      </c>
      <c r="AW9" s="87">
        <v>13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48</v>
      </c>
      <c r="B10" s="96" t="s">
        <v>266</v>
      </c>
      <c r="C10" s="85" t="s">
        <v>267</v>
      </c>
      <c r="D10" s="87">
        <f>SUM(E10,+H10,+K10)</f>
        <v>21127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21127</v>
      </c>
      <c r="L10" s="87">
        <v>1941</v>
      </c>
      <c r="M10" s="87">
        <v>19186</v>
      </c>
      <c r="N10" s="87">
        <f>SUM(O10,+V10,+AC10)</f>
        <v>21127</v>
      </c>
      <c r="O10" s="87">
        <f>SUM(P10:U10)</f>
        <v>1941</v>
      </c>
      <c r="P10" s="87">
        <v>1941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19186</v>
      </c>
      <c r="W10" s="87">
        <v>19186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838</v>
      </c>
      <c r="AG10" s="87">
        <v>838</v>
      </c>
      <c r="AH10" s="87">
        <v>0</v>
      </c>
      <c r="AI10" s="87">
        <v>0</v>
      </c>
      <c r="AJ10" s="87">
        <f>SUM(AK10:AS10)</f>
        <v>838</v>
      </c>
      <c r="AK10" s="87">
        <v>0</v>
      </c>
      <c r="AL10" s="87">
        <v>0</v>
      </c>
      <c r="AM10" s="87">
        <v>838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97</v>
      </c>
      <c r="AU10" s="87">
        <v>0</v>
      </c>
      <c r="AV10" s="87">
        <v>0</v>
      </c>
      <c r="AW10" s="87">
        <v>97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48</v>
      </c>
      <c r="B11" s="96" t="s">
        <v>268</v>
      </c>
      <c r="C11" s="85" t="s">
        <v>269</v>
      </c>
      <c r="D11" s="87">
        <f>SUM(E11,+H11,+K11)</f>
        <v>12065</v>
      </c>
      <c r="E11" s="87">
        <f>SUM(F11:G11)</f>
        <v>0</v>
      </c>
      <c r="F11" s="87">
        <v>0</v>
      </c>
      <c r="G11" s="87">
        <v>0</v>
      </c>
      <c r="H11" s="87">
        <f>SUM(I11:J11)</f>
        <v>125</v>
      </c>
      <c r="I11" s="87">
        <v>125</v>
      </c>
      <c r="J11" s="87">
        <v>0</v>
      </c>
      <c r="K11" s="87">
        <f>SUM(L11:M11)</f>
        <v>11940</v>
      </c>
      <c r="L11" s="87">
        <v>2069</v>
      </c>
      <c r="M11" s="87">
        <v>9871</v>
      </c>
      <c r="N11" s="87">
        <f>SUM(O11,+V11,+AC11)</f>
        <v>12065</v>
      </c>
      <c r="O11" s="87">
        <f>SUM(P11:U11)</f>
        <v>2194</v>
      </c>
      <c r="P11" s="87">
        <v>2194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9871</v>
      </c>
      <c r="W11" s="87">
        <v>9871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125</v>
      </c>
      <c r="AG11" s="87">
        <v>125</v>
      </c>
      <c r="AH11" s="87">
        <v>0</v>
      </c>
      <c r="AI11" s="87">
        <v>0</v>
      </c>
      <c r="AJ11" s="87">
        <f>SUM(AK11:AS11)</f>
        <v>125</v>
      </c>
      <c r="AK11" s="87">
        <v>0</v>
      </c>
      <c r="AL11" s="87">
        <v>0</v>
      </c>
      <c r="AM11" s="87">
        <v>0</v>
      </c>
      <c r="AN11" s="87">
        <v>125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48</v>
      </c>
      <c r="B12" s="96" t="s">
        <v>270</v>
      </c>
      <c r="C12" s="85" t="s">
        <v>271</v>
      </c>
      <c r="D12" s="87">
        <f>SUM(E12,+H12,+K12)</f>
        <v>10955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10955</v>
      </c>
      <c r="L12" s="87">
        <v>2246</v>
      </c>
      <c r="M12" s="87">
        <v>8709</v>
      </c>
      <c r="N12" s="87">
        <f>SUM(O12,+V12,+AC12)</f>
        <v>10955</v>
      </c>
      <c r="O12" s="87">
        <f>SUM(P12:U12)</f>
        <v>2246</v>
      </c>
      <c r="P12" s="87">
        <v>2246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8709</v>
      </c>
      <c r="W12" s="87">
        <v>8709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513</v>
      </c>
      <c r="AG12" s="87">
        <v>513</v>
      </c>
      <c r="AH12" s="87">
        <v>0</v>
      </c>
      <c r="AI12" s="87">
        <v>0</v>
      </c>
      <c r="AJ12" s="87">
        <f>SUM(AK12:AS12)</f>
        <v>513</v>
      </c>
      <c r="AK12" s="87">
        <v>0</v>
      </c>
      <c r="AL12" s="87">
        <v>0</v>
      </c>
      <c r="AM12" s="87">
        <v>11</v>
      </c>
      <c r="AN12" s="87">
        <v>0</v>
      </c>
      <c r="AO12" s="87">
        <v>0</v>
      </c>
      <c r="AP12" s="87">
        <v>0</v>
      </c>
      <c r="AQ12" s="87">
        <v>0</v>
      </c>
      <c r="AR12" s="87">
        <v>55</v>
      </c>
      <c r="AS12" s="87">
        <v>447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48</v>
      </c>
      <c r="B13" s="96" t="s">
        <v>272</v>
      </c>
      <c r="C13" s="85" t="s">
        <v>273</v>
      </c>
      <c r="D13" s="87">
        <f>SUM(E13,+H13,+K13)</f>
        <v>7882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7882</v>
      </c>
      <c r="L13" s="87">
        <v>1387</v>
      </c>
      <c r="M13" s="87">
        <v>6495</v>
      </c>
      <c r="N13" s="87">
        <f>SUM(O13,+V13,+AC13)</f>
        <v>7882</v>
      </c>
      <c r="O13" s="87">
        <f>SUM(P13:U13)</f>
        <v>1387</v>
      </c>
      <c r="P13" s="87">
        <v>1387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6495</v>
      </c>
      <c r="W13" s="87">
        <v>6495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212</v>
      </c>
      <c r="AG13" s="87">
        <v>212</v>
      </c>
      <c r="AH13" s="87">
        <v>0</v>
      </c>
      <c r="AI13" s="87">
        <v>0</v>
      </c>
      <c r="AJ13" s="87">
        <f>SUM(AK13:AS13)</f>
        <v>212</v>
      </c>
      <c r="AK13" s="87">
        <v>0</v>
      </c>
      <c r="AL13" s="87">
        <v>0</v>
      </c>
      <c r="AM13" s="87">
        <v>212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48</v>
      </c>
      <c r="B14" s="96" t="s">
        <v>274</v>
      </c>
      <c r="C14" s="85" t="s">
        <v>275</v>
      </c>
      <c r="D14" s="87">
        <f>SUM(E14,+H14,+K14)</f>
        <v>4025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4025</v>
      </c>
      <c r="L14" s="87">
        <v>748</v>
      </c>
      <c r="M14" s="87">
        <v>3277</v>
      </c>
      <c r="N14" s="87">
        <f>SUM(O14,+V14,+AC14)</f>
        <v>4025</v>
      </c>
      <c r="O14" s="87">
        <f>SUM(P14:U14)</f>
        <v>748</v>
      </c>
      <c r="P14" s="87">
        <v>748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3277</v>
      </c>
      <c r="W14" s="87">
        <v>3277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154</v>
      </c>
      <c r="AG14" s="87">
        <v>154</v>
      </c>
      <c r="AH14" s="87">
        <v>0</v>
      </c>
      <c r="AI14" s="87">
        <v>0</v>
      </c>
      <c r="AJ14" s="87">
        <f>SUM(AK14:AS14)</f>
        <v>154</v>
      </c>
      <c r="AK14" s="87">
        <v>0</v>
      </c>
      <c r="AL14" s="87">
        <v>0</v>
      </c>
      <c r="AM14" s="87">
        <v>151</v>
      </c>
      <c r="AN14" s="87">
        <v>0</v>
      </c>
      <c r="AO14" s="87">
        <v>0</v>
      </c>
      <c r="AP14" s="87">
        <v>0</v>
      </c>
      <c r="AQ14" s="87">
        <v>0</v>
      </c>
      <c r="AR14" s="87">
        <v>3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48</v>
      </c>
      <c r="B15" s="96" t="s">
        <v>276</v>
      </c>
      <c r="C15" s="85" t="s">
        <v>277</v>
      </c>
      <c r="D15" s="87">
        <f>SUM(E15,+H15,+K15)</f>
        <v>2362</v>
      </c>
      <c r="E15" s="87">
        <f>SUM(F15:G15)</f>
        <v>2362</v>
      </c>
      <c r="F15" s="87">
        <v>696</v>
      </c>
      <c r="G15" s="87">
        <v>1666</v>
      </c>
      <c r="H15" s="87">
        <f>SUM(I15:J15)</f>
        <v>0</v>
      </c>
      <c r="I15" s="87">
        <v>0</v>
      </c>
      <c r="J15" s="87">
        <v>0</v>
      </c>
      <c r="K15" s="87">
        <f>SUM(L15:M15)</f>
        <v>0</v>
      </c>
      <c r="L15" s="87">
        <v>0</v>
      </c>
      <c r="M15" s="87">
        <v>0</v>
      </c>
      <c r="N15" s="87">
        <f>SUM(O15,+V15,+AC15)</f>
        <v>2362</v>
      </c>
      <c r="O15" s="87">
        <f>SUM(P15:U15)</f>
        <v>696</v>
      </c>
      <c r="P15" s="87">
        <v>696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1666</v>
      </c>
      <c r="W15" s="87">
        <v>1666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207</v>
      </c>
      <c r="AG15" s="87">
        <v>207</v>
      </c>
      <c r="AH15" s="87">
        <v>0</v>
      </c>
      <c r="AI15" s="87">
        <v>0</v>
      </c>
      <c r="AJ15" s="87">
        <f>SUM(AK15:AS15)</f>
        <v>207</v>
      </c>
      <c r="AK15" s="87">
        <v>0</v>
      </c>
      <c r="AL15" s="87">
        <v>0</v>
      </c>
      <c r="AM15" s="87">
        <v>207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48</v>
      </c>
      <c r="B16" s="96" t="s">
        <v>278</v>
      </c>
      <c r="C16" s="85" t="s">
        <v>279</v>
      </c>
      <c r="D16" s="87">
        <f>SUM(E16,+H16,+K16)</f>
        <v>7288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7288</v>
      </c>
      <c r="L16" s="87">
        <v>1438</v>
      </c>
      <c r="M16" s="87">
        <v>5850</v>
      </c>
      <c r="N16" s="87">
        <f>SUM(O16,+V16,+AC16)</f>
        <v>7288</v>
      </c>
      <c r="O16" s="87">
        <f>SUM(P16:U16)</f>
        <v>1438</v>
      </c>
      <c r="P16" s="87">
        <v>1438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5850</v>
      </c>
      <c r="W16" s="87">
        <v>5850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46</v>
      </c>
      <c r="AG16" s="87">
        <v>46</v>
      </c>
      <c r="AH16" s="87">
        <v>0</v>
      </c>
      <c r="AI16" s="87">
        <v>0</v>
      </c>
      <c r="AJ16" s="87">
        <f>SUM(AK16:AS16)</f>
        <v>46</v>
      </c>
      <c r="AK16" s="87">
        <v>0</v>
      </c>
      <c r="AL16" s="87">
        <v>0</v>
      </c>
      <c r="AM16" s="87">
        <v>46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5</v>
      </c>
      <c r="AU16" s="87">
        <v>0</v>
      </c>
      <c r="AV16" s="87">
        <v>0</v>
      </c>
      <c r="AW16" s="87">
        <v>5</v>
      </c>
      <c r="AX16" s="87">
        <v>0</v>
      </c>
      <c r="AY16" s="87">
        <v>0</v>
      </c>
      <c r="AZ16" s="87">
        <f>SUM(BA16:BC16)</f>
        <v>159</v>
      </c>
      <c r="BA16" s="87">
        <v>159</v>
      </c>
      <c r="BB16" s="87">
        <v>0</v>
      </c>
      <c r="BC16" s="87">
        <v>0</v>
      </c>
    </row>
    <row r="17" spans="1:55" ht="13.5" customHeight="1">
      <c r="A17" s="98" t="s">
        <v>48</v>
      </c>
      <c r="B17" s="96" t="s">
        <v>280</v>
      </c>
      <c r="C17" s="85" t="s">
        <v>281</v>
      </c>
      <c r="D17" s="87">
        <f>SUM(E17,+H17,+K17)</f>
        <v>2194</v>
      </c>
      <c r="E17" s="87">
        <f>SUM(F17:G17)</f>
        <v>2194</v>
      </c>
      <c r="F17" s="87">
        <v>710</v>
      </c>
      <c r="G17" s="87">
        <v>1484</v>
      </c>
      <c r="H17" s="87">
        <f>SUM(I17:J17)</f>
        <v>0</v>
      </c>
      <c r="I17" s="87">
        <v>0</v>
      </c>
      <c r="J17" s="87">
        <v>0</v>
      </c>
      <c r="K17" s="87">
        <f>SUM(L17:M17)</f>
        <v>0</v>
      </c>
      <c r="L17" s="87">
        <v>0</v>
      </c>
      <c r="M17" s="87">
        <v>0</v>
      </c>
      <c r="N17" s="87">
        <f>SUM(O17,+V17,+AC17)</f>
        <v>2194</v>
      </c>
      <c r="O17" s="87">
        <f>SUM(P17:U17)</f>
        <v>710</v>
      </c>
      <c r="P17" s="87">
        <v>710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1484</v>
      </c>
      <c r="W17" s="87">
        <v>1484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193</v>
      </c>
      <c r="AG17" s="87">
        <v>193</v>
      </c>
      <c r="AH17" s="87">
        <v>0</v>
      </c>
      <c r="AI17" s="87">
        <v>0</v>
      </c>
      <c r="AJ17" s="87">
        <f>SUM(AK17:AS17)</f>
        <v>193</v>
      </c>
      <c r="AK17" s="87">
        <v>0</v>
      </c>
      <c r="AL17" s="87">
        <v>0</v>
      </c>
      <c r="AM17" s="87">
        <v>193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48</v>
      </c>
      <c r="B18" s="96" t="s">
        <v>282</v>
      </c>
      <c r="C18" s="85" t="s">
        <v>283</v>
      </c>
      <c r="D18" s="87">
        <f>SUM(E18,+H18,+K18)</f>
        <v>4756</v>
      </c>
      <c r="E18" s="87">
        <f>SUM(F18:G18)</f>
        <v>4756</v>
      </c>
      <c r="F18" s="87">
        <v>1047</v>
      </c>
      <c r="G18" s="87">
        <v>3709</v>
      </c>
      <c r="H18" s="87">
        <f>SUM(I18:J18)</f>
        <v>0</v>
      </c>
      <c r="I18" s="87">
        <v>0</v>
      </c>
      <c r="J18" s="87">
        <v>0</v>
      </c>
      <c r="K18" s="87">
        <f>SUM(L18:M18)</f>
        <v>0</v>
      </c>
      <c r="L18" s="87">
        <v>0</v>
      </c>
      <c r="M18" s="87">
        <v>0</v>
      </c>
      <c r="N18" s="87">
        <f>SUM(O18,+V18,+AC18)</f>
        <v>4756</v>
      </c>
      <c r="O18" s="87">
        <f>SUM(P18:U18)</f>
        <v>1047</v>
      </c>
      <c r="P18" s="87">
        <v>1047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3709</v>
      </c>
      <c r="W18" s="87">
        <v>3709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419</v>
      </c>
      <c r="AG18" s="87">
        <v>419</v>
      </c>
      <c r="AH18" s="87">
        <v>0</v>
      </c>
      <c r="AI18" s="87">
        <v>0</v>
      </c>
      <c r="AJ18" s="87">
        <f>SUM(AK18:AS18)</f>
        <v>419</v>
      </c>
      <c r="AK18" s="87">
        <v>0</v>
      </c>
      <c r="AL18" s="87">
        <v>0</v>
      </c>
      <c r="AM18" s="87">
        <v>419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48</v>
      </c>
      <c r="B19" s="96" t="s">
        <v>284</v>
      </c>
      <c r="C19" s="85" t="s">
        <v>285</v>
      </c>
      <c r="D19" s="87">
        <f>SUM(E19,+H19,+K19)</f>
        <v>7262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7262</v>
      </c>
      <c r="L19" s="87">
        <v>608</v>
      </c>
      <c r="M19" s="87">
        <v>6654</v>
      </c>
      <c r="N19" s="87">
        <f>SUM(O19,+V19,+AC19)</f>
        <v>7262</v>
      </c>
      <c r="O19" s="87">
        <f>SUM(P19:U19)</f>
        <v>608</v>
      </c>
      <c r="P19" s="87">
        <v>608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6654</v>
      </c>
      <c r="W19" s="87">
        <v>6654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271</v>
      </c>
      <c r="AG19" s="87">
        <v>271</v>
      </c>
      <c r="AH19" s="87">
        <v>0</v>
      </c>
      <c r="AI19" s="87">
        <v>0</v>
      </c>
      <c r="AJ19" s="87">
        <f>SUM(AK19:AS19)</f>
        <v>271</v>
      </c>
      <c r="AK19" s="87">
        <v>0</v>
      </c>
      <c r="AL19" s="87">
        <v>0</v>
      </c>
      <c r="AM19" s="87">
        <v>0</v>
      </c>
      <c r="AN19" s="87">
        <v>271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48</v>
      </c>
      <c r="B20" s="96" t="s">
        <v>286</v>
      </c>
      <c r="C20" s="85" t="s">
        <v>287</v>
      </c>
      <c r="D20" s="87">
        <f>SUM(E20,+H20,+K20)</f>
        <v>7441</v>
      </c>
      <c r="E20" s="87">
        <f>SUM(F20:G20)</f>
        <v>0</v>
      </c>
      <c r="F20" s="87">
        <v>0</v>
      </c>
      <c r="G20" s="87">
        <v>0</v>
      </c>
      <c r="H20" s="87">
        <f>SUM(I20:J20)</f>
        <v>1603</v>
      </c>
      <c r="I20" s="87">
        <v>1603</v>
      </c>
      <c r="J20" s="87">
        <v>0</v>
      </c>
      <c r="K20" s="87">
        <f>SUM(L20:M20)</f>
        <v>5838</v>
      </c>
      <c r="L20" s="87">
        <v>0</v>
      </c>
      <c r="M20" s="87">
        <v>5838</v>
      </c>
      <c r="N20" s="87">
        <f>SUM(O20,+V20,+AC20)</f>
        <v>7441</v>
      </c>
      <c r="O20" s="87">
        <f>SUM(P20:U20)</f>
        <v>1603</v>
      </c>
      <c r="P20" s="87">
        <v>1402</v>
      </c>
      <c r="Q20" s="87">
        <v>0</v>
      </c>
      <c r="R20" s="87">
        <v>0</v>
      </c>
      <c r="S20" s="87">
        <v>201</v>
      </c>
      <c r="T20" s="87">
        <v>0</v>
      </c>
      <c r="U20" s="87">
        <v>0</v>
      </c>
      <c r="V20" s="87">
        <f>SUM(W20:AB20)</f>
        <v>5838</v>
      </c>
      <c r="W20" s="87">
        <v>5146</v>
      </c>
      <c r="X20" s="87">
        <v>0</v>
      </c>
      <c r="Y20" s="87">
        <v>0</v>
      </c>
      <c r="Z20" s="87">
        <v>692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382</v>
      </c>
      <c r="AG20" s="87">
        <v>382</v>
      </c>
      <c r="AH20" s="87">
        <v>0</v>
      </c>
      <c r="AI20" s="87">
        <v>0</v>
      </c>
      <c r="AJ20" s="87">
        <f>SUM(AK20:AS20)</f>
        <v>382</v>
      </c>
      <c r="AK20" s="87">
        <v>0</v>
      </c>
      <c r="AL20" s="87">
        <v>0</v>
      </c>
      <c r="AM20" s="87">
        <v>72</v>
      </c>
      <c r="AN20" s="87">
        <v>0</v>
      </c>
      <c r="AO20" s="87">
        <v>0</v>
      </c>
      <c r="AP20" s="87">
        <v>0</v>
      </c>
      <c r="AQ20" s="87">
        <v>0</v>
      </c>
      <c r="AR20" s="87">
        <v>310</v>
      </c>
      <c r="AS20" s="87">
        <v>0</v>
      </c>
      <c r="AT20" s="87">
        <f>SUM(AU20:AY20)</f>
        <v>4</v>
      </c>
      <c r="AU20" s="87">
        <v>0</v>
      </c>
      <c r="AV20" s="87">
        <v>0</v>
      </c>
      <c r="AW20" s="87">
        <v>4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48</v>
      </c>
      <c r="B21" s="96" t="s">
        <v>288</v>
      </c>
      <c r="C21" s="85" t="s">
        <v>289</v>
      </c>
      <c r="D21" s="87">
        <f>SUM(E21,+H21,+K21)</f>
        <v>1152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1152</v>
      </c>
      <c r="L21" s="87">
        <v>175</v>
      </c>
      <c r="M21" s="87">
        <v>977</v>
      </c>
      <c r="N21" s="87">
        <f>SUM(O21,+V21,+AC21)</f>
        <v>1152</v>
      </c>
      <c r="O21" s="87">
        <f>SUM(P21:U21)</f>
        <v>175</v>
      </c>
      <c r="P21" s="87">
        <v>175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977</v>
      </c>
      <c r="W21" s="87">
        <v>977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34</v>
      </c>
      <c r="AG21" s="87">
        <v>34</v>
      </c>
      <c r="AH21" s="87">
        <v>0</v>
      </c>
      <c r="AI21" s="87">
        <v>0</v>
      </c>
      <c r="AJ21" s="87">
        <f>SUM(AK21:AS21)</f>
        <v>34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34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48</v>
      </c>
      <c r="B22" s="96" t="s">
        <v>290</v>
      </c>
      <c r="C22" s="85" t="s">
        <v>291</v>
      </c>
      <c r="D22" s="87">
        <f>SUM(E22,+H22,+K22)</f>
        <v>1102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1102</v>
      </c>
      <c r="L22" s="87">
        <v>171</v>
      </c>
      <c r="M22" s="87">
        <v>931</v>
      </c>
      <c r="N22" s="87">
        <f>SUM(O22,+V22,+AC22)</f>
        <v>1102</v>
      </c>
      <c r="O22" s="87">
        <f>SUM(P22:U22)</f>
        <v>171</v>
      </c>
      <c r="P22" s="87">
        <v>171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931</v>
      </c>
      <c r="W22" s="87">
        <v>931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33</v>
      </c>
      <c r="AG22" s="87">
        <v>33</v>
      </c>
      <c r="AH22" s="87">
        <v>0</v>
      </c>
      <c r="AI22" s="87">
        <v>0</v>
      </c>
      <c r="AJ22" s="87">
        <f>SUM(AK22:AS22)</f>
        <v>33</v>
      </c>
      <c r="AK22" s="87">
        <v>0</v>
      </c>
      <c r="AL22" s="87">
        <v>0</v>
      </c>
      <c r="AM22" s="87">
        <v>32</v>
      </c>
      <c r="AN22" s="87">
        <v>0</v>
      </c>
      <c r="AO22" s="87">
        <v>0</v>
      </c>
      <c r="AP22" s="87">
        <v>0</v>
      </c>
      <c r="AQ22" s="87">
        <v>0</v>
      </c>
      <c r="AR22" s="87">
        <v>1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48</v>
      </c>
      <c r="B23" s="96" t="s">
        <v>292</v>
      </c>
      <c r="C23" s="85" t="s">
        <v>293</v>
      </c>
      <c r="D23" s="87">
        <f>SUM(E23,+H23,+K23)</f>
        <v>2023</v>
      </c>
      <c r="E23" s="87">
        <f>SUM(F23:G23)</f>
        <v>2023</v>
      </c>
      <c r="F23" s="87">
        <v>556</v>
      </c>
      <c r="G23" s="87">
        <v>1467</v>
      </c>
      <c r="H23" s="87">
        <f>SUM(I23:J23)</f>
        <v>0</v>
      </c>
      <c r="I23" s="87">
        <v>0</v>
      </c>
      <c r="J23" s="87">
        <v>0</v>
      </c>
      <c r="K23" s="87">
        <f>SUM(L23:M23)</f>
        <v>0</v>
      </c>
      <c r="L23" s="87">
        <v>0</v>
      </c>
      <c r="M23" s="87">
        <v>0</v>
      </c>
      <c r="N23" s="87">
        <f>SUM(O23,+V23,+AC23)</f>
        <v>2023</v>
      </c>
      <c r="O23" s="87">
        <f>SUM(P23:U23)</f>
        <v>556</v>
      </c>
      <c r="P23" s="87">
        <v>556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1467</v>
      </c>
      <c r="W23" s="87">
        <v>1467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177</v>
      </c>
      <c r="AG23" s="87">
        <v>177</v>
      </c>
      <c r="AH23" s="87">
        <v>0</v>
      </c>
      <c r="AI23" s="87">
        <v>0</v>
      </c>
      <c r="AJ23" s="87">
        <f>SUM(AK23:AS23)</f>
        <v>177</v>
      </c>
      <c r="AK23" s="87">
        <v>0</v>
      </c>
      <c r="AL23" s="87">
        <v>0</v>
      </c>
      <c r="AM23" s="87">
        <v>177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48</v>
      </c>
      <c r="B24" s="96" t="s">
        <v>294</v>
      </c>
      <c r="C24" s="85" t="s">
        <v>295</v>
      </c>
      <c r="D24" s="87">
        <f>SUM(E24,+H24,+K24)</f>
        <v>2077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2077</v>
      </c>
      <c r="L24" s="87">
        <v>212</v>
      </c>
      <c r="M24" s="87">
        <v>1865</v>
      </c>
      <c r="N24" s="87">
        <f>SUM(O24,+V24,+AC24)</f>
        <v>2077</v>
      </c>
      <c r="O24" s="87">
        <f>SUM(P24:U24)</f>
        <v>212</v>
      </c>
      <c r="P24" s="87">
        <v>212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1865</v>
      </c>
      <c r="W24" s="87">
        <v>1865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56</v>
      </c>
      <c r="AG24" s="87">
        <v>56</v>
      </c>
      <c r="AH24" s="87">
        <v>0</v>
      </c>
      <c r="AI24" s="87">
        <v>0</v>
      </c>
      <c r="AJ24" s="87">
        <f>SUM(AK24:AS24)</f>
        <v>56</v>
      </c>
      <c r="AK24" s="87">
        <v>0</v>
      </c>
      <c r="AL24" s="87">
        <v>0</v>
      </c>
      <c r="AM24" s="87">
        <v>56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48</v>
      </c>
      <c r="B25" s="96" t="s">
        <v>296</v>
      </c>
      <c r="C25" s="85" t="s">
        <v>297</v>
      </c>
      <c r="D25" s="87">
        <f>SUM(E25,+H25,+K25)</f>
        <v>3570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3570</v>
      </c>
      <c r="L25" s="87">
        <v>656</v>
      </c>
      <c r="M25" s="87">
        <v>2914</v>
      </c>
      <c r="N25" s="87">
        <f>SUM(O25,+V25,+AC25)</f>
        <v>3570</v>
      </c>
      <c r="O25" s="87">
        <f>SUM(P25:U25)</f>
        <v>656</v>
      </c>
      <c r="P25" s="87">
        <v>656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2914</v>
      </c>
      <c r="W25" s="87">
        <v>2914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96</v>
      </c>
      <c r="AG25" s="87">
        <v>96</v>
      </c>
      <c r="AH25" s="87">
        <v>0</v>
      </c>
      <c r="AI25" s="87">
        <v>0</v>
      </c>
      <c r="AJ25" s="87">
        <f>SUM(AK25:AS25)</f>
        <v>96</v>
      </c>
      <c r="AK25" s="87">
        <v>0</v>
      </c>
      <c r="AL25" s="87">
        <v>0</v>
      </c>
      <c r="AM25" s="87">
        <v>96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48</v>
      </c>
      <c r="B26" s="96" t="s">
        <v>298</v>
      </c>
      <c r="C26" s="85" t="s">
        <v>299</v>
      </c>
      <c r="D26" s="87">
        <f>SUM(E26,+H26,+K26)</f>
        <v>3014</v>
      </c>
      <c r="E26" s="87">
        <f>SUM(F26:G26)</f>
        <v>15</v>
      </c>
      <c r="F26" s="87">
        <v>15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2999</v>
      </c>
      <c r="L26" s="87">
        <v>516</v>
      </c>
      <c r="M26" s="87">
        <v>2483</v>
      </c>
      <c r="N26" s="87">
        <f>SUM(O26,+V26,+AC26)</f>
        <v>3014</v>
      </c>
      <c r="O26" s="87">
        <f>SUM(P26:U26)</f>
        <v>531</v>
      </c>
      <c r="P26" s="87">
        <v>531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2483</v>
      </c>
      <c r="W26" s="87">
        <v>2483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81</v>
      </c>
      <c r="AG26" s="87">
        <v>81</v>
      </c>
      <c r="AH26" s="87">
        <v>0</v>
      </c>
      <c r="AI26" s="87">
        <v>0</v>
      </c>
      <c r="AJ26" s="87">
        <f>SUM(AK26:AS26)</f>
        <v>81</v>
      </c>
      <c r="AK26" s="87">
        <v>0</v>
      </c>
      <c r="AL26" s="87">
        <v>0</v>
      </c>
      <c r="AM26" s="87">
        <v>81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48</v>
      </c>
      <c r="B27" s="96" t="s">
        <v>300</v>
      </c>
      <c r="C27" s="85" t="s">
        <v>301</v>
      </c>
      <c r="D27" s="87">
        <f>SUM(E27,+H27,+K27)</f>
        <v>1879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1879</v>
      </c>
      <c r="L27" s="87">
        <v>206</v>
      </c>
      <c r="M27" s="87">
        <v>1673</v>
      </c>
      <c r="N27" s="87">
        <f>SUM(O27,+V27,+AC27)</f>
        <v>1879</v>
      </c>
      <c r="O27" s="87">
        <f>SUM(P27:U27)</f>
        <v>206</v>
      </c>
      <c r="P27" s="87">
        <v>206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1673</v>
      </c>
      <c r="W27" s="87">
        <v>1673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70</v>
      </c>
      <c r="AG27" s="87">
        <v>70</v>
      </c>
      <c r="AH27" s="87">
        <v>0</v>
      </c>
      <c r="AI27" s="87">
        <v>0</v>
      </c>
      <c r="AJ27" s="87">
        <f>SUM(AK27:AS27)</f>
        <v>70</v>
      </c>
      <c r="AK27" s="87">
        <v>0</v>
      </c>
      <c r="AL27" s="87">
        <v>0</v>
      </c>
      <c r="AM27" s="87">
        <v>0</v>
      </c>
      <c r="AN27" s="87">
        <v>70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48</v>
      </c>
      <c r="B28" s="96" t="s">
        <v>302</v>
      </c>
      <c r="C28" s="85" t="s">
        <v>303</v>
      </c>
      <c r="D28" s="87">
        <f>SUM(E28,+H28,+K28)</f>
        <v>1901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1901</v>
      </c>
      <c r="L28" s="87">
        <v>238</v>
      </c>
      <c r="M28" s="87">
        <v>1663</v>
      </c>
      <c r="N28" s="87">
        <f>SUM(O28,+V28,+AC28)</f>
        <v>1901</v>
      </c>
      <c r="O28" s="87">
        <f>SUM(P28:U28)</f>
        <v>238</v>
      </c>
      <c r="P28" s="87">
        <v>238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1663</v>
      </c>
      <c r="W28" s="87">
        <v>1663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89</v>
      </c>
      <c r="AG28" s="87">
        <v>89</v>
      </c>
      <c r="AH28" s="87">
        <v>0</v>
      </c>
      <c r="AI28" s="87">
        <v>0</v>
      </c>
      <c r="AJ28" s="87">
        <f>SUM(AK28:AS28)</f>
        <v>89</v>
      </c>
      <c r="AK28" s="87">
        <v>0</v>
      </c>
      <c r="AL28" s="87">
        <v>0</v>
      </c>
      <c r="AM28" s="87">
        <v>2</v>
      </c>
      <c r="AN28" s="87">
        <v>0</v>
      </c>
      <c r="AO28" s="87">
        <v>0</v>
      </c>
      <c r="AP28" s="87">
        <v>0</v>
      </c>
      <c r="AQ28" s="87">
        <v>0</v>
      </c>
      <c r="AR28" s="87">
        <v>9</v>
      </c>
      <c r="AS28" s="87">
        <v>78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48</v>
      </c>
      <c r="B29" s="96" t="s">
        <v>304</v>
      </c>
      <c r="C29" s="85" t="s">
        <v>305</v>
      </c>
      <c r="D29" s="87">
        <f>SUM(E29,+H29,+K29)</f>
        <v>3035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3035</v>
      </c>
      <c r="L29" s="87">
        <v>814</v>
      </c>
      <c r="M29" s="87">
        <v>2221</v>
      </c>
      <c r="N29" s="87">
        <f>SUM(O29,+V29,+AC29)</f>
        <v>3035</v>
      </c>
      <c r="O29" s="87">
        <f>SUM(P29:U29)</f>
        <v>814</v>
      </c>
      <c r="P29" s="87">
        <v>814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2221</v>
      </c>
      <c r="W29" s="87">
        <v>2221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141</v>
      </c>
      <c r="AG29" s="87">
        <v>141</v>
      </c>
      <c r="AH29" s="87">
        <v>0</v>
      </c>
      <c r="AI29" s="87">
        <v>0</v>
      </c>
      <c r="AJ29" s="87">
        <f>SUM(AK29:AS29)</f>
        <v>141</v>
      </c>
      <c r="AK29" s="87">
        <v>0</v>
      </c>
      <c r="AL29" s="87">
        <v>0</v>
      </c>
      <c r="AM29" s="87">
        <v>3</v>
      </c>
      <c r="AN29" s="87">
        <v>0</v>
      </c>
      <c r="AO29" s="87">
        <v>0</v>
      </c>
      <c r="AP29" s="87">
        <v>0</v>
      </c>
      <c r="AQ29" s="87">
        <v>0</v>
      </c>
      <c r="AR29" s="87">
        <v>14</v>
      </c>
      <c r="AS29" s="87">
        <v>124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48</v>
      </c>
      <c r="B30" s="96" t="s">
        <v>306</v>
      </c>
      <c r="C30" s="85" t="s">
        <v>307</v>
      </c>
      <c r="D30" s="87">
        <f>SUM(E30,+H30,+K30)</f>
        <v>558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558</v>
      </c>
      <c r="L30" s="87">
        <v>151</v>
      </c>
      <c r="M30" s="87">
        <v>407</v>
      </c>
      <c r="N30" s="87">
        <f>SUM(O30,+V30,+AC30)</f>
        <v>558</v>
      </c>
      <c r="O30" s="87">
        <f>SUM(P30:U30)</f>
        <v>151</v>
      </c>
      <c r="P30" s="87">
        <v>151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407</v>
      </c>
      <c r="W30" s="87">
        <v>407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27</v>
      </c>
      <c r="AG30" s="87">
        <v>27</v>
      </c>
      <c r="AH30" s="87">
        <v>0</v>
      </c>
      <c r="AI30" s="87">
        <v>0</v>
      </c>
      <c r="AJ30" s="87">
        <f>SUM(AK30:AS30)</f>
        <v>27</v>
      </c>
      <c r="AK30" s="87">
        <v>0</v>
      </c>
      <c r="AL30" s="87">
        <v>0</v>
      </c>
      <c r="AM30" s="87">
        <v>1</v>
      </c>
      <c r="AN30" s="87">
        <v>0</v>
      </c>
      <c r="AO30" s="87">
        <v>0</v>
      </c>
      <c r="AP30" s="87">
        <v>0</v>
      </c>
      <c r="AQ30" s="87">
        <v>0</v>
      </c>
      <c r="AR30" s="87">
        <v>3</v>
      </c>
      <c r="AS30" s="87">
        <v>23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48</v>
      </c>
      <c r="B31" s="96" t="s">
        <v>308</v>
      </c>
      <c r="C31" s="85" t="s">
        <v>309</v>
      </c>
      <c r="D31" s="87">
        <f>SUM(E31,+H31,+K31)</f>
        <v>4075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4075</v>
      </c>
      <c r="L31" s="87">
        <v>1004</v>
      </c>
      <c r="M31" s="87">
        <v>3071</v>
      </c>
      <c r="N31" s="87">
        <f>SUM(O31,+V31,+AC31)</f>
        <v>4075</v>
      </c>
      <c r="O31" s="87">
        <f>SUM(P31:U31)</f>
        <v>1004</v>
      </c>
      <c r="P31" s="87">
        <v>1004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3071</v>
      </c>
      <c r="W31" s="87">
        <v>3071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191</v>
      </c>
      <c r="AG31" s="87">
        <v>191</v>
      </c>
      <c r="AH31" s="87">
        <v>0</v>
      </c>
      <c r="AI31" s="87">
        <v>0</v>
      </c>
      <c r="AJ31" s="87">
        <f>SUM(AK31:AS31)</f>
        <v>191</v>
      </c>
      <c r="AK31" s="87">
        <v>0</v>
      </c>
      <c r="AL31" s="87">
        <v>0</v>
      </c>
      <c r="AM31" s="87">
        <v>4</v>
      </c>
      <c r="AN31" s="87">
        <v>0</v>
      </c>
      <c r="AO31" s="87">
        <v>0</v>
      </c>
      <c r="AP31" s="87">
        <v>0</v>
      </c>
      <c r="AQ31" s="87">
        <v>0</v>
      </c>
      <c r="AR31" s="87">
        <v>20</v>
      </c>
      <c r="AS31" s="87">
        <v>167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48</v>
      </c>
      <c r="B32" s="96" t="s">
        <v>310</v>
      </c>
      <c r="C32" s="85" t="s">
        <v>311</v>
      </c>
      <c r="D32" s="87">
        <f>SUM(E32,+H32,+K32)</f>
        <v>587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587</v>
      </c>
      <c r="L32" s="87">
        <v>263</v>
      </c>
      <c r="M32" s="87">
        <v>324</v>
      </c>
      <c r="N32" s="87">
        <f>SUM(O32,+V32,+AC32)</f>
        <v>587</v>
      </c>
      <c r="O32" s="87">
        <f>SUM(P32:U32)</f>
        <v>263</v>
      </c>
      <c r="P32" s="87">
        <v>263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324</v>
      </c>
      <c r="W32" s="87">
        <v>324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28</v>
      </c>
      <c r="AG32" s="87">
        <v>28</v>
      </c>
      <c r="AH32" s="87">
        <v>0</v>
      </c>
      <c r="AI32" s="87">
        <v>0</v>
      </c>
      <c r="AJ32" s="87">
        <f>SUM(AK32:AS32)</f>
        <v>28</v>
      </c>
      <c r="AK32" s="87">
        <v>0</v>
      </c>
      <c r="AL32" s="87">
        <v>0</v>
      </c>
      <c r="AM32" s="87">
        <v>1</v>
      </c>
      <c r="AN32" s="87">
        <v>0</v>
      </c>
      <c r="AO32" s="87">
        <v>0</v>
      </c>
      <c r="AP32" s="87">
        <v>0</v>
      </c>
      <c r="AQ32" s="87">
        <v>0</v>
      </c>
      <c r="AR32" s="87">
        <v>3</v>
      </c>
      <c r="AS32" s="87">
        <v>24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48</v>
      </c>
      <c r="B33" s="96" t="s">
        <v>312</v>
      </c>
      <c r="C33" s="85" t="s">
        <v>313</v>
      </c>
      <c r="D33" s="87">
        <f>SUM(E33,+H33,+K33)</f>
        <v>2534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2534</v>
      </c>
      <c r="L33" s="87">
        <v>374</v>
      </c>
      <c r="M33" s="87">
        <v>2160</v>
      </c>
      <c r="N33" s="87">
        <f>SUM(O33,+V33,+AC33)</f>
        <v>2534</v>
      </c>
      <c r="O33" s="87">
        <f>SUM(P33:U33)</f>
        <v>374</v>
      </c>
      <c r="P33" s="87">
        <v>374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2160</v>
      </c>
      <c r="W33" s="87">
        <v>2160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119</v>
      </c>
      <c r="AG33" s="87">
        <v>119</v>
      </c>
      <c r="AH33" s="87">
        <v>0</v>
      </c>
      <c r="AI33" s="87">
        <v>0</v>
      </c>
      <c r="AJ33" s="87">
        <f>SUM(AK33:AS33)</f>
        <v>119</v>
      </c>
      <c r="AK33" s="87">
        <v>0</v>
      </c>
      <c r="AL33" s="87">
        <v>0</v>
      </c>
      <c r="AM33" s="87">
        <v>3</v>
      </c>
      <c r="AN33" s="87">
        <v>0</v>
      </c>
      <c r="AO33" s="87">
        <v>0</v>
      </c>
      <c r="AP33" s="87">
        <v>0</v>
      </c>
      <c r="AQ33" s="87">
        <v>0</v>
      </c>
      <c r="AR33" s="87">
        <v>12</v>
      </c>
      <c r="AS33" s="87">
        <v>104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48</v>
      </c>
      <c r="B34" s="96" t="s">
        <v>314</v>
      </c>
      <c r="C34" s="85" t="s">
        <v>315</v>
      </c>
      <c r="D34" s="87">
        <f>SUM(E34,+H34,+K34)</f>
        <v>1328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1328</v>
      </c>
      <c r="L34" s="87">
        <v>331</v>
      </c>
      <c r="M34" s="87">
        <v>997</v>
      </c>
      <c r="N34" s="87">
        <f>SUM(O34,+V34,+AC34)</f>
        <v>1328</v>
      </c>
      <c r="O34" s="87">
        <f>SUM(P34:U34)</f>
        <v>331</v>
      </c>
      <c r="P34" s="87">
        <v>331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997</v>
      </c>
      <c r="W34" s="87">
        <v>997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61</v>
      </c>
      <c r="AG34" s="87">
        <v>61</v>
      </c>
      <c r="AH34" s="87">
        <v>0</v>
      </c>
      <c r="AI34" s="87">
        <v>0</v>
      </c>
      <c r="AJ34" s="87">
        <f>SUM(AK34:AS34)</f>
        <v>61</v>
      </c>
      <c r="AK34" s="87">
        <v>0</v>
      </c>
      <c r="AL34" s="87">
        <v>0</v>
      </c>
      <c r="AM34" s="87">
        <v>1</v>
      </c>
      <c r="AN34" s="87">
        <v>0</v>
      </c>
      <c r="AO34" s="87">
        <v>0</v>
      </c>
      <c r="AP34" s="87">
        <v>0</v>
      </c>
      <c r="AQ34" s="87">
        <v>0</v>
      </c>
      <c r="AR34" s="87">
        <v>6</v>
      </c>
      <c r="AS34" s="87">
        <v>54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48</v>
      </c>
      <c r="B35" s="96" t="s">
        <v>316</v>
      </c>
      <c r="C35" s="85" t="s">
        <v>317</v>
      </c>
      <c r="D35" s="87">
        <f>SUM(E35,+H35,+K35)</f>
        <v>3675</v>
      </c>
      <c r="E35" s="87">
        <f>SUM(F35:G35)</f>
        <v>0</v>
      </c>
      <c r="F35" s="87">
        <v>0</v>
      </c>
      <c r="G35" s="87">
        <v>0</v>
      </c>
      <c r="H35" s="87">
        <f>SUM(I35:J35)</f>
        <v>765</v>
      </c>
      <c r="I35" s="87">
        <v>765</v>
      </c>
      <c r="J35" s="87">
        <v>0</v>
      </c>
      <c r="K35" s="87">
        <f>SUM(L35:M35)</f>
        <v>2910</v>
      </c>
      <c r="L35" s="87">
        <v>0</v>
      </c>
      <c r="M35" s="87">
        <v>2910</v>
      </c>
      <c r="N35" s="87">
        <f>SUM(O35,+V35,+AC35)</f>
        <v>3675</v>
      </c>
      <c r="O35" s="87">
        <f>SUM(P35:U35)</f>
        <v>765</v>
      </c>
      <c r="P35" s="87">
        <v>676</v>
      </c>
      <c r="Q35" s="87">
        <v>0</v>
      </c>
      <c r="R35" s="87">
        <v>0</v>
      </c>
      <c r="S35" s="87">
        <v>89</v>
      </c>
      <c r="T35" s="87">
        <v>0</v>
      </c>
      <c r="U35" s="87">
        <v>0</v>
      </c>
      <c r="V35" s="87">
        <f>SUM(W35:AB35)</f>
        <v>2910</v>
      </c>
      <c r="W35" s="87">
        <v>2562</v>
      </c>
      <c r="X35" s="87">
        <v>0</v>
      </c>
      <c r="Y35" s="87">
        <v>0</v>
      </c>
      <c r="Z35" s="87">
        <v>348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189</v>
      </c>
      <c r="AG35" s="87">
        <v>189</v>
      </c>
      <c r="AH35" s="87">
        <v>0</v>
      </c>
      <c r="AI35" s="87">
        <v>0</v>
      </c>
      <c r="AJ35" s="87">
        <f>SUM(AK35:AS35)</f>
        <v>189</v>
      </c>
      <c r="AK35" s="87">
        <v>0</v>
      </c>
      <c r="AL35" s="87">
        <v>0</v>
      </c>
      <c r="AM35" s="87">
        <v>35</v>
      </c>
      <c r="AN35" s="87">
        <v>0</v>
      </c>
      <c r="AO35" s="87">
        <v>0</v>
      </c>
      <c r="AP35" s="87">
        <v>0</v>
      </c>
      <c r="AQ35" s="87">
        <v>0</v>
      </c>
      <c r="AR35" s="87">
        <v>154</v>
      </c>
      <c r="AS35" s="87">
        <v>0</v>
      </c>
      <c r="AT35" s="87">
        <f>SUM(AU35:AY35)</f>
        <v>2</v>
      </c>
      <c r="AU35" s="87">
        <v>0</v>
      </c>
      <c r="AV35" s="87">
        <v>0</v>
      </c>
      <c r="AW35" s="87">
        <v>2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48</v>
      </c>
      <c r="B36" s="96" t="s">
        <v>318</v>
      </c>
      <c r="C36" s="85" t="s">
        <v>319</v>
      </c>
      <c r="D36" s="87">
        <f>SUM(E36,+H36,+K36)</f>
        <v>5412</v>
      </c>
      <c r="E36" s="87">
        <f>SUM(F36:G36)</f>
        <v>0</v>
      </c>
      <c r="F36" s="87">
        <v>0</v>
      </c>
      <c r="G36" s="87">
        <v>0</v>
      </c>
      <c r="H36" s="87">
        <f>SUM(I36:J36)</f>
        <v>1431</v>
      </c>
      <c r="I36" s="87">
        <v>1431</v>
      </c>
      <c r="J36" s="87">
        <v>0</v>
      </c>
      <c r="K36" s="87">
        <f>SUM(L36:M36)</f>
        <v>3981</v>
      </c>
      <c r="L36" s="87">
        <v>0</v>
      </c>
      <c r="M36" s="87">
        <v>3981</v>
      </c>
      <c r="N36" s="87">
        <f>SUM(O36,+V36,+AC36)</f>
        <v>5412</v>
      </c>
      <c r="O36" s="87">
        <f>SUM(P36:U36)</f>
        <v>1431</v>
      </c>
      <c r="P36" s="87">
        <v>1254</v>
      </c>
      <c r="Q36" s="87">
        <v>0</v>
      </c>
      <c r="R36" s="87">
        <v>0</v>
      </c>
      <c r="S36" s="87">
        <v>177</v>
      </c>
      <c r="T36" s="87">
        <v>0</v>
      </c>
      <c r="U36" s="87">
        <v>0</v>
      </c>
      <c r="V36" s="87">
        <f>SUM(W36:AB36)</f>
        <v>3981</v>
      </c>
      <c r="W36" s="87">
        <v>3559</v>
      </c>
      <c r="X36" s="87">
        <v>0</v>
      </c>
      <c r="Y36" s="87">
        <v>0</v>
      </c>
      <c r="Z36" s="87">
        <v>422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281</v>
      </c>
      <c r="AG36" s="87">
        <v>281</v>
      </c>
      <c r="AH36" s="87">
        <v>0</v>
      </c>
      <c r="AI36" s="87">
        <v>0</v>
      </c>
      <c r="AJ36" s="87">
        <f>SUM(AK36:AS36)</f>
        <v>281</v>
      </c>
      <c r="AK36" s="87">
        <v>0</v>
      </c>
      <c r="AL36" s="87">
        <v>0</v>
      </c>
      <c r="AM36" s="87">
        <v>53</v>
      </c>
      <c r="AN36" s="87">
        <v>0</v>
      </c>
      <c r="AO36" s="87">
        <v>0</v>
      </c>
      <c r="AP36" s="87">
        <v>0</v>
      </c>
      <c r="AQ36" s="87">
        <v>0</v>
      </c>
      <c r="AR36" s="87">
        <v>228</v>
      </c>
      <c r="AS36" s="87">
        <v>0</v>
      </c>
      <c r="AT36" s="87">
        <f>SUM(AU36:AY36)</f>
        <v>3</v>
      </c>
      <c r="AU36" s="87">
        <v>0</v>
      </c>
      <c r="AV36" s="87">
        <v>0</v>
      </c>
      <c r="AW36" s="87">
        <v>3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48</v>
      </c>
      <c r="B37" s="96" t="s">
        <v>320</v>
      </c>
      <c r="C37" s="85" t="s">
        <v>321</v>
      </c>
      <c r="D37" s="87">
        <f>SUM(E37,+H37,+K37)</f>
        <v>2007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2007</v>
      </c>
      <c r="L37" s="87">
        <v>1358</v>
      </c>
      <c r="M37" s="87">
        <v>649</v>
      </c>
      <c r="N37" s="87">
        <f>SUM(O37,+V37,+AC37)</f>
        <v>2007</v>
      </c>
      <c r="O37" s="87">
        <f>SUM(P37:U37)</f>
        <v>1358</v>
      </c>
      <c r="P37" s="87">
        <v>1358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649</v>
      </c>
      <c r="W37" s="87">
        <v>649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13</v>
      </c>
      <c r="AG37" s="87">
        <v>13</v>
      </c>
      <c r="AH37" s="87">
        <v>0</v>
      </c>
      <c r="AI37" s="87">
        <v>0</v>
      </c>
      <c r="AJ37" s="87">
        <f>SUM(AK37:AS37)</f>
        <v>13</v>
      </c>
      <c r="AK37" s="87">
        <v>0</v>
      </c>
      <c r="AL37" s="87">
        <v>0</v>
      </c>
      <c r="AM37" s="87">
        <v>13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1</v>
      </c>
      <c r="AU37" s="87">
        <v>0</v>
      </c>
      <c r="AV37" s="87">
        <v>0</v>
      </c>
      <c r="AW37" s="87">
        <v>1</v>
      </c>
      <c r="AX37" s="87">
        <v>0</v>
      </c>
      <c r="AY37" s="87">
        <v>0</v>
      </c>
      <c r="AZ37" s="87">
        <f>SUM(BA37:BC37)</f>
        <v>44</v>
      </c>
      <c r="BA37" s="87">
        <v>44</v>
      </c>
      <c r="BB37" s="87">
        <v>0</v>
      </c>
      <c r="BC37" s="87">
        <v>0</v>
      </c>
    </row>
    <row r="38" spans="1:55" ht="13.5" customHeight="1">
      <c r="A38" s="98" t="s">
        <v>48</v>
      </c>
      <c r="B38" s="96" t="s">
        <v>322</v>
      </c>
      <c r="C38" s="85" t="s">
        <v>323</v>
      </c>
      <c r="D38" s="87">
        <f>SUM(E38,+H38,+K38)</f>
        <v>2762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2762</v>
      </c>
      <c r="L38" s="87">
        <v>979</v>
      </c>
      <c r="M38" s="87">
        <v>1783</v>
      </c>
      <c r="N38" s="87">
        <f>SUM(O38,+V38,+AC38)</f>
        <v>2762</v>
      </c>
      <c r="O38" s="87">
        <f>SUM(P38:U38)</f>
        <v>979</v>
      </c>
      <c r="P38" s="87">
        <v>979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1783</v>
      </c>
      <c r="W38" s="87">
        <v>1783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17</v>
      </c>
      <c r="AG38" s="87">
        <v>17</v>
      </c>
      <c r="AH38" s="87">
        <v>0</v>
      </c>
      <c r="AI38" s="87">
        <v>0</v>
      </c>
      <c r="AJ38" s="87">
        <f>SUM(AK38:AS38)</f>
        <v>17</v>
      </c>
      <c r="AK38" s="87">
        <v>0</v>
      </c>
      <c r="AL38" s="87">
        <v>0</v>
      </c>
      <c r="AM38" s="87">
        <v>17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2</v>
      </c>
      <c r="AU38" s="87">
        <v>0</v>
      </c>
      <c r="AV38" s="87">
        <v>0</v>
      </c>
      <c r="AW38" s="87">
        <v>2</v>
      </c>
      <c r="AX38" s="87">
        <v>0</v>
      </c>
      <c r="AY38" s="87">
        <v>0</v>
      </c>
      <c r="AZ38" s="87">
        <f>SUM(BA38:BC38)</f>
        <v>60</v>
      </c>
      <c r="BA38" s="87">
        <v>60</v>
      </c>
      <c r="BB38" s="87">
        <v>0</v>
      </c>
      <c r="BC38" s="87">
        <v>0</v>
      </c>
    </row>
    <row r="39" spans="1:55" ht="13.5" customHeight="1">
      <c r="A39" s="98" t="s">
        <v>48</v>
      </c>
      <c r="B39" s="96" t="s">
        <v>324</v>
      </c>
      <c r="C39" s="85" t="s">
        <v>325</v>
      </c>
      <c r="D39" s="87">
        <f>SUM(E39,+H39,+K39)</f>
        <v>3407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3407</v>
      </c>
      <c r="L39" s="87">
        <v>500</v>
      </c>
      <c r="M39" s="87">
        <v>2907</v>
      </c>
      <c r="N39" s="87">
        <f>SUM(O39,+V39,+AC39)</f>
        <v>3407</v>
      </c>
      <c r="O39" s="87">
        <f>SUM(P39:U39)</f>
        <v>500</v>
      </c>
      <c r="P39" s="87">
        <v>500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2907</v>
      </c>
      <c r="W39" s="87">
        <v>2907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22</v>
      </c>
      <c r="AG39" s="87">
        <v>22</v>
      </c>
      <c r="AH39" s="87">
        <v>0</v>
      </c>
      <c r="AI39" s="87">
        <v>0</v>
      </c>
      <c r="AJ39" s="87">
        <f>SUM(AK39:AS39)</f>
        <v>22</v>
      </c>
      <c r="AK39" s="87">
        <v>0</v>
      </c>
      <c r="AL39" s="87">
        <v>0</v>
      </c>
      <c r="AM39" s="87">
        <v>22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3</v>
      </c>
      <c r="AU39" s="87">
        <v>0</v>
      </c>
      <c r="AV39" s="87">
        <v>0</v>
      </c>
      <c r="AW39" s="87">
        <v>3</v>
      </c>
      <c r="AX39" s="87">
        <v>0</v>
      </c>
      <c r="AY39" s="87">
        <v>0</v>
      </c>
      <c r="AZ39" s="87">
        <f>SUM(BA39:BC39)</f>
        <v>75</v>
      </c>
      <c r="BA39" s="87">
        <v>75</v>
      </c>
      <c r="BB39" s="87">
        <v>0</v>
      </c>
      <c r="BC39" s="87">
        <v>0</v>
      </c>
    </row>
    <row r="40" spans="1:55" ht="13.5" customHeight="1">
      <c r="A40" s="98" t="s">
        <v>48</v>
      </c>
      <c r="B40" s="96" t="s">
        <v>326</v>
      </c>
      <c r="C40" s="85" t="s">
        <v>327</v>
      </c>
      <c r="D40" s="87">
        <f>SUM(E40,+H40,+K40)</f>
        <v>1728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1728</v>
      </c>
      <c r="L40" s="87">
        <v>114</v>
      </c>
      <c r="M40" s="87">
        <v>1614</v>
      </c>
      <c r="N40" s="87">
        <f>SUM(O40,+V40,+AC40)</f>
        <v>1728</v>
      </c>
      <c r="O40" s="87">
        <f>SUM(P40:U40)</f>
        <v>114</v>
      </c>
      <c r="P40" s="87">
        <v>114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1614</v>
      </c>
      <c r="W40" s="87">
        <v>1614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69</v>
      </c>
      <c r="AG40" s="87">
        <v>69</v>
      </c>
      <c r="AH40" s="87">
        <v>0</v>
      </c>
      <c r="AI40" s="87">
        <v>0</v>
      </c>
      <c r="AJ40" s="87">
        <f>SUM(AK40:AS40)</f>
        <v>69</v>
      </c>
      <c r="AK40" s="87">
        <v>0</v>
      </c>
      <c r="AL40" s="87">
        <v>0</v>
      </c>
      <c r="AM40" s="87">
        <v>69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8</v>
      </c>
      <c r="AU40" s="87">
        <v>0</v>
      </c>
      <c r="AV40" s="87">
        <v>0</v>
      </c>
      <c r="AW40" s="87">
        <v>8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48</v>
      </c>
      <c r="B41" s="96" t="s">
        <v>328</v>
      </c>
      <c r="C41" s="85" t="s">
        <v>329</v>
      </c>
      <c r="D41" s="87">
        <f>SUM(E41,+H41,+K41)</f>
        <v>1490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1490</v>
      </c>
      <c r="L41" s="87">
        <v>446</v>
      </c>
      <c r="M41" s="87">
        <v>1044</v>
      </c>
      <c r="N41" s="87">
        <f>SUM(O41,+V41,+AC41)</f>
        <v>1490</v>
      </c>
      <c r="O41" s="87">
        <f>SUM(P41:U41)</f>
        <v>446</v>
      </c>
      <c r="P41" s="87">
        <v>446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1044</v>
      </c>
      <c r="W41" s="87">
        <v>1044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15</v>
      </c>
      <c r="AG41" s="87">
        <v>15</v>
      </c>
      <c r="AH41" s="87">
        <v>0</v>
      </c>
      <c r="AI41" s="87">
        <v>0</v>
      </c>
      <c r="AJ41" s="87">
        <f>SUM(AK41:AS41)</f>
        <v>15</v>
      </c>
      <c r="AK41" s="87">
        <v>0</v>
      </c>
      <c r="AL41" s="87">
        <v>0</v>
      </c>
      <c r="AM41" s="87">
        <v>15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48</v>
      </c>
      <c r="B42" s="96" t="s">
        <v>330</v>
      </c>
      <c r="C42" s="85" t="s">
        <v>331</v>
      </c>
      <c r="D42" s="87">
        <f>SUM(E42,+H42,+K42)</f>
        <v>1793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1793</v>
      </c>
      <c r="L42" s="87">
        <v>786</v>
      </c>
      <c r="M42" s="87">
        <v>1007</v>
      </c>
      <c r="N42" s="87">
        <f>SUM(O42,+V42,+AC42)</f>
        <v>1793</v>
      </c>
      <c r="O42" s="87">
        <f>SUM(P42:U42)</f>
        <v>786</v>
      </c>
      <c r="P42" s="87">
        <v>786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1007</v>
      </c>
      <c r="W42" s="87">
        <v>1007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19</v>
      </c>
      <c r="AG42" s="87">
        <v>19</v>
      </c>
      <c r="AH42" s="87">
        <v>0</v>
      </c>
      <c r="AI42" s="87">
        <v>0</v>
      </c>
      <c r="AJ42" s="87">
        <f>SUM(AK42:AS42)</f>
        <v>19</v>
      </c>
      <c r="AK42" s="87">
        <v>0</v>
      </c>
      <c r="AL42" s="87">
        <v>0</v>
      </c>
      <c r="AM42" s="87">
        <v>19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2">
    <sortCondition ref="A8:A42"/>
    <sortCondition ref="B8:B42"/>
    <sortCondition ref="C8:C42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1" man="1"/>
    <brk id="31" min="1" max="41" man="1"/>
    <brk id="45" min="1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06000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06201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06202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06203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06204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06205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06206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06207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06208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06209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06210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06211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06212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06213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06301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06302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06321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06322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06323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06324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06341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06361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06362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06363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06364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06365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06366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06367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06381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06382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06401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06402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06403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06426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06428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06461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511520-37D0-4689-9D90-80F6BFFA9A55}"/>
</file>

<file path=customXml/itemProps2.xml><?xml version="1.0" encoding="utf-8"?>
<ds:datastoreItem xmlns:ds="http://schemas.openxmlformats.org/officeDocument/2006/customXml" ds:itemID="{B5EF4787-5E7D-48FC-A49A-EA6CB1194795}"/>
</file>

<file path=customXml/itemProps3.xml><?xml version="1.0" encoding="utf-8"?>
<ds:datastoreItem xmlns:ds="http://schemas.openxmlformats.org/officeDocument/2006/customXml" ds:itemID="{73C7422B-FFEE-465B-BB0C-1D51B63966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2026-01-19T06:01:42Z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