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04宮城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水洗化人口等!$A$6:$AD$41</definedName>
    <definedName name="_xlnm.Print_Area" localSheetId="2">し尿集計結果!$A$1:$M$37</definedName>
    <definedName name="_xlnm.Print_Area" localSheetId="1">し尿処理状況!$2:$42</definedName>
    <definedName name="_xlnm.Print_Area" localSheetId="0">水洗化人口等!$2:$42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V8" i="2"/>
  <c r="N8" i="2" s="1"/>
  <c r="V9" i="2"/>
  <c r="N9" i="2" s="1"/>
  <c r="V10" i="2"/>
  <c r="V11" i="2"/>
  <c r="N11" i="2" s="1"/>
  <c r="V12" i="2"/>
  <c r="V13" i="2"/>
  <c r="V14" i="2"/>
  <c r="N14" i="2" s="1"/>
  <c r="V15" i="2"/>
  <c r="N15" i="2" s="1"/>
  <c r="V16" i="2"/>
  <c r="V17" i="2"/>
  <c r="N17" i="2" s="1"/>
  <c r="V18" i="2"/>
  <c r="V19" i="2"/>
  <c r="V20" i="2"/>
  <c r="N20" i="2" s="1"/>
  <c r="V21" i="2"/>
  <c r="N21" i="2" s="1"/>
  <c r="V22" i="2"/>
  <c r="V23" i="2"/>
  <c r="N23" i="2" s="1"/>
  <c r="V24" i="2"/>
  <c r="V25" i="2"/>
  <c r="V26" i="2"/>
  <c r="N26" i="2" s="1"/>
  <c r="V27" i="2"/>
  <c r="N27" i="2" s="1"/>
  <c r="V28" i="2"/>
  <c r="V29" i="2"/>
  <c r="N29" i="2" s="1"/>
  <c r="V30" i="2"/>
  <c r="V31" i="2"/>
  <c r="V32" i="2"/>
  <c r="N32" i="2" s="1"/>
  <c r="V33" i="2"/>
  <c r="N33" i="2" s="1"/>
  <c r="V34" i="2"/>
  <c r="V35" i="2"/>
  <c r="N35" i="2" s="1"/>
  <c r="V36" i="2"/>
  <c r="V37" i="2"/>
  <c r="V38" i="2"/>
  <c r="N38" i="2" s="1"/>
  <c r="V39" i="2"/>
  <c r="N39" i="2" s="1"/>
  <c r="V40" i="2"/>
  <c r="V41" i="2"/>
  <c r="N41" i="2" s="1"/>
  <c r="V42" i="2"/>
  <c r="O8" i="2"/>
  <c r="O9" i="2"/>
  <c r="O10" i="2"/>
  <c r="O11" i="2"/>
  <c r="O12" i="2"/>
  <c r="N12" i="2" s="1"/>
  <c r="O13" i="2"/>
  <c r="O14" i="2"/>
  <c r="O15" i="2"/>
  <c r="O16" i="2"/>
  <c r="O17" i="2"/>
  <c r="O18" i="2"/>
  <c r="N18" i="2" s="1"/>
  <c r="O19" i="2"/>
  <c r="O20" i="2"/>
  <c r="O21" i="2"/>
  <c r="O22" i="2"/>
  <c r="O23" i="2"/>
  <c r="O24" i="2"/>
  <c r="N24" i="2" s="1"/>
  <c r="O25" i="2"/>
  <c r="O26" i="2"/>
  <c r="O27" i="2"/>
  <c r="O28" i="2"/>
  <c r="O29" i="2"/>
  <c r="O30" i="2"/>
  <c r="N30" i="2" s="1"/>
  <c r="O31" i="2"/>
  <c r="O32" i="2"/>
  <c r="O33" i="2"/>
  <c r="O34" i="2"/>
  <c r="O35" i="2"/>
  <c r="O36" i="2"/>
  <c r="N36" i="2" s="1"/>
  <c r="O37" i="2"/>
  <c r="O38" i="2"/>
  <c r="O39" i="2"/>
  <c r="O40" i="2"/>
  <c r="O41" i="2"/>
  <c r="O42" i="2"/>
  <c r="N42" i="2" s="1"/>
  <c r="N13" i="2"/>
  <c r="N19" i="2"/>
  <c r="N25" i="2"/>
  <c r="N31" i="2"/>
  <c r="N3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H8" i="2"/>
  <c r="H9" i="2"/>
  <c r="D9" i="2" s="1"/>
  <c r="H10" i="2"/>
  <c r="H11" i="2"/>
  <c r="H12" i="2"/>
  <c r="D12" i="2" s="1"/>
  <c r="H13" i="2"/>
  <c r="D13" i="2" s="1"/>
  <c r="H14" i="2"/>
  <c r="H15" i="2"/>
  <c r="H16" i="2"/>
  <c r="H17" i="2"/>
  <c r="H18" i="2"/>
  <c r="D18" i="2" s="1"/>
  <c r="H19" i="2"/>
  <c r="D19" i="2" s="1"/>
  <c r="H20" i="2"/>
  <c r="H21" i="2"/>
  <c r="D21" i="2" s="1"/>
  <c r="H22" i="2"/>
  <c r="H23" i="2"/>
  <c r="H24" i="2"/>
  <c r="D24" i="2" s="1"/>
  <c r="H25" i="2"/>
  <c r="D25" i="2" s="1"/>
  <c r="H26" i="2"/>
  <c r="H27" i="2"/>
  <c r="H28" i="2"/>
  <c r="H29" i="2"/>
  <c r="H30" i="2"/>
  <c r="D30" i="2" s="1"/>
  <c r="H31" i="2"/>
  <c r="D31" i="2" s="1"/>
  <c r="H32" i="2"/>
  <c r="H33" i="2"/>
  <c r="D33" i="2" s="1"/>
  <c r="H34" i="2"/>
  <c r="H35" i="2"/>
  <c r="H36" i="2"/>
  <c r="D36" i="2" s="1"/>
  <c r="H37" i="2"/>
  <c r="D37" i="2" s="1"/>
  <c r="H38" i="2"/>
  <c r="H39" i="2"/>
  <c r="H40" i="2"/>
  <c r="H41" i="2"/>
  <c r="H42" i="2"/>
  <c r="D42" i="2" s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D10" i="2"/>
  <c r="D11" i="2"/>
  <c r="D15" i="2"/>
  <c r="D16" i="2"/>
  <c r="D17" i="2"/>
  <c r="D22" i="2"/>
  <c r="D23" i="2"/>
  <c r="D27" i="2"/>
  <c r="D28" i="2"/>
  <c r="D29" i="2"/>
  <c r="D34" i="2"/>
  <c r="D35" i="2"/>
  <c r="D39" i="2"/>
  <c r="D40" i="2"/>
  <c r="D41" i="2"/>
  <c r="P8" i="1"/>
  <c r="P9" i="1"/>
  <c r="P10" i="1"/>
  <c r="P11" i="1"/>
  <c r="I11" i="1" s="1"/>
  <c r="D11" i="1" s="1"/>
  <c r="P12" i="1"/>
  <c r="I12" i="1" s="1"/>
  <c r="D12" i="1" s="1"/>
  <c r="P13" i="1"/>
  <c r="I13" i="1" s="1"/>
  <c r="P14" i="1"/>
  <c r="P15" i="1"/>
  <c r="P16" i="1"/>
  <c r="P17" i="1"/>
  <c r="I17" i="1" s="1"/>
  <c r="D17" i="1" s="1"/>
  <c r="P18" i="1"/>
  <c r="I18" i="1" s="1"/>
  <c r="P19" i="1"/>
  <c r="I19" i="1" s="1"/>
  <c r="P20" i="1"/>
  <c r="P21" i="1"/>
  <c r="P22" i="1"/>
  <c r="P23" i="1"/>
  <c r="P24" i="1"/>
  <c r="I24" i="1" s="1"/>
  <c r="D24" i="1" s="1"/>
  <c r="P25" i="1"/>
  <c r="I25" i="1" s="1"/>
  <c r="D25" i="1" s="1"/>
  <c r="P26" i="1"/>
  <c r="P27" i="1"/>
  <c r="P28" i="1"/>
  <c r="P29" i="1"/>
  <c r="I29" i="1" s="1"/>
  <c r="D29" i="1" s="1"/>
  <c r="P30" i="1"/>
  <c r="I30" i="1" s="1"/>
  <c r="D30" i="1" s="1"/>
  <c r="P31" i="1"/>
  <c r="I31" i="1" s="1"/>
  <c r="P32" i="1"/>
  <c r="P33" i="1"/>
  <c r="P34" i="1"/>
  <c r="P35" i="1"/>
  <c r="I35" i="1" s="1"/>
  <c r="D35" i="1" s="1"/>
  <c r="P36" i="1"/>
  <c r="I36" i="1" s="1"/>
  <c r="P37" i="1"/>
  <c r="I37" i="1" s="1"/>
  <c r="D37" i="1" s="1"/>
  <c r="P38" i="1"/>
  <c r="P39" i="1"/>
  <c r="P40" i="1"/>
  <c r="P41" i="1"/>
  <c r="P42" i="1"/>
  <c r="I42" i="1" s="1"/>
  <c r="L9" i="1"/>
  <c r="L21" i="1"/>
  <c r="L39" i="1"/>
  <c r="L42" i="1"/>
  <c r="J9" i="1"/>
  <c r="J15" i="1"/>
  <c r="J21" i="1"/>
  <c r="J27" i="1"/>
  <c r="J33" i="1"/>
  <c r="J39" i="1"/>
  <c r="I8" i="1"/>
  <c r="D8" i="1" s="1"/>
  <c r="I9" i="1"/>
  <c r="D9" i="1" s="1"/>
  <c r="I10" i="1"/>
  <c r="I14" i="1"/>
  <c r="D14" i="1" s="1"/>
  <c r="I15" i="1"/>
  <c r="D15" i="1" s="1"/>
  <c r="I16" i="1"/>
  <c r="I20" i="1"/>
  <c r="D20" i="1" s="1"/>
  <c r="I21" i="1"/>
  <c r="D21" i="1" s="1"/>
  <c r="I22" i="1"/>
  <c r="I23" i="1"/>
  <c r="I26" i="1"/>
  <c r="D26" i="1" s="1"/>
  <c r="I27" i="1"/>
  <c r="D27" i="1" s="1"/>
  <c r="L27" i="1" s="1"/>
  <c r="I28" i="1"/>
  <c r="I32" i="1"/>
  <c r="D32" i="1" s="1"/>
  <c r="I33" i="1"/>
  <c r="D33" i="1" s="1"/>
  <c r="L33" i="1" s="1"/>
  <c r="I34" i="1"/>
  <c r="D34" i="1" s="1"/>
  <c r="I38" i="1"/>
  <c r="I39" i="1"/>
  <c r="D39" i="1" s="1"/>
  <c r="I40" i="1"/>
  <c r="D40" i="1" s="1"/>
  <c r="I41" i="1"/>
  <c r="D41" i="1" s="1"/>
  <c r="F9" i="1"/>
  <c r="F21" i="1"/>
  <c r="F27" i="1"/>
  <c r="F39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D13" i="1"/>
  <c r="L13" i="1" s="1"/>
  <c r="D18" i="1"/>
  <c r="D19" i="1"/>
  <c r="D23" i="1"/>
  <c r="T23" i="1" s="1"/>
  <c r="D31" i="1"/>
  <c r="D36" i="1"/>
  <c r="J36" i="1" s="1"/>
  <c r="D38" i="1"/>
  <c r="N38" i="1" s="1"/>
  <c r="D42" i="1"/>
  <c r="J42" i="1" s="1"/>
  <c r="T26" i="1" l="1"/>
  <c r="F26" i="1"/>
  <c r="J26" i="1"/>
  <c r="L26" i="1"/>
  <c r="N26" i="1"/>
  <c r="L34" i="1"/>
  <c r="N34" i="1"/>
  <c r="T34" i="1"/>
  <c r="J34" i="1"/>
  <c r="F34" i="1"/>
  <c r="T25" i="1"/>
  <c r="F25" i="1"/>
  <c r="L25" i="1"/>
  <c r="N25" i="1"/>
  <c r="J25" i="1"/>
  <c r="L12" i="1"/>
  <c r="J12" i="1"/>
  <c r="N12" i="1"/>
  <c r="T12" i="1"/>
  <c r="F12" i="1"/>
  <c r="N41" i="1"/>
  <c r="J41" i="1"/>
  <c r="L41" i="1"/>
  <c r="F41" i="1"/>
  <c r="T41" i="1"/>
  <c r="L24" i="1"/>
  <c r="J24" i="1"/>
  <c r="F24" i="1"/>
  <c r="N24" i="1"/>
  <c r="T24" i="1"/>
  <c r="L40" i="1"/>
  <c r="N40" i="1"/>
  <c r="J40" i="1"/>
  <c r="F40" i="1"/>
  <c r="T40" i="1"/>
  <c r="T8" i="1"/>
  <c r="F8" i="1"/>
  <c r="L8" i="1"/>
  <c r="N8" i="1"/>
  <c r="J8" i="1"/>
  <c r="N29" i="1"/>
  <c r="J29" i="1"/>
  <c r="L29" i="1"/>
  <c r="F29" i="1"/>
  <c r="T29" i="1"/>
  <c r="N11" i="1"/>
  <c r="J11" i="1"/>
  <c r="L11" i="1"/>
  <c r="T11" i="1"/>
  <c r="F11" i="1"/>
  <c r="F14" i="1"/>
  <c r="T14" i="1"/>
  <c r="J14" i="1"/>
  <c r="L14" i="1"/>
  <c r="N14" i="1"/>
  <c r="T37" i="1"/>
  <c r="F37" i="1"/>
  <c r="N37" i="1"/>
  <c r="J37" i="1"/>
  <c r="L37" i="1"/>
  <c r="T32" i="1"/>
  <c r="F32" i="1"/>
  <c r="L32" i="1"/>
  <c r="N32" i="1"/>
  <c r="J32" i="1"/>
  <c r="J30" i="1"/>
  <c r="L30" i="1"/>
  <c r="T30" i="1"/>
  <c r="F30" i="1"/>
  <c r="N30" i="1"/>
  <c r="T20" i="1"/>
  <c r="F20" i="1"/>
  <c r="N20" i="1"/>
  <c r="J20" i="1"/>
  <c r="L20" i="1"/>
  <c r="L35" i="1"/>
  <c r="N35" i="1"/>
  <c r="J35" i="1"/>
  <c r="F35" i="1"/>
  <c r="T35" i="1"/>
  <c r="L17" i="1"/>
  <c r="N17" i="1"/>
  <c r="J17" i="1"/>
  <c r="T17" i="1"/>
  <c r="F17" i="1"/>
  <c r="T31" i="1"/>
  <c r="F31" i="1"/>
  <c r="T19" i="1"/>
  <c r="F19" i="1"/>
  <c r="J18" i="1"/>
  <c r="L18" i="1"/>
  <c r="T15" i="1"/>
  <c r="N15" i="1"/>
  <c r="F33" i="1"/>
  <c r="F23" i="1"/>
  <c r="F15" i="1"/>
  <c r="D22" i="1"/>
  <c r="J13" i="1"/>
  <c r="L38" i="1"/>
  <c r="L19" i="1"/>
  <c r="N42" i="1"/>
  <c r="N18" i="1"/>
  <c r="T39" i="1"/>
  <c r="N39" i="1"/>
  <c r="T21" i="1"/>
  <c r="N21" i="1"/>
  <c r="J38" i="1"/>
  <c r="L15" i="1"/>
  <c r="T36" i="1"/>
  <c r="D38" i="2"/>
  <c r="D32" i="2"/>
  <c r="D26" i="2"/>
  <c r="D20" i="2"/>
  <c r="D14" i="2"/>
  <c r="D8" i="2"/>
  <c r="D28" i="1"/>
  <c r="D10" i="1"/>
  <c r="J19" i="1"/>
  <c r="L36" i="1"/>
  <c r="N13" i="1"/>
  <c r="F36" i="1"/>
  <c r="F18" i="1"/>
  <c r="T27" i="1"/>
  <c r="N27" i="1"/>
  <c r="T9" i="1"/>
  <c r="N9" i="1"/>
  <c r="N36" i="1"/>
  <c r="N40" i="2"/>
  <c r="N34" i="2"/>
  <c r="N28" i="2"/>
  <c r="N22" i="2"/>
  <c r="N16" i="2"/>
  <c r="N10" i="2"/>
  <c r="N23" i="1"/>
  <c r="J23" i="1"/>
  <c r="L23" i="1"/>
  <c r="D16" i="1"/>
  <c r="T42" i="1"/>
  <c r="T18" i="1"/>
  <c r="N31" i="1"/>
  <c r="T38" i="1"/>
  <c r="F38" i="1"/>
  <c r="T13" i="1"/>
  <c r="F13" i="1"/>
  <c r="F42" i="1"/>
  <c r="T33" i="1"/>
  <c r="N33" i="1"/>
  <c r="L31" i="1"/>
  <c r="N19" i="1"/>
  <c r="J31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L10" i="1" l="1"/>
  <c r="N10" i="1"/>
  <c r="T10" i="1"/>
  <c r="F10" i="1"/>
  <c r="J10" i="1"/>
  <c r="L28" i="1"/>
  <c r="N28" i="1"/>
  <c r="F28" i="1"/>
  <c r="J28" i="1"/>
  <c r="T28" i="1"/>
  <c r="N22" i="1"/>
  <c r="L22" i="1"/>
  <c r="J22" i="1"/>
  <c r="T22" i="1"/>
  <c r="F22" i="1"/>
  <c r="L16" i="1"/>
  <c r="N16" i="1"/>
  <c r="F16" i="1"/>
  <c r="J16" i="1"/>
  <c r="T16" i="1"/>
  <c r="O7" i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AZ7" i="2" l="1"/>
  <c r="E7" i="1"/>
  <c r="E7" i="2"/>
  <c r="I7" i="1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<sst xmlns="http://schemas.openxmlformats.org/spreadsheetml/2006/main" count="809" uniqueCount="332">
  <si>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</si>
  <si>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</si>
  <si>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</si>
  <si>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</si>
  <si>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</si>
  <si>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</si>
  <si>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</si>
  <si>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</si>
  <si>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</si>
  <si>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</si>
  <si>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</si>
  <si>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</si>
  <si>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</si>
  <si>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</si>
  <si>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</si>
  <si>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</si>
  <si>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</si>
  <si>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</si>
  <si>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</si>
  <si>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</si>
  <si>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</si>
  <si>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</si>
  <si>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</si>
  <si>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</si>
  <si>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</si>
  <si>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</si>
  <si>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</si>
  <si>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</si>
  <si>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</si>
  <si>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</si>
  <si>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</si>
  <si>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</si>
  <si>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</si>
  <si>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</si>
  <si>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</si>
  <si>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</si>
  <si>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</si>
  <si>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</si>
  <si>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</si>
  <si>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</si>
  <si>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</si>
  <si>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</si>
  <si>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</si>
  <si>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</si>
  <si>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</si>
  <si>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</si>
  <si>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</si>
  <si>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</si>
  <si>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</si>
  <si>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</si>
  <si>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</si>
  <si>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</si>
  <si>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</si>
  <si>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</si>
  <si>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</si>
  <si>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</si>
  <si>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</si>
  <si>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</si>
  <si>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</si>
  <si>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</si>
  <si>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</si>
  <si>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</si>
  <si>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</si>
  <si>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</si>
  <si>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</si>
  <si>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</si>
  <si>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</si>
  <si>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</si>
  <si>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</si>
  <si>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</si>
  <si>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</si>
  <si>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</si>
  <si>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</si>
  <si>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</si>
  <si>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</si>
  <si>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</si>
  <si>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</si>
  <si>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</si>
  <si>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</si>
  <si>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</si>
  <si>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</si>
  <si>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</si>
  <si>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</si>
  <si>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</si>
  <si>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</si>
  <si>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</si>
  <si>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</si>
  <si>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</si>
  <si>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</si>
  <si>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</si>
  <si>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</si>
  <si>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</si>
  <si>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</si>
  <si>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</si>
  <si>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</si>
  <si>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</si>
  <si>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</si>
  <si>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</si>
  <si>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</si>
  <si>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</si>
  <si>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</si>
  <si>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</si>
  <si>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</si>
  <si>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</si>
  <si>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</si>
  <si>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</si>
  <si>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</si>
  <si>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</si>
  <si>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</si>
  <si>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</si>
  <si>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</si>
  <si>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</si>
  <si>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</si>
  <si>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</si>
  <si>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</si>
  <si>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</si>
  <si>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</si>
  <si>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</si>
  <si>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</si>
  <si>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</si>
  <si>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</si>
  <si>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</si>
  <si>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</si>
  <si>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</si>
  <si>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</si>
  <si>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</si>
  <si>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</si>
  <si>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</si>
  <si>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</si>
  <si>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</si>
  <si>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</si>
  <si>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</si>
  <si>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</si>
  <si>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</si>
  <si>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</si>
  <si>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</si>
  <si>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</si>
  <si>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</si>
  <si>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</si>
  <si>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</si>
  <si>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</si>
  <si>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</si>
  <si>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</si>
  <si>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</si>
  <si>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</si>
  <si>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</si>
  <si>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</si>
  <si>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</si>
  <si>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</si>
  <si>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</si>
  <si>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</si>
  <si>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</si>
  <si>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</si>
  <si>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</si>
  <si>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</si>
  <si>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</si>
  <si>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</si>
  <si>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</si>
  <si>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</si>
  <si>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</si>
  <si>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</si>
  <si>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</si>
  <si>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</si>
  <si>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</si>
  <si>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</si>
  <si>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</si>
  <si>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</si>
  <si>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</si>
  <si>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</si>
  <si>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</si>
  <si>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</si>
  <si>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</si>
  <si>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</si>
  <si>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</si>
  <si>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</si>
  <si>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</si>
  <si>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</si>
  <si>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</si>
  <si>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</si>
  <si>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</si>
  <si>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</si>
  <si>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</si>
  <si>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</si>
  <si>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</si>
  <si>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</si>
  <si>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</si>
  <si>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</si>
  <si>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</si>
  <si>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</si>
  <si>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</si>
  <si>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</si>
  <si>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</si>
  <si>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</si>
  <si>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</si>
  <si>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</si>
  <si>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</si>
  <si>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</si>
  <si>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</si>
  <si>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</si>
  <si>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</si>
  <si>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</si>
  <si>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</si>
  <si>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</si>
  <si>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</si>
  <si>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</si>
  <si>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</si>
  <si>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</si>
  <si>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</si>
  <si>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</si>
  <si>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</si>
  <si>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</si>
  <si>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</si>
  <si>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</si>
  <si>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</si>
  <si>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</si>
  <si>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</si>
  <si>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</si>
  <si>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</si>
  <si>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</si>
  <si>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</si>
  <si>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</si>
  <si>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</si>
  <si>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</si>
  <si>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</si>
  <si>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</si>
  <si>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</si>
  <si>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</si>
  <si>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</si>
  <si>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</si>
  <si>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</si>
  <si>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</si>
  <si>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</si>
  <si>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</si>
  <si>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</si>
  <si>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</si>
  <si>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</si>
  <si>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</si>
  <si>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</si>
  <si>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</si>
  <si>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</si>
  <si>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</si>
  <si>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</si>
  <si>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</si>
  <si>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</si>
  <si>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</si>
  <si>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</si>
  <si>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</si>
  <si>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</si>
  <si>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</si>
  <si>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</si>
  <si>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</si>
  <si>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</si>
  <si>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</si>
  <si>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</si>
  <si>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</si>
  <si>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</si>
  <si>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</si>
  <si>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04000</t>
  </si>
  <si>
    <t>水洗化人口等（令和6年度実績）</t>
    <phoneticPr fontId="3"/>
  </si>
  <si>
    <t>し尿処理の状況（令和6年度実績）</t>
    <phoneticPr fontId="3"/>
  </si>
  <si>
    <t>04100</t>
  </si>
  <si>
    <t>仙台市</t>
  </si>
  <si>
    <t/>
  </si>
  <si>
    <t>○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</si>
  <si>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</si>
  <si>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</si>
  <si>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</si>
  <si>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</si>
  <si>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</si>
  <si>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</si>
  <si>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</si>
  <si>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</si>
  <si>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</si>
  <si>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</si>
  <si>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</si>
  <si>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</si>
  <si>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</si>
  <si>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</si>
  <si>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</si>
  <si>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</si>
  <si>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</si>
  <si>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</si>
  <si>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</si>
  <si>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</si>
  <si>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</si>
  <si>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</si>
  <si>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</si>
  <si>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</si>
  <si>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04216</t>
  </si>
  <si>
    <t>富谷市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</si>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</sst>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50</v>
      </c>
      <c r="B7" s="108" t="s">
        <v>257</v>
      </c>
      <c r="C7" s="92" t="s">
        <v>198</v>
      </c>
      <c r="D7" s="93">
        <f>+SUM(E7,+I7)</f>
        <v>2223580</v>
      </c>
      <c r="E7" s="93">
        <f>+SUM(G7+H7)</f>
        <v>171247</v>
      </c>
      <c r="F7" s="94">
        <f>IF(D7&gt;0,E7/D7*100,"-")</f>
        <v>7.701409438832874</v>
      </c>
      <c r="G7" s="93">
        <f>SUM(G$8:G$207)</f>
        <v>171247</v>
      </c>
      <c r="H7" s="93">
        <f>SUM(H$8:H$207)</f>
        <v>0</v>
      </c>
      <c r="I7" s="93">
        <f>+SUM(K7,+M7,O7+P7)</f>
        <v>2052333</v>
      </c>
      <c r="J7" s="94">
        <f>IF(D7&gt;0,I7/D7*100,"-")</f>
        <v>92.298590561167131</v>
      </c>
      <c r="K7" s="93">
        <f>SUM(K$8:K$207)</f>
        <v>1798439</v>
      </c>
      <c r="L7" s="94">
        <f>IF(D7&gt;0,K7/D7*100,"-")</f>
        <v>80.88033711402332</v>
      </c>
      <c r="M7" s="93">
        <f>SUM(M$8:M$207)</f>
        <v>1576</v>
      </c>
      <c r="N7" s="94">
        <f>IF(D7&gt;0,M7/D7*100,"-")</f>
        <v>7.0876694339758406E-2</v>
      </c>
      <c r="O7" s="91">
        <f>SUM(O$8:O$207)</f>
        <v>33678</v>
      </c>
      <c r="P7" s="93">
        <f>SUM(Q7:S7)</f>
        <v>218640</v>
      </c>
      <c r="Q7" s="93">
        <f>SUM(Q$8:Q$207)</f>
        <v>40521</v>
      </c>
      <c r="R7" s="93">
        <f>SUM(R$8:R$207)</f>
        <v>160791</v>
      </c>
      <c r="S7" s="93">
        <f>SUM(S$8:S$207)</f>
        <v>17328</v>
      </c>
      <c r="T7" s="94">
        <f>IF(D7&gt;0,P7/D7*100,"-")</f>
        <v>9.8327921639878042</v>
      </c>
      <c r="U7" s="93">
        <f>SUM(U$8:U$207)</f>
        <v>28455</v>
      </c>
      <c r="V7" s="95">
        <f t="shared" ref="V7:AC7" si="0">COUNTIF(V$8:V$207,"○")</f>
        <v>26</v>
      </c>
      <c r="W7" s="95">
        <f t="shared" si="0"/>
        <v>0</v>
      </c>
      <c r="X7" s="95">
        <f t="shared" si="0"/>
        <v>0</v>
      </c>
      <c r="Y7" s="95">
        <f t="shared" si="0"/>
        <v>9</v>
      </c>
      <c r="Z7" s="95">
        <f t="shared" si="0"/>
        <v>19</v>
      </c>
      <c r="AA7" s="95">
        <f t="shared" si="0"/>
        <v>1</v>
      </c>
      <c r="AB7" s="95">
        <f t="shared" si="0"/>
        <v>0</v>
      </c>
      <c r="AC7" s="95">
        <f t="shared" si="0"/>
        <v>15</v>
      </c>
    </row>
    <row r="8" spans="1:31" ht="13.5" customHeight="1">
      <c r="A8" s="85" t="s">
        <v>50</v>
      </c>
      <c r="B8" s="86" t="s">
        <v>260</v>
      </c>
      <c r="C8" s="85" t="s">
        <v>261</v>
      </c>
      <c r="D8" s="87">
        <f>+SUM(E8,+I8)</f>
        <v>1064910</v>
      </c>
      <c r="E8" s="87">
        <f>+SUM(G8+H8)</f>
        <v>5512</v>
      </c>
      <c r="F8" s="106">
        <f>IF(D8&gt;0,E8/D8*100,"-")</f>
        <v>0.51760242649613575</v>
      </c>
      <c r="G8" s="87">
        <v>5512</v>
      </c>
      <c r="H8" s="87">
        <v>0</v>
      </c>
      <c r="I8" s="87">
        <f>+SUM(K8,+M8,O8+P8)</f>
        <v>1059398</v>
      </c>
      <c r="J8" s="88">
        <f>IF(D8&gt;0,I8/D8*100,"-")</f>
        <v>99.48239757350386</v>
      </c>
      <c r="K8" s="87">
        <v>1048754</v>
      </c>
      <c r="L8" s="88">
        <f>IF(D8&gt;0,K8/D8*100,"-")</f>
        <v>98.482876487214881</v>
      </c>
      <c r="M8" s="87">
        <v>191</v>
      </c>
      <c r="N8" s="88">
        <f>IF(D8&gt;0,M8/D8*100,"-")</f>
        <v>1.7935788000863921E-2</v>
      </c>
      <c r="O8" s="87">
        <v>4651</v>
      </c>
      <c r="P8" s="87">
        <f>SUM(Q8:S8)</f>
        <v>5802</v>
      </c>
      <c r="Q8" s="87">
        <v>1714</v>
      </c>
      <c r="R8" s="87">
        <v>4088</v>
      </c>
      <c r="S8" s="87">
        <v>0</v>
      </c>
      <c r="T8" s="88">
        <f>IF(D8&gt;0,P8/D8*100,"-")</f>
        <v>0.54483477476969888</v>
      </c>
      <c r="U8" s="87">
        <v>16832</v>
      </c>
      <c r="V8" s="85" t="s">
        <v>263</v>
      </c>
      <c r="W8" s="85"/>
      <c r="X8" s="85"/>
      <c r="Y8" s="85"/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50</v>
      </c>
      <c r="B9" s="86" t="s">
        <v>264</v>
      </c>
      <c r="C9" s="85" t="s">
        <v>265</v>
      </c>
      <c r="D9" s="87">
        <f>+SUM(E9,+I9)</f>
        <v>131477</v>
      </c>
      <c r="E9" s="87">
        <f>+SUM(G9+H9)</f>
        <v>27427</v>
      </c>
      <c r="F9" s="106">
        <f>IF(D9&gt;0,E9/D9*100,"-")</f>
        <v>20.860682857077663</v>
      </c>
      <c r="G9" s="87">
        <v>27427</v>
      </c>
      <c r="H9" s="87">
        <v>0</v>
      </c>
      <c r="I9" s="87">
        <f>+SUM(K9,+M9,O9+P9)</f>
        <v>104050</v>
      </c>
      <c r="J9" s="88">
        <f>IF(D9&gt;0,I9/D9*100,"-")</f>
        <v>79.139317142922337</v>
      </c>
      <c r="K9" s="87">
        <v>74124</v>
      </c>
      <c r="L9" s="88">
        <f>IF(D9&gt;0,K9/D9*100,"-")</f>
        <v>56.377921613666274</v>
      </c>
      <c r="M9" s="87">
        <v>0</v>
      </c>
      <c r="N9" s="88">
        <f>IF(D9&gt;0,M9/D9*100,"-")</f>
        <v>0</v>
      </c>
      <c r="O9" s="87">
        <v>4718</v>
      </c>
      <c r="P9" s="87">
        <f>SUM(Q9:S9)</f>
        <v>25208</v>
      </c>
      <c r="Q9" s="87">
        <v>11332</v>
      </c>
      <c r="R9" s="87">
        <v>13876</v>
      </c>
      <c r="S9" s="87">
        <v>0</v>
      </c>
      <c r="T9" s="88">
        <f>IF(D9&gt;0,P9/D9*100,"-")</f>
        <v>19.172935190185356</v>
      </c>
      <c r="U9" s="87">
        <v>1734</v>
      </c>
      <c r="V9" s="85" t="s">
        <v>263</v>
      </c>
      <c r="W9" s="85"/>
      <c r="X9" s="85"/>
      <c r="Y9" s="85"/>
      <c r="Z9" s="85" t="s">
        <v>263</v>
      </c>
      <c r="AA9" s="85"/>
      <c r="AB9" s="85"/>
      <c r="AC9" s="85"/>
      <c r="AD9" s="184" t="s">
        <v>262</v>
      </c>
    </row>
    <row r="10" spans="1:31" ht="13.5" customHeight="1">
      <c r="A10" s="85" t="s">
        <v>50</v>
      </c>
      <c r="B10" s="86" t="s">
        <v>266</v>
      </c>
      <c r="C10" s="85" t="s">
        <v>267</v>
      </c>
      <c r="D10" s="87">
        <f>+SUM(E10,+I10)</f>
        <v>51856</v>
      </c>
      <c r="E10" s="87">
        <f>+SUM(G10+H10)</f>
        <v>1340</v>
      </c>
      <c r="F10" s="106">
        <f>IF(D10&gt;0,E10/D10*100,"-")</f>
        <v>2.5840789879666768</v>
      </c>
      <c r="G10" s="87">
        <v>1340</v>
      </c>
      <c r="H10" s="87">
        <v>0</v>
      </c>
      <c r="I10" s="87">
        <f>+SUM(K10,+M10,O10+P10)</f>
        <v>50516</v>
      </c>
      <c r="J10" s="88">
        <f>IF(D10&gt;0,I10/D10*100,"-")</f>
        <v>97.415921012033323</v>
      </c>
      <c r="K10" s="87">
        <v>50103</v>
      </c>
      <c r="L10" s="88">
        <f>IF(D10&gt;0,K10/D10*100,"-")</f>
        <v>96.619484726936136</v>
      </c>
      <c r="M10" s="87">
        <v>0</v>
      </c>
      <c r="N10" s="88">
        <f>IF(D10&gt;0,M10/D10*100,"-")</f>
        <v>0</v>
      </c>
      <c r="O10" s="87">
        <v>136</v>
      </c>
      <c r="P10" s="87">
        <f>SUM(Q10:S10)</f>
        <v>277</v>
      </c>
      <c r="Q10" s="87">
        <v>171</v>
      </c>
      <c r="R10" s="87">
        <v>106</v>
      </c>
      <c r="S10" s="87">
        <v>0</v>
      </c>
      <c r="T10" s="88">
        <f>IF(D10&gt;0,P10/D10*100,"-")</f>
        <v>0.53417155199012645</v>
      </c>
      <c r="U10" s="87">
        <v>791</v>
      </c>
      <c r="V10" s="85" t="s">
        <v>263</v>
      </c>
      <c r="W10" s="85"/>
      <c r="X10" s="85"/>
      <c r="Y10" s="85"/>
      <c r="Z10" s="85" t="s">
        <v>263</v>
      </c>
      <c r="AA10" s="85"/>
      <c r="AB10" s="85"/>
      <c r="AC10" s="85"/>
      <c r="AD10" s="184" t="s">
        <v>262</v>
      </c>
    </row>
    <row r="11" spans="1:31" ht="13.5" customHeight="1">
      <c r="A11" s="85" t="s">
        <v>50</v>
      </c>
      <c r="B11" s="86" t="s">
        <v>268</v>
      </c>
      <c r="C11" s="85" t="s">
        <v>269</v>
      </c>
      <c r="D11" s="87">
        <f>+SUM(E11,+I11)</f>
        <v>55716</v>
      </c>
      <c r="E11" s="87">
        <f>+SUM(G11+H11)</f>
        <v>19367</v>
      </c>
      <c r="F11" s="106">
        <f>IF(D11&gt;0,E11/D11*100,"-")</f>
        <v>34.76021250628186</v>
      </c>
      <c r="G11" s="87">
        <v>19367</v>
      </c>
      <c r="H11" s="87">
        <v>0</v>
      </c>
      <c r="I11" s="87">
        <f>+SUM(K11,+M11,O11+P11)</f>
        <v>36349</v>
      </c>
      <c r="J11" s="88">
        <f>IF(D11&gt;0,I11/D11*100,"-")</f>
        <v>65.23978749371814</v>
      </c>
      <c r="K11" s="87">
        <v>9036</v>
      </c>
      <c r="L11" s="88">
        <f>IF(D11&gt;0,K11/D11*100,"-")</f>
        <v>16.217962524230025</v>
      </c>
      <c r="M11" s="87">
        <v>0</v>
      </c>
      <c r="N11" s="88">
        <f>IF(D11&gt;0,M11/D11*100,"-")</f>
        <v>0</v>
      </c>
      <c r="O11" s="87">
        <v>743</v>
      </c>
      <c r="P11" s="87">
        <f>SUM(Q11:S11)</f>
        <v>26570</v>
      </c>
      <c r="Q11" s="87">
        <v>2950</v>
      </c>
      <c r="R11" s="87">
        <v>23620</v>
      </c>
      <c r="S11" s="87">
        <v>0</v>
      </c>
      <c r="T11" s="88">
        <f>IF(D11&gt;0,P11/D11*100,"-")</f>
        <v>47.688276258166418</v>
      </c>
      <c r="U11" s="87">
        <v>794</v>
      </c>
      <c r="V11" s="85" t="s">
        <v>263</v>
      </c>
      <c r="W11" s="85"/>
      <c r="X11" s="85"/>
      <c r="Y11" s="85"/>
      <c r="Z11" s="85" t="s">
        <v>263</v>
      </c>
      <c r="AA11" s="85"/>
      <c r="AB11" s="85"/>
      <c r="AC11" s="85"/>
      <c r="AD11" s="184" t="s">
        <v>262</v>
      </c>
    </row>
    <row r="12" spans="1:31" ht="13.5" customHeight="1">
      <c r="A12" s="85" t="s">
        <v>50</v>
      </c>
      <c r="B12" s="86" t="s">
        <v>270</v>
      </c>
      <c r="C12" s="85" t="s">
        <v>271</v>
      </c>
      <c r="D12" s="87">
        <f>+SUM(E12,+I12)</f>
        <v>30370</v>
      </c>
      <c r="E12" s="87">
        <f>+SUM(G12+H12)</f>
        <v>3083</v>
      </c>
      <c r="F12" s="106">
        <f>IF(D12&gt;0,E12/D12*100,"-")</f>
        <v>10.151465261771484</v>
      </c>
      <c r="G12" s="87">
        <v>3083</v>
      </c>
      <c r="H12" s="87">
        <v>0</v>
      </c>
      <c r="I12" s="87">
        <f>+SUM(K12,+M12,O12+P12)</f>
        <v>27287</v>
      </c>
      <c r="J12" s="88">
        <f>IF(D12&gt;0,I12/D12*100,"-")</f>
        <v>89.848534738228508</v>
      </c>
      <c r="K12" s="87">
        <v>19361</v>
      </c>
      <c r="L12" s="88">
        <f>IF(D12&gt;0,K12/D12*100,"-")</f>
        <v>63.750411590385248</v>
      </c>
      <c r="M12" s="87">
        <v>0</v>
      </c>
      <c r="N12" s="88">
        <f>IF(D12&gt;0,M12/D12*100,"-")</f>
        <v>0</v>
      </c>
      <c r="O12" s="87">
        <v>955</v>
      </c>
      <c r="P12" s="87">
        <f>SUM(Q12:S12)</f>
        <v>6971</v>
      </c>
      <c r="Q12" s="87">
        <v>446</v>
      </c>
      <c r="R12" s="87">
        <v>6525</v>
      </c>
      <c r="S12" s="87">
        <v>0</v>
      </c>
      <c r="T12" s="88">
        <f>IF(D12&gt;0,P12/D12*100,"-")</f>
        <v>22.953572604543957</v>
      </c>
      <c r="U12" s="87">
        <v>310</v>
      </c>
      <c r="V12" s="85"/>
      <c r="W12" s="85"/>
      <c r="X12" s="85"/>
      <c r="Y12" s="85" t="s">
        <v>263</v>
      </c>
      <c r="Z12" s="85"/>
      <c r="AA12" s="85"/>
      <c r="AB12" s="85"/>
      <c r="AC12" s="85" t="s">
        <v>263</v>
      </c>
      <c r="AD12" s="184" t="s">
        <v>262</v>
      </c>
    </row>
    <row r="13" spans="1:31" ht="13.5" customHeight="1">
      <c r="A13" s="85" t="s">
        <v>50</v>
      </c>
      <c r="B13" s="86" t="s">
        <v>272</v>
      </c>
      <c r="C13" s="85" t="s">
        <v>273</v>
      </c>
      <c r="D13" s="87">
        <f>+SUM(E13,+I13)</f>
        <v>79775</v>
      </c>
      <c r="E13" s="87">
        <f>+SUM(G13+H13)</f>
        <v>1608</v>
      </c>
      <c r="F13" s="106">
        <f>IF(D13&gt;0,E13/D13*100,"-")</f>
        <v>2.0156690692572861</v>
      </c>
      <c r="G13" s="87">
        <v>1608</v>
      </c>
      <c r="H13" s="87">
        <v>0</v>
      </c>
      <c r="I13" s="87">
        <f>+SUM(K13,+M13,O13+P13)</f>
        <v>78167</v>
      </c>
      <c r="J13" s="88">
        <f>IF(D13&gt;0,I13/D13*100,"-")</f>
        <v>97.984330930742715</v>
      </c>
      <c r="K13" s="87">
        <v>73742</v>
      </c>
      <c r="L13" s="88">
        <f>IF(D13&gt;0,K13/D13*100,"-")</f>
        <v>92.437480413663437</v>
      </c>
      <c r="M13" s="87">
        <v>0</v>
      </c>
      <c r="N13" s="88">
        <f>IF(D13&gt;0,M13/D13*100,"-")</f>
        <v>0</v>
      </c>
      <c r="O13" s="87">
        <v>786</v>
      </c>
      <c r="P13" s="87">
        <f>SUM(Q13:S13)</f>
        <v>3639</v>
      </c>
      <c r="Q13" s="87">
        <v>0</v>
      </c>
      <c r="R13" s="87">
        <v>3639</v>
      </c>
      <c r="S13" s="87">
        <v>0</v>
      </c>
      <c r="T13" s="88">
        <f>IF(D13&gt;0,P13/D13*100,"-")</f>
        <v>4.5615794421811344</v>
      </c>
      <c r="U13" s="87">
        <v>651</v>
      </c>
      <c r="V13" s="85" t="s">
        <v>263</v>
      </c>
      <c r="W13" s="85"/>
      <c r="X13" s="85"/>
      <c r="Y13" s="85"/>
      <c r="Z13" s="85" t="s">
        <v>263</v>
      </c>
      <c r="AA13" s="85"/>
      <c r="AB13" s="85"/>
      <c r="AC13" s="85"/>
      <c r="AD13" s="184" t="s">
        <v>262</v>
      </c>
    </row>
    <row r="14" spans="1:31" ht="13.5" customHeight="1">
      <c r="A14" s="85" t="s">
        <v>50</v>
      </c>
      <c r="B14" s="86" t="s">
        <v>274</v>
      </c>
      <c r="C14" s="85" t="s">
        <v>275</v>
      </c>
      <c r="D14" s="87">
        <f>+SUM(E14,+I14)</f>
        <v>26249</v>
      </c>
      <c r="E14" s="87">
        <f>+SUM(G14+H14)</f>
        <v>3198</v>
      </c>
      <c r="F14" s="106">
        <f>IF(D14&gt;0,E14/D14*100,"-")</f>
        <v>12.18332126938169</v>
      </c>
      <c r="G14" s="87">
        <v>3198</v>
      </c>
      <c r="H14" s="87">
        <v>0</v>
      </c>
      <c r="I14" s="87">
        <f>+SUM(K14,+M14,O14+P14)</f>
        <v>23051</v>
      </c>
      <c r="J14" s="88">
        <f>IF(D14&gt;0,I14/D14*100,"-")</f>
        <v>87.816678730618321</v>
      </c>
      <c r="K14" s="87">
        <v>13573</v>
      </c>
      <c r="L14" s="88">
        <f>IF(D14&gt;0,K14/D14*100,"-")</f>
        <v>51.708636519486461</v>
      </c>
      <c r="M14" s="87">
        <v>0</v>
      </c>
      <c r="N14" s="88">
        <f>IF(D14&gt;0,M14/D14*100,"-")</f>
        <v>0</v>
      </c>
      <c r="O14" s="87">
        <v>1018</v>
      </c>
      <c r="P14" s="87">
        <f>SUM(Q14:S14)</f>
        <v>8460</v>
      </c>
      <c r="Q14" s="87">
        <v>3298</v>
      </c>
      <c r="R14" s="87">
        <v>5162</v>
      </c>
      <c r="S14" s="87">
        <v>0</v>
      </c>
      <c r="T14" s="88">
        <f>IF(D14&gt;0,P14/D14*100,"-")</f>
        <v>32.229799230446879</v>
      </c>
      <c r="U14" s="87">
        <v>312</v>
      </c>
      <c r="V14" s="85"/>
      <c r="W14" s="85"/>
      <c r="X14" s="85"/>
      <c r="Y14" s="85" t="s">
        <v>263</v>
      </c>
      <c r="Z14" s="85"/>
      <c r="AA14" s="85"/>
      <c r="AB14" s="85"/>
      <c r="AC14" s="85" t="s">
        <v>263</v>
      </c>
      <c r="AD14" s="184" t="s">
        <v>262</v>
      </c>
    </row>
    <row r="15" spans="1:31" ht="13.5" customHeight="1">
      <c r="A15" s="85" t="s">
        <v>50</v>
      </c>
      <c r="B15" s="86" t="s">
        <v>276</v>
      </c>
      <c r="C15" s="85" t="s">
        <v>277</v>
      </c>
      <c r="D15" s="87">
        <f>+SUM(E15,+I15)</f>
        <v>61422</v>
      </c>
      <c r="E15" s="87">
        <f>+SUM(G15+H15)</f>
        <v>529</v>
      </c>
      <c r="F15" s="106">
        <f>IF(D15&gt;0,E15/D15*100,"-")</f>
        <v>0.8612549249454593</v>
      </c>
      <c r="G15" s="87">
        <v>529</v>
      </c>
      <c r="H15" s="87">
        <v>0</v>
      </c>
      <c r="I15" s="87">
        <f>+SUM(K15,+M15,O15+P15)</f>
        <v>60893</v>
      </c>
      <c r="J15" s="88">
        <f>IF(D15&gt;0,I15/D15*100,"-")</f>
        <v>99.138745075054544</v>
      </c>
      <c r="K15" s="87">
        <v>60769</v>
      </c>
      <c r="L15" s="88">
        <f>IF(D15&gt;0,K15/D15*100,"-")</f>
        <v>98.936863013252591</v>
      </c>
      <c r="M15" s="87">
        <v>0</v>
      </c>
      <c r="N15" s="88">
        <f>IF(D15&gt;0,M15/D15*100,"-")</f>
        <v>0</v>
      </c>
      <c r="O15" s="87">
        <v>0</v>
      </c>
      <c r="P15" s="87">
        <f>SUM(Q15:S15)</f>
        <v>124</v>
      </c>
      <c r="Q15" s="87">
        <v>106</v>
      </c>
      <c r="R15" s="87">
        <v>18</v>
      </c>
      <c r="S15" s="87">
        <v>0</v>
      </c>
      <c r="T15" s="88">
        <f>IF(D15&gt;0,P15/D15*100,"-")</f>
        <v>0.20188206180196022</v>
      </c>
      <c r="U15" s="87">
        <v>296</v>
      </c>
      <c r="V15" s="85"/>
      <c r="W15" s="85"/>
      <c r="X15" s="85"/>
      <c r="Y15" s="85" t="s">
        <v>263</v>
      </c>
      <c r="Z15" s="85"/>
      <c r="AA15" s="85"/>
      <c r="AB15" s="85"/>
      <c r="AC15" s="85" t="s">
        <v>263</v>
      </c>
      <c r="AD15" s="184" t="s">
        <v>262</v>
      </c>
    </row>
    <row r="16" spans="1:31" ht="13.5" customHeight="1">
      <c r="A16" s="85" t="s">
        <v>50</v>
      </c>
      <c r="B16" s="86" t="s">
        <v>278</v>
      </c>
      <c r="C16" s="85" t="s">
        <v>279</v>
      </c>
      <c r="D16" s="87">
        <f>+SUM(E16,+I16)</f>
        <v>43264</v>
      </c>
      <c r="E16" s="87">
        <f>+SUM(G16+H16)</f>
        <v>811</v>
      </c>
      <c r="F16" s="106">
        <f>IF(D16&gt;0,E16/D16*100,"-")</f>
        <v>1.8745377218934913</v>
      </c>
      <c r="G16" s="87">
        <v>811</v>
      </c>
      <c r="H16" s="87">
        <v>0</v>
      </c>
      <c r="I16" s="87">
        <f>+SUM(K16,+M16,O16+P16)</f>
        <v>42453</v>
      </c>
      <c r="J16" s="88">
        <f>IF(D16&gt;0,I16/D16*100,"-")</f>
        <v>98.125462278106511</v>
      </c>
      <c r="K16" s="87">
        <v>39836</v>
      </c>
      <c r="L16" s="88">
        <f>IF(D16&gt;0,K16/D16*100,"-")</f>
        <v>92.076553254437869</v>
      </c>
      <c r="M16" s="87">
        <v>0</v>
      </c>
      <c r="N16" s="88">
        <f>IF(D16&gt;0,M16/D16*100,"-")</f>
        <v>0</v>
      </c>
      <c r="O16" s="87">
        <v>857</v>
      </c>
      <c r="P16" s="87">
        <f>SUM(Q16:S16)</f>
        <v>1760</v>
      </c>
      <c r="Q16" s="87">
        <v>277</v>
      </c>
      <c r="R16" s="87">
        <v>1483</v>
      </c>
      <c r="S16" s="87">
        <v>0</v>
      </c>
      <c r="T16" s="88">
        <f>IF(D16&gt;0,P16/D16*100,"-")</f>
        <v>4.0680473372781067</v>
      </c>
      <c r="U16" s="87">
        <v>696</v>
      </c>
      <c r="V16" s="85" t="s">
        <v>263</v>
      </c>
      <c r="W16" s="85"/>
      <c r="X16" s="85"/>
      <c r="Y16" s="85"/>
      <c r="Z16" s="85" t="s">
        <v>263</v>
      </c>
      <c r="AA16" s="85"/>
      <c r="AB16" s="85"/>
      <c r="AC16" s="85"/>
      <c r="AD16" s="184" t="s">
        <v>262</v>
      </c>
    </row>
    <row r="17" spans="1:30" ht="13.5" customHeight="1">
      <c r="A17" s="85" t="s">
        <v>50</v>
      </c>
      <c r="B17" s="86" t="s">
        <v>280</v>
      </c>
      <c r="C17" s="85" t="s">
        <v>281</v>
      </c>
      <c r="D17" s="87">
        <f>+SUM(E17,+I17)</f>
        <v>72205</v>
      </c>
      <c r="E17" s="87">
        <f>+SUM(G17+H17)</f>
        <v>15142</v>
      </c>
      <c r="F17" s="106">
        <f>IF(D17&gt;0,E17/D17*100,"-")</f>
        <v>20.970846894259402</v>
      </c>
      <c r="G17" s="87">
        <v>15142</v>
      </c>
      <c r="H17" s="87">
        <v>0</v>
      </c>
      <c r="I17" s="87">
        <f>+SUM(K17,+M17,O17+P17)</f>
        <v>57063</v>
      </c>
      <c r="J17" s="88">
        <f>IF(D17&gt;0,I17/D17*100,"-")</f>
        <v>79.029153105740605</v>
      </c>
      <c r="K17" s="87">
        <v>27599</v>
      </c>
      <c r="L17" s="88">
        <f>IF(D17&gt;0,K17/D17*100,"-")</f>
        <v>38.223114742746347</v>
      </c>
      <c r="M17" s="87">
        <v>0</v>
      </c>
      <c r="N17" s="88">
        <f>IF(D17&gt;0,M17/D17*100,"-")</f>
        <v>0</v>
      </c>
      <c r="O17" s="87">
        <v>0</v>
      </c>
      <c r="P17" s="87">
        <f>SUM(Q17:S17)</f>
        <v>29464</v>
      </c>
      <c r="Q17" s="87">
        <v>4436</v>
      </c>
      <c r="R17" s="87">
        <v>11580</v>
      </c>
      <c r="S17" s="87">
        <v>13448</v>
      </c>
      <c r="T17" s="88">
        <f>IF(D17&gt;0,P17/D17*100,"-")</f>
        <v>40.806038362994251</v>
      </c>
      <c r="U17" s="87">
        <v>452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50</v>
      </c>
      <c r="B18" s="86" t="s">
        <v>282</v>
      </c>
      <c r="C18" s="85" t="s">
        <v>283</v>
      </c>
      <c r="D18" s="87">
        <f>+SUM(E18,+I18)</f>
        <v>60774</v>
      </c>
      <c r="E18" s="87">
        <f>+SUM(G18+H18)</f>
        <v>18256</v>
      </c>
      <c r="F18" s="106">
        <f>IF(D18&gt;0,E18/D18*100,"-")</f>
        <v>30.039161483529142</v>
      </c>
      <c r="G18" s="87">
        <v>18256</v>
      </c>
      <c r="H18" s="87">
        <v>0</v>
      </c>
      <c r="I18" s="87">
        <f>+SUM(K18,+M18,O18+P18)</f>
        <v>42518</v>
      </c>
      <c r="J18" s="88">
        <f>IF(D18&gt;0,I18/D18*100,"-")</f>
        <v>69.960838516470858</v>
      </c>
      <c r="K18" s="87">
        <v>23468</v>
      </c>
      <c r="L18" s="88">
        <f>IF(D18&gt;0,K18/D18*100,"-")</f>
        <v>38.615197288314079</v>
      </c>
      <c r="M18" s="87">
        <v>0</v>
      </c>
      <c r="N18" s="88">
        <f>IF(D18&gt;0,M18/D18*100,"-")</f>
        <v>0</v>
      </c>
      <c r="O18" s="87">
        <v>1085</v>
      </c>
      <c r="P18" s="87">
        <f>SUM(Q18:S18)</f>
        <v>17965</v>
      </c>
      <c r="Q18" s="87">
        <v>3193</v>
      </c>
      <c r="R18" s="87">
        <v>14772</v>
      </c>
      <c r="S18" s="87">
        <v>0</v>
      </c>
      <c r="T18" s="88">
        <f>IF(D18&gt;0,P18/D18*100,"-")</f>
        <v>29.560338302563594</v>
      </c>
      <c r="U18" s="87">
        <v>726</v>
      </c>
      <c r="V18" s="85" t="s">
        <v>263</v>
      </c>
      <c r="W18" s="85"/>
      <c r="X18" s="85"/>
      <c r="Y18" s="85"/>
      <c r="Z18" s="85" t="s">
        <v>263</v>
      </c>
      <c r="AA18" s="85"/>
      <c r="AB18" s="85"/>
      <c r="AC18" s="85"/>
      <c r="AD18" s="184" t="s">
        <v>262</v>
      </c>
    </row>
    <row r="19" spans="1:30" ht="13.5" customHeight="1">
      <c r="A19" s="85" t="s">
        <v>50</v>
      </c>
      <c r="B19" s="86" t="s">
        <v>284</v>
      </c>
      <c r="C19" s="85" t="s">
        <v>285</v>
      </c>
      <c r="D19" s="87">
        <f>+SUM(E19,+I19)</f>
        <v>37961</v>
      </c>
      <c r="E19" s="87">
        <f>+SUM(G19+H19)</f>
        <v>2620</v>
      </c>
      <c r="F19" s="106">
        <f>IF(D19&gt;0,E19/D19*100,"-")</f>
        <v>6.9018202892442249</v>
      </c>
      <c r="G19" s="87">
        <v>2620</v>
      </c>
      <c r="H19" s="87">
        <v>0</v>
      </c>
      <c r="I19" s="87">
        <f>+SUM(K19,+M19,O19+P19)</f>
        <v>35341</v>
      </c>
      <c r="J19" s="88">
        <f>IF(D19&gt;0,I19/D19*100,"-")</f>
        <v>93.098179710755772</v>
      </c>
      <c r="K19" s="87">
        <v>29583</v>
      </c>
      <c r="L19" s="88">
        <f>IF(D19&gt;0,K19/D19*100,"-")</f>
        <v>77.929980769737355</v>
      </c>
      <c r="M19" s="87">
        <v>0</v>
      </c>
      <c r="N19" s="88">
        <f>IF(D19&gt;0,M19/D19*100,"-")</f>
        <v>0</v>
      </c>
      <c r="O19" s="87">
        <v>1509</v>
      </c>
      <c r="P19" s="87">
        <f>SUM(Q19:S19)</f>
        <v>4249</v>
      </c>
      <c r="Q19" s="87">
        <v>1594</v>
      </c>
      <c r="R19" s="87">
        <v>2655</v>
      </c>
      <c r="S19" s="87">
        <v>0</v>
      </c>
      <c r="T19" s="88">
        <f>IF(D19&gt;0,P19/D19*100,"-")</f>
        <v>11.193066568320118</v>
      </c>
      <c r="U19" s="87">
        <v>200</v>
      </c>
      <c r="V19" s="85"/>
      <c r="W19" s="85"/>
      <c r="X19" s="85"/>
      <c r="Y19" s="85" t="s">
        <v>263</v>
      </c>
      <c r="Z19" s="85"/>
      <c r="AA19" s="85"/>
      <c r="AB19" s="85"/>
      <c r="AC19" s="85" t="s">
        <v>263</v>
      </c>
      <c r="AD19" s="184" t="s">
        <v>262</v>
      </c>
    </row>
    <row r="20" spans="1:30" ht="13.5" customHeight="1">
      <c r="A20" s="85" t="s">
        <v>50</v>
      </c>
      <c r="B20" s="86" t="s">
        <v>286</v>
      </c>
      <c r="C20" s="85" t="s">
        <v>287</v>
      </c>
      <c r="D20" s="87">
        <f>+SUM(E20,+I20)</f>
        <v>121226</v>
      </c>
      <c r="E20" s="87">
        <f>+SUM(G20+H20)</f>
        <v>36208</v>
      </c>
      <c r="F20" s="106">
        <f>IF(D20&gt;0,E20/D20*100,"-")</f>
        <v>29.868180093379308</v>
      </c>
      <c r="G20" s="87">
        <v>36208</v>
      </c>
      <c r="H20" s="87">
        <v>0</v>
      </c>
      <c r="I20" s="87">
        <f>+SUM(K20,+M20,O20+P20)</f>
        <v>85018</v>
      </c>
      <c r="J20" s="88">
        <f>IF(D20&gt;0,I20/D20*100,"-")</f>
        <v>70.131819906620692</v>
      </c>
      <c r="K20" s="87">
        <v>46141</v>
      </c>
      <c r="L20" s="88">
        <f>IF(D20&gt;0,K20/D20*100,"-")</f>
        <v>38.061966904789401</v>
      </c>
      <c r="M20" s="87">
        <v>236</v>
      </c>
      <c r="N20" s="88">
        <f>IF(D20&gt;0,M20/D20*100,"-")</f>
        <v>0.19467770940227344</v>
      </c>
      <c r="O20" s="87">
        <v>8026</v>
      </c>
      <c r="P20" s="87">
        <f>SUM(Q20:S20)</f>
        <v>30615</v>
      </c>
      <c r="Q20" s="87">
        <v>4207</v>
      </c>
      <c r="R20" s="87">
        <v>26408</v>
      </c>
      <c r="S20" s="87">
        <v>0</v>
      </c>
      <c r="T20" s="88">
        <f>IF(D20&gt;0,P20/D20*100,"-")</f>
        <v>25.25448336165509</v>
      </c>
      <c r="U20" s="87">
        <v>966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50</v>
      </c>
      <c r="B21" s="86" t="s">
        <v>288</v>
      </c>
      <c r="C21" s="85" t="s">
        <v>289</v>
      </c>
      <c r="D21" s="87">
        <f>+SUM(E21,+I21)</f>
        <v>52356</v>
      </c>
      <c r="E21" s="87">
        <f>+SUM(G21+H21)</f>
        <v>252</v>
      </c>
      <c r="F21" s="106">
        <f>IF(D21&gt;0,E21/D21*100,"-")</f>
        <v>0.48132019252807701</v>
      </c>
      <c r="G21" s="87">
        <v>252</v>
      </c>
      <c r="H21" s="87">
        <v>0</v>
      </c>
      <c r="I21" s="87">
        <f>+SUM(K21,+M21,O21+P21)</f>
        <v>52104</v>
      </c>
      <c r="J21" s="88">
        <f>IF(D21&gt;0,I21/D21*100,"-")</f>
        <v>99.518679807471926</v>
      </c>
      <c r="K21" s="87">
        <v>50787</v>
      </c>
      <c r="L21" s="88">
        <f>IF(D21&gt;0,K21/D21*100,"-")</f>
        <v>97.00320880128352</v>
      </c>
      <c r="M21" s="87">
        <v>0</v>
      </c>
      <c r="N21" s="88">
        <f>IF(D21&gt;0,M21/D21*100,"-")</f>
        <v>0</v>
      </c>
      <c r="O21" s="87">
        <v>0</v>
      </c>
      <c r="P21" s="87">
        <f>SUM(Q21:S21)</f>
        <v>1317</v>
      </c>
      <c r="Q21" s="87">
        <v>63</v>
      </c>
      <c r="R21" s="87">
        <v>1254</v>
      </c>
      <c r="S21" s="87">
        <v>0</v>
      </c>
      <c r="T21" s="88">
        <f>IF(D21&gt;0,P21/D21*100,"-")</f>
        <v>2.5154710061884025</v>
      </c>
      <c r="U21" s="87">
        <v>247</v>
      </c>
      <c r="V21" s="85" t="s">
        <v>263</v>
      </c>
      <c r="W21" s="85"/>
      <c r="X21" s="85"/>
      <c r="Y21" s="85"/>
      <c r="Z21" s="85" t="s">
        <v>263</v>
      </c>
      <c r="AA21" s="85"/>
      <c r="AB21" s="85"/>
      <c r="AC21" s="85"/>
      <c r="AD21" s="184" t="s">
        <v>262</v>
      </c>
    </row>
    <row r="22" spans="1:30" ht="13.5" customHeight="1">
      <c r="A22" s="85" t="s">
        <v>50</v>
      </c>
      <c r="B22" s="86" t="s">
        <v>290</v>
      </c>
      <c r="C22" s="85" t="s">
        <v>291</v>
      </c>
      <c r="D22" s="87">
        <f>+SUM(E22,+I22)</f>
        <v>10839</v>
      </c>
      <c r="E22" s="87">
        <f>+SUM(G22+H22)</f>
        <v>2259</v>
      </c>
      <c r="F22" s="106">
        <f>IF(D22&gt;0,E22/D22*100,"-")</f>
        <v>20.841406033766951</v>
      </c>
      <c r="G22" s="87">
        <v>2259</v>
      </c>
      <c r="H22" s="87">
        <v>0</v>
      </c>
      <c r="I22" s="87">
        <f>+SUM(K22,+M22,O22+P22)</f>
        <v>8580</v>
      </c>
      <c r="J22" s="88">
        <f>IF(D22&gt;0,I22/D22*100,"-")</f>
        <v>79.158593966233042</v>
      </c>
      <c r="K22" s="87">
        <v>5041</v>
      </c>
      <c r="L22" s="88">
        <f>IF(D22&gt;0,K22/D22*100,"-")</f>
        <v>46.507980441000093</v>
      </c>
      <c r="M22" s="87">
        <v>0</v>
      </c>
      <c r="N22" s="88">
        <f>IF(D22&gt;0,M22/D22*100,"-")</f>
        <v>0</v>
      </c>
      <c r="O22" s="87">
        <v>0</v>
      </c>
      <c r="P22" s="87">
        <f>SUM(Q22:S22)</f>
        <v>3539</v>
      </c>
      <c r="Q22" s="87">
        <v>314</v>
      </c>
      <c r="R22" s="87">
        <v>3225</v>
      </c>
      <c r="S22" s="87">
        <v>0</v>
      </c>
      <c r="T22" s="88">
        <f>IF(D22&gt;0,P22/D22*100,"-")</f>
        <v>32.650613525232956</v>
      </c>
      <c r="U22" s="87">
        <v>174</v>
      </c>
      <c r="V22" s="85"/>
      <c r="W22" s="85"/>
      <c r="X22" s="85"/>
      <c r="Y22" s="85" t="s">
        <v>263</v>
      </c>
      <c r="Z22" s="85"/>
      <c r="AA22" s="85"/>
      <c r="AB22" s="85"/>
      <c r="AC22" s="85" t="s">
        <v>263</v>
      </c>
      <c r="AD22" s="184" t="s">
        <v>262</v>
      </c>
    </row>
    <row r="23" spans="1:30" ht="13.5" customHeight="1">
      <c r="A23" s="85" t="s">
        <v>50</v>
      </c>
      <c r="B23" s="86" t="s">
        <v>292</v>
      </c>
      <c r="C23" s="85" t="s">
        <v>293</v>
      </c>
      <c r="D23" s="87">
        <f>+SUM(E23,+I23)</f>
        <v>1223</v>
      </c>
      <c r="E23" s="87">
        <f>+SUM(G23+H23)</f>
        <v>80</v>
      </c>
      <c r="F23" s="106">
        <f>IF(D23&gt;0,E23/D23*100,"-")</f>
        <v>6.541291905151267</v>
      </c>
      <c r="G23" s="87">
        <v>80</v>
      </c>
      <c r="H23" s="87">
        <v>0</v>
      </c>
      <c r="I23" s="87">
        <f>+SUM(K23,+M23,O23+P23)</f>
        <v>1143</v>
      </c>
      <c r="J23" s="88">
        <f>IF(D23&gt;0,I23/D23*100,"-")</f>
        <v>93.458708094848731</v>
      </c>
      <c r="K23" s="87">
        <v>1034</v>
      </c>
      <c r="L23" s="88">
        <f>IF(D23&gt;0,K23/D23*100,"-")</f>
        <v>84.546197874080136</v>
      </c>
      <c r="M23" s="87">
        <v>0</v>
      </c>
      <c r="N23" s="88">
        <f>IF(D23&gt;0,M23/D23*100,"-")</f>
        <v>0</v>
      </c>
      <c r="O23" s="87">
        <v>0</v>
      </c>
      <c r="P23" s="87">
        <f>SUM(Q23:S23)</f>
        <v>109</v>
      </c>
      <c r="Q23" s="87">
        <v>0</v>
      </c>
      <c r="R23" s="87">
        <v>109</v>
      </c>
      <c r="S23" s="87">
        <v>0</v>
      </c>
      <c r="T23" s="88">
        <f>IF(D23&gt;0,P23/D23*100,"-")</f>
        <v>8.9125102207686027</v>
      </c>
      <c r="U23" s="87">
        <v>39</v>
      </c>
      <c r="V23" s="85" t="s">
        <v>263</v>
      </c>
      <c r="W23" s="85"/>
      <c r="X23" s="85"/>
      <c r="Y23" s="85"/>
      <c r="Z23" s="85" t="s">
        <v>263</v>
      </c>
      <c r="AA23" s="85"/>
      <c r="AB23" s="85"/>
      <c r="AC23" s="85"/>
      <c r="AD23" s="184" t="s">
        <v>262</v>
      </c>
    </row>
    <row r="24" spans="1:30" ht="13.5" customHeight="1">
      <c r="A24" s="85" t="s">
        <v>50</v>
      </c>
      <c r="B24" s="86" t="s">
        <v>294</v>
      </c>
      <c r="C24" s="85" t="s">
        <v>295</v>
      </c>
      <c r="D24" s="87">
        <f>+SUM(E24,+I24)</f>
        <v>23202</v>
      </c>
      <c r="E24" s="87">
        <f>+SUM(G24+H24)</f>
        <v>712</v>
      </c>
      <c r="F24" s="106">
        <f>IF(D24&gt;0,E24/D24*100,"-")</f>
        <v>3.0687009740539608</v>
      </c>
      <c r="G24" s="87">
        <v>712</v>
      </c>
      <c r="H24" s="87">
        <v>0</v>
      </c>
      <c r="I24" s="87">
        <f>+SUM(K24,+M24,O24+P24)</f>
        <v>22490</v>
      </c>
      <c r="J24" s="88">
        <f>IF(D24&gt;0,I24/D24*100,"-")</f>
        <v>96.931299025946032</v>
      </c>
      <c r="K24" s="87">
        <v>21319</v>
      </c>
      <c r="L24" s="88">
        <f>IF(D24&gt;0,K24/D24*100,"-")</f>
        <v>91.884320317214033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1171</v>
      </c>
      <c r="Q24" s="87">
        <v>471</v>
      </c>
      <c r="R24" s="87">
        <v>700</v>
      </c>
      <c r="S24" s="87">
        <v>0</v>
      </c>
      <c r="T24" s="88">
        <f>IF(D24&gt;0,P24/D24*100,"-")</f>
        <v>5.0469787087320057</v>
      </c>
      <c r="U24" s="87">
        <v>176</v>
      </c>
      <c r="V24" s="85" t="s">
        <v>263</v>
      </c>
      <c r="W24" s="85"/>
      <c r="X24" s="85"/>
      <c r="Y24" s="85"/>
      <c r="Z24" s="85"/>
      <c r="AA24" s="85"/>
      <c r="AB24" s="85"/>
      <c r="AC24" s="85" t="s">
        <v>263</v>
      </c>
      <c r="AD24" s="184" t="s">
        <v>262</v>
      </c>
    </row>
    <row r="25" spans="1:30" ht="13.5" customHeight="1">
      <c r="A25" s="85" t="s">
        <v>50</v>
      </c>
      <c r="B25" s="86" t="s">
        <v>296</v>
      </c>
      <c r="C25" s="85" t="s">
        <v>297</v>
      </c>
      <c r="D25" s="87">
        <f>+SUM(E25,+I25)</f>
        <v>9877</v>
      </c>
      <c r="E25" s="87">
        <f>+SUM(G25+H25)</f>
        <v>1256</v>
      </c>
      <c r="F25" s="106">
        <f>IF(D25&gt;0,E25/D25*100,"-")</f>
        <v>12.7164118659512</v>
      </c>
      <c r="G25" s="87">
        <v>1256</v>
      </c>
      <c r="H25" s="87">
        <v>0</v>
      </c>
      <c r="I25" s="87">
        <f>+SUM(K25,+M25,O25+P25)</f>
        <v>8621</v>
      </c>
      <c r="J25" s="88">
        <f>IF(D25&gt;0,I25/D25*100,"-")</f>
        <v>87.283588134048799</v>
      </c>
      <c r="K25" s="87">
        <v>6254</v>
      </c>
      <c r="L25" s="88">
        <f>IF(D25&gt;0,K25/D25*100,"-")</f>
        <v>63.318821504505415</v>
      </c>
      <c r="M25" s="87">
        <v>0</v>
      </c>
      <c r="N25" s="88">
        <f>IF(D25&gt;0,M25/D25*100,"-")</f>
        <v>0</v>
      </c>
      <c r="O25" s="87">
        <v>255</v>
      </c>
      <c r="P25" s="87">
        <f>SUM(Q25:S25)</f>
        <v>2112</v>
      </c>
      <c r="Q25" s="87">
        <v>147</v>
      </c>
      <c r="R25" s="87">
        <v>1965</v>
      </c>
      <c r="S25" s="87">
        <v>0</v>
      </c>
      <c r="T25" s="88">
        <f>IF(D25&gt;0,P25/D25*100,"-")</f>
        <v>21.383011035739596</v>
      </c>
      <c r="U25" s="87">
        <v>62</v>
      </c>
      <c r="V25" s="85" t="s">
        <v>263</v>
      </c>
      <c r="W25" s="85"/>
      <c r="X25" s="85"/>
      <c r="Y25" s="85"/>
      <c r="Z25" s="85"/>
      <c r="AA25" s="85"/>
      <c r="AB25" s="85"/>
      <c r="AC25" s="85" t="s">
        <v>263</v>
      </c>
      <c r="AD25" s="184" t="s">
        <v>262</v>
      </c>
    </row>
    <row r="26" spans="1:30" ht="13.5" customHeight="1">
      <c r="A26" s="85" t="s">
        <v>50</v>
      </c>
      <c r="B26" s="86" t="s">
        <v>298</v>
      </c>
      <c r="C26" s="85" t="s">
        <v>299</v>
      </c>
      <c r="D26" s="87">
        <f>+SUM(E26,+I26)</f>
        <v>36336</v>
      </c>
      <c r="E26" s="87">
        <f>+SUM(G26+H26)</f>
        <v>1965</v>
      </c>
      <c r="F26" s="106">
        <f>IF(D26&gt;0,E26/D26*100,"-")</f>
        <v>5.4078599735799209</v>
      </c>
      <c r="G26" s="87">
        <v>1965</v>
      </c>
      <c r="H26" s="87">
        <v>0</v>
      </c>
      <c r="I26" s="87">
        <f>+SUM(K26,+M26,O26+P26)</f>
        <v>34371</v>
      </c>
      <c r="J26" s="88">
        <f>IF(D26&gt;0,I26/D26*100,"-")</f>
        <v>94.592140026420083</v>
      </c>
      <c r="K26" s="87">
        <v>28160</v>
      </c>
      <c r="L26" s="88">
        <f>IF(D26&gt;0,K26/D26*100,"-")</f>
        <v>77.498899163364158</v>
      </c>
      <c r="M26" s="87">
        <v>0</v>
      </c>
      <c r="N26" s="88">
        <f>IF(D26&gt;0,M26/D26*100,"-")</f>
        <v>0</v>
      </c>
      <c r="O26" s="87">
        <v>0</v>
      </c>
      <c r="P26" s="87">
        <f>SUM(Q26:S26)</f>
        <v>6211</v>
      </c>
      <c r="Q26" s="87">
        <v>688</v>
      </c>
      <c r="R26" s="87">
        <v>5523</v>
      </c>
      <c r="S26" s="87">
        <v>0</v>
      </c>
      <c r="T26" s="88">
        <f>IF(D26&gt;0,P26/D26*100,"-")</f>
        <v>17.093240863055922</v>
      </c>
      <c r="U26" s="87">
        <v>223</v>
      </c>
      <c r="V26" s="85" t="s">
        <v>263</v>
      </c>
      <c r="W26" s="85"/>
      <c r="X26" s="85"/>
      <c r="Y26" s="85"/>
      <c r="Z26" s="85"/>
      <c r="AA26" s="85"/>
      <c r="AB26" s="85"/>
      <c r="AC26" s="85" t="s">
        <v>263</v>
      </c>
      <c r="AD26" s="184" t="s">
        <v>262</v>
      </c>
    </row>
    <row r="27" spans="1:30" ht="13.5" customHeight="1">
      <c r="A27" s="85" t="s">
        <v>50</v>
      </c>
      <c r="B27" s="86" t="s">
        <v>300</v>
      </c>
      <c r="C27" s="85" t="s">
        <v>301</v>
      </c>
      <c r="D27" s="87">
        <f>+SUM(E27,+I27)</f>
        <v>7957</v>
      </c>
      <c r="E27" s="87">
        <f>+SUM(G27+H27)</f>
        <v>929</v>
      </c>
      <c r="F27" s="106">
        <f>IF(D27&gt;0,E27/D27*100,"-")</f>
        <v>11.675254492899334</v>
      </c>
      <c r="G27" s="87">
        <v>929</v>
      </c>
      <c r="H27" s="87">
        <v>0</v>
      </c>
      <c r="I27" s="87">
        <f>+SUM(K27,+M27,O27+P27)</f>
        <v>7028</v>
      </c>
      <c r="J27" s="88">
        <f>IF(D27&gt;0,I27/D27*100,"-")</f>
        <v>88.324745507100673</v>
      </c>
      <c r="K27" s="87">
        <v>4991</v>
      </c>
      <c r="L27" s="88">
        <f>IF(D27&gt;0,K27/D27*100,"-")</f>
        <v>62.724644966695983</v>
      </c>
      <c r="M27" s="87">
        <v>0</v>
      </c>
      <c r="N27" s="88">
        <f>IF(D27&gt;0,M27/D27*100,"-")</f>
        <v>0</v>
      </c>
      <c r="O27" s="87">
        <v>0</v>
      </c>
      <c r="P27" s="87">
        <f>SUM(Q27:S27)</f>
        <v>2037</v>
      </c>
      <c r="Q27" s="87">
        <v>76</v>
      </c>
      <c r="R27" s="87">
        <v>1754</v>
      </c>
      <c r="S27" s="87">
        <v>207</v>
      </c>
      <c r="T27" s="88">
        <f>IF(D27&gt;0,P27/D27*100,"-")</f>
        <v>25.600100540404675</v>
      </c>
      <c r="U27" s="87">
        <v>154</v>
      </c>
      <c r="V27" s="85" t="s">
        <v>263</v>
      </c>
      <c r="W27" s="85"/>
      <c r="X27" s="85"/>
      <c r="Y27" s="85"/>
      <c r="Z27" s="85"/>
      <c r="AA27" s="85"/>
      <c r="AB27" s="85"/>
      <c r="AC27" s="85" t="s">
        <v>263</v>
      </c>
      <c r="AD27" s="184" t="s">
        <v>262</v>
      </c>
    </row>
    <row r="28" spans="1:30" ht="13.5" customHeight="1">
      <c r="A28" s="85" t="s">
        <v>50</v>
      </c>
      <c r="B28" s="86" t="s">
        <v>302</v>
      </c>
      <c r="C28" s="85" t="s">
        <v>303</v>
      </c>
      <c r="D28" s="87">
        <f>+SUM(E28,+I28)</f>
        <v>11644</v>
      </c>
      <c r="E28" s="87">
        <f>+SUM(G28+H28)</f>
        <v>3492</v>
      </c>
      <c r="F28" s="106">
        <f>IF(D28&gt;0,E28/D28*100,"-")</f>
        <v>29.989694263139814</v>
      </c>
      <c r="G28" s="87">
        <v>3492</v>
      </c>
      <c r="H28" s="87">
        <v>0</v>
      </c>
      <c r="I28" s="87">
        <f>+SUM(K28,+M28,O28+P28)</f>
        <v>8152</v>
      </c>
      <c r="J28" s="88">
        <f>IF(D28&gt;0,I28/D28*100,"-")</f>
        <v>70.01030573686019</v>
      </c>
      <c r="K28" s="87">
        <v>3619</v>
      </c>
      <c r="L28" s="88">
        <f>IF(D28&gt;0,K28/D28*100,"-")</f>
        <v>31.080384747509449</v>
      </c>
      <c r="M28" s="87">
        <v>0</v>
      </c>
      <c r="N28" s="88">
        <f>IF(D28&gt;0,M28/D28*100,"-")</f>
        <v>0</v>
      </c>
      <c r="O28" s="87">
        <v>1330</v>
      </c>
      <c r="P28" s="87">
        <f>SUM(Q28:S28)</f>
        <v>3203</v>
      </c>
      <c r="Q28" s="87">
        <v>0</v>
      </c>
      <c r="R28" s="87">
        <v>3203</v>
      </c>
      <c r="S28" s="87">
        <v>0</v>
      </c>
      <c r="T28" s="88">
        <f>IF(D28&gt;0,P28/D28*100,"-")</f>
        <v>27.507729302645139</v>
      </c>
      <c r="U28" s="87">
        <v>162</v>
      </c>
      <c r="V28" s="85"/>
      <c r="W28" s="85"/>
      <c r="X28" s="85"/>
      <c r="Y28" s="85" t="s">
        <v>263</v>
      </c>
      <c r="Z28" s="85"/>
      <c r="AA28" s="85"/>
      <c r="AB28" s="85"/>
      <c r="AC28" s="85" t="s">
        <v>263</v>
      </c>
      <c r="AD28" s="184" t="s">
        <v>262</v>
      </c>
    </row>
    <row r="29" spans="1:30" ht="13.5" customHeight="1">
      <c r="A29" s="85" t="s">
        <v>50</v>
      </c>
      <c r="B29" s="86" t="s">
        <v>304</v>
      </c>
      <c r="C29" s="85" t="s">
        <v>305</v>
      </c>
      <c r="D29" s="87">
        <f>+SUM(E29,+I29)</f>
        <v>32646</v>
      </c>
      <c r="E29" s="87">
        <f>+SUM(G29+H29)</f>
        <v>0</v>
      </c>
      <c r="F29" s="106">
        <f>IF(D29&gt;0,E29/D29*100,"-")</f>
        <v>0</v>
      </c>
      <c r="G29" s="87">
        <v>0</v>
      </c>
      <c r="H29" s="87">
        <v>0</v>
      </c>
      <c r="I29" s="87">
        <f>+SUM(K29,+M29,O29+P29)</f>
        <v>32646</v>
      </c>
      <c r="J29" s="88">
        <f>IF(D29&gt;0,I29/D29*100,"-")</f>
        <v>100</v>
      </c>
      <c r="K29" s="87">
        <v>27514</v>
      </c>
      <c r="L29" s="88">
        <f>IF(D29&gt;0,K29/D29*100,"-")</f>
        <v>84.279850517674447</v>
      </c>
      <c r="M29" s="87">
        <v>0</v>
      </c>
      <c r="N29" s="88">
        <f>IF(D29&gt;0,M29/D29*100,"-")</f>
        <v>0</v>
      </c>
      <c r="O29" s="87">
        <v>0</v>
      </c>
      <c r="P29" s="87">
        <f>SUM(Q29:S29)</f>
        <v>5132</v>
      </c>
      <c r="Q29" s="87">
        <v>706</v>
      </c>
      <c r="R29" s="87">
        <v>2841</v>
      </c>
      <c r="S29" s="87">
        <v>1585</v>
      </c>
      <c r="T29" s="88">
        <f>IF(D29&gt;0,P29/D29*100,"-")</f>
        <v>15.720149482325551</v>
      </c>
      <c r="U29" s="87">
        <v>247</v>
      </c>
      <c r="V29" s="85" t="s">
        <v>263</v>
      </c>
      <c r="W29" s="85"/>
      <c r="X29" s="85"/>
      <c r="Y29" s="85"/>
      <c r="Z29" s="85" t="s">
        <v>263</v>
      </c>
      <c r="AA29" s="85"/>
      <c r="AB29" s="85"/>
      <c r="AC29" s="85"/>
      <c r="AD29" s="184" t="s">
        <v>262</v>
      </c>
    </row>
    <row r="30" spans="1:30" ht="13.5" customHeight="1">
      <c r="A30" s="85" t="s">
        <v>50</v>
      </c>
      <c r="B30" s="86" t="s">
        <v>306</v>
      </c>
      <c r="C30" s="85" t="s">
        <v>307</v>
      </c>
      <c r="D30" s="87">
        <f>+SUM(E30,+I30)</f>
        <v>11393</v>
      </c>
      <c r="E30" s="87">
        <f>+SUM(G30+H30)</f>
        <v>1675</v>
      </c>
      <c r="F30" s="106">
        <f>IF(D30&gt;0,E30/D30*100,"-")</f>
        <v>14.702010006144123</v>
      </c>
      <c r="G30" s="87">
        <v>1675</v>
      </c>
      <c r="H30" s="87">
        <v>0</v>
      </c>
      <c r="I30" s="87">
        <f>+SUM(K30,+M30,O30+P30)</f>
        <v>9718</v>
      </c>
      <c r="J30" s="88">
        <f>IF(D30&gt;0,I30/D30*100,"-")</f>
        <v>85.297989993855879</v>
      </c>
      <c r="K30" s="87">
        <v>7057</v>
      </c>
      <c r="L30" s="88">
        <f>IF(D30&gt;0,K30/D30*100,"-")</f>
        <v>61.94154305275169</v>
      </c>
      <c r="M30" s="87">
        <v>0</v>
      </c>
      <c r="N30" s="88">
        <f>IF(D30&gt;0,M30/D30*100,"-")</f>
        <v>0</v>
      </c>
      <c r="O30" s="87">
        <v>0</v>
      </c>
      <c r="P30" s="87">
        <f>SUM(Q30:S30)</f>
        <v>2661</v>
      </c>
      <c r="Q30" s="87">
        <v>573</v>
      </c>
      <c r="R30" s="87">
        <v>0</v>
      </c>
      <c r="S30" s="87">
        <v>2088</v>
      </c>
      <c r="T30" s="88">
        <f>IF(D30&gt;0,P30/D30*100,"-")</f>
        <v>23.356446941104185</v>
      </c>
      <c r="U30" s="87">
        <v>146</v>
      </c>
      <c r="V30" s="85" t="s">
        <v>263</v>
      </c>
      <c r="W30" s="85"/>
      <c r="X30" s="85"/>
      <c r="Y30" s="85"/>
      <c r="Z30" s="85"/>
      <c r="AA30" s="85"/>
      <c r="AB30" s="85"/>
      <c r="AC30" s="85" t="s">
        <v>263</v>
      </c>
      <c r="AD30" s="184" t="s">
        <v>262</v>
      </c>
    </row>
    <row r="31" spans="1:30" ht="13.5" customHeight="1">
      <c r="A31" s="85" t="s">
        <v>50</v>
      </c>
      <c r="B31" s="86" t="s">
        <v>308</v>
      </c>
      <c r="C31" s="85" t="s">
        <v>309</v>
      </c>
      <c r="D31" s="87">
        <f>+SUM(E31,+I31)</f>
        <v>12938</v>
      </c>
      <c r="E31" s="87">
        <f>+SUM(G31+H31)</f>
        <v>1112</v>
      </c>
      <c r="F31" s="106">
        <f>IF(D31&gt;0,E31/D31*100,"-")</f>
        <v>8.5948369145153816</v>
      </c>
      <c r="G31" s="87">
        <v>1112</v>
      </c>
      <c r="H31" s="87">
        <v>0</v>
      </c>
      <c r="I31" s="87">
        <f>+SUM(K31,+M31,O31+P31)</f>
        <v>11826</v>
      </c>
      <c r="J31" s="88">
        <f>IF(D31&gt;0,I31/D31*100,"-")</f>
        <v>91.405163085484617</v>
      </c>
      <c r="K31" s="87">
        <v>9093</v>
      </c>
      <c r="L31" s="88">
        <f>IF(D31&gt;0,K31/D31*100,"-")</f>
        <v>70.281341783892415</v>
      </c>
      <c r="M31" s="87">
        <v>0</v>
      </c>
      <c r="N31" s="88">
        <f>IF(D31&gt;0,M31/D31*100,"-")</f>
        <v>0</v>
      </c>
      <c r="O31" s="87">
        <v>0</v>
      </c>
      <c r="P31" s="87">
        <f>SUM(Q31:S31)</f>
        <v>2733</v>
      </c>
      <c r="Q31" s="87">
        <v>144</v>
      </c>
      <c r="R31" s="87">
        <v>2589</v>
      </c>
      <c r="S31" s="87">
        <v>0</v>
      </c>
      <c r="T31" s="88">
        <f>IF(D31&gt;0,P31/D31*100,"-")</f>
        <v>21.123821301592208</v>
      </c>
      <c r="U31" s="87">
        <v>93</v>
      </c>
      <c r="V31" s="85"/>
      <c r="W31" s="85"/>
      <c r="X31" s="85"/>
      <c r="Y31" s="85" t="s">
        <v>263</v>
      </c>
      <c r="Z31" s="85"/>
      <c r="AA31" s="85"/>
      <c r="AB31" s="85"/>
      <c r="AC31" s="85" t="s">
        <v>263</v>
      </c>
      <c r="AD31" s="184" t="s">
        <v>262</v>
      </c>
    </row>
    <row r="32" spans="1:30" ht="13.5" customHeight="1">
      <c r="A32" s="85" t="s">
        <v>50</v>
      </c>
      <c r="B32" s="86" t="s">
        <v>310</v>
      </c>
      <c r="C32" s="85" t="s">
        <v>311</v>
      </c>
      <c r="D32" s="87">
        <f>+SUM(E32,+I32)</f>
        <v>17627</v>
      </c>
      <c r="E32" s="87">
        <f>+SUM(G32+H32)</f>
        <v>360</v>
      </c>
      <c r="F32" s="106">
        <f>IF(D32&gt;0,E32/D32*100,"-")</f>
        <v>2.042321438701991</v>
      </c>
      <c r="G32" s="87">
        <v>360</v>
      </c>
      <c r="H32" s="87">
        <v>0</v>
      </c>
      <c r="I32" s="87">
        <f>+SUM(K32,+M32,O32+P32)</f>
        <v>17267</v>
      </c>
      <c r="J32" s="88">
        <f>IF(D32&gt;0,I32/D32*100,"-")</f>
        <v>97.95767856129801</v>
      </c>
      <c r="K32" s="87">
        <v>17153</v>
      </c>
      <c r="L32" s="88">
        <f>IF(D32&gt;0,K32/D32*100,"-")</f>
        <v>97.310943439042376</v>
      </c>
      <c r="M32" s="87">
        <v>0</v>
      </c>
      <c r="N32" s="88">
        <f>IF(D32&gt;0,M32/D32*100,"-")</f>
        <v>0</v>
      </c>
      <c r="O32" s="87">
        <v>0</v>
      </c>
      <c r="P32" s="87">
        <f>SUM(Q32:S32)</f>
        <v>114</v>
      </c>
      <c r="Q32" s="87">
        <v>38</v>
      </c>
      <c r="R32" s="87">
        <v>76</v>
      </c>
      <c r="S32" s="87">
        <v>0</v>
      </c>
      <c r="T32" s="88">
        <f>IF(D32&gt;0,P32/D32*100,"-")</f>
        <v>0.64673512225563057</v>
      </c>
      <c r="U32" s="87">
        <v>167</v>
      </c>
      <c r="V32" s="85" t="s">
        <v>263</v>
      </c>
      <c r="W32" s="85"/>
      <c r="X32" s="85"/>
      <c r="Y32" s="85"/>
      <c r="Z32" s="85"/>
      <c r="AA32" s="85" t="s">
        <v>263</v>
      </c>
      <c r="AB32" s="85"/>
      <c r="AC32" s="85"/>
      <c r="AD32" s="184" t="s">
        <v>262</v>
      </c>
    </row>
    <row r="33" spans="1:30" ht="13.5" customHeight="1">
      <c r="A33" s="85" t="s">
        <v>50</v>
      </c>
      <c r="B33" s="86" t="s">
        <v>312</v>
      </c>
      <c r="C33" s="85" t="s">
        <v>313</v>
      </c>
      <c r="D33" s="87">
        <f>+SUM(E33,+I33)</f>
        <v>35789</v>
      </c>
      <c r="E33" s="87">
        <f>+SUM(G33+H33)</f>
        <v>1140</v>
      </c>
      <c r="F33" s="106">
        <f>IF(D33&gt;0,E33/D33*100,"-")</f>
        <v>3.1853362765095419</v>
      </c>
      <c r="G33" s="87">
        <v>1140</v>
      </c>
      <c r="H33" s="87">
        <v>0</v>
      </c>
      <c r="I33" s="87">
        <f>+SUM(K33,+M33,O33+P33)</f>
        <v>34649</v>
      </c>
      <c r="J33" s="88">
        <f>IF(D33&gt;0,I33/D33*100,"-")</f>
        <v>96.814663723490455</v>
      </c>
      <c r="K33" s="87">
        <v>33435</v>
      </c>
      <c r="L33" s="88">
        <f>IF(D33&gt;0,K33/D33*100,"-")</f>
        <v>93.42256000447064</v>
      </c>
      <c r="M33" s="87">
        <v>0</v>
      </c>
      <c r="N33" s="88">
        <f>IF(D33&gt;0,M33/D33*100,"-")</f>
        <v>0</v>
      </c>
      <c r="O33" s="87">
        <v>0</v>
      </c>
      <c r="P33" s="87">
        <f>SUM(Q33:S33)</f>
        <v>1214</v>
      </c>
      <c r="Q33" s="87">
        <v>236</v>
      </c>
      <c r="R33" s="87">
        <v>978</v>
      </c>
      <c r="S33" s="87">
        <v>0</v>
      </c>
      <c r="T33" s="88">
        <f>IF(D33&gt;0,P33/D33*100,"-")</f>
        <v>3.3921037190198109</v>
      </c>
      <c r="U33" s="87">
        <v>189</v>
      </c>
      <c r="V33" s="85" t="s">
        <v>263</v>
      </c>
      <c r="W33" s="85"/>
      <c r="X33" s="85"/>
      <c r="Y33" s="85"/>
      <c r="Z33" s="85" t="s">
        <v>263</v>
      </c>
      <c r="AA33" s="85"/>
      <c r="AB33" s="85"/>
      <c r="AC33" s="85"/>
      <c r="AD33" s="184" t="s">
        <v>262</v>
      </c>
    </row>
    <row r="34" spans="1:30" ht="13.5" customHeight="1">
      <c r="A34" s="85" t="s">
        <v>50</v>
      </c>
      <c r="B34" s="86" t="s">
        <v>314</v>
      </c>
      <c r="C34" s="85" t="s">
        <v>315</v>
      </c>
      <c r="D34" s="87">
        <f>+SUM(E34,+I34)</f>
        <v>27860</v>
      </c>
      <c r="E34" s="87">
        <f>+SUM(G34+H34)</f>
        <v>1610</v>
      </c>
      <c r="F34" s="106">
        <f>IF(D34&gt;0,E34/D34*100,"-")</f>
        <v>5.7788944723618094</v>
      </c>
      <c r="G34" s="87">
        <v>1610</v>
      </c>
      <c r="H34" s="87">
        <v>0</v>
      </c>
      <c r="I34" s="87">
        <f>+SUM(K34,+M34,O34+P34)</f>
        <v>26250</v>
      </c>
      <c r="J34" s="88">
        <f>IF(D34&gt;0,I34/D34*100,"-")</f>
        <v>94.221105527638187</v>
      </c>
      <c r="K34" s="87">
        <v>23599</v>
      </c>
      <c r="L34" s="88">
        <f>IF(D34&gt;0,K34/D34*100,"-")</f>
        <v>84.705671213208902</v>
      </c>
      <c r="M34" s="87">
        <v>0</v>
      </c>
      <c r="N34" s="88">
        <f>IF(D34&gt;0,M34/D34*100,"-")</f>
        <v>0</v>
      </c>
      <c r="O34" s="87">
        <v>780</v>
      </c>
      <c r="P34" s="87">
        <f>SUM(Q34:S34)</f>
        <v>1871</v>
      </c>
      <c r="Q34" s="87">
        <v>423</v>
      </c>
      <c r="R34" s="87">
        <v>1448</v>
      </c>
      <c r="S34" s="87">
        <v>0</v>
      </c>
      <c r="T34" s="88">
        <f>IF(D34&gt;0,P34/D34*100,"-")</f>
        <v>6.7157214644651821</v>
      </c>
      <c r="U34" s="87">
        <v>421</v>
      </c>
      <c r="V34" s="85"/>
      <c r="W34" s="85"/>
      <c r="X34" s="85"/>
      <c r="Y34" s="85" t="s">
        <v>263</v>
      </c>
      <c r="Z34" s="85"/>
      <c r="AA34" s="85"/>
      <c r="AB34" s="85"/>
      <c r="AC34" s="85" t="s">
        <v>263</v>
      </c>
      <c r="AD34" s="184" t="s">
        <v>262</v>
      </c>
    </row>
    <row r="35" spans="1:30" ht="13.5" customHeight="1">
      <c r="A35" s="85" t="s">
        <v>50</v>
      </c>
      <c r="B35" s="86" t="s">
        <v>316</v>
      </c>
      <c r="C35" s="85" t="s">
        <v>317</v>
      </c>
      <c r="D35" s="87">
        <f>+SUM(E35,+I35)</f>
        <v>7525</v>
      </c>
      <c r="E35" s="87">
        <f>+SUM(G35+H35)</f>
        <v>1535</v>
      </c>
      <c r="F35" s="106">
        <f>IF(D35&gt;0,E35/D35*100,"-")</f>
        <v>20.398671096345513</v>
      </c>
      <c r="G35" s="87">
        <v>1535</v>
      </c>
      <c r="H35" s="87">
        <v>0</v>
      </c>
      <c r="I35" s="87">
        <f>+SUM(K35,+M35,O35+P35)</f>
        <v>5990</v>
      </c>
      <c r="J35" s="88">
        <f>IF(D35&gt;0,I35/D35*100,"-")</f>
        <v>79.60132890365449</v>
      </c>
      <c r="K35" s="87">
        <v>3109</v>
      </c>
      <c r="L35" s="88">
        <f>IF(D35&gt;0,K35/D35*100,"-")</f>
        <v>41.315614617940199</v>
      </c>
      <c r="M35" s="87">
        <v>0</v>
      </c>
      <c r="N35" s="88">
        <f>IF(D35&gt;0,M35/D35*100,"-")</f>
        <v>0</v>
      </c>
      <c r="O35" s="87">
        <v>567</v>
      </c>
      <c r="P35" s="87">
        <f>SUM(Q35:S35)</f>
        <v>2314</v>
      </c>
      <c r="Q35" s="87">
        <v>259</v>
      </c>
      <c r="R35" s="87">
        <v>2055</v>
      </c>
      <c r="S35" s="87">
        <v>0</v>
      </c>
      <c r="T35" s="88">
        <f>IF(D35&gt;0,P35/D35*100,"-")</f>
        <v>30.750830564784053</v>
      </c>
      <c r="U35" s="87">
        <v>184</v>
      </c>
      <c r="V35" s="85" t="s">
        <v>263</v>
      </c>
      <c r="W35" s="85"/>
      <c r="X35" s="85"/>
      <c r="Y35" s="85"/>
      <c r="Z35" s="85" t="s">
        <v>263</v>
      </c>
      <c r="AA35" s="85"/>
      <c r="AB35" s="85"/>
      <c r="AC35" s="85"/>
      <c r="AD35" s="184" t="s">
        <v>262</v>
      </c>
    </row>
    <row r="36" spans="1:30" ht="13.5" customHeight="1">
      <c r="A36" s="85" t="s">
        <v>50</v>
      </c>
      <c r="B36" s="86" t="s">
        <v>318</v>
      </c>
      <c r="C36" s="85" t="s">
        <v>319</v>
      </c>
      <c r="D36" s="87">
        <f>+SUM(E36,+I36)</f>
        <v>5543</v>
      </c>
      <c r="E36" s="87">
        <f>+SUM(G36+H36)</f>
        <v>513</v>
      </c>
      <c r="F36" s="106">
        <f>IF(D36&gt;0,E36/D36*100,"-")</f>
        <v>9.2549161104095248</v>
      </c>
      <c r="G36" s="87">
        <v>513</v>
      </c>
      <c r="H36" s="87">
        <v>0</v>
      </c>
      <c r="I36" s="87">
        <f>+SUM(K36,+M36,O36+P36)</f>
        <v>5030</v>
      </c>
      <c r="J36" s="88">
        <f>IF(D36&gt;0,I36/D36*100,"-")</f>
        <v>90.745083889590475</v>
      </c>
      <c r="K36" s="87">
        <v>3251</v>
      </c>
      <c r="L36" s="88">
        <f>IF(D36&gt;0,K36/D36*100,"-")</f>
        <v>58.650550243550427</v>
      </c>
      <c r="M36" s="87">
        <v>0</v>
      </c>
      <c r="N36" s="88">
        <f>IF(D36&gt;0,M36/D36*100,"-")</f>
        <v>0</v>
      </c>
      <c r="O36" s="87">
        <v>0</v>
      </c>
      <c r="P36" s="87">
        <f>SUM(Q36:S36)</f>
        <v>1779</v>
      </c>
      <c r="Q36" s="87">
        <v>116</v>
      </c>
      <c r="R36" s="87">
        <v>1663</v>
      </c>
      <c r="S36" s="87">
        <v>0</v>
      </c>
      <c r="T36" s="88">
        <f>IF(D36&gt;0,P36/D36*100,"-")</f>
        <v>32.094533646040055</v>
      </c>
      <c r="U36" s="87">
        <v>85</v>
      </c>
      <c r="V36" s="85"/>
      <c r="W36" s="85"/>
      <c r="X36" s="85"/>
      <c r="Y36" s="85" t="s">
        <v>263</v>
      </c>
      <c r="Z36" s="85"/>
      <c r="AA36" s="85"/>
      <c r="AB36" s="85"/>
      <c r="AC36" s="85" t="s">
        <v>263</v>
      </c>
      <c r="AD36" s="184" t="s">
        <v>262</v>
      </c>
    </row>
    <row r="37" spans="1:30" ht="13.5" customHeight="1">
      <c r="A37" s="85" t="s">
        <v>50</v>
      </c>
      <c r="B37" s="86" t="s">
        <v>320</v>
      </c>
      <c r="C37" s="85" t="s">
        <v>321</v>
      </c>
      <c r="D37" s="87">
        <f>+SUM(E37,+I37)</f>
        <v>6061</v>
      </c>
      <c r="E37" s="87">
        <f>+SUM(G37+H37)</f>
        <v>1172</v>
      </c>
      <c r="F37" s="106">
        <f>IF(D37&gt;0,E37/D37*100,"-")</f>
        <v>19.336743111697739</v>
      </c>
      <c r="G37" s="87">
        <v>1172</v>
      </c>
      <c r="H37" s="87">
        <v>0</v>
      </c>
      <c r="I37" s="87">
        <f>+SUM(K37,+M37,O37+P37)</f>
        <v>4889</v>
      </c>
      <c r="J37" s="88">
        <f>IF(D37&gt;0,I37/D37*100,"-")</f>
        <v>80.663256888302257</v>
      </c>
      <c r="K37" s="87">
        <v>2670</v>
      </c>
      <c r="L37" s="88">
        <f>IF(D37&gt;0,K37/D37*100,"-")</f>
        <v>44.052136611120282</v>
      </c>
      <c r="M37" s="87">
        <v>0</v>
      </c>
      <c r="N37" s="88">
        <f>IF(D37&gt;0,M37/D37*100,"-")</f>
        <v>0</v>
      </c>
      <c r="O37" s="87">
        <v>691</v>
      </c>
      <c r="P37" s="87">
        <f>SUM(Q37:S37)</f>
        <v>1528</v>
      </c>
      <c r="Q37" s="87">
        <v>290</v>
      </c>
      <c r="R37" s="87">
        <v>1238</v>
      </c>
      <c r="S37" s="87">
        <v>0</v>
      </c>
      <c r="T37" s="88">
        <f>IF(D37&gt;0,P37/D37*100,"-")</f>
        <v>25.210361326513777</v>
      </c>
      <c r="U37" s="87">
        <v>37</v>
      </c>
      <c r="V37" s="85" t="s">
        <v>263</v>
      </c>
      <c r="W37" s="85"/>
      <c r="X37" s="85"/>
      <c r="Y37" s="85"/>
      <c r="Z37" s="85" t="s">
        <v>263</v>
      </c>
      <c r="AA37" s="85"/>
      <c r="AB37" s="85"/>
      <c r="AC37" s="85"/>
      <c r="AD37" s="184" t="s">
        <v>262</v>
      </c>
    </row>
    <row r="38" spans="1:30" ht="13.5" customHeight="1">
      <c r="A38" s="85" t="s">
        <v>50</v>
      </c>
      <c r="B38" s="86" t="s">
        <v>322</v>
      </c>
      <c r="C38" s="85" t="s">
        <v>323</v>
      </c>
      <c r="D38" s="87">
        <f>+SUM(E38,+I38)</f>
        <v>21043</v>
      </c>
      <c r="E38" s="87">
        <f>+SUM(G38+H38)</f>
        <v>5677</v>
      </c>
      <c r="F38" s="106">
        <f>IF(D38&gt;0,E38/D38*100,"-")</f>
        <v>26.978092477308369</v>
      </c>
      <c r="G38" s="87">
        <v>5677</v>
      </c>
      <c r="H38" s="87">
        <v>0</v>
      </c>
      <c r="I38" s="87">
        <f>+SUM(K38,+M38,O38+P38)</f>
        <v>15366</v>
      </c>
      <c r="J38" s="88">
        <f>IF(D38&gt;0,I38/D38*100,"-")</f>
        <v>73.021907522691635</v>
      </c>
      <c r="K38" s="87">
        <v>11882</v>
      </c>
      <c r="L38" s="88">
        <f>IF(D38&gt;0,K38/D38*100,"-")</f>
        <v>56.465332889797082</v>
      </c>
      <c r="M38" s="87">
        <v>0</v>
      </c>
      <c r="N38" s="88">
        <f>IF(D38&gt;0,M38/D38*100,"-")</f>
        <v>0</v>
      </c>
      <c r="O38" s="87">
        <v>0</v>
      </c>
      <c r="P38" s="87">
        <f>SUM(Q38:S38)</f>
        <v>3484</v>
      </c>
      <c r="Q38" s="87">
        <v>390</v>
      </c>
      <c r="R38" s="87">
        <v>3094</v>
      </c>
      <c r="S38" s="87">
        <v>0</v>
      </c>
      <c r="T38" s="88">
        <f>IF(D38&gt;0,P38/D38*100,"-")</f>
        <v>16.556574632894549</v>
      </c>
      <c r="U38" s="87">
        <v>225</v>
      </c>
      <c r="V38" s="85" t="s">
        <v>263</v>
      </c>
      <c r="W38" s="85"/>
      <c r="X38" s="85"/>
      <c r="Y38" s="85"/>
      <c r="Z38" s="85" t="s">
        <v>263</v>
      </c>
      <c r="AA38" s="85"/>
      <c r="AB38" s="85"/>
      <c r="AC38" s="85"/>
      <c r="AD38" s="184" t="s">
        <v>262</v>
      </c>
    </row>
    <row r="39" spans="1:30" ht="13.5" customHeight="1">
      <c r="A39" s="85" t="s">
        <v>50</v>
      </c>
      <c r="B39" s="86" t="s">
        <v>324</v>
      </c>
      <c r="C39" s="85" t="s">
        <v>325</v>
      </c>
      <c r="D39" s="87">
        <f>+SUM(E39,+I39)</f>
        <v>14322</v>
      </c>
      <c r="E39" s="87">
        <f>+SUM(G39+H39)</f>
        <v>3278</v>
      </c>
      <c r="F39" s="106">
        <f>IF(D39&gt;0,E39/D39*100,"-")</f>
        <v>22.887864823348693</v>
      </c>
      <c r="G39" s="87">
        <v>3278</v>
      </c>
      <c r="H39" s="87">
        <v>0</v>
      </c>
      <c r="I39" s="87">
        <f>+SUM(K39,+M39,O39+P39)</f>
        <v>11044</v>
      </c>
      <c r="J39" s="88">
        <f>IF(D39&gt;0,I39/D39*100,"-")</f>
        <v>77.112135176651307</v>
      </c>
      <c r="K39" s="87">
        <v>8236</v>
      </c>
      <c r="L39" s="88">
        <f>IF(D39&gt;0,K39/D39*100,"-")</f>
        <v>57.505934925289758</v>
      </c>
      <c r="M39" s="87">
        <v>0</v>
      </c>
      <c r="N39" s="88">
        <f>IF(D39&gt;0,M39/D39*100,"-")</f>
        <v>0</v>
      </c>
      <c r="O39" s="87">
        <v>0</v>
      </c>
      <c r="P39" s="87">
        <f>SUM(Q39:S39)</f>
        <v>2808</v>
      </c>
      <c r="Q39" s="87">
        <v>564</v>
      </c>
      <c r="R39" s="87">
        <v>2244</v>
      </c>
      <c r="S39" s="87">
        <v>0</v>
      </c>
      <c r="T39" s="88">
        <f>IF(D39&gt;0,P39/D39*100,"-")</f>
        <v>19.606200251361543</v>
      </c>
      <c r="U39" s="87">
        <v>79</v>
      </c>
      <c r="V39" s="85" t="s">
        <v>263</v>
      </c>
      <c r="W39" s="85"/>
      <c r="X39" s="85"/>
      <c r="Y39" s="85"/>
      <c r="Z39" s="85" t="s">
        <v>263</v>
      </c>
      <c r="AA39" s="85"/>
      <c r="AB39" s="85"/>
      <c r="AC39" s="85"/>
      <c r="AD39" s="184" t="s">
        <v>262</v>
      </c>
    </row>
    <row r="40" spans="1:30" ht="13.5" customHeight="1">
      <c r="A40" s="85" t="s">
        <v>50</v>
      </c>
      <c r="B40" s="86" t="s">
        <v>326</v>
      </c>
      <c r="C40" s="85" t="s">
        <v>327</v>
      </c>
      <c r="D40" s="87">
        <f>+SUM(E40,+I40)</f>
        <v>22933</v>
      </c>
      <c r="E40" s="87">
        <f>+SUM(G40+H40)</f>
        <v>4087</v>
      </c>
      <c r="F40" s="106">
        <f>IF(D40&gt;0,E40/D40*100,"-")</f>
        <v>17.821479963371562</v>
      </c>
      <c r="G40" s="87">
        <v>4087</v>
      </c>
      <c r="H40" s="87">
        <v>0</v>
      </c>
      <c r="I40" s="87">
        <f>+SUM(K40,+M40,O40+P40)</f>
        <v>18846</v>
      </c>
      <c r="J40" s="88">
        <f>IF(D40&gt;0,I40/D40*100,"-")</f>
        <v>82.178520036628441</v>
      </c>
      <c r="K40" s="87">
        <v>8828</v>
      </c>
      <c r="L40" s="88">
        <f>IF(D40&gt;0,K40/D40*100,"-")</f>
        <v>38.494745563162255</v>
      </c>
      <c r="M40" s="87">
        <v>1149</v>
      </c>
      <c r="N40" s="88">
        <f>IF(D40&gt;0,M40/D40*100,"-")</f>
        <v>5.0102472419657262</v>
      </c>
      <c r="O40" s="87">
        <v>5467</v>
      </c>
      <c r="P40" s="87">
        <f>SUM(Q40:S40)</f>
        <v>3402</v>
      </c>
      <c r="Q40" s="87">
        <v>960</v>
      </c>
      <c r="R40" s="87">
        <v>2442</v>
      </c>
      <c r="S40" s="87">
        <v>0</v>
      </c>
      <c r="T40" s="88">
        <f>IF(D40&gt;0,P40/D40*100,"-")</f>
        <v>14.834517943574763</v>
      </c>
      <c r="U40" s="87">
        <v>118</v>
      </c>
      <c r="V40" s="85" t="s">
        <v>263</v>
      </c>
      <c r="W40" s="85"/>
      <c r="X40" s="85"/>
      <c r="Y40" s="85"/>
      <c r="Z40" s="85" t="s">
        <v>263</v>
      </c>
      <c r="AA40" s="85"/>
      <c r="AB40" s="85"/>
      <c r="AC40" s="85"/>
      <c r="AD40" s="184" t="s">
        <v>262</v>
      </c>
    </row>
    <row r="41" spans="1:30" ht="13.5" customHeight="1">
      <c r="A41" s="85" t="s">
        <v>50</v>
      </c>
      <c r="B41" s="86" t="s">
        <v>328</v>
      </c>
      <c r="C41" s="85" t="s">
        <v>329</v>
      </c>
      <c r="D41" s="87">
        <f>+SUM(E41,+I41)</f>
        <v>5844</v>
      </c>
      <c r="E41" s="87">
        <f>+SUM(G41+H41)</f>
        <v>485</v>
      </c>
      <c r="F41" s="106">
        <f>IF(D41&gt;0,E41/D41*100,"-")</f>
        <v>8.2991101984941817</v>
      </c>
      <c r="G41" s="87">
        <v>485</v>
      </c>
      <c r="H41" s="87">
        <v>0</v>
      </c>
      <c r="I41" s="87">
        <f>+SUM(K41,+M41,O41+P41)</f>
        <v>5359</v>
      </c>
      <c r="J41" s="88">
        <f>IF(D41&gt;0,I41/D41*100,"-")</f>
        <v>91.700889801505809</v>
      </c>
      <c r="K41" s="87">
        <v>4671</v>
      </c>
      <c r="L41" s="88">
        <f>IF(D41&gt;0,K41/D41*100,"-")</f>
        <v>79.928131416837772</v>
      </c>
      <c r="M41" s="87">
        <v>0</v>
      </c>
      <c r="N41" s="88">
        <f>IF(D41&gt;0,M41/D41*100,"-")</f>
        <v>0</v>
      </c>
      <c r="O41" s="87">
        <v>0</v>
      </c>
      <c r="P41" s="87">
        <f>SUM(Q41:S41)</f>
        <v>688</v>
      </c>
      <c r="Q41" s="87">
        <v>46</v>
      </c>
      <c r="R41" s="87">
        <v>642</v>
      </c>
      <c r="S41" s="87">
        <v>0</v>
      </c>
      <c r="T41" s="88">
        <f>IF(D41&gt;0,P41/D41*100,"-")</f>
        <v>11.772758384668036</v>
      </c>
      <c r="U41" s="87">
        <v>257</v>
      </c>
      <c r="V41" s="85" t="s">
        <v>263</v>
      </c>
      <c r="W41" s="85"/>
      <c r="X41" s="85"/>
      <c r="Y41" s="85"/>
      <c r="Z41" s="85" t="s">
        <v>263</v>
      </c>
      <c r="AA41" s="85"/>
      <c r="AB41" s="85"/>
      <c r="AC41" s="85"/>
      <c r="AD41" s="184" t="s">
        <v>262</v>
      </c>
    </row>
    <row r="42" spans="1:30" ht="13.5" customHeight="1">
      <c r="A42" s="85" t="s">
        <v>50</v>
      </c>
      <c r="B42" s="86" t="s">
        <v>330</v>
      </c>
      <c r="C42" s="85" t="s">
        <v>331</v>
      </c>
      <c r="D42" s="87">
        <f>+SUM(E42,+I42)</f>
        <v>11417</v>
      </c>
      <c r="E42" s="87">
        <f>+SUM(G42+H42)</f>
        <v>2557</v>
      </c>
      <c r="F42" s="106">
        <f>IF(D42&gt;0,E42/D42*100,"-")</f>
        <v>22.396426381711482</v>
      </c>
      <c r="G42" s="87">
        <v>2557</v>
      </c>
      <c r="H42" s="87">
        <v>0</v>
      </c>
      <c r="I42" s="87">
        <f>+SUM(K42,+M42,O42+P42)</f>
        <v>8860</v>
      </c>
      <c r="J42" s="88">
        <f>IF(D42&gt;0,I42/D42*100,"-")</f>
        <v>77.603573618288507</v>
      </c>
      <c r="K42" s="87">
        <v>647</v>
      </c>
      <c r="L42" s="88">
        <f>IF(D42&gt;0,K42/D42*100,"-")</f>
        <v>5.6669878251729884</v>
      </c>
      <c r="M42" s="87">
        <v>0</v>
      </c>
      <c r="N42" s="88">
        <f>IF(D42&gt;0,M42/D42*100,"-")</f>
        <v>0</v>
      </c>
      <c r="O42" s="87">
        <v>104</v>
      </c>
      <c r="P42" s="87">
        <f>SUM(Q42:S42)</f>
        <v>8109</v>
      </c>
      <c r="Q42" s="87">
        <v>293</v>
      </c>
      <c r="R42" s="87">
        <v>7816</v>
      </c>
      <c r="S42" s="87">
        <v>0</v>
      </c>
      <c r="T42" s="88">
        <f>IF(D42&gt;0,P42/D42*100,"-")</f>
        <v>71.025663484277828</v>
      </c>
      <c r="U42" s="87">
        <v>210</v>
      </c>
      <c r="V42" s="85" t="s">
        <v>263</v>
      </c>
      <c r="W42" s="85"/>
      <c r="X42" s="85"/>
      <c r="Y42" s="85"/>
      <c r="Z42" s="85" t="s">
        <v>263</v>
      </c>
      <c r="AA42" s="85"/>
      <c r="AB42" s="85"/>
      <c r="AC42" s="85"/>
      <c r="AD42" s="184" t="s">
        <v>262</v>
      </c>
    </row>
    <row r="43" spans="1:30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30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30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30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30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30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42">
    <sortCondition ref="A8:A42"/>
    <sortCondition ref="B8:B42"/>
    <sortCondition ref="C8:C42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宮城県</v>
      </c>
      <c r="B7" s="90" t="str">
        <f>水洗化人口等!B7</f>
        <v>04000</v>
      </c>
      <c r="C7" s="89" t="s">
        <v>198</v>
      </c>
      <c r="D7" s="91">
        <f>SUM(E7,+H7,+K7)</f>
        <v>391169</v>
      </c>
      <c r="E7" s="91">
        <f>SUM(F7:G7)</f>
        <v>0</v>
      </c>
      <c r="F7" s="91">
        <f>SUM(F$8:F$207)</f>
        <v>0</v>
      </c>
      <c r="G7" s="91">
        <f>SUM(G$8:G$207)</f>
        <v>0</v>
      </c>
      <c r="H7" s="91">
        <f>SUM(I7:J7)</f>
        <v>70293</v>
      </c>
      <c r="I7" s="91">
        <f>SUM(I$8:I$207)</f>
        <v>70293</v>
      </c>
      <c r="J7" s="91">
        <f>SUM(J$8:J$207)</f>
        <v>0</v>
      </c>
      <c r="K7" s="91">
        <f>SUM(L7:M7)</f>
        <v>320876</v>
      </c>
      <c r="L7" s="91">
        <f>SUM(L$8:L$207)</f>
        <v>112579</v>
      </c>
      <c r="M7" s="91">
        <f>SUM(M$8:M$207)</f>
        <v>208297</v>
      </c>
      <c r="N7" s="91">
        <f>SUM(O7,+V7,+AC7)</f>
        <v>391169</v>
      </c>
      <c r="O7" s="91">
        <f>SUM(P7:U7)</f>
        <v>182872</v>
      </c>
      <c r="P7" s="91">
        <f t="shared" ref="P7:U7" si="0">SUM(P$8:P$207)</f>
        <v>182872</v>
      </c>
      <c r="Q7" s="91">
        <f t="shared" si="0"/>
        <v>0</v>
      </c>
      <c r="R7" s="91">
        <f t="shared" si="0"/>
        <v>0</v>
      </c>
      <c r="S7" s="91">
        <f t="shared" si="0"/>
        <v>0</v>
      </c>
      <c r="T7" s="91">
        <f t="shared" si="0"/>
        <v>0</v>
      </c>
      <c r="U7" s="91">
        <f t="shared" si="0"/>
        <v>0</v>
      </c>
      <c r="V7" s="91">
        <f>SUM(W7:AB7)</f>
        <v>208297</v>
      </c>
      <c r="W7" s="91">
        <f t="shared" ref="W7:AB7" si="1">SUM(W$8:W$207)</f>
        <v>208297</v>
      </c>
      <c r="X7" s="91">
        <f t="shared" si="1"/>
        <v>0</v>
      </c>
      <c r="Y7" s="91">
        <f t="shared" si="1"/>
        <v>0</v>
      </c>
      <c r="Z7" s="91">
        <f t="shared" si="1"/>
        <v>0</v>
      </c>
      <c r="AA7" s="91">
        <f t="shared" si="1"/>
        <v>0</v>
      </c>
      <c r="AB7" s="91">
        <f t="shared" si="1"/>
        <v>0</v>
      </c>
      <c r="AC7" s="91">
        <f>SUM(AD7:AE7)</f>
        <v>0</v>
      </c>
      <c r="AD7" s="91">
        <f>SUM(AD$8:AD$207)</f>
        <v>0</v>
      </c>
      <c r="AE7" s="91">
        <f>SUM(AE$8:AE$207)</f>
        <v>0</v>
      </c>
      <c r="AF7" s="91">
        <f>SUM(AG7:AI7)</f>
        <v>4990</v>
      </c>
      <c r="AG7" s="91">
        <f>SUM(AG$8:AG$207)</f>
        <v>4990</v>
      </c>
      <c r="AH7" s="91">
        <f>SUM(AH$8:AH$207)</f>
        <v>0</v>
      </c>
      <c r="AI7" s="91">
        <f>SUM(AI$8:AI$207)</f>
        <v>0</v>
      </c>
      <c r="AJ7" s="91">
        <f>SUM(AK7:AS7)</f>
        <v>7248</v>
      </c>
      <c r="AK7" s="91">
        <f t="shared" ref="AK7:AS7" si="2">SUM(AK$8:AK$207)</f>
        <v>637</v>
      </c>
      <c r="AL7" s="91">
        <f t="shared" si="2"/>
        <v>1831</v>
      </c>
      <c r="AM7" s="91">
        <f t="shared" si="2"/>
        <v>2969</v>
      </c>
      <c r="AN7" s="91">
        <f t="shared" si="2"/>
        <v>422</v>
      </c>
      <c r="AO7" s="91">
        <f t="shared" si="2"/>
        <v>0</v>
      </c>
      <c r="AP7" s="91">
        <f t="shared" si="2"/>
        <v>0</v>
      </c>
      <c r="AQ7" s="91">
        <f t="shared" si="2"/>
        <v>7</v>
      </c>
      <c r="AR7" s="91">
        <f t="shared" si="2"/>
        <v>8</v>
      </c>
      <c r="AS7" s="91">
        <f t="shared" si="2"/>
        <v>1374</v>
      </c>
      <c r="AT7" s="91">
        <f>SUM(AU7:AY7)</f>
        <v>280</v>
      </c>
      <c r="AU7" s="91">
        <f>SUM(AU$8:AU$207)</f>
        <v>210</v>
      </c>
      <c r="AV7" s="91">
        <f>SUM(AV$8:AV$207)</f>
        <v>0</v>
      </c>
      <c r="AW7" s="91">
        <f>SUM(AW$8:AW$207)</f>
        <v>70</v>
      </c>
      <c r="AX7" s="91">
        <f>SUM(AX$8:AX$207)</f>
        <v>0</v>
      </c>
      <c r="AY7" s="91">
        <f>SUM(AY$8:AY$207)</f>
        <v>0</v>
      </c>
      <c r="AZ7" s="91">
        <f>SUM(BA7:BC7)</f>
        <v>1327</v>
      </c>
      <c r="BA7" s="91">
        <f>SUM(BA$8:BA$207)</f>
        <v>1327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50</v>
      </c>
      <c r="B8" s="96" t="s">
        <v>260</v>
      </c>
      <c r="C8" s="85" t="s">
        <v>261</v>
      </c>
      <c r="D8" s="87">
        <f>SUM(E8,+H8,+K8)</f>
        <v>21726</v>
      </c>
      <c r="E8" s="87">
        <f>SUM(F8:G8)</f>
        <v>0</v>
      </c>
      <c r="F8" s="87">
        <v>0</v>
      </c>
      <c r="G8" s="87">
        <v>0</v>
      </c>
      <c r="H8" s="87">
        <f>SUM(I8:J8)</f>
        <v>6813</v>
      </c>
      <c r="I8" s="87">
        <v>6813</v>
      </c>
      <c r="J8" s="87">
        <v>0</v>
      </c>
      <c r="K8" s="87">
        <f>SUM(L8:M8)</f>
        <v>14913</v>
      </c>
      <c r="L8" s="87">
        <v>2789</v>
      </c>
      <c r="M8" s="87">
        <v>12124</v>
      </c>
      <c r="N8" s="87">
        <f>SUM(O8,+V8,+AC8)</f>
        <v>21726</v>
      </c>
      <c r="O8" s="87">
        <f>SUM(P8:U8)</f>
        <v>9602</v>
      </c>
      <c r="P8" s="87">
        <v>9602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12124</v>
      </c>
      <c r="W8" s="87">
        <v>12124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265</v>
      </c>
      <c r="AG8" s="87">
        <v>265</v>
      </c>
      <c r="AH8" s="87">
        <v>0</v>
      </c>
      <c r="AI8" s="87">
        <v>0</v>
      </c>
      <c r="AJ8" s="87">
        <f>SUM(AK8:AS8)</f>
        <v>263</v>
      </c>
      <c r="AK8" s="87">
        <v>0</v>
      </c>
      <c r="AL8" s="87">
        <v>0</v>
      </c>
      <c r="AM8" s="87">
        <v>0</v>
      </c>
      <c r="AN8" s="87">
        <v>263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2</v>
      </c>
      <c r="AU8" s="87">
        <v>2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50</v>
      </c>
      <c r="B9" s="96" t="s">
        <v>264</v>
      </c>
      <c r="C9" s="85" t="s">
        <v>265</v>
      </c>
      <c r="D9" s="87">
        <f>SUM(E9,+H9,+K9)</f>
        <v>40176</v>
      </c>
      <c r="E9" s="87">
        <f>SUM(F9:G9)</f>
        <v>0</v>
      </c>
      <c r="F9" s="87">
        <v>0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40176</v>
      </c>
      <c r="L9" s="87">
        <v>10454</v>
      </c>
      <c r="M9" s="87">
        <v>29722</v>
      </c>
      <c r="N9" s="87">
        <f>SUM(O9,+V9,+AC9)</f>
        <v>40176</v>
      </c>
      <c r="O9" s="87">
        <f>SUM(P9:U9)</f>
        <v>10454</v>
      </c>
      <c r="P9" s="87">
        <v>10454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29722</v>
      </c>
      <c r="W9" s="87">
        <v>29722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56</v>
      </c>
      <c r="AG9" s="87">
        <v>56</v>
      </c>
      <c r="AH9" s="87">
        <v>0</v>
      </c>
      <c r="AI9" s="87">
        <v>0</v>
      </c>
      <c r="AJ9" s="87">
        <f>SUM(AK9:AS9)</f>
        <v>56</v>
      </c>
      <c r="AK9" s="87">
        <v>0</v>
      </c>
      <c r="AL9" s="87">
        <v>0</v>
      </c>
      <c r="AM9" s="87">
        <v>56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56</v>
      </c>
      <c r="AU9" s="87">
        <v>0</v>
      </c>
      <c r="AV9" s="87">
        <v>0</v>
      </c>
      <c r="AW9" s="87">
        <v>56</v>
      </c>
      <c r="AX9" s="87">
        <v>0</v>
      </c>
      <c r="AY9" s="87">
        <v>0</v>
      </c>
      <c r="AZ9" s="87">
        <f>SUM(BA9:BC9)</f>
        <v>73</v>
      </c>
      <c r="BA9" s="87">
        <v>73</v>
      </c>
      <c r="BB9" s="87">
        <v>0</v>
      </c>
      <c r="BC9" s="87">
        <v>0</v>
      </c>
    </row>
    <row r="10" spans="1:55" ht="13.5" customHeight="1">
      <c r="A10" s="98" t="s">
        <v>50</v>
      </c>
      <c r="B10" s="96" t="s">
        <v>266</v>
      </c>
      <c r="C10" s="85" t="s">
        <v>267</v>
      </c>
      <c r="D10" s="87">
        <f>SUM(E10,+H10,+K10)</f>
        <v>1041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1041</v>
      </c>
      <c r="L10" s="87">
        <v>642</v>
      </c>
      <c r="M10" s="87">
        <v>399</v>
      </c>
      <c r="N10" s="87">
        <f>SUM(O10,+V10,+AC10)</f>
        <v>1041</v>
      </c>
      <c r="O10" s="87">
        <f>SUM(P10:U10)</f>
        <v>642</v>
      </c>
      <c r="P10" s="87">
        <v>642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399</v>
      </c>
      <c r="W10" s="87">
        <v>399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1</v>
      </c>
      <c r="AG10" s="87">
        <v>1</v>
      </c>
      <c r="AH10" s="87">
        <v>0</v>
      </c>
      <c r="AI10" s="87">
        <v>0</v>
      </c>
      <c r="AJ10" s="87">
        <f>SUM(AK10:AS10)</f>
        <v>16</v>
      </c>
      <c r="AK10" s="87">
        <v>0</v>
      </c>
      <c r="AL10" s="87">
        <v>15</v>
      </c>
      <c r="AM10" s="87">
        <v>1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15</v>
      </c>
      <c r="BA10" s="87">
        <v>15</v>
      </c>
      <c r="BB10" s="87">
        <v>0</v>
      </c>
      <c r="BC10" s="87">
        <v>0</v>
      </c>
    </row>
    <row r="11" spans="1:55" ht="13.5" customHeight="1">
      <c r="A11" s="98" t="s">
        <v>50</v>
      </c>
      <c r="B11" s="96" t="s">
        <v>268</v>
      </c>
      <c r="C11" s="85" t="s">
        <v>269</v>
      </c>
      <c r="D11" s="87">
        <f>SUM(E11,+H11,+K11)</f>
        <v>37986</v>
      </c>
      <c r="E11" s="87">
        <f>SUM(F11:G11)</f>
        <v>0</v>
      </c>
      <c r="F11" s="87">
        <v>0</v>
      </c>
      <c r="G11" s="87">
        <v>0</v>
      </c>
      <c r="H11" s="87">
        <f>SUM(I11:J11)</f>
        <v>18680</v>
      </c>
      <c r="I11" s="87">
        <v>18680</v>
      </c>
      <c r="J11" s="87">
        <v>0</v>
      </c>
      <c r="K11" s="87">
        <f>SUM(L11:M11)</f>
        <v>19306</v>
      </c>
      <c r="L11" s="87">
        <v>0</v>
      </c>
      <c r="M11" s="87">
        <v>19306</v>
      </c>
      <c r="N11" s="87">
        <f>SUM(O11,+V11,+AC11)</f>
        <v>37986</v>
      </c>
      <c r="O11" s="87">
        <f>SUM(P11:U11)</f>
        <v>18680</v>
      </c>
      <c r="P11" s="87">
        <v>18680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19306</v>
      </c>
      <c r="W11" s="87">
        <v>19306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1543</v>
      </c>
      <c r="AG11" s="87">
        <v>1543</v>
      </c>
      <c r="AH11" s="87">
        <v>0</v>
      </c>
      <c r="AI11" s="87">
        <v>0</v>
      </c>
      <c r="AJ11" s="87">
        <f>SUM(AK11:AS11)</f>
        <v>1543</v>
      </c>
      <c r="AK11" s="87">
        <v>0</v>
      </c>
      <c r="AL11" s="87">
        <v>0</v>
      </c>
      <c r="AM11" s="87">
        <v>2</v>
      </c>
      <c r="AN11" s="87">
        <v>159</v>
      </c>
      <c r="AO11" s="87">
        <v>0</v>
      </c>
      <c r="AP11" s="87">
        <v>0</v>
      </c>
      <c r="AQ11" s="87">
        <v>0</v>
      </c>
      <c r="AR11" s="87">
        <v>8</v>
      </c>
      <c r="AS11" s="87">
        <v>1374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50</v>
      </c>
      <c r="B12" s="96" t="s">
        <v>270</v>
      </c>
      <c r="C12" s="85" t="s">
        <v>271</v>
      </c>
      <c r="D12" s="87">
        <f>SUM(E12,+H12,+K12)</f>
        <v>9001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9001</v>
      </c>
      <c r="L12" s="87">
        <v>5130</v>
      </c>
      <c r="M12" s="87">
        <v>3871</v>
      </c>
      <c r="N12" s="87">
        <f>SUM(O12,+V12,+AC12)</f>
        <v>9001</v>
      </c>
      <c r="O12" s="87">
        <f>SUM(P12:U12)</f>
        <v>5130</v>
      </c>
      <c r="P12" s="87">
        <v>5130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3871</v>
      </c>
      <c r="W12" s="87">
        <v>3871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285</v>
      </c>
      <c r="AG12" s="87">
        <v>285</v>
      </c>
      <c r="AH12" s="87">
        <v>0</v>
      </c>
      <c r="AI12" s="87">
        <v>0</v>
      </c>
      <c r="AJ12" s="87">
        <f>SUM(AK12:AS12)</f>
        <v>285</v>
      </c>
      <c r="AK12" s="87">
        <v>0</v>
      </c>
      <c r="AL12" s="87">
        <v>0</v>
      </c>
      <c r="AM12" s="87">
        <v>285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50</v>
      </c>
      <c r="B13" s="96" t="s">
        <v>272</v>
      </c>
      <c r="C13" s="85" t="s">
        <v>273</v>
      </c>
      <c r="D13" s="87">
        <f>SUM(E13,+H13,+K13)</f>
        <v>5727</v>
      </c>
      <c r="E13" s="87">
        <f>SUM(F13:G13)</f>
        <v>0</v>
      </c>
      <c r="F13" s="87">
        <v>0</v>
      </c>
      <c r="G13" s="87">
        <v>0</v>
      </c>
      <c r="H13" s="87">
        <f>SUM(I13:J13)</f>
        <v>953</v>
      </c>
      <c r="I13" s="87">
        <v>953</v>
      </c>
      <c r="J13" s="87">
        <v>0</v>
      </c>
      <c r="K13" s="87">
        <f>SUM(L13:M13)</f>
        <v>4774</v>
      </c>
      <c r="L13" s="87">
        <v>0</v>
      </c>
      <c r="M13" s="87">
        <v>4774</v>
      </c>
      <c r="N13" s="87">
        <f>SUM(O13,+V13,+AC13)</f>
        <v>5727</v>
      </c>
      <c r="O13" s="87">
        <f>SUM(P13:U13)</f>
        <v>953</v>
      </c>
      <c r="P13" s="87">
        <v>953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4774</v>
      </c>
      <c r="W13" s="87">
        <v>4774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15</v>
      </c>
      <c r="AG13" s="87">
        <v>15</v>
      </c>
      <c r="AH13" s="87">
        <v>0</v>
      </c>
      <c r="AI13" s="87">
        <v>0</v>
      </c>
      <c r="AJ13" s="87">
        <f>SUM(AK13:AS13)</f>
        <v>59</v>
      </c>
      <c r="AK13" s="87">
        <v>59</v>
      </c>
      <c r="AL13" s="87">
        <v>0</v>
      </c>
      <c r="AM13" s="87">
        <v>0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15</v>
      </c>
      <c r="AU13" s="87">
        <v>15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50</v>
      </c>
      <c r="B14" s="96" t="s">
        <v>274</v>
      </c>
      <c r="C14" s="85" t="s">
        <v>275</v>
      </c>
      <c r="D14" s="87">
        <f>SUM(E14,+H14,+K14)</f>
        <v>9670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9670</v>
      </c>
      <c r="L14" s="87">
        <v>3068</v>
      </c>
      <c r="M14" s="87">
        <v>6602</v>
      </c>
      <c r="N14" s="87">
        <f>SUM(O14,+V14,+AC14)</f>
        <v>9670</v>
      </c>
      <c r="O14" s="87">
        <f>SUM(P14:U14)</f>
        <v>3068</v>
      </c>
      <c r="P14" s="87">
        <v>3068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6602</v>
      </c>
      <c r="W14" s="87">
        <v>6602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243</v>
      </c>
      <c r="AG14" s="87">
        <v>243</v>
      </c>
      <c r="AH14" s="87">
        <v>0</v>
      </c>
      <c r="AI14" s="87">
        <v>0</v>
      </c>
      <c r="AJ14" s="87">
        <f>SUM(AK14:AS14)</f>
        <v>243</v>
      </c>
      <c r="AK14" s="87">
        <v>0</v>
      </c>
      <c r="AL14" s="87">
        <v>0</v>
      </c>
      <c r="AM14" s="87">
        <v>243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50</v>
      </c>
      <c r="B15" s="96" t="s">
        <v>276</v>
      </c>
      <c r="C15" s="85" t="s">
        <v>277</v>
      </c>
      <c r="D15" s="87">
        <f>SUM(E15,+H15,+K15)</f>
        <v>759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759</v>
      </c>
      <c r="L15" s="87">
        <v>530</v>
      </c>
      <c r="M15" s="87">
        <v>229</v>
      </c>
      <c r="N15" s="87">
        <f>SUM(O15,+V15,+AC15)</f>
        <v>759</v>
      </c>
      <c r="O15" s="87">
        <f>SUM(P15:U15)</f>
        <v>530</v>
      </c>
      <c r="P15" s="87">
        <v>530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229</v>
      </c>
      <c r="W15" s="87">
        <v>229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1</v>
      </c>
      <c r="AG15" s="87">
        <v>1</v>
      </c>
      <c r="AH15" s="87">
        <v>0</v>
      </c>
      <c r="AI15" s="87">
        <v>0</v>
      </c>
      <c r="AJ15" s="87">
        <f>SUM(AK15:AS15)</f>
        <v>1</v>
      </c>
      <c r="AK15" s="87">
        <v>0</v>
      </c>
      <c r="AL15" s="87">
        <v>0</v>
      </c>
      <c r="AM15" s="87">
        <v>1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11</v>
      </c>
      <c r="BA15" s="87">
        <v>11</v>
      </c>
      <c r="BB15" s="87">
        <v>0</v>
      </c>
      <c r="BC15" s="87">
        <v>0</v>
      </c>
    </row>
    <row r="16" spans="1:55" ht="13.5" customHeight="1">
      <c r="A16" s="98" t="s">
        <v>50</v>
      </c>
      <c r="B16" s="96" t="s">
        <v>278</v>
      </c>
      <c r="C16" s="85" t="s">
        <v>279</v>
      </c>
      <c r="D16" s="87">
        <f>SUM(E16,+H16,+K16)</f>
        <v>3349</v>
      </c>
      <c r="E16" s="87">
        <f>SUM(F16:G16)</f>
        <v>0</v>
      </c>
      <c r="F16" s="87">
        <v>0</v>
      </c>
      <c r="G16" s="87">
        <v>0</v>
      </c>
      <c r="H16" s="87">
        <f>SUM(I16:J16)</f>
        <v>866</v>
      </c>
      <c r="I16" s="87">
        <v>866</v>
      </c>
      <c r="J16" s="87">
        <v>0</v>
      </c>
      <c r="K16" s="87">
        <f>SUM(L16:M16)</f>
        <v>2483</v>
      </c>
      <c r="L16" s="87">
        <v>0</v>
      </c>
      <c r="M16" s="87">
        <v>2483</v>
      </c>
      <c r="N16" s="87">
        <f>SUM(O16,+V16,+AC16)</f>
        <v>3349</v>
      </c>
      <c r="O16" s="87">
        <f>SUM(P16:U16)</f>
        <v>866</v>
      </c>
      <c r="P16" s="87">
        <v>866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2483</v>
      </c>
      <c r="W16" s="87">
        <v>2483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9</v>
      </c>
      <c r="AG16" s="87">
        <v>9</v>
      </c>
      <c r="AH16" s="87">
        <v>0</v>
      </c>
      <c r="AI16" s="87">
        <v>0</v>
      </c>
      <c r="AJ16" s="87">
        <f>SUM(AK16:AS16)</f>
        <v>37</v>
      </c>
      <c r="AK16" s="87">
        <v>37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9</v>
      </c>
      <c r="AU16" s="87">
        <v>9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50</v>
      </c>
      <c r="B17" s="96" t="s">
        <v>280</v>
      </c>
      <c r="C17" s="85" t="s">
        <v>281</v>
      </c>
      <c r="D17" s="87">
        <f>SUM(E17,+H17,+K17)</f>
        <v>40683</v>
      </c>
      <c r="E17" s="87">
        <f>SUM(F17:G17)</f>
        <v>0</v>
      </c>
      <c r="F17" s="87">
        <v>0</v>
      </c>
      <c r="G17" s="87">
        <v>0</v>
      </c>
      <c r="H17" s="87">
        <f>SUM(I17:J17)</f>
        <v>18340</v>
      </c>
      <c r="I17" s="87">
        <v>18340</v>
      </c>
      <c r="J17" s="87">
        <v>0</v>
      </c>
      <c r="K17" s="87">
        <f>SUM(L17:M17)</f>
        <v>22343</v>
      </c>
      <c r="L17" s="87">
        <v>0</v>
      </c>
      <c r="M17" s="87">
        <v>22343</v>
      </c>
      <c r="N17" s="87">
        <f>SUM(O17,+V17,+AC17)</f>
        <v>40683</v>
      </c>
      <c r="O17" s="87">
        <f>SUM(P17:U17)</f>
        <v>18340</v>
      </c>
      <c r="P17" s="87">
        <v>18340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22343</v>
      </c>
      <c r="W17" s="87">
        <v>22343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15</v>
      </c>
      <c r="AG17" s="87">
        <v>15</v>
      </c>
      <c r="AH17" s="87">
        <v>0</v>
      </c>
      <c r="AI17" s="87">
        <v>0</v>
      </c>
      <c r="AJ17" s="87">
        <f>SUM(AK17:AS17)</f>
        <v>15</v>
      </c>
      <c r="AK17" s="87">
        <v>0</v>
      </c>
      <c r="AL17" s="87">
        <v>0</v>
      </c>
      <c r="AM17" s="87">
        <v>15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111</v>
      </c>
      <c r="BA17" s="87">
        <v>111</v>
      </c>
      <c r="BB17" s="87">
        <v>0</v>
      </c>
      <c r="BC17" s="87">
        <v>0</v>
      </c>
    </row>
    <row r="18" spans="1:55" ht="13.5" customHeight="1">
      <c r="A18" s="98" t="s">
        <v>50</v>
      </c>
      <c r="B18" s="96" t="s">
        <v>282</v>
      </c>
      <c r="C18" s="85" t="s">
        <v>283</v>
      </c>
      <c r="D18" s="87">
        <f>SUM(E18,+H18,+K18)</f>
        <v>31587</v>
      </c>
      <c r="E18" s="87">
        <f>SUM(F18:G18)</f>
        <v>0</v>
      </c>
      <c r="F18" s="87">
        <v>0</v>
      </c>
      <c r="G18" s="87">
        <v>0</v>
      </c>
      <c r="H18" s="87">
        <f>SUM(I18:J18)</f>
        <v>20147</v>
      </c>
      <c r="I18" s="87">
        <v>20147</v>
      </c>
      <c r="J18" s="87">
        <v>0</v>
      </c>
      <c r="K18" s="87">
        <f>SUM(L18:M18)</f>
        <v>11440</v>
      </c>
      <c r="L18" s="87">
        <v>0</v>
      </c>
      <c r="M18" s="87">
        <v>11440</v>
      </c>
      <c r="N18" s="87">
        <f>SUM(O18,+V18,+AC18)</f>
        <v>31587</v>
      </c>
      <c r="O18" s="87">
        <f>SUM(P18:U18)</f>
        <v>20147</v>
      </c>
      <c r="P18" s="87">
        <v>20147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11440</v>
      </c>
      <c r="W18" s="87">
        <v>11440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0</v>
      </c>
      <c r="AG18" s="87">
        <v>0</v>
      </c>
      <c r="AH18" s="87">
        <v>0</v>
      </c>
      <c r="AI18" s="87">
        <v>0</v>
      </c>
      <c r="AJ18" s="87">
        <f>SUM(AK18:AS18)</f>
        <v>963</v>
      </c>
      <c r="AK18" s="87">
        <v>195</v>
      </c>
      <c r="AL18" s="87">
        <v>768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50</v>
      </c>
      <c r="B19" s="96" t="s">
        <v>284</v>
      </c>
      <c r="C19" s="85" t="s">
        <v>285</v>
      </c>
      <c r="D19" s="87">
        <f>SUM(E19,+H19,+K19)</f>
        <v>6559</v>
      </c>
      <c r="E19" s="87">
        <f>SUM(F19:G19)</f>
        <v>0</v>
      </c>
      <c r="F19" s="87">
        <v>0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6559</v>
      </c>
      <c r="L19" s="87">
        <v>1940</v>
      </c>
      <c r="M19" s="87">
        <v>4619</v>
      </c>
      <c r="N19" s="87">
        <f>SUM(O19,+V19,+AC19)</f>
        <v>6559</v>
      </c>
      <c r="O19" s="87">
        <f>SUM(P19:U19)</f>
        <v>1940</v>
      </c>
      <c r="P19" s="87">
        <v>1940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4619</v>
      </c>
      <c r="W19" s="87">
        <v>4619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9</v>
      </c>
      <c r="AG19" s="87">
        <v>9</v>
      </c>
      <c r="AH19" s="87">
        <v>0</v>
      </c>
      <c r="AI19" s="87">
        <v>0</v>
      </c>
      <c r="AJ19" s="87">
        <f>SUM(AK19:AS19)</f>
        <v>135</v>
      </c>
      <c r="AK19" s="87">
        <v>135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9</v>
      </c>
      <c r="AU19" s="87">
        <v>9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12</v>
      </c>
      <c r="BA19" s="87">
        <v>12</v>
      </c>
      <c r="BB19" s="87">
        <v>0</v>
      </c>
      <c r="BC19" s="87">
        <v>0</v>
      </c>
    </row>
    <row r="20" spans="1:55" ht="13.5" customHeight="1">
      <c r="A20" s="98" t="s">
        <v>50</v>
      </c>
      <c r="B20" s="96" t="s">
        <v>286</v>
      </c>
      <c r="C20" s="85" t="s">
        <v>287</v>
      </c>
      <c r="D20" s="87">
        <f>SUM(E20,+H20,+K20)</f>
        <v>84687</v>
      </c>
      <c r="E20" s="87">
        <f>SUM(F20:G20)</f>
        <v>0</v>
      </c>
      <c r="F20" s="87">
        <v>0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84687</v>
      </c>
      <c r="L20" s="87">
        <v>50150</v>
      </c>
      <c r="M20" s="87">
        <v>34537</v>
      </c>
      <c r="N20" s="87">
        <f>SUM(O20,+V20,+AC20)</f>
        <v>84687</v>
      </c>
      <c r="O20" s="87">
        <f>SUM(P20:U20)</f>
        <v>50150</v>
      </c>
      <c r="P20" s="87">
        <v>50150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34537</v>
      </c>
      <c r="W20" s="87">
        <v>34537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984</v>
      </c>
      <c r="AG20" s="87">
        <v>984</v>
      </c>
      <c r="AH20" s="87">
        <v>0</v>
      </c>
      <c r="AI20" s="87">
        <v>0</v>
      </c>
      <c r="AJ20" s="87">
        <f>SUM(AK20:AS20)</f>
        <v>1255</v>
      </c>
      <c r="AK20" s="87">
        <v>0</v>
      </c>
      <c r="AL20" s="87">
        <v>401</v>
      </c>
      <c r="AM20" s="87">
        <v>854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130</v>
      </c>
      <c r="AU20" s="87">
        <v>130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401</v>
      </c>
      <c r="BA20" s="87">
        <v>401</v>
      </c>
      <c r="BB20" s="87">
        <v>0</v>
      </c>
      <c r="BC20" s="87">
        <v>0</v>
      </c>
    </row>
    <row r="21" spans="1:55" ht="13.5" customHeight="1">
      <c r="A21" s="98" t="s">
        <v>50</v>
      </c>
      <c r="B21" s="96" t="s">
        <v>288</v>
      </c>
      <c r="C21" s="85" t="s">
        <v>289</v>
      </c>
      <c r="D21" s="87">
        <f>SUM(E21,+H21,+K21)</f>
        <v>2240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2240</v>
      </c>
      <c r="L21" s="87">
        <v>584</v>
      </c>
      <c r="M21" s="87">
        <v>1656</v>
      </c>
      <c r="N21" s="87">
        <f>SUM(O21,+V21,+AC21)</f>
        <v>2240</v>
      </c>
      <c r="O21" s="87">
        <f>SUM(P21:U21)</f>
        <v>584</v>
      </c>
      <c r="P21" s="87">
        <v>584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1656</v>
      </c>
      <c r="W21" s="87">
        <v>1656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1</v>
      </c>
      <c r="AG21" s="87">
        <v>1</v>
      </c>
      <c r="AH21" s="87">
        <v>0</v>
      </c>
      <c r="AI21" s="87">
        <v>0</v>
      </c>
      <c r="AJ21" s="87">
        <f>SUM(AK21:AS21)</f>
        <v>29</v>
      </c>
      <c r="AK21" s="87">
        <v>29</v>
      </c>
      <c r="AL21" s="87">
        <v>0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1</v>
      </c>
      <c r="AU21" s="87">
        <v>1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50</v>
      </c>
      <c r="B22" s="96" t="s">
        <v>290</v>
      </c>
      <c r="C22" s="85" t="s">
        <v>291</v>
      </c>
      <c r="D22" s="87">
        <f>SUM(E22,+H22,+K22)</f>
        <v>3876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3876</v>
      </c>
      <c r="L22" s="87">
        <v>1635</v>
      </c>
      <c r="M22" s="87">
        <v>2241</v>
      </c>
      <c r="N22" s="87">
        <f>SUM(O22,+V22,+AC22)</f>
        <v>3876</v>
      </c>
      <c r="O22" s="87">
        <f>SUM(P22:U22)</f>
        <v>1635</v>
      </c>
      <c r="P22" s="87">
        <v>1635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2241</v>
      </c>
      <c r="W22" s="87">
        <v>2241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91</v>
      </c>
      <c r="AG22" s="87">
        <v>91</v>
      </c>
      <c r="AH22" s="87">
        <v>0</v>
      </c>
      <c r="AI22" s="87">
        <v>0</v>
      </c>
      <c r="AJ22" s="87">
        <f>SUM(AK22:AS22)</f>
        <v>91</v>
      </c>
      <c r="AK22" s="87">
        <v>0</v>
      </c>
      <c r="AL22" s="87">
        <v>0</v>
      </c>
      <c r="AM22" s="87">
        <v>91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50</v>
      </c>
      <c r="B23" s="96" t="s">
        <v>292</v>
      </c>
      <c r="C23" s="85" t="s">
        <v>293</v>
      </c>
      <c r="D23" s="87">
        <f>SUM(E23,+H23,+K23)</f>
        <v>284</v>
      </c>
      <c r="E23" s="87">
        <f>SUM(F23:G23)</f>
        <v>0</v>
      </c>
      <c r="F23" s="87">
        <v>0</v>
      </c>
      <c r="G23" s="87">
        <v>0</v>
      </c>
      <c r="H23" s="87">
        <f>SUM(I23:J23)</f>
        <v>0</v>
      </c>
      <c r="I23" s="87">
        <v>0</v>
      </c>
      <c r="J23" s="87">
        <v>0</v>
      </c>
      <c r="K23" s="87">
        <f>SUM(L23:M23)</f>
        <v>284</v>
      </c>
      <c r="L23" s="87">
        <v>178</v>
      </c>
      <c r="M23" s="87">
        <v>106</v>
      </c>
      <c r="N23" s="87">
        <f>SUM(O23,+V23,+AC23)</f>
        <v>284</v>
      </c>
      <c r="O23" s="87">
        <f>SUM(P23:U23)</f>
        <v>178</v>
      </c>
      <c r="P23" s="87">
        <v>178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106</v>
      </c>
      <c r="W23" s="87">
        <v>106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10</v>
      </c>
      <c r="AG23" s="87">
        <v>10</v>
      </c>
      <c r="AH23" s="87">
        <v>0</v>
      </c>
      <c r="AI23" s="87">
        <v>0</v>
      </c>
      <c r="AJ23" s="87">
        <f>SUM(AK23:AS23)</f>
        <v>10</v>
      </c>
      <c r="AK23" s="87">
        <v>0</v>
      </c>
      <c r="AL23" s="87">
        <v>0</v>
      </c>
      <c r="AM23" s="87">
        <v>10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50</v>
      </c>
      <c r="B24" s="96" t="s">
        <v>294</v>
      </c>
      <c r="C24" s="85" t="s">
        <v>295</v>
      </c>
      <c r="D24" s="87">
        <f>SUM(E24,+H24,+K24)</f>
        <v>1603</v>
      </c>
      <c r="E24" s="87">
        <f>SUM(F24:G24)</f>
        <v>0</v>
      </c>
      <c r="F24" s="87">
        <v>0</v>
      </c>
      <c r="G24" s="87">
        <v>0</v>
      </c>
      <c r="H24" s="87">
        <f>SUM(I24:J24)</f>
        <v>0</v>
      </c>
      <c r="I24" s="87">
        <v>0</v>
      </c>
      <c r="J24" s="87">
        <v>0</v>
      </c>
      <c r="K24" s="87">
        <f>SUM(L24:M24)</f>
        <v>1603</v>
      </c>
      <c r="L24" s="87">
        <v>812</v>
      </c>
      <c r="M24" s="87">
        <v>791</v>
      </c>
      <c r="N24" s="87">
        <f>SUM(O24,+V24,+AC24)</f>
        <v>1603</v>
      </c>
      <c r="O24" s="87">
        <f>SUM(P24:U24)</f>
        <v>812</v>
      </c>
      <c r="P24" s="87">
        <v>812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791</v>
      </c>
      <c r="W24" s="87">
        <v>791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45</v>
      </c>
      <c r="AG24" s="87">
        <v>45</v>
      </c>
      <c r="AH24" s="87">
        <v>0</v>
      </c>
      <c r="AI24" s="87">
        <v>0</v>
      </c>
      <c r="AJ24" s="87">
        <f>SUM(AK24:AS24)</f>
        <v>45</v>
      </c>
      <c r="AK24" s="87">
        <v>0</v>
      </c>
      <c r="AL24" s="87">
        <v>0</v>
      </c>
      <c r="AM24" s="87">
        <v>45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50</v>
      </c>
      <c r="B25" s="96" t="s">
        <v>296</v>
      </c>
      <c r="C25" s="85" t="s">
        <v>297</v>
      </c>
      <c r="D25" s="87">
        <f>SUM(E25,+H25,+K25)</f>
        <v>3760</v>
      </c>
      <c r="E25" s="87">
        <f>SUM(F25:G25)</f>
        <v>0</v>
      </c>
      <c r="F25" s="87">
        <v>0</v>
      </c>
      <c r="G25" s="87">
        <v>0</v>
      </c>
      <c r="H25" s="87">
        <f>SUM(I25:J25)</f>
        <v>0</v>
      </c>
      <c r="I25" s="87">
        <v>0</v>
      </c>
      <c r="J25" s="87">
        <v>0</v>
      </c>
      <c r="K25" s="87">
        <f>SUM(L25:M25)</f>
        <v>3760</v>
      </c>
      <c r="L25" s="87">
        <v>1849</v>
      </c>
      <c r="M25" s="87">
        <v>1911</v>
      </c>
      <c r="N25" s="87">
        <f>SUM(O25,+V25,+AC25)</f>
        <v>3760</v>
      </c>
      <c r="O25" s="87">
        <f>SUM(P25:U25)</f>
        <v>1849</v>
      </c>
      <c r="P25" s="87">
        <v>1849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1911</v>
      </c>
      <c r="W25" s="87">
        <v>1911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102</v>
      </c>
      <c r="AG25" s="87">
        <v>102</v>
      </c>
      <c r="AH25" s="87">
        <v>0</v>
      </c>
      <c r="AI25" s="87">
        <v>0</v>
      </c>
      <c r="AJ25" s="87">
        <f>SUM(AK25:AS25)</f>
        <v>102</v>
      </c>
      <c r="AK25" s="87">
        <v>0</v>
      </c>
      <c r="AL25" s="87">
        <v>0</v>
      </c>
      <c r="AM25" s="87">
        <v>102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50</v>
      </c>
      <c r="B26" s="96" t="s">
        <v>298</v>
      </c>
      <c r="C26" s="85" t="s">
        <v>299</v>
      </c>
      <c r="D26" s="87">
        <f>SUM(E26,+H26,+K26)</f>
        <v>7696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7696</v>
      </c>
      <c r="L26" s="87">
        <v>2982</v>
      </c>
      <c r="M26" s="87">
        <v>4714</v>
      </c>
      <c r="N26" s="87">
        <f>SUM(O26,+V26,+AC26)</f>
        <v>7696</v>
      </c>
      <c r="O26" s="87">
        <f>SUM(P26:U26)</f>
        <v>2982</v>
      </c>
      <c r="P26" s="87">
        <v>2982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4714</v>
      </c>
      <c r="W26" s="87">
        <v>4714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166</v>
      </c>
      <c r="AG26" s="87">
        <v>166</v>
      </c>
      <c r="AH26" s="87">
        <v>0</v>
      </c>
      <c r="AI26" s="87">
        <v>0</v>
      </c>
      <c r="AJ26" s="87">
        <f>SUM(AK26:AS26)</f>
        <v>166</v>
      </c>
      <c r="AK26" s="87">
        <v>0</v>
      </c>
      <c r="AL26" s="87">
        <v>0</v>
      </c>
      <c r="AM26" s="87">
        <v>166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50</v>
      </c>
      <c r="B27" s="96" t="s">
        <v>300</v>
      </c>
      <c r="C27" s="85" t="s">
        <v>301</v>
      </c>
      <c r="D27" s="87">
        <f>SUM(E27,+H27,+K27)</f>
        <v>2363</v>
      </c>
      <c r="E27" s="87">
        <f>SUM(F27:G27)</f>
        <v>0</v>
      </c>
      <c r="F27" s="87">
        <v>0</v>
      </c>
      <c r="G27" s="87">
        <v>0</v>
      </c>
      <c r="H27" s="87">
        <f>SUM(I27:J27)</f>
        <v>0</v>
      </c>
      <c r="I27" s="87">
        <v>0</v>
      </c>
      <c r="J27" s="87">
        <v>0</v>
      </c>
      <c r="K27" s="87">
        <f>SUM(L27:M27)</f>
        <v>2363</v>
      </c>
      <c r="L27" s="87">
        <v>1230</v>
      </c>
      <c r="M27" s="87">
        <v>1133</v>
      </c>
      <c r="N27" s="87">
        <f>SUM(O27,+V27,+AC27)</f>
        <v>2363</v>
      </c>
      <c r="O27" s="87">
        <f>SUM(P27:U27)</f>
        <v>1230</v>
      </c>
      <c r="P27" s="87">
        <v>1230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1133</v>
      </c>
      <c r="W27" s="87">
        <v>1133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68</v>
      </c>
      <c r="AG27" s="87">
        <v>68</v>
      </c>
      <c r="AH27" s="87">
        <v>0</v>
      </c>
      <c r="AI27" s="87">
        <v>0</v>
      </c>
      <c r="AJ27" s="87">
        <f>SUM(AK27:AS27)</f>
        <v>68</v>
      </c>
      <c r="AK27" s="87">
        <v>0</v>
      </c>
      <c r="AL27" s="87">
        <v>0</v>
      </c>
      <c r="AM27" s="87">
        <v>68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50</v>
      </c>
      <c r="B28" s="96" t="s">
        <v>302</v>
      </c>
      <c r="C28" s="85" t="s">
        <v>303</v>
      </c>
      <c r="D28" s="87">
        <f>SUM(E28,+H28,+K28)</f>
        <v>5701</v>
      </c>
      <c r="E28" s="87">
        <f>SUM(F28:G28)</f>
        <v>0</v>
      </c>
      <c r="F28" s="87">
        <v>0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5701</v>
      </c>
      <c r="L28" s="87">
        <v>1961</v>
      </c>
      <c r="M28" s="87">
        <v>3740</v>
      </c>
      <c r="N28" s="87">
        <f>SUM(O28,+V28,+AC28)</f>
        <v>5701</v>
      </c>
      <c r="O28" s="87">
        <f>SUM(P28:U28)</f>
        <v>1961</v>
      </c>
      <c r="P28" s="87">
        <v>1961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3740</v>
      </c>
      <c r="W28" s="87">
        <v>3740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155</v>
      </c>
      <c r="AG28" s="87">
        <v>155</v>
      </c>
      <c r="AH28" s="87">
        <v>0</v>
      </c>
      <c r="AI28" s="87">
        <v>0</v>
      </c>
      <c r="AJ28" s="87">
        <f>SUM(AK28:AS28)</f>
        <v>155</v>
      </c>
      <c r="AK28" s="87">
        <v>0</v>
      </c>
      <c r="AL28" s="87">
        <v>0</v>
      </c>
      <c r="AM28" s="87">
        <v>155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0</v>
      </c>
      <c r="AT28" s="87">
        <f>SUM(AU28:AY28)</f>
        <v>0</v>
      </c>
      <c r="AU28" s="87">
        <v>0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0</v>
      </c>
      <c r="BA28" s="87">
        <v>0</v>
      </c>
      <c r="BB28" s="87">
        <v>0</v>
      </c>
      <c r="BC28" s="87">
        <v>0</v>
      </c>
    </row>
    <row r="29" spans="1:55" ht="13.5" customHeight="1">
      <c r="A29" s="98" t="s">
        <v>50</v>
      </c>
      <c r="B29" s="96" t="s">
        <v>304</v>
      </c>
      <c r="C29" s="85" t="s">
        <v>305</v>
      </c>
      <c r="D29" s="87">
        <f>SUM(E29,+H29,+K29)</f>
        <v>5253</v>
      </c>
      <c r="E29" s="87">
        <f>SUM(F29:G29)</f>
        <v>0</v>
      </c>
      <c r="F29" s="87">
        <v>0</v>
      </c>
      <c r="G29" s="87">
        <v>0</v>
      </c>
      <c r="H29" s="87">
        <f>SUM(I29:J29)</f>
        <v>1307</v>
      </c>
      <c r="I29" s="87">
        <v>1307</v>
      </c>
      <c r="J29" s="87">
        <v>0</v>
      </c>
      <c r="K29" s="87">
        <f>SUM(L29:M29)</f>
        <v>3946</v>
      </c>
      <c r="L29" s="87">
        <v>0</v>
      </c>
      <c r="M29" s="87">
        <v>3946</v>
      </c>
      <c r="N29" s="87">
        <f>SUM(O29,+V29,+AC29)</f>
        <v>5253</v>
      </c>
      <c r="O29" s="87">
        <f>SUM(P29:U29)</f>
        <v>1307</v>
      </c>
      <c r="P29" s="87">
        <v>1307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3946</v>
      </c>
      <c r="W29" s="87">
        <v>3946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57</v>
      </c>
      <c r="AG29" s="87">
        <v>57</v>
      </c>
      <c r="AH29" s="87">
        <v>0</v>
      </c>
      <c r="AI29" s="87">
        <v>0</v>
      </c>
      <c r="AJ29" s="87">
        <f>SUM(AK29:AS29)</f>
        <v>57</v>
      </c>
      <c r="AK29" s="87">
        <v>0</v>
      </c>
      <c r="AL29" s="87">
        <v>0</v>
      </c>
      <c r="AM29" s="87">
        <v>57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0</v>
      </c>
      <c r="AT29" s="87">
        <f>SUM(AU29:AY29)</f>
        <v>14</v>
      </c>
      <c r="AU29" s="87">
        <v>0</v>
      </c>
      <c r="AV29" s="87">
        <v>0</v>
      </c>
      <c r="AW29" s="87">
        <v>14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50</v>
      </c>
      <c r="B30" s="96" t="s">
        <v>306</v>
      </c>
      <c r="C30" s="85" t="s">
        <v>307</v>
      </c>
      <c r="D30" s="87">
        <f>SUM(E30,+H30,+K30)</f>
        <v>2957</v>
      </c>
      <c r="E30" s="87">
        <f>SUM(F30:G30)</f>
        <v>0</v>
      </c>
      <c r="F30" s="87">
        <v>0</v>
      </c>
      <c r="G30" s="87">
        <v>0</v>
      </c>
      <c r="H30" s="87">
        <f>SUM(I30:J30)</f>
        <v>854</v>
      </c>
      <c r="I30" s="87">
        <v>854</v>
      </c>
      <c r="J30" s="87">
        <v>0</v>
      </c>
      <c r="K30" s="87">
        <f>SUM(L30:M30)</f>
        <v>2103</v>
      </c>
      <c r="L30" s="87">
        <v>0</v>
      </c>
      <c r="M30" s="87">
        <v>2103</v>
      </c>
      <c r="N30" s="87">
        <f>SUM(O30,+V30,+AC30)</f>
        <v>2957</v>
      </c>
      <c r="O30" s="87">
        <f>SUM(P30:U30)</f>
        <v>854</v>
      </c>
      <c r="P30" s="87">
        <v>854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2103</v>
      </c>
      <c r="W30" s="87">
        <v>2103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8</v>
      </c>
      <c r="AG30" s="87">
        <v>8</v>
      </c>
      <c r="AH30" s="87">
        <v>0</v>
      </c>
      <c r="AI30" s="87">
        <v>0</v>
      </c>
      <c r="AJ30" s="87">
        <f>SUM(AK30:AS30)</f>
        <v>33</v>
      </c>
      <c r="AK30" s="87">
        <v>33</v>
      </c>
      <c r="AL30" s="87">
        <v>0</v>
      </c>
      <c r="AM30" s="87">
        <v>0</v>
      </c>
      <c r="AN30" s="87">
        <v>0</v>
      </c>
      <c r="AO30" s="87">
        <v>0</v>
      </c>
      <c r="AP30" s="87">
        <v>0</v>
      </c>
      <c r="AQ30" s="87">
        <v>0</v>
      </c>
      <c r="AR30" s="87">
        <v>0</v>
      </c>
      <c r="AS30" s="87">
        <v>0</v>
      </c>
      <c r="AT30" s="87">
        <f>SUM(AU30:AY30)</f>
        <v>8</v>
      </c>
      <c r="AU30" s="87">
        <v>8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0</v>
      </c>
      <c r="BA30" s="87">
        <v>0</v>
      </c>
      <c r="BB30" s="87">
        <v>0</v>
      </c>
      <c r="BC30" s="87">
        <v>0</v>
      </c>
    </row>
    <row r="31" spans="1:55" ht="13.5" customHeight="1">
      <c r="A31" s="98" t="s">
        <v>50</v>
      </c>
      <c r="B31" s="96" t="s">
        <v>308</v>
      </c>
      <c r="C31" s="85" t="s">
        <v>309</v>
      </c>
      <c r="D31" s="87">
        <f>SUM(E31,+H31,+K31)</f>
        <v>3642</v>
      </c>
      <c r="E31" s="87">
        <f>SUM(F31:G31)</f>
        <v>0</v>
      </c>
      <c r="F31" s="87">
        <v>0</v>
      </c>
      <c r="G31" s="87">
        <v>0</v>
      </c>
      <c r="H31" s="87">
        <f>SUM(I31:J31)</f>
        <v>0</v>
      </c>
      <c r="I31" s="87">
        <v>0</v>
      </c>
      <c r="J31" s="87">
        <v>0</v>
      </c>
      <c r="K31" s="87">
        <f>SUM(L31:M31)</f>
        <v>3642</v>
      </c>
      <c r="L31" s="87">
        <v>2314</v>
      </c>
      <c r="M31" s="87">
        <v>1328</v>
      </c>
      <c r="N31" s="87">
        <f>SUM(O31,+V31,+AC31)</f>
        <v>3642</v>
      </c>
      <c r="O31" s="87">
        <f>SUM(P31:U31)</f>
        <v>2314</v>
      </c>
      <c r="P31" s="87">
        <v>2314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1328</v>
      </c>
      <c r="W31" s="87">
        <v>1328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6</v>
      </c>
      <c r="AG31" s="87">
        <v>6</v>
      </c>
      <c r="AH31" s="87">
        <v>0</v>
      </c>
      <c r="AI31" s="87">
        <v>0</v>
      </c>
      <c r="AJ31" s="87">
        <f>SUM(AK31:AS31)</f>
        <v>6</v>
      </c>
      <c r="AK31" s="87">
        <v>0</v>
      </c>
      <c r="AL31" s="87">
        <v>0</v>
      </c>
      <c r="AM31" s="87">
        <v>6</v>
      </c>
      <c r="AN31" s="87">
        <v>0</v>
      </c>
      <c r="AO31" s="87">
        <v>0</v>
      </c>
      <c r="AP31" s="87">
        <v>0</v>
      </c>
      <c r="AQ31" s="87">
        <v>0</v>
      </c>
      <c r="AR31" s="87">
        <v>0</v>
      </c>
      <c r="AS31" s="87">
        <v>0</v>
      </c>
      <c r="AT31" s="87">
        <f>SUM(AU31:AY31)</f>
        <v>0</v>
      </c>
      <c r="AU31" s="87">
        <v>0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51</v>
      </c>
      <c r="BA31" s="87">
        <v>51</v>
      </c>
      <c r="BB31" s="87">
        <v>0</v>
      </c>
      <c r="BC31" s="87">
        <v>0</v>
      </c>
    </row>
    <row r="32" spans="1:55" ht="13.5" customHeight="1">
      <c r="A32" s="98" t="s">
        <v>50</v>
      </c>
      <c r="B32" s="96" t="s">
        <v>310</v>
      </c>
      <c r="C32" s="85" t="s">
        <v>311</v>
      </c>
      <c r="D32" s="87">
        <f>SUM(E32,+H32,+K32)</f>
        <v>420</v>
      </c>
      <c r="E32" s="87">
        <f>SUM(F32:G32)</f>
        <v>0</v>
      </c>
      <c r="F32" s="87">
        <v>0</v>
      </c>
      <c r="G32" s="87">
        <v>0</v>
      </c>
      <c r="H32" s="87">
        <f>SUM(I32:J32)</f>
        <v>0</v>
      </c>
      <c r="I32" s="87">
        <v>0</v>
      </c>
      <c r="J32" s="87">
        <v>0</v>
      </c>
      <c r="K32" s="87">
        <f>SUM(L32:M32)</f>
        <v>420</v>
      </c>
      <c r="L32" s="87">
        <v>266</v>
      </c>
      <c r="M32" s="87">
        <v>154</v>
      </c>
      <c r="N32" s="87">
        <f>SUM(O32,+V32,+AC32)</f>
        <v>420</v>
      </c>
      <c r="O32" s="87">
        <f>SUM(P32:U32)</f>
        <v>266</v>
      </c>
      <c r="P32" s="87">
        <v>266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154</v>
      </c>
      <c r="W32" s="87">
        <v>154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8</v>
      </c>
      <c r="AG32" s="87">
        <v>8</v>
      </c>
      <c r="AH32" s="87">
        <v>0</v>
      </c>
      <c r="AI32" s="87">
        <v>0</v>
      </c>
      <c r="AJ32" s="87">
        <f>SUM(AK32:AS32)</f>
        <v>8</v>
      </c>
      <c r="AK32" s="87">
        <v>0</v>
      </c>
      <c r="AL32" s="87">
        <v>0</v>
      </c>
      <c r="AM32" s="87">
        <v>1</v>
      </c>
      <c r="AN32" s="87">
        <v>0</v>
      </c>
      <c r="AO32" s="87">
        <v>0</v>
      </c>
      <c r="AP32" s="87">
        <v>0</v>
      </c>
      <c r="AQ32" s="87">
        <v>7</v>
      </c>
      <c r="AR32" s="87">
        <v>0</v>
      </c>
      <c r="AS32" s="87">
        <v>0</v>
      </c>
      <c r="AT32" s="87">
        <f>SUM(AU32:AY32)</f>
        <v>0</v>
      </c>
      <c r="AU32" s="87">
        <v>0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6</v>
      </c>
      <c r="BA32" s="87">
        <v>6</v>
      </c>
      <c r="BB32" s="87">
        <v>0</v>
      </c>
      <c r="BC32" s="87">
        <v>0</v>
      </c>
    </row>
    <row r="33" spans="1:55" ht="13.5" customHeight="1">
      <c r="A33" s="98" t="s">
        <v>50</v>
      </c>
      <c r="B33" s="96" t="s">
        <v>312</v>
      </c>
      <c r="C33" s="85" t="s">
        <v>313</v>
      </c>
      <c r="D33" s="87">
        <f>SUM(E33,+H33,+K33)</f>
        <v>2045</v>
      </c>
      <c r="E33" s="87">
        <f>SUM(F33:G33)</f>
        <v>0</v>
      </c>
      <c r="F33" s="87">
        <v>0</v>
      </c>
      <c r="G33" s="87">
        <v>0</v>
      </c>
      <c r="H33" s="87">
        <f>SUM(I33:J33)</f>
        <v>0</v>
      </c>
      <c r="I33" s="87">
        <v>0</v>
      </c>
      <c r="J33" s="87">
        <v>0</v>
      </c>
      <c r="K33" s="87">
        <f>SUM(L33:M33)</f>
        <v>2045</v>
      </c>
      <c r="L33" s="87">
        <v>1023</v>
      </c>
      <c r="M33" s="87">
        <v>1022</v>
      </c>
      <c r="N33" s="87">
        <f>SUM(O33,+V33,+AC33)</f>
        <v>2045</v>
      </c>
      <c r="O33" s="87">
        <f>SUM(P33:U33)</f>
        <v>1023</v>
      </c>
      <c r="P33" s="87">
        <v>1023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1022</v>
      </c>
      <c r="W33" s="87">
        <v>1022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3</v>
      </c>
      <c r="AG33" s="87">
        <v>3</v>
      </c>
      <c r="AH33" s="87">
        <v>0</v>
      </c>
      <c r="AI33" s="87">
        <v>0</v>
      </c>
      <c r="AJ33" s="87">
        <f>SUM(AK33:AS33)</f>
        <v>32</v>
      </c>
      <c r="AK33" s="87">
        <v>0</v>
      </c>
      <c r="AL33" s="87">
        <v>29</v>
      </c>
      <c r="AM33" s="87">
        <v>3</v>
      </c>
      <c r="AN33" s="87">
        <v>0</v>
      </c>
      <c r="AO33" s="87">
        <v>0</v>
      </c>
      <c r="AP33" s="87">
        <v>0</v>
      </c>
      <c r="AQ33" s="87">
        <v>0</v>
      </c>
      <c r="AR33" s="87">
        <v>0</v>
      </c>
      <c r="AS33" s="87">
        <v>0</v>
      </c>
      <c r="AT33" s="87">
        <f>SUM(AU33:AY33)</f>
        <v>0</v>
      </c>
      <c r="AU33" s="87">
        <v>0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29</v>
      </c>
      <c r="BA33" s="87">
        <v>29</v>
      </c>
      <c r="BB33" s="87">
        <v>0</v>
      </c>
      <c r="BC33" s="87">
        <v>0</v>
      </c>
    </row>
    <row r="34" spans="1:55" ht="13.5" customHeight="1">
      <c r="A34" s="98" t="s">
        <v>50</v>
      </c>
      <c r="B34" s="96" t="s">
        <v>314</v>
      </c>
      <c r="C34" s="85" t="s">
        <v>315</v>
      </c>
      <c r="D34" s="87">
        <f>SUM(E34,+H34,+K34)</f>
        <v>4564</v>
      </c>
      <c r="E34" s="87">
        <f>SUM(F34:G34)</f>
        <v>0</v>
      </c>
      <c r="F34" s="87">
        <v>0</v>
      </c>
      <c r="G34" s="87">
        <v>0</v>
      </c>
      <c r="H34" s="87">
        <f>SUM(I34:J34)</f>
        <v>0</v>
      </c>
      <c r="I34" s="87">
        <v>0</v>
      </c>
      <c r="J34" s="87">
        <v>0</v>
      </c>
      <c r="K34" s="87">
        <f>SUM(L34:M34)</f>
        <v>4564</v>
      </c>
      <c r="L34" s="87">
        <v>1490</v>
      </c>
      <c r="M34" s="87">
        <v>3074</v>
      </c>
      <c r="N34" s="87">
        <f>SUM(O34,+V34,+AC34)</f>
        <v>4564</v>
      </c>
      <c r="O34" s="87">
        <f>SUM(P34:U34)</f>
        <v>1490</v>
      </c>
      <c r="P34" s="87">
        <v>1490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f>SUM(W34:AB34)</f>
        <v>3074</v>
      </c>
      <c r="W34" s="87">
        <v>3074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f>SUM(AD34:AE34)</f>
        <v>0</v>
      </c>
      <c r="AD34" s="87">
        <v>0</v>
      </c>
      <c r="AE34" s="87">
        <v>0</v>
      </c>
      <c r="AF34" s="87">
        <f>SUM(AG34:AI34)</f>
        <v>2</v>
      </c>
      <c r="AG34" s="87">
        <v>2</v>
      </c>
      <c r="AH34" s="87">
        <v>0</v>
      </c>
      <c r="AI34" s="87">
        <v>0</v>
      </c>
      <c r="AJ34" s="87">
        <f>SUM(AK34:AS34)</f>
        <v>58</v>
      </c>
      <c r="AK34" s="87">
        <v>58</v>
      </c>
      <c r="AL34" s="87">
        <v>0</v>
      </c>
      <c r="AM34" s="87">
        <v>0</v>
      </c>
      <c r="AN34" s="87">
        <v>0</v>
      </c>
      <c r="AO34" s="87">
        <v>0</v>
      </c>
      <c r="AP34" s="87">
        <v>0</v>
      </c>
      <c r="AQ34" s="87">
        <v>0</v>
      </c>
      <c r="AR34" s="87">
        <v>0</v>
      </c>
      <c r="AS34" s="87">
        <v>0</v>
      </c>
      <c r="AT34" s="87">
        <f>SUM(AU34:AY34)</f>
        <v>2</v>
      </c>
      <c r="AU34" s="87">
        <v>2</v>
      </c>
      <c r="AV34" s="87">
        <v>0</v>
      </c>
      <c r="AW34" s="87">
        <v>0</v>
      </c>
      <c r="AX34" s="87">
        <v>0</v>
      </c>
      <c r="AY34" s="87">
        <v>0</v>
      </c>
      <c r="AZ34" s="87">
        <f>SUM(BA34:BC34)</f>
        <v>0</v>
      </c>
      <c r="BA34" s="87">
        <v>0</v>
      </c>
      <c r="BB34" s="87">
        <v>0</v>
      </c>
      <c r="BC34" s="87">
        <v>0</v>
      </c>
    </row>
    <row r="35" spans="1:55" ht="13.5" customHeight="1">
      <c r="A35" s="98" t="s">
        <v>50</v>
      </c>
      <c r="B35" s="96" t="s">
        <v>316</v>
      </c>
      <c r="C35" s="85" t="s">
        <v>317</v>
      </c>
      <c r="D35" s="87">
        <f>SUM(E35,+H35,+K35)</f>
        <v>4192</v>
      </c>
      <c r="E35" s="87">
        <f>SUM(F35:G35)</f>
        <v>0</v>
      </c>
      <c r="F35" s="87">
        <v>0</v>
      </c>
      <c r="G35" s="87">
        <v>0</v>
      </c>
      <c r="H35" s="87">
        <f>SUM(I35:J35)</f>
        <v>0</v>
      </c>
      <c r="I35" s="87">
        <v>0</v>
      </c>
      <c r="J35" s="87">
        <v>0</v>
      </c>
      <c r="K35" s="87">
        <f>SUM(L35:M35)</f>
        <v>4192</v>
      </c>
      <c r="L35" s="87">
        <v>1437</v>
      </c>
      <c r="M35" s="87">
        <v>2755</v>
      </c>
      <c r="N35" s="87">
        <f>SUM(O35,+V35,+AC35)</f>
        <v>4192</v>
      </c>
      <c r="O35" s="87">
        <f>SUM(P35:U35)</f>
        <v>1437</v>
      </c>
      <c r="P35" s="87">
        <v>1437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f>SUM(W35:AB35)</f>
        <v>2755</v>
      </c>
      <c r="W35" s="87">
        <v>2755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f>SUM(AD35:AE35)</f>
        <v>0</v>
      </c>
      <c r="AD35" s="87">
        <v>0</v>
      </c>
      <c r="AE35" s="87">
        <v>0</v>
      </c>
      <c r="AF35" s="87">
        <f>SUM(AG35:AI35)</f>
        <v>2</v>
      </c>
      <c r="AG35" s="87">
        <v>2</v>
      </c>
      <c r="AH35" s="87">
        <v>0</v>
      </c>
      <c r="AI35" s="87">
        <v>0</v>
      </c>
      <c r="AJ35" s="87">
        <f>SUM(AK35:AS35)</f>
        <v>53</v>
      </c>
      <c r="AK35" s="87">
        <v>53</v>
      </c>
      <c r="AL35" s="87">
        <v>0</v>
      </c>
      <c r="AM35" s="87">
        <v>0</v>
      </c>
      <c r="AN35" s="87">
        <v>0</v>
      </c>
      <c r="AO35" s="87">
        <v>0</v>
      </c>
      <c r="AP35" s="87">
        <v>0</v>
      </c>
      <c r="AQ35" s="87">
        <v>0</v>
      </c>
      <c r="AR35" s="87">
        <v>0</v>
      </c>
      <c r="AS35" s="87">
        <v>0</v>
      </c>
      <c r="AT35" s="87">
        <f>SUM(AU35:AY35)</f>
        <v>2</v>
      </c>
      <c r="AU35" s="87">
        <v>2</v>
      </c>
      <c r="AV35" s="87">
        <v>0</v>
      </c>
      <c r="AW35" s="87">
        <v>0</v>
      </c>
      <c r="AX35" s="87">
        <v>0</v>
      </c>
      <c r="AY35" s="87">
        <v>0</v>
      </c>
      <c r="AZ35" s="87">
        <f>SUM(BA35:BC35)</f>
        <v>0</v>
      </c>
      <c r="BA35" s="87">
        <v>0</v>
      </c>
      <c r="BB35" s="87">
        <v>0</v>
      </c>
      <c r="BC35" s="87">
        <v>0</v>
      </c>
    </row>
    <row r="36" spans="1:55" ht="13.5" customHeight="1">
      <c r="A36" s="98" t="s">
        <v>50</v>
      </c>
      <c r="B36" s="96" t="s">
        <v>318</v>
      </c>
      <c r="C36" s="85" t="s">
        <v>319</v>
      </c>
      <c r="D36" s="87">
        <f>SUM(E36,+H36,+K36)</f>
        <v>2977</v>
      </c>
      <c r="E36" s="87">
        <f>SUM(F36:G36)</f>
        <v>0</v>
      </c>
      <c r="F36" s="87">
        <v>0</v>
      </c>
      <c r="G36" s="87">
        <v>0</v>
      </c>
      <c r="H36" s="87">
        <f>SUM(I36:J36)</f>
        <v>0</v>
      </c>
      <c r="I36" s="87">
        <v>0</v>
      </c>
      <c r="J36" s="87">
        <v>0</v>
      </c>
      <c r="K36" s="87">
        <f>SUM(L36:M36)</f>
        <v>2977</v>
      </c>
      <c r="L36" s="87">
        <v>729</v>
      </c>
      <c r="M36" s="87">
        <v>2248</v>
      </c>
      <c r="N36" s="87">
        <f>SUM(O36,+V36,+AC36)</f>
        <v>2977</v>
      </c>
      <c r="O36" s="87">
        <f>SUM(P36:U36)</f>
        <v>729</v>
      </c>
      <c r="P36" s="87">
        <v>729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f>SUM(W36:AB36)</f>
        <v>2248</v>
      </c>
      <c r="W36" s="87">
        <v>2248</v>
      </c>
      <c r="X36" s="87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f>SUM(AD36:AE36)</f>
        <v>0</v>
      </c>
      <c r="AD36" s="87">
        <v>0</v>
      </c>
      <c r="AE36" s="87">
        <v>0</v>
      </c>
      <c r="AF36" s="87">
        <f>SUM(AG36:AI36)</f>
        <v>2</v>
      </c>
      <c r="AG36" s="87">
        <v>2</v>
      </c>
      <c r="AH36" s="87">
        <v>0</v>
      </c>
      <c r="AI36" s="87">
        <v>0</v>
      </c>
      <c r="AJ36" s="87">
        <f>SUM(AK36:AS36)</f>
        <v>38</v>
      </c>
      <c r="AK36" s="87">
        <v>38</v>
      </c>
      <c r="AL36" s="87">
        <v>0</v>
      </c>
      <c r="AM36" s="87">
        <v>0</v>
      </c>
      <c r="AN36" s="87">
        <v>0</v>
      </c>
      <c r="AO36" s="87">
        <v>0</v>
      </c>
      <c r="AP36" s="87">
        <v>0</v>
      </c>
      <c r="AQ36" s="87">
        <v>0</v>
      </c>
      <c r="AR36" s="87">
        <v>0</v>
      </c>
      <c r="AS36" s="87">
        <v>0</v>
      </c>
      <c r="AT36" s="87">
        <f>SUM(AU36:AY36)</f>
        <v>2</v>
      </c>
      <c r="AU36" s="87">
        <v>2</v>
      </c>
      <c r="AV36" s="87">
        <v>0</v>
      </c>
      <c r="AW36" s="87">
        <v>0</v>
      </c>
      <c r="AX36" s="87">
        <v>0</v>
      </c>
      <c r="AY36" s="87">
        <v>0</v>
      </c>
      <c r="AZ36" s="87">
        <f>SUM(BA36:BC36)</f>
        <v>0</v>
      </c>
      <c r="BA36" s="87">
        <v>0</v>
      </c>
      <c r="BB36" s="87">
        <v>0</v>
      </c>
      <c r="BC36" s="87">
        <v>0</v>
      </c>
    </row>
    <row r="37" spans="1:55" ht="13.5" customHeight="1">
      <c r="A37" s="98" t="s">
        <v>50</v>
      </c>
      <c r="B37" s="96" t="s">
        <v>320</v>
      </c>
      <c r="C37" s="85" t="s">
        <v>321</v>
      </c>
      <c r="D37" s="87">
        <f>SUM(E37,+H37,+K37)</f>
        <v>3674</v>
      </c>
      <c r="E37" s="87">
        <f>SUM(F37:G37)</f>
        <v>0</v>
      </c>
      <c r="F37" s="87">
        <v>0</v>
      </c>
      <c r="G37" s="87">
        <v>0</v>
      </c>
      <c r="H37" s="87">
        <f>SUM(I37:J37)</f>
        <v>0</v>
      </c>
      <c r="I37" s="87">
        <v>0</v>
      </c>
      <c r="J37" s="87">
        <v>0</v>
      </c>
      <c r="K37" s="87">
        <f>SUM(L37:M37)</f>
        <v>3674</v>
      </c>
      <c r="L37" s="87">
        <v>2002</v>
      </c>
      <c r="M37" s="87">
        <v>1672</v>
      </c>
      <c r="N37" s="87">
        <f>SUM(O37,+V37,+AC37)</f>
        <v>3674</v>
      </c>
      <c r="O37" s="87">
        <f>SUM(P37:U37)</f>
        <v>2002</v>
      </c>
      <c r="P37" s="87">
        <v>2002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f>SUM(W37:AB37)</f>
        <v>1672</v>
      </c>
      <c r="W37" s="87">
        <v>1672</v>
      </c>
      <c r="X37" s="87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f>SUM(AD37:AE37)</f>
        <v>0</v>
      </c>
      <c r="AD37" s="87">
        <v>0</v>
      </c>
      <c r="AE37" s="87">
        <v>0</v>
      </c>
      <c r="AF37" s="87">
        <f>SUM(AG37:AI37)</f>
        <v>107</v>
      </c>
      <c r="AG37" s="87">
        <v>107</v>
      </c>
      <c r="AH37" s="87">
        <v>0</v>
      </c>
      <c r="AI37" s="87">
        <v>0</v>
      </c>
      <c r="AJ37" s="87">
        <f>SUM(AK37:AS37)</f>
        <v>99</v>
      </c>
      <c r="AK37" s="87">
        <v>0</v>
      </c>
      <c r="AL37" s="87">
        <v>1</v>
      </c>
      <c r="AM37" s="87">
        <v>98</v>
      </c>
      <c r="AN37" s="87">
        <v>0</v>
      </c>
      <c r="AO37" s="87">
        <v>0</v>
      </c>
      <c r="AP37" s="87">
        <v>0</v>
      </c>
      <c r="AQ37" s="87">
        <v>0</v>
      </c>
      <c r="AR37" s="87">
        <v>0</v>
      </c>
      <c r="AS37" s="87">
        <v>0</v>
      </c>
      <c r="AT37" s="87">
        <f>SUM(AU37:AY37)</f>
        <v>9</v>
      </c>
      <c r="AU37" s="87">
        <v>9</v>
      </c>
      <c r="AV37" s="87">
        <v>0</v>
      </c>
      <c r="AW37" s="87">
        <v>0</v>
      </c>
      <c r="AX37" s="87">
        <v>0</v>
      </c>
      <c r="AY37" s="87">
        <v>0</v>
      </c>
      <c r="AZ37" s="87">
        <f>SUM(BA37:BC37)</f>
        <v>1</v>
      </c>
      <c r="BA37" s="87">
        <v>1</v>
      </c>
      <c r="BB37" s="87">
        <v>0</v>
      </c>
      <c r="BC37" s="87">
        <v>0</v>
      </c>
    </row>
    <row r="38" spans="1:55" ht="13.5" customHeight="1">
      <c r="A38" s="98" t="s">
        <v>50</v>
      </c>
      <c r="B38" s="96" t="s">
        <v>322</v>
      </c>
      <c r="C38" s="85" t="s">
        <v>323</v>
      </c>
      <c r="D38" s="87">
        <f>SUM(E38,+H38,+K38)</f>
        <v>8870</v>
      </c>
      <c r="E38" s="87">
        <f>SUM(F38:G38)</f>
        <v>0</v>
      </c>
      <c r="F38" s="87">
        <v>0</v>
      </c>
      <c r="G38" s="87">
        <v>0</v>
      </c>
      <c r="H38" s="87">
        <f>SUM(I38:J38)</f>
        <v>0</v>
      </c>
      <c r="I38" s="87">
        <v>0</v>
      </c>
      <c r="J38" s="87">
        <v>0</v>
      </c>
      <c r="K38" s="87">
        <f>SUM(L38:M38)</f>
        <v>8870</v>
      </c>
      <c r="L38" s="87">
        <v>5864</v>
      </c>
      <c r="M38" s="87">
        <v>3006</v>
      </c>
      <c r="N38" s="87">
        <f>SUM(O38,+V38,+AC38)</f>
        <v>8870</v>
      </c>
      <c r="O38" s="87">
        <f>SUM(P38:U38)</f>
        <v>5864</v>
      </c>
      <c r="P38" s="87">
        <v>5864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87">
        <f>SUM(W38:AB38)</f>
        <v>3006</v>
      </c>
      <c r="W38" s="87">
        <v>3006</v>
      </c>
      <c r="X38" s="87">
        <v>0</v>
      </c>
      <c r="Y38" s="87">
        <v>0</v>
      </c>
      <c r="Z38" s="87">
        <v>0</v>
      </c>
      <c r="AA38" s="87">
        <v>0</v>
      </c>
      <c r="AB38" s="87">
        <v>0</v>
      </c>
      <c r="AC38" s="87">
        <f>SUM(AD38:AE38)</f>
        <v>0</v>
      </c>
      <c r="AD38" s="87">
        <v>0</v>
      </c>
      <c r="AE38" s="87">
        <v>0</v>
      </c>
      <c r="AF38" s="87">
        <f>SUM(AG38:AI38)</f>
        <v>257</v>
      </c>
      <c r="AG38" s="87">
        <v>257</v>
      </c>
      <c r="AH38" s="87">
        <v>0</v>
      </c>
      <c r="AI38" s="87">
        <v>0</v>
      </c>
      <c r="AJ38" s="87">
        <f>SUM(AK38:AS38)</f>
        <v>237</v>
      </c>
      <c r="AK38" s="87">
        <v>0</v>
      </c>
      <c r="AL38" s="87">
        <v>1</v>
      </c>
      <c r="AM38" s="87">
        <v>236</v>
      </c>
      <c r="AN38" s="87">
        <v>0</v>
      </c>
      <c r="AO38" s="87">
        <v>0</v>
      </c>
      <c r="AP38" s="87">
        <v>0</v>
      </c>
      <c r="AQ38" s="87">
        <v>0</v>
      </c>
      <c r="AR38" s="87">
        <v>0</v>
      </c>
      <c r="AS38" s="87">
        <v>0</v>
      </c>
      <c r="AT38" s="87">
        <f>SUM(AU38:AY38)</f>
        <v>21</v>
      </c>
      <c r="AU38" s="87">
        <v>21</v>
      </c>
      <c r="AV38" s="87">
        <v>0</v>
      </c>
      <c r="AW38" s="87">
        <v>0</v>
      </c>
      <c r="AX38" s="87">
        <v>0</v>
      </c>
      <c r="AY38" s="87">
        <v>0</v>
      </c>
      <c r="AZ38" s="87">
        <f>SUM(BA38:BC38)</f>
        <v>1</v>
      </c>
      <c r="BA38" s="87">
        <v>1</v>
      </c>
      <c r="BB38" s="87">
        <v>0</v>
      </c>
      <c r="BC38" s="87">
        <v>0</v>
      </c>
    </row>
    <row r="39" spans="1:55" ht="13.5" customHeight="1">
      <c r="A39" s="98" t="s">
        <v>50</v>
      </c>
      <c r="B39" s="96" t="s">
        <v>324</v>
      </c>
      <c r="C39" s="85" t="s">
        <v>325</v>
      </c>
      <c r="D39" s="87">
        <f>SUM(E39,+H39,+K39)</f>
        <v>8625</v>
      </c>
      <c r="E39" s="87">
        <f>SUM(F39:G39)</f>
        <v>0</v>
      </c>
      <c r="F39" s="87">
        <v>0</v>
      </c>
      <c r="G39" s="87">
        <v>0</v>
      </c>
      <c r="H39" s="87">
        <f>SUM(I39:J39)</f>
        <v>0</v>
      </c>
      <c r="I39" s="87">
        <v>0</v>
      </c>
      <c r="J39" s="87">
        <v>0</v>
      </c>
      <c r="K39" s="87">
        <f>SUM(L39:M39)</f>
        <v>8625</v>
      </c>
      <c r="L39" s="87">
        <v>5692</v>
      </c>
      <c r="M39" s="87">
        <v>2933</v>
      </c>
      <c r="N39" s="87">
        <f>SUM(O39,+V39,+AC39)</f>
        <v>8625</v>
      </c>
      <c r="O39" s="87">
        <f>SUM(P39:U39)</f>
        <v>5692</v>
      </c>
      <c r="P39" s="87">
        <v>5692</v>
      </c>
      <c r="Q39" s="87">
        <v>0</v>
      </c>
      <c r="R39" s="87">
        <v>0</v>
      </c>
      <c r="S39" s="87">
        <v>0</v>
      </c>
      <c r="T39" s="87">
        <v>0</v>
      </c>
      <c r="U39" s="87">
        <v>0</v>
      </c>
      <c r="V39" s="87">
        <f>SUM(W39:AB39)</f>
        <v>2933</v>
      </c>
      <c r="W39" s="87">
        <v>2933</v>
      </c>
      <c r="X39" s="87">
        <v>0</v>
      </c>
      <c r="Y39" s="87">
        <v>0</v>
      </c>
      <c r="Z39" s="87">
        <v>0</v>
      </c>
      <c r="AA39" s="87">
        <v>0</v>
      </c>
      <c r="AB39" s="87">
        <v>0</v>
      </c>
      <c r="AC39" s="87">
        <f>SUM(AD39:AE39)</f>
        <v>0</v>
      </c>
      <c r="AD39" s="87">
        <v>0</v>
      </c>
      <c r="AE39" s="87">
        <v>0</v>
      </c>
      <c r="AF39" s="87">
        <f>SUM(AG39:AI39)</f>
        <v>195</v>
      </c>
      <c r="AG39" s="87">
        <v>195</v>
      </c>
      <c r="AH39" s="87">
        <v>0</v>
      </c>
      <c r="AI39" s="87">
        <v>0</v>
      </c>
      <c r="AJ39" s="87">
        <f>SUM(AK39:AS39)</f>
        <v>448</v>
      </c>
      <c r="AK39" s="87">
        <v>0</v>
      </c>
      <c r="AL39" s="87">
        <v>253</v>
      </c>
      <c r="AM39" s="87">
        <v>195</v>
      </c>
      <c r="AN39" s="87">
        <v>0</v>
      </c>
      <c r="AO39" s="87">
        <v>0</v>
      </c>
      <c r="AP39" s="87">
        <v>0</v>
      </c>
      <c r="AQ39" s="87">
        <v>0</v>
      </c>
      <c r="AR39" s="87">
        <v>0</v>
      </c>
      <c r="AS39" s="87">
        <v>0</v>
      </c>
      <c r="AT39" s="87">
        <f>SUM(AU39:AY39)</f>
        <v>0</v>
      </c>
      <c r="AU39" s="87">
        <v>0</v>
      </c>
      <c r="AV39" s="87">
        <v>0</v>
      </c>
      <c r="AW39" s="87">
        <v>0</v>
      </c>
      <c r="AX39" s="87">
        <v>0</v>
      </c>
      <c r="AY39" s="87">
        <v>0</v>
      </c>
      <c r="AZ39" s="87">
        <f>SUM(BA39:BC39)</f>
        <v>253</v>
      </c>
      <c r="BA39" s="87">
        <v>253</v>
      </c>
      <c r="BB39" s="87">
        <v>0</v>
      </c>
      <c r="BC39" s="87">
        <v>0</v>
      </c>
    </row>
    <row r="40" spans="1:55" ht="13.5" customHeight="1">
      <c r="A40" s="98" t="s">
        <v>50</v>
      </c>
      <c r="B40" s="96" t="s">
        <v>326</v>
      </c>
      <c r="C40" s="85" t="s">
        <v>327</v>
      </c>
      <c r="D40" s="87">
        <f>SUM(E40,+H40,+K40)</f>
        <v>12351</v>
      </c>
      <c r="E40" s="87">
        <f>SUM(F40:G40)</f>
        <v>0</v>
      </c>
      <c r="F40" s="87">
        <v>0</v>
      </c>
      <c r="G40" s="87">
        <v>0</v>
      </c>
      <c r="H40" s="87">
        <f>SUM(I40:J40)</f>
        <v>0</v>
      </c>
      <c r="I40" s="87">
        <v>0</v>
      </c>
      <c r="J40" s="87">
        <v>0</v>
      </c>
      <c r="K40" s="87">
        <f>SUM(L40:M40)</f>
        <v>12351</v>
      </c>
      <c r="L40" s="87">
        <v>5472</v>
      </c>
      <c r="M40" s="87">
        <v>6879</v>
      </c>
      <c r="N40" s="87">
        <f>SUM(O40,+V40,+AC40)</f>
        <v>12351</v>
      </c>
      <c r="O40" s="87">
        <f>SUM(P40:U40)</f>
        <v>5472</v>
      </c>
      <c r="P40" s="87">
        <v>5472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f>SUM(W40:AB40)</f>
        <v>6879</v>
      </c>
      <c r="W40" s="87">
        <v>6879</v>
      </c>
      <c r="X40" s="87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f>SUM(AD40:AE40)</f>
        <v>0</v>
      </c>
      <c r="AD40" s="87">
        <v>0</v>
      </c>
      <c r="AE40" s="87">
        <v>0</v>
      </c>
      <c r="AF40" s="87">
        <f>SUM(AG40:AI40)</f>
        <v>279</v>
      </c>
      <c r="AG40" s="87">
        <v>279</v>
      </c>
      <c r="AH40" s="87">
        <v>0</v>
      </c>
      <c r="AI40" s="87">
        <v>0</v>
      </c>
      <c r="AJ40" s="87">
        <f>SUM(AK40:AS40)</f>
        <v>642</v>
      </c>
      <c r="AK40" s="87">
        <v>0</v>
      </c>
      <c r="AL40" s="87">
        <v>363</v>
      </c>
      <c r="AM40" s="87">
        <v>279</v>
      </c>
      <c r="AN40" s="87">
        <v>0</v>
      </c>
      <c r="AO40" s="87">
        <v>0</v>
      </c>
      <c r="AP40" s="87">
        <v>0</v>
      </c>
      <c r="AQ40" s="87">
        <v>0</v>
      </c>
      <c r="AR40" s="87">
        <v>0</v>
      </c>
      <c r="AS40" s="87">
        <v>0</v>
      </c>
      <c r="AT40" s="87">
        <f>SUM(AU40:AY40)</f>
        <v>0</v>
      </c>
      <c r="AU40" s="87">
        <v>0</v>
      </c>
      <c r="AV40" s="87">
        <v>0</v>
      </c>
      <c r="AW40" s="87">
        <v>0</v>
      </c>
      <c r="AX40" s="87">
        <v>0</v>
      </c>
      <c r="AY40" s="87">
        <v>0</v>
      </c>
      <c r="AZ40" s="87">
        <f>SUM(BA40:BC40)</f>
        <v>363</v>
      </c>
      <c r="BA40" s="87">
        <v>363</v>
      </c>
      <c r="BB40" s="87">
        <v>0</v>
      </c>
      <c r="BC40" s="87">
        <v>0</v>
      </c>
    </row>
    <row r="41" spans="1:55" ht="13.5" customHeight="1">
      <c r="A41" s="98" t="s">
        <v>50</v>
      </c>
      <c r="B41" s="96" t="s">
        <v>328</v>
      </c>
      <c r="C41" s="85" t="s">
        <v>329</v>
      </c>
      <c r="D41" s="87">
        <f>SUM(E41,+H41,+K41)</f>
        <v>1629</v>
      </c>
      <c r="E41" s="87">
        <f>SUM(F41:G41)</f>
        <v>0</v>
      </c>
      <c r="F41" s="87">
        <v>0</v>
      </c>
      <c r="G41" s="87">
        <v>0</v>
      </c>
      <c r="H41" s="87">
        <f>SUM(I41:J41)</f>
        <v>0</v>
      </c>
      <c r="I41" s="87">
        <v>0</v>
      </c>
      <c r="J41" s="87">
        <v>0</v>
      </c>
      <c r="K41" s="87">
        <f>SUM(L41:M41)</f>
        <v>1629</v>
      </c>
      <c r="L41" s="87">
        <v>356</v>
      </c>
      <c r="M41" s="87">
        <v>1273</v>
      </c>
      <c r="N41" s="87">
        <f>SUM(O41,+V41,+AC41)</f>
        <v>1629</v>
      </c>
      <c r="O41" s="87">
        <f>SUM(P41:U41)</f>
        <v>356</v>
      </c>
      <c r="P41" s="87">
        <v>356</v>
      </c>
      <c r="Q41" s="87">
        <v>0</v>
      </c>
      <c r="R41" s="87">
        <v>0</v>
      </c>
      <c r="S41" s="87">
        <v>0</v>
      </c>
      <c r="T41" s="87">
        <v>0</v>
      </c>
      <c r="U41" s="87">
        <v>0</v>
      </c>
      <c r="V41" s="87">
        <f>SUM(W41:AB41)</f>
        <v>1273</v>
      </c>
      <c r="W41" s="87">
        <v>1273</v>
      </c>
      <c r="X41" s="87">
        <v>0</v>
      </c>
      <c r="Y41" s="87">
        <v>0</v>
      </c>
      <c r="Z41" s="87">
        <v>0</v>
      </c>
      <c r="AA41" s="87">
        <v>0</v>
      </c>
      <c r="AB41" s="87">
        <v>0</v>
      </c>
      <c r="AC41" s="87">
        <f>SUM(AD41:AE41)</f>
        <v>0</v>
      </c>
      <c r="AD41" s="87">
        <v>0</v>
      </c>
      <c r="AE41" s="87">
        <v>0</v>
      </c>
      <c r="AF41" s="87">
        <f>SUM(AG41:AI41)</f>
        <v>0</v>
      </c>
      <c r="AG41" s="87">
        <v>0</v>
      </c>
      <c r="AH41" s="87">
        <v>0</v>
      </c>
      <c r="AI41" s="87">
        <v>0</v>
      </c>
      <c r="AJ41" s="87">
        <f>SUM(AK41:AS41)</f>
        <v>0</v>
      </c>
      <c r="AK41" s="87">
        <v>0</v>
      </c>
      <c r="AL41" s="87">
        <v>0</v>
      </c>
      <c r="AM41" s="87">
        <v>0</v>
      </c>
      <c r="AN41" s="87">
        <v>0</v>
      </c>
      <c r="AO41" s="87">
        <v>0</v>
      </c>
      <c r="AP41" s="87">
        <v>0</v>
      </c>
      <c r="AQ41" s="87">
        <v>0</v>
      </c>
      <c r="AR41" s="87">
        <v>0</v>
      </c>
      <c r="AS41" s="87">
        <v>0</v>
      </c>
      <c r="AT41" s="87">
        <f>SUM(AU41:AY41)</f>
        <v>0</v>
      </c>
      <c r="AU41" s="87">
        <v>0</v>
      </c>
      <c r="AV41" s="87">
        <v>0</v>
      </c>
      <c r="AW41" s="87">
        <v>0</v>
      </c>
      <c r="AX41" s="87">
        <v>0</v>
      </c>
      <c r="AY41" s="87">
        <v>0</v>
      </c>
      <c r="AZ41" s="87">
        <f>SUM(BA41:BC41)</f>
        <v>0</v>
      </c>
      <c r="BA41" s="87">
        <v>0</v>
      </c>
      <c r="BB41" s="87">
        <v>0</v>
      </c>
      <c r="BC41" s="87">
        <v>0</v>
      </c>
    </row>
    <row r="42" spans="1:55" ht="13.5" customHeight="1">
      <c r="A42" s="98" t="s">
        <v>50</v>
      </c>
      <c r="B42" s="96" t="s">
        <v>330</v>
      </c>
      <c r="C42" s="85" t="s">
        <v>331</v>
      </c>
      <c r="D42" s="87">
        <f>SUM(E42,+H42,+K42)</f>
        <v>9496</v>
      </c>
      <c r="E42" s="87">
        <f>SUM(F42:G42)</f>
        <v>0</v>
      </c>
      <c r="F42" s="87">
        <v>0</v>
      </c>
      <c r="G42" s="87">
        <v>0</v>
      </c>
      <c r="H42" s="87">
        <f>SUM(I42:J42)</f>
        <v>2333</v>
      </c>
      <c r="I42" s="87">
        <v>2333</v>
      </c>
      <c r="J42" s="87">
        <v>0</v>
      </c>
      <c r="K42" s="87">
        <f>SUM(L42:M42)</f>
        <v>7163</v>
      </c>
      <c r="L42" s="87">
        <v>0</v>
      </c>
      <c r="M42" s="87">
        <v>7163</v>
      </c>
      <c r="N42" s="87">
        <f>SUM(O42,+V42,+AC42)</f>
        <v>9496</v>
      </c>
      <c r="O42" s="87">
        <f>SUM(P42:U42)</f>
        <v>2333</v>
      </c>
      <c r="P42" s="87">
        <v>2333</v>
      </c>
      <c r="Q42" s="87">
        <v>0</v>
      </c>
      <c r="R42" s="87">
        <v>0</v>
      </c>
      <c r="S42" s="87">
        <v>0</v>
      </c>
      <c r="T42" s="87">
        <v>0</v>
      </c>
      <c r="U42" s="87">
        <v>0</v>
      </c>
      <c r="V42" s="87">
        <f>SUM(W42:AB42)</f>
        <v>7163</v>
      </c>
      <c r="W42" s="87">
        <v>7163</v>
      </c>
      <c r="X42" s="87">
        <v>0</v>
      </c>
      <c r="Y42" s="87">
        <v>0</v>
      </c>
      <c r="Z42" s="87">
        <v>0</v>
      </c>
      <c r="AA42" s="87">
        <v>0</v>
      </c>
      <c r="AB42" s="87">
        <v>0</v>
      </c>
      <c r="AC42" s="87">
        <f>SUM(AD42:AE42)</f>
        <v>0</v>
      </c>
      <c r="AD42" s="87">
        <v>0</v>
      </c>
      <c r="AE42" s="87">
        <v>0</v>
      </c>
      <c r="AF42" s="87">
        <f>SUM(AG42:AI42)</f>
        <v>0</v>
      </c>
      <c r="AG42" s="87">
        <v>0</v>
      </c>
      <c r="AH42" s="87">
        <v>0</v>
      </c>
      <c r="AI42" s="87">
        <v>0</v>
      </c>
      <c r="AJ42" s="87">
        <f>SUM(AK42:AS42)</f>
        <v>0</v>
      </c>
      <c r="AK42" s="87">
        <v>0</v>
      </c>
      <c r="AL42" s="87">
        <v>0</v>
      </c>
      <c r="AM42" s="87">
        <v>0</v>
      </c>
      <c r="AN42" s="87">
        <v>0</v>
      </c>
      <c r="AO42" s="87">
        <v>0</v>
      </c>
      <c r="AP42" s="87">
        <v>0</v>
      </c>
      <c r="AQ42" s="87">
        <v>0</v>
      </c>
      <c r="AR42" s="87">
        <v>0</v>
      </c>
      <c r="AS42" s="87">
        <v>0</v>
      </c>
      <c r="AT42" s="87">
        <f>SUM(AU42:AY42)</f>
        <v>0</v>
      </c>
      <c r="AU42" s="87">
        <v>0</v>
      </c>
      <c r="AV42" s="87">
        <v>0</v>
      </c>
      <c r="AW42" s="87">
        <v>0</v>
      </c>
      <c r="AX42" s="87">
        <v>0</v>
      </c>
      <c r="AY42" s="87">
        <v>0</v>
      </c>
      <c r="AZ42" s="87">
        <f>SUM(BA42:BC42)</f>
        <v>0</v>
      </c>
      <c r="BA42" s="87">
        <v>0</v>
      </c>
      <c r="BB42" s="87">
        <v>0</v>
      </c>
      <c r="BC42" s="87">
        <v>0</v>
      </c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42">
    <sortCondition ref="A8:A42"/>
    <sortCondition ref="B8:B42"/>
    <sortCondition ref="C8:C42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41" man="1"/>
    <brk id="31" min="1" max="41" man="1"/>
    <brk id="45" min="1" max="4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04000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04100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04202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04203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04205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04206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04207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04208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04209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04211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04212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04213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04214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04215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04216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04301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04302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04321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04322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04323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04324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04341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04361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04362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04401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04404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04406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04421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04422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04424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 t="str">
        <f>+水洗化人口等!B37</f>
        <v>04444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 t="str">
        <f>+水洗化人口等!B38</f>
        <v>04445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 t="str">
        <f>+水洗化人口等!B39</f>
        <v>04501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 t="str">
        <f>+水洗化人口等!B40</f>
        <v>04505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 t="str">
        <f>+水洗化人口等!B41</f>
        <v>04581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 t="str">
        <f>+水洗化人口等!B42</f>
        <v>04606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8AD00F-19C8-40A6-A840-503312485415}"/>
</file>

<file path=customXml/itemProps2.xml><?xml version="1.0" encoding="utf-8"?>
<ds:datastoreItem xmlns:ds="http://schemas.openxmlformats.org/officeDocument/2006/customXml" ds:itemID="{37A14724-89E0-4683-9261-9DC0B75353BC}"/>
</file>

<file path=customXml/itemProps3.xml><?xml version="1.0" encoding="utf-8"?>
<ds:datastoreItem xmlns:ds="http://schemas.openxmlformats.org/officeDocument/2006/customXml" ds:itemID="{C722A1A8-415E-4899-B5A8-7DE5297346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2026-01-22T06:59:31Z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