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3岩手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水洗化人口等!$A$6:$AD$39</definedName>
    <definedName name="_xlnm.Print_Area" localSheetId="2">し尿集計結果!$A$1:$M$37</definedName>
    <definedName name="_xlnm.Print_Area" localSheetId="1">し尿処理状況!$2:$40</definedName>
    <definedName name="_xlnm.Print_Area" localSheetId="0">水洗化人口等!$2:$40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C8" i="2"/>
  <c r="AC9" i="2"/>
  <c r="AC10" i="2"/>
  <c r="N10" i="2" s="1"/>
  <c r="AC11" i="2"/>
  <c r="N11" i="2" s="1"/>
  <c r="AC12" i="2"/>
  <c r="N12" i="2" s="1"/>
  <c r="AC13" i="2"/>
  <c r="AC14" i="2"/>
  <c r="AC15" i="2"/>
  <c r="AC16" i="2"/>
  <c r="N16" i="2" s="1"/>
  <c r="AC17" i="2"/>
  <c r="N17" i="2" s="1"/>
  <c r="AC18" i="2"/>
  <c r="N18" i="2" s="1"/>
  <c r="AC19" i="2"/>
  <c r="AC20" i="2"/>
  <c r="AC21" i="2"/>
  <c r="AC22" i="2"/>
  <c r="N22" i="2" s="1"/>
  <c r="AC23" i="2"/>
  <c r="N23" i="2" s="1"/>
  <c r="AC24" i="2"/>
  <c r="N24" i="2" s="1"/>
  <c r="AC25" i="2"/>
  <c r="AC26" i="2"/>
  <c r="AC27" i="2"/>
  <c r="AC28" i="2"/>
  <c r="N28" i="2" s="1"/>
  <c r="AC29" i="2"/>
  <c r="N29" i="2" s="1"/>
  <c r="AC30" i="2"/>
  <c r="N30" i="2" s="1"/>
  <c r="AC31" i="2"/>
  <c r="AC32" i="2"/>
  <c r="AC33" i="2"/>
  <c r="AC34" i="2"/>
  <c r="N34" i="2" s="1"/>
  <c r="AC35" i="2"/>
  <c r="N35" i="2" s="1"/>
  <c r="AC36" i="2"/>
  <c r="N36" i="2" s="1"/>
  <c r="AC37" i="2"/>
  <c r="AC38" i="2"/>
  <c r="AC39" i="2"/>
  <c r="AC40" i="2"/>
  <c r="N40" i="2" s="1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N8" i="2"/>
  <c r="N9" i="2"/>
  <c r="N13" i="2"/>
  <c r="N14" i="2"/>
  <c r="N15" i="2"/>
  <c r="N19" i="2"/>
  <c r="N20" i="2"/>
  <c r="N21" i="2"/>
  <c r="N25" i="2"/>
  <c r="N26" i="2"/>
  <c r="N27" i="2"/>
  <c r="N31" i="2"/>
  <c r="N32" i="2"/>
  <c r="N33" i="2"/>
  <c r="N37" i="2"/>
  <c r="N38" i="2"/>
  <c r="N39" i="2"/>
  <c r="K8" i="2"/>
  <c r="K9" i="2"/>
  <c r="K10" i="2"/>
  <c r="D10" i="2" s="1"/>
  <c r="K11" i="2"/>
  <c r="D11" i="2" s="1"/>
  <c r="K12" i="2"/>
  <c r="D12" i="2" s="1"/>
  <c r="K13" i="2"/>
  <c r="K14" i="2"/>
  <c r="K15" i="2"/>
  <c r="K16" i="2"/>
  <c r="D16" i="2" s="1"/>
  <c r="K17" i="2"/>
  <c r="D17" i="2" s="1"/>
  <c r="K18" i="2"/>
  <c r="D18" i="2" s="1"/>
  <c r="K19" i="2"/>
  <c r="K20" i="2"/>
  <c r="K21" i="2"/>
  <c r="K22" i="2"/>
  <c r="D22" i="2" s="1"/>
  <c r="K23" i="2"/>
  <c r="D23" i="2" s="1"/>
  <c r="K24" i="2"/>
  <c r="D24" i="2" s="1"/>
  <c r="K25" i="2"/>
  <c r="K26" i="2"/>
  <c r="K27" i="2"/>
  <c r="K28" i="2"/>
  <c r="D28" i="2" s="1"/>
  <c r="K29" i="2"/>
  <c r="D29" i="2" s="1"/>
  <c r="K30" i="2"/>
  <c r="D30" i="2" s="1"/>
  <c r="K31" i="2"/>
  <c r="K32" i="2"/>
  <c r="K33" i="2"/>
  <c r="K34" i="2"/>
  <c r="D34" i="2" s="1"/>
  <c r="K35" i="2"/>
  <c r="D35" i="2" s="1"/>
  <c r="K36" i="2"/>
  <c r="D36" i="2" s="1"/>
  <c r="K37" i="2"/>
  <c r="K38" i="2"/>
  <c r="K39" i="2"/>
  <c r="K40" i="2"/>
  <c r="D40" i="2" s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D8" i="2"/>
  <c r="D9" i="2"/>
  <c r="D13" i="2"/>
  <c r="D14" i="2"/>
  <c r="D15" i="2"/>
  <c r="D19" i="2"/>
  <c r="D20" i="2"/>
  <c r="D21" i="2"/>
  <c r="D25" i="2"/>
  <c r="D26" i="2"/>
  <c r="D27" i="2"/>
  <c r="D31" i="2"/>
  <c r="D32" i="2"/>
  <c r="D33" i="2"/>
  <c r="D37" i="2"/>
  <c r="D38" i="2"/>
  <c r="D39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I8" i="1"/>
  <c r="D8" i="1" s="1"/>
  <c r="I9" i="1"/>
  <c r="D9" i="1" s="1"/>
  <c r="I10" i="1"/>
  <c r="I11" i="1"/>
  <c r="I12" i="1"/>
  <c r="I13" i="1"/>
  <c r="D13" i="1" s="1"/>
  <c r="I14" i="1"/>
  <c r="D14" i="1" s="1"/>
  <c r="I15" i="1"/>
  <c r="D15" i="1" s="1"/>
  <c r="I16" i="1"/>
  <c r="I17" i="1"/>
  <c r="I18" i="1"/>
  <c r="I19" i="1"/>
  <c r="D19" i="1" s="1"/>
  <c r="I20" i="1"/>
  <c r="D20" i="1" s="1"/>
  <c r="I21" i="1"/>
  <c r="D21" i="1" s="1"/>
  <c r="I22" i="1"/>
  <c r="I23" i="1"/>
  <c r="I24" i="1"/>
  <c r="I25" i="1"/>
  <c r="D25" i="1" s="1"/>
  <c r="I26" i="1"/>
  <c r="D26" i="1" s="1"/>
  <c r="I27" i="1"/>
  <c r="D27" i="1" s="1"/>
  <c r="I28" i="1"/>
  <c r="I29" i="1"/>
  <c r="I30" i="1"/>
  <c r="I31" i="1"/>
  <c r="D31" i="1" s="1"/>
  <c r="I32" i="1"/>
  <c r="D32" i="1" s="1"/>
  <c r="I33" i="1"/>
  <c r="D33" i="1" s="1"/>
  <c r="I34" i="1"/>
  <c r="I35" i="1"/>
  <c r="I36" i="1"/>
  <c r="I37" i="1"/>
  <c r="D37" i="1" s="1"/>
  <c r="I38" i="1"/>
  <c r="D38" i="1" s="1"/>
  <c r="I39" i="1"/>
  <c r="D39" i="1" s="1"/>
  <c r="I40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D10" i="1"/>
  <c r="N10" i="1" s="1"/>
  <c r="D11" i="1"/>
  <c r="L11" i="1" s="1"/>
  <c r="D12" i="1"/>
  <c r="J12" i="1" s="1"/>
  <c r="D16" i="1"/>
  <c r="J16" i="1" s="1"/>
  <c r="D17" i="1"/>
  <c r="L17" i="1" s="1"/>
  <c r="D18" i="1"/>
  <c r="L18" i="1" s="1"/>
  <c r="D22" i="1"/>
  <c r="J22" i="1" s="1"/>
  <c r="D23" i="1"/>
  <c r="L23" i="1" s="1"/>
  <c r="D24" i="1"/>
  <c r="T24" i="1" s="1"/>
  <c r="D28" i="1"/>
  <c r="T28" i="1" s="1"/>
  <c r="D29" i="1"/>
  <c r="L29" i="1" s="1"/>
  <c r="D30" i="1"/>
  <c r="N30" i="1" s="1"/>
  <c r="D34" i="1"/>
  <c r="F34" i="1" s="1"/>
  <c r="D35" i="1"/>
  <c r="L35" i="1" s="1"/>
  <c r="D36" i="1"/>
  <c r="L36" i="1" s="1"/>
  <c r="D40" i="1"/>
  <c r="F40" i="1" s="1"/>
  <c r="N39" i="1" l="1"/>
  <c r="L39" i="1"/>
  <c r="T39" i="1"/>
  <c r="J39" i="1"/>
  <c r="F39" i="1"/>
  <c r="T33" i="1"/>
  <c r="N33" i="1"/>
  <c r="F33" i="1"/>
  <c r="J33" i="1"/>
  <c r="L33" i="1"/>
  <c r="F27" i="1"/>
  <c r="T27" i="1"/>
  <c r="N27" i="1"/>
  <c r="J27" i="1"/>
  <c r="L27" i="1"/>
  <c r="N21" i="1"/>
  <c r="J21" i="1"/>
  <c r="L21" i="1"/>
  <c r="T21" i="1"/>
  <c r="F21" i="1"/>
  <c r="F15" i="1"/>
  <c r="N15" i="1"/>
  <c r="L15" i="1"/>
  <c r="T15" i="1"/>
  <c r="J15" i="1"/>
  <c r="T9" i="1"/>
  <c r="F9" i="1"/>
  <c r="L9" i="1"/>
  <c r="N9" i="1"/>
  <c r="J9" i="1"/>
  <c r="T38" i="1"/>
  <c r="N38" i="1"/>
  <c r="J38" i="1"/>
  <c r="F38" i="1"/>
  <c r="L38" i="1"/>
  <c r="T32" i="1"/>
  <c r="N32" i="1"/>
  <c r="J32" i="1"/>
  <c r="F32" i="1"/>
  <c r="L32" i="1"/>
  <c r="T26" i="1"/>
  <c r="N26" i="1"/>
  <c r="J26" i="1"/>
  <c r="F26" i="1"/>
  <c r="L26" i="1"/>
  <c r="T20" i="1"/>
  <c r="N20" i="1"/>
  <c r="J20" i="1"/>
  <c r="F20" i="1"/>
  <c r="L20" i="1"/>
  <c r="T14" i="1"/>
  <c r="N14" i="1"/>
  <c r="J14" i="1"/>
  <c r="F14" i="1"/>
  <c r="L14" i="1"/>
  <c r="T8" i="1"/>
  <c r="N8" i="1"/>
  <c r="J8" i="1"/>
  <c r="F8" i="1"/>
  <c r="L8" i="1"/>
  <c r="L37" i="1"/>
  <c r="T37" i="1"/>
  <c r="N37" i="1"/>
  <c r="J37" i="1"/>
  <c r="F37" i="1"/>
  <c r="L31" i="1"/>
  <c r="T31" i="1"/>
  <c r="N31" i="1"/>
  <c r="J31" i="1"/>
  <c r="F31" i="1"/>
  <c r="L25" i="1"/>
  <c r="T25" i="1"/>
  <c r="N25" i="1"/>
  <c r="J25" i="1"/>
  <c r="F25" i="1"/>
  <c r="L19" i="1"/>
  <c r="T19" i="1"/>
  <c r="N19" i="1"/>
  <c r="J19" i="1"/>
  <c r="F19" i="1"/>
  <c r="L13" i="1"/>
  <c r="T13" i="1"/>
  <c r="N13" i="1"/>
  <c r="J13" i="1"/>
  <c r="F13" i="1"/>
  <c r="J24" i="1"/>
  <c r="N36" i="1"/>
  <c r="N12" i="1"/>
  <c r="T30" i="1"/>
  <c r="T12" i="1"/>
  <c r="F35" i="1"/>
  <c r="J35" i="1"/>
  <c r="J11" i="1"/>
  <c r="N29" i="1"/>
  <c r="N11" i="1"/>
  <c r="T23" i="1"/>
  <c r="F28" i="1"/>
  <c r="F10" i="1"/>
  <c r="J40" i="1"/>
  <c r="J10" i="1"/>
  <c r="L30" i="1"/>
  <c r="L12" i="1"/>
  <c r="L40" i="1"/>
  <c r="L34" i="1"/>
  <c r="L28" i="1"/>
  <c r="L22" i="1"/>
  <c r="L16" i="1"/>
  <c r="L10" i="1"/>
  <c r="F30" i="1"/>
  <c r="F12" i="1"/>
  <c r="J30" i="1"/>
  <c r="N18" i="1"/>
  <c r="T36" i="1"/>
  <c r="F23" i="1"/>
  <c r="F11" i="1"/>
  <c r="J29" i="1"/>
  <c r="N17" i="1"/>
  <c r="T35" i="1"/>
  <c r="F16" i="1"/>
  <c r="J34" i="1"/>
  <c r="J28" i="1"/>
  <c r="N40" i="1"/>
  <c r="N34" i="1"/>
  <c r="N28" i="1"/>
  <c r="N22" i="1"/>
  <c r="N16" i="1"/>
  <c r="T40" i="1"/>
  <c r="T34" i="1"/>
  <c r="T22" i="1"/>
  <c r="T16" i="1"/>
  <c r="T10" i="1"/>
  <c r="F24" i="1"/>
  <c r="F18" i="1"/>
  <c r="J36" i="1"/>
  <c r="T18" i="1"/>
  <c r="F17" i="1"/>
  <c r="J17" i="1"/>
  <c r="N35" i="1"/>
  <c r="T29" i="1"/>
  <c r="T11" i="1"/>
  <c r="F22" i="1"/>
  <c r="L24" i="1"/>
  <c r="F36" i="1"/>
  <c r="J18" i="1"/>
  <c r="N24" i="1"/>
  <c r="F29" i="1"/>
  <c r="J23" i="1"/>
  <c r="N23" i="1"/>
  <c r="T17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<sst xmlns="http://schemas.openxmlformats.org/spreadsheetml/2006/main" count="791" uniqueCount="328">
  <si>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</si>
  <si>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</si>
  <si>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</si>
  <si>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</si>
  <si>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</si>
  <si>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</si>
  <si>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</si>
  <si>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</si>
  <si>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</si>
  <si>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</si>
  <si>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</si>
  <si>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</si>
  <si>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</si>
  <si>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</si>
  <si>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</si>
  <si>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</si>
  <si>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</si>
  <si>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</si>
  <si>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</si>
  <si>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</si>
  <si>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</si>
  <si>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</si>
  <si>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</si>
  <si>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</si>
  <si>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</si>
  <si>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</si>
  <si>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</si>
  <si>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</si>
  <si>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</si>
  <si>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</si>
  <si>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</si>
  <si>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</si>
  <si>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</si>
  <si>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</si>
  <si>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</si>
  <si>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</si>
  <si>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</si>
  <si>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</si>
  <si>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</si>
  <si>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</si>
  <si>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</si>
  <si>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</si>
  <si>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</si>
  <si>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</si>
  <si>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</si>
  <si>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</si>
  <si>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</si>
  <si>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</si>
  <si>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</si>
  <si>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</si>
  <si>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</si>
  <si>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</si>
  <si>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</si>
  <si>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</si>
  <si>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</si>
  <si>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</si>
  <si>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</si>
  <si>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</si>
  <si>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</si>
  <si>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</si>
  <si>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</si>
  <si>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</si>
  <si>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</si>
  <si>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</si>
  <si>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</si>
  <si>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</si>
  <si>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</si>
  <si>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</si>
  <si>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</si>
  <si>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</si>
  <si>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</si>
  <si>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</si>
  <si>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</si>
  <si>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</si>
  <si>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</si>
  <si>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</si>
  <si>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</si>
  <si>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</si>
  <si>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</si>
  <si>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</si>
  <si>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</si>
  <si>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</si>
  <si>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</si>
  <si>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</si>
  <si>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</si>
  <si>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</si>
  <si>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</si>
  <si>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</si>
  <si>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</si>
  <si>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</si>
  <si>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</si>
  <si>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</si>
  <si>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</si>
  <si>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</si>
  <si>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</si>
  <si>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</si>
  <si>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</si>
  <si>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</si>
  <si>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</si>
  <si>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</si>
  <si>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</si>
  <si>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</si>
  <si>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</si>
  <si>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</si>
  <si>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</si>
  <si>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</si>
  <si>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</si>
  <si>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</si>
  <si>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</si>
  <si>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</si>
  <si>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</si>
  <si>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</si>
  <si>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</si>
  <si>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</si>
  <si>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</si>
  <si>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</si>
  <si>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</si>
  <si>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</si>
  <si>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</si>
  <si>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</si>
  <si>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</si>
  <si>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</si>
  <si>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</si>
  <si>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</si>
  <si>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</si>
  <si>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</si>
  <si>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</si>
  <si>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</si>
  <si>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</si>
  <si>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</si>
  <si>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</si>
  <si>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</si>
  <si>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</si>
  <si>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</si>
  <si>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</si>
  <si>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</si>
  <si>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</si>
  <si>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</si>
  <si>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</si>
  <si>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</si>
  <si>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</si>
  <si>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</si>
  <si>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</si>
  <si>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</si>
  <si>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</si>
  <si>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</si>
  <si>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</si>
  <si>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</si>
  <si>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</si>
  <si>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</si>
  <si>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</si>
  <si>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</si>
  <si>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</si>
  <si>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</si>
  <si>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</si>
  <si>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</si>
  <si>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</si>
  <si>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</si>
  <si>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</si>
  <si>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</si>
  <si>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</si>
  <si>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</si>
  <si>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</si>
  <si>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</si>
  <si>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</si>
  <si>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</si>
  <si>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</si>
  <si>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</si>
  <si>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</si>
  <si>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</si>
  <si>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</si>
  <si>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</si>
  <si>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</si>
  <si>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</si>
  <si>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</si>
  <si>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</si>
  <si>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</si>
  <si>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</si>
  <si>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</si>
  <si>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</si>
  <si>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</si>
  <si>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</si>
  <si>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</si>
  <si>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</si>
  <si>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</si>
  <si>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</si>
  <si>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</si>
  <si>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</si>
  <si>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</si>
  <si>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</si>
  <si>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</si>
  <si>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</si>
  <si>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</si>
  <si>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</si>
  <si>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</si>
  <si>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</si>
  <si>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</si>
  <si>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</si>
  <si>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</si>
  <si>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</si>
  <si>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</si>
  <si>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</si>
  <si>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</si>
  <si>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</si>
  <si>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</si>
  <si>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</si>
  <si>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</si>
  <si>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</si>
  <si>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</si>
  <si>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</si>
  <si>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</si>
  <si>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</si>
  <si>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</si>
  <si>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</si>
  <si>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</si>
  <si>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</si>
  <si>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</si>
  <si>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</si>
  <si>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</si>
  <si>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</si>
  <si>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</si>
  <si>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</si>
  <si>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</si>
  <si>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</si>
  <si>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</si>
  <si>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</si>
  <si>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</si>
  <si>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</si>
  <si>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</si>
  <si>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</si>
  <si>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</si>
  <si>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</si>
  <si>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</si>
  <si>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</si>
  <si>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</si>
  <si>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</si>
  <si>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</si>
  <si>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</si>
  <si>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</si>
  <si>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</si>
  <si>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</si>
  <si>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</si>
  <si>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</si>
  <si>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</si>
  <si>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</si>
  <si>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</si>
  <si>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</si>
  <si>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</si>
  <si>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</si>
  <si>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</si>
  <si>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</si>
  <si>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</si>
  <si>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</si>
  <si>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</si>
  <si>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</si>
  <si>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</si>
  <si>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</si>
  <si>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03000</t>
  </si>
  <si>
    <t>水洗化人口等（令和6年度実績）</t>
    <phoneticPr fontId="3"/>
  </si>
  <si>
    <t>し尿処理の状況（令和6年度実績）</t>
    <phoneticPr fontId="3"/>
  </si>
  <si>
    <t>03201</t>
  </si>
  <si>
    <t>盛岡市</t>
  </si>
  <si>
    <t/>
  </si>
  <si>
    <t>○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</si>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</sst>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51</v>
      </c>
      <c r="B7" s="108" t="s">
        <v>257</v>
      </c>
      <c r="C7" s="92" t="s">
        <v>198</v>
      </c>
      <c r="D7" s="93">
        <f>+SUM(E7,+I7)</f>
        <v>1156155</v>
      </c>
      <c r="E7" s="93">
        <f>+SUM(G7+H7)</f>
        <v>217234</v>
      </c>
      <c r="F7" s="94">
        <f>IF(D7&gt;0,E7/D7*100,"-")</f>
        <v>18.789349178959569</v>
      </c>
      <c r="G7" s="93">
        <f>SUM(G$8:G$207)</f>
        <v>216766</v>
      </c>
      <c r="H7" s="93">
        <f>SUM(H$8:H$207)</f>
        <v>468</v>
      </c>
      <c r="I7" s="93">
        <f>+SUM(K7,+M7,O7+P7)</f>
        <v>938921</v>
      </c>
      <c r="J7" s="94">
        <f>IF(D7&gt;0,I7/D7*100,"-")</f>
        <v>81.210650821040431</v>
      </c>
      <c r="K7" s="93">
        <f>SUM(K$8:K$207)</f>
        <v>676669</v>
      </c>
      <c r="L7" s="94">
        <f>IF(D7&gt;0,K7/D7*100,"-")</f>
        <v>58.527533072987616</v>
      </c>
      <c r="M7" s="93">
        <f>SUM(M$8:M$207)</f>
        <v>1253</v>
      </c>
      <c r="N7" s="94">
        <f>IF(D7&gt;0,M7/D7*100,"-")</f>
        <v>0.10837647201283565</v>
      </c>
      <c r="O7" s="91">
        <f>SUM(O$8:O$207)</f>
        <v>60745</v>
      </c>
      <c r="P7" s="93">
        <f>SUM(Q7:S7)</f>
        <v>200254</v>
      </c>
      <c r="Q7" s="93">
        <f>SUM(Q$8:Q$207)</f>
        <v>6536</v>
      </c>
      <c r="R7" s="93">
        <f>SUM(R$8:R$207)</f>
        <v>192747</v>
      </c>
      <c r="S7" s="93">
        <f>SUM(S$8:S$207)</f>
        <v>971</v>
      </c>
      <c r="T7" s="94">
        <f>IF(D7&gt;0,P7/D7*100,"-")</f>
        <v>17.32068797003862</v>
      </c>
      <c r="U7" s="93">
        <f>SUM(U$8:U$207)</f>
        <v>11030</v>
      </c>
      <c r="V7" s="95">
        <f t="shared" ref="V7:AC7" si="0">COUNTIF(V$8:V$207,"○")</f>
        <v>29</v>
      </c>
      <c r="W7" s="95">
        <f t="shared" si="0"/>
        <v>0</v>
      </c>
      <c r="X7" s="95">
        <f t="shared" si="0"/>
        <v>0</v>
      </c>
      <c r="Y7" s="95">
        <f t="shared" si="0"/>
        <v>4</v>
      </c>
      <c r="Z7" s="95">
        <f t="shared" si="0"/>
        <v>27</v>
      </c>
      <c r="AA7" s="95">
        <f t="shared" si="0"/>
        <v>0</v>
      </c>
      <c r="AB7" s="95">
        <f t="shared" si="0"/>
        <v>0</v>
      </c>
      <c r="AC7" s="95">
        <f t="shared" si="0"/>
        <v>6</v>
      </c>
    </row>
    <row r="8" spans="1:31" ht="13.5" customHeight="1">
      <c r="A8" s="85" t="s">
        <v>51</v>
      </c>
      <c r="B8" s="86" t="s">
        <v>260</v>
      </c>
      <c r="C8" s="85" t="s">
        <v>261</v>
      </c>
      <c r="D8" s="87">
        <f>+SUM(E8,+I8)</f>
        <v>277959</v>
      </c>
      <c r="E8" s="87">
        <f>+SUM(G8+H8)</f>
        <v>11138</v>
      </c>
      <c r="F8" s="106">
        <f>IF(D8&gt;0,E8/D8*100,"-")</f>
        <v>4.0070657902784221</v>
      </c>
      <c r="G8" s="87">
        <v>11138</v>
      </c>
      <c r="H8" s="87">
        <v>0</v>
      </c>
      <c r="I8" s="87">
        <f>+SUM(K8,+M8,O8+P8)</f>
        <v>266821</v>
      </c>
      <c r="J8" s="88">
        <f>IF(D8&gt;0,I8/D8*100,"-")</f>
        <v>95.992934209721582</v>
      </c>
      <c r="K8" s="87">
        <v>245919</v>
      </c>
      <c r="L8" s="88">
        <f>IF(D8&gt;0,K8/D8*100,"-")</f>
        <v>88.473120136423006</v>
      </c>
      <c r="M8" s="87">
        <v>0</v>
      </c>
      <c r="N8" s="88">
        <f>IF(D8&gt;0,M8/D8*100,"-")</f>
        <v>0</v>
      </c>
      <c r="O8" s="87">
        <v>5810</v>
      </c>
      <c r="P8" s="87">
        <f>SUM(Q8:S8)</f>
        <v>15092</v>
      </c>
      <c r="Q8" s="87">
        <v>1160</v>
      </c>
      <c r="R8" s="87">
        <v>13932</v>
      </c>
      <c r="S8" s="87">
        <v>0</v>
      </c>
      <c r="T8" s="88">
        <f>IF(D8&gt;0,P8/D8*100,"-")</f>
        <v>5.429577743480154</v>
      </c>
      <c r="U8" s="87">
        <v>2060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51</v>
      </c>
      <c r="B9" s="86" t="s">
        <v>264</v>
      </c>
      <c r="C9" s="85" t="s">
        <v>265</v>
      </c>
      <c r="D9" s="87">
        <f>+SUM(E9,+I9)</f>
        <v>45880</v>
      </c>
      <c r="E9" s="87">
        <f>+SUM(G9+H9)</f>
        <v>10887</v>
      </c>
      <c r="F9" s="106">
        <f>IF(D9&gt;0,E9/D9*100,"-")</f>
        <v>23.729293809938969</v>
      </c>
      <c r="G9" s="87">
        <v>10887</v>
      </c>
      <c r="H9" s="87">
        <v>0</v>
      </c>
      <c r="I9" s="87">
        <f>+SUM(K9,+M9,O9+P9)</f>
        <v>34993</v>
      </c>
      <c r="J9" s="88">
        <f>IF(D9&gt;0,I9/D9*100,"-")</f>
        <v>76.270706190061034</v>
      </c>
      <c r="K9" s="87">
        <v>27319</v>
      </c>
      <c r="L9" s="88">
        <f>IF(D9&gt;0,K9/D9*100,"-")</f>
        <v>59.54446381865737</v>
      </c>
      <c r="M9" s="87">
        <v>0</v>
      </c>
      <c r="N9" s="88">
        <f>IF(D9&gt;0,M9/D9*100,"-")</f>
        <v>0</v>
      </c>
      <c r="O9" s="87">
        <v>597</v>
      </c>
      <c r="P9" s="87">
        <f>SUM(Q9:S9)</f>
        <v>7077</v>
      </c>
      <c r="Q9" s="87">
        <v>71</v>
      </c>
      <c r="R9" s="87">
        <v>7006</v>
      </c>
      <c r="S9" s="87">
        <v>0</v>
      </c>
      <c r="T9" s="88">
        <f>IF(D9&gt;0,P9/D9*100,"-")</f>
        <v>15.425021795989538</v>
      </c>
      <c r="U9" s="87">
        <v>175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51</v>
      </c>
      <c r="B10" s="86" t="s">
        <v>266</v>
      </c>
      <c r="C10" s="85" t="s">
        <v>267</v>
      </c>
      <c r="D10" s="87">
        <f>+SUM(E10,+I10)</f>
        <v>32203</v>
      </c>
      <c r="E10" s="87">
        <f>+SUM(G10+H10)</f>
        <v>6734</v>
      </c>
      <c r="F10" s="106">
        <f>IF(D10&gt;0,E10/D10*100,"-")</f>
        <v>20.911095239573953</v>
      </c>
      <c r="G10" s="87">
        <v>6674</v>
      </c>
      <c r="H10" s="87">
        <v>60</v>
      </c>
      <c r="I10" s="87">
        <f>+SUM(K10,+M10,O10+P10)</f>
        <v>25469</v>
      </c>
      <c r="J10" s="88">
        <f>IF(D10&gt;0,I10/D10*100,"-")</f>
        <v>79.088904760426047</v>
      </c>
      <c r="K10" s="87">
        <v>11462</v>
      </c>
      <c r="L10" s="88">
        <f>IF(D10&gt;0,K10/D10*100,"-")</f>
        <v>35.592957177902676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14007</v>
      </c>
      <c r="Q10" s="87">
        <v>643</v>
      </c>
      <c r="R10" s="87">
        <v>13364</v>
      </c>
      <c r="S10" s="87">
        <v>0</v>
      </c>
      <c r="T10" s="88">
        <f>IF(D10&gt;0,P10/D10*100,"-")</f>
        <v>43.495947582523371</v>
      </c>
      <c r="U10" s="87">
        <v>415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51</v>
      </c>
      <c r="B11" s="86" t="s">
        <v>268</v>
      </c>
      <c r="C11" s="85" t="s">
        <v>269</v>
      </c>
      <c r="D11" s="87">
        <f>+SUM(E11,+I11)</f>
        <v>90156</v>
      </c>
      <c r="E11" s="87">
        <f>+SUM(G11+H11)</f>
        <v>14294</v>
      </c>
      <c r="F11" s="106">
        <f>IF(D11&gt;0,E11/D11*100,"-")</f>
        <v>15.854740671724565</v>
      </c>
      <c r="G11" s="87">
        <v>14294</v>
      </c>
      <c r="H11" s="87">
        <v>0</v>
      </c>
      <c r="I11" s="87">
        <f>+SUM(K11,+M11,O11+P11)</f>
        <v>75862</v>
      </c>
      <c r="J11" s="88">
        <f>IF(D11&gt;0,I11/D11*100,"-")</f>
        <v>84.145259328275429</v>
      </c>
      <c r="K11" s="87">
        <v>52820</v>
      </c>
      <c r="L11" s="88">
        <f>IF(D11&gt;0,K11/D11*100,"-")</f>
        <v>58.587337503882168</v>
      </c>
      <c r="M11" s="87">
        <v>0</v>
      </c>
      <c r="N11" s="88">
        <f>IF(D11&gt;0,M11/D11*100,"-")</f>
        <v>0</v>
      </c>
      <c r="O11" s="87">
        <v>10924</v>
      </c>
      <c r="P11" s="87">
        <f>SUM(Q11:S11)</f>
        <v>12118</v>
      </c>
      <c r="Q11" s="87">
        <v>393</v>
      </c>
      <c r="R11" s="87">
        <v>10754</v>
      </c>
      <c r="S11" s="87">
        <v>971</v>
      </c>
      <c r="T11" s="88">
        <f>IF(D11&gt;0,P11/D11*100,"-")</f>
        <v>13.441146457251874</v>
      </c>
      <c r="U11" s="87">
        <v>743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51</v>
      </c>
      <c r="B12" s="86" t="s">
        <v>270</v>
      </c>
      <c r="C12" s="85" t="s">
        <v>271</v>
      </c>
      <c r="D12" s="87">
        <f>+SUM(E12,+I12)</f>
        <v>90852</v>
      </c>
      <c r="E12" s="87">
        <f>+SUM(G12+H12)</f>
        <v>11923</v>
      </c>
      <c r="F12" s="106">
        <f>IF(D12&gt;0,E12/D12*100,"-")</f>
        <v>13.123541584114824</v>
      </c>
      <c r="G12" s="87">
        <v>11923</v>
      </c>
      <c r="H12" s="87">
        <v>0</v>
      </c>
      <c r="I12" s="87">
        <f>+SUM(K12,+M12,O12+P12)</f>
        <v>78929</v>
      </c>
      <c r="J12" s="88">
        <f>IF(D12&gt;0,I12/D12*100,"-")</f>
        <v>86.876458415885168</v>
      </c>
      <c r="K12" s="87">
        <v>61155</v>
      </c>
      <c r="L12" s="88">
        <f>IF(D12&gt;0,K12/D12*100,"-")</f>
        <v>67.312772421080439</v>
      </c>
      <c r="M12" s="87">
        <v>85</v>
      </c>
      <c r="N12" s="88">
        <f>IF(D12&gt;0,M12/D12*100,"-")</f>
        <v>9.3558754898075996E-2</v>
      </c>
      <c r="O12" s="87">
        <v>9714</v>
      </c>
      <c r="P12" s="87">
        <f>SUM(Q12:S12)</f>
        <v>7975</v>
      </c>
      <c r="Q12" s="87">
        <v>0</v>
      </c>
      <c r="R12" s="87">
        <v>7975</v>
      </c>
      <c r="S12" s="87">
        <v>0</v>
      </c>
      <c r="T12" s="88">
        <f>IF(D12&gt;0,P12/D12*100,"-")</f>
        <v>8.7780125919077179</v>
      </c>
      <c r="U12" s="87">
        <v>1408</v>
      </c>
      <c r="V12" s="85" t="s">
        <v>263</v>
      </c>
      <c r="W12" s="85"/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51</v>
      </c>
      <c r="B13" s="86" t="s">
        <v>272</v>
      </c>
      <c r="C13" s="85" t="s">
        <v>273</v>
      </c>
      <c r="D13" s="87">
        <f>+SUM(E13,+I13)</f>
        <v>31387</v>
      </c>
      <c r="E13" s="87">
        <f>+SUM(G13+H13)</f>
        <v>14430</v>
      </c>
      <c r="F13" s="106">
        <f>IF(D13&gt;0,E13/D13*100,"-")</f>
        <v>45.974448019880839</v>
      </c>
      <c r="G13" s="87">
        <v>14430</v>
      </c>
      <c r="H13" s="87">
        <v>0</v>
      </c>
      <c r="I13" s="87">
        <f>+SUM(K13,+M13,O13+P13)</f>
        <v>16957</v>
      </c>
      <c r="J13" s="88">
        <f>IF(D13&gt;0,I13/D13*100,"-")</f>
        <v>54.025551980119161</v>
      </c>
      <c r="K13" s="87">
        <v>9548</v>
      </c>
      <c r="L13" s="88">
        <f>IF(D13&gt;0,K13/D13*100,"-")</f>
        <v>30.420237678019564</v>
      </c>
      <c r="M13" s="87">
        <v>87</v>
      </c>
      <c r="N13" s="88">
        <f>IF(D13&gt;0,M13/D13*100,"-")</f>
        <v>0.27718482174148534</v>
      </c>
      <c r="O13" s="87">
        <v>2191</v>
      </c>
      <c r="P13" s="87">
        <f>SUM(Q13:S13)</f>
        <v>5131</v>
      </c>
      <c r="Q13" s="87">
        <v>78</v>
      </c>
      <c r="R13" s="87">
        <v>5053</v>
      </c>
      <c r="S13" s="87">
        <v>0</v>
      </c>
      <c r="T13" s="88">
        <f>IF(D13&gt;0,P13/D13*100,"-")</f>
        <v>16.347532417880014</v>
      </c>
      <c r="U13" s="87">
        <v>414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51</v>
      </c>
      <c r="B14" s="86" t="s">
        <v>274</v>
      </c>
      <c r="C14" s="85" t="s">
        <v>275</v>
      </c>
      <c r="D14" s="87">
        <f>+SUM(E14,+I14)</f>
        <v>24080</v>
      </c>
      <c r="E14" s="87">
        <f>+SUM(G14+H14)</f>
        <v>6495</v>
      </c>
      <c r="F14" s="106">
        <f>IF(D14&gt;0,E14/D14*100,"-")</f>
        <v>26.972591362126249</v>
      </c>
      <c r="G14" s="87">
        <v>6495</v>
      </c>
      <c r="H14" s="87">
        <v>0</v>
      </c>
      <c r="I14" s="87">
        <f>+SUM(K14,+M14,O14+P14)</f>
        <v>17585</v>
      </c>
      <c r="J14" s="88">
        <f>IF(D14&gt;0,I14/D14*100,"-")</f>
        <v>73.027408637873762</v>
      </c>
      <c r="K14" s="87">
        <v>10566</v>
      </c>
      <c r="L14" s="88">
        <f>IF(D14&gt;0,K14/D14*100,"-")</f>
        <v>43.878737541528238</v>
      </c>
      <c r="M14" s="87">
        <v>0</v>
      </c>
      <c r="N14" s="88">
        <f>IF(D14&gt;0,M14/D14*100,"-")</f>
        <v>0</v>
      </c>
      <c r="O14" s="87">
        <v>690</v>
      </c>
      <c r="P14" s="87">
        <f>SUM(Q14:S14)</f>
        <v>6329</v>
      </c>
      <c r="Q14" s="87">
        <v>31</v>
      </c>
      <c r="R14" s="87">
        <v>6298</v>
      </c>
      <c r="S14" s="87">
        <v>0</v>
      </c>
      <c r="T14" s="88">
        <f>IF(D14&gt;0,P14/D14*100,"-")</f>
        <v>26.283222591362126</v>
      </c>
      <c r="U14" s="87">
        <v>315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51</v>
      </c>
      <c r="B15" s="86" t="s">
        <v>276</v>
      </c>
      <c r="C15" s="85" t="s">
        <v>277</v>
      </c>
      <c r="D15" s="87">
        <f>+SUM(E15,+I15)</f>
        <v>105947</v>
      </c>
      <c r="E15" s="87">
        <f>+SUM(G15+H15)</f>
        <v>31983</v>
      </c>
      <c r="F15" s="106">
        <f>IF(D15&gt;0,E15/D15*100,"-")</f>
        <v>30.187735377122522</v>
      </c>
      <c r="G15" s="87">
        <v>31983</v>
      </c>
      <c r="H15" s="87">
        <v>0</v>
      </c>
      <c r="I15" s="87">
        <f>+SUM(K15,+M15,O15+P15)</f>
        <v>73964</v>
      </c>
      <c r="J15" s="88">
        <f>IF(D15&gt;0,I15/D15*100,"-")</f>
        <v>69.812264622877478</v>
      </c>
      <c r="K15" s="87">
        <v>40545</v>
      </c>
      <c r="L15" s="88">
        <f>IF(D15&gt;0,K15/D15*100,"-")</f>
        <v>38.269134567283643</v>
      </c>
      <c r="M15" s="87">
        <v>0</v>
      </c>
      <c r="N15" s="88">
        <f>IF(D15&gt;0,M15/D15*100,"-")</f>
        <v>0</v>
      </c>
      <c r="O15" s="87">
        <v>2824</v>
      </c>
      <c r="P15" s="87">
        <f>SUM(Q15:S15)</f>
        <v>30595</v>
      </c>
      <c r="Q15" s="87">
        <v>302</v>
      </c>
      <c r="R15" s="87">
        <v>30293</v>
      </c>
      <c r="S15" s="87">
        <v>0</v>
      </c>
      <c r="T15" s="88">
        <f>IF(D15&gt;0,P15/D15*100,"-")</f>
        <v>28.877646370354988</v>
      </c>
      <c r="U15" s="87">
        <v>1203</v>
      </c>
      <c r="V15" s="85" t="s">
        <v>263</v>
      </c>
      <c r="W15" s="85"/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51</v>
      </c>
      <c r="B16" s="86" t="s">
        <v>278</v>
      </c>
      <c r="C16" s="85" t="s">
        <v>279</v>
      </c>
      <c r="D16" s="87">
        <f>+SUM(E16,+I16)</f>
        <v>17318</v>
      </c>
      <c r="E16" s="87">
        <f>+SUM(G16+H16)</f>
        <v>2948</v>
      </c>
      <c r="F16" s="106">
        <f>IF(D16&gt;0,E16/D16*100,"-")</f>
        <v>17.022750895022519</v>
      </c>
      <c r="G16" s="87">
        <v>2948</v>
      </c>
      <c r="H16" s="87">
        <v>0</v>
      </c>
      <c r="I16" s="87">
        <f>+SUM(K16,+M16,O16+P16)</f>
        <v>14370</v>
      </c>
      <c r="J16" s="88">
        <f>IF(D16&gt;0,I16/D16*100,"-")</f>
        <v>82.977249104977474</v>
      </c>
      <c r="K16" s="87">
        <v>3957</v>
      </c>
      <c r="L16" s="88">
        <f>IF(D16&gt;0,K16/D16*100,"-")</f>
        <v>22.849058782769376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10413</v>
      </c>
      <c r="Q16" s="87">
        <v>108</v>
      </c>
      <c r="R16" s="87">
        <v>10305</v>
      </c>
      <c r="S16" s="87">
        <v>0</v>
      </c>
      <c r="T16" s="88">
        <f>IF(D16&gt;0,P16/D16*100,"-")</f>
        <v>60.128190322208106</v>
      </c>
      <c r="U16" s="87">
        <v>194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51</v>
      </c>
      <c r="B17" s="86" t="s">
        <v>280</v>
      </c>
      <c r="C17" s="85" t="s">
        <v>281</v>
      </c>
      <c r="D17" s="87">
        <f>+SUM(E17,+I17)</f>
        <v>29168</v>
      </c>
      <c r="E17" s="87">
        <f>+SUM(G17+H17)</f>
        <v>7849</v>
      </c>
      <c r="F17" s="106">
        <f>IF(D17&gt;0,E17/D17*100,"-")</f>
        <v>26.909626988480529</v>
      </c>
      <c r="G17" s="87">
        <v>7849</v>
      </c>
      <c r="H17" s="87">
        <v>0</v>
      </c>
      <c r="I17" s="87">
        <f>+SUM(K17,+M17,O17+P17)</f>
        <v>21319</v>
      </c>
      <c r="J17" s="88">
        <f>IF(D17&gt;0,I17/D17*100,"-")</f>
        <v>73.090373011519475</v>
      </c>
      <c r="K17" s="87">
        <v>17199</v>
      </c>
      <c r="L17" s="88">
        <f>IF(D17&gt;0,K17/D17*100,"-")</f>
        <v>58.965304443225449</v>
      </c>
      <c r="M17" s="87">
        <v>0</v>
      </c>
      <c r="N17" s="88">
        <f>IF(D17&gt;0,M17/D17*100,"-")</f>
        <v>0</v>
      </c>
      <c r="O17" s="87">
        <v>492</v>
      </c>
      <c r="P17" s="87">
        <f>SUM(Q17:S17)</f>
        <v>3628</v>
      </c>
      <c r="Q17" s="87">
        <v>184</v>
      </c>
      <c r="R17" s="87">
        <v>3444</v>
      </c>
      <c r="S17" s="87">
        <v>0</v>
      </c>
      <c r="T17" s="88">
        <f>IF(D17&gt;0,P17/D17*100,"-")</f>
        <v>12.43828853538124</v>
      </c>
      <c r="U17" s="87">
        <v>462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51</v>
      </c>
      <c r="B18" s="86" t="s">
        <v>282</v>
      </c>
      <c r="C18" s="85" t="s">
        <v>283</v>
      </c>
      <c r="D18" s="87">
        <f>+SUM(E18,+I18)</f>
        <v>24242</v>
      </c>
      <c r="E18" s="87">
        <f>+SUM(G18+H18)</f>
        <v>7429</v>
      </c>
      <c r="F18" s="106">
        <f>IF(D18&gt;0,E18/D18*100,"-")</f>
        <v>30.64516129032258</v>
      </c>
      <c r="G18" s="87">
        <v>7429</v>
      </c>
      <c r="H18" s="87">
        <v>0</v>
      </c>
      <c r="I18" s="87">
        <f>+SUM(K18,+M18,O18+P18)</f>
        <v>16813</v>
      </c>
      <c r="J18" s="88">
        <f>IF(D18&gt;0,I18/D18*100,"-")</f>
        <v>69.354838709677423</v>
      </c>
      <c r="K18" s="87">
        <v>12241</v>
      </c>
      <c r="L18" s="88">
        <f>IF(D18&gt;0,K18/D18*100,"-")</f>
        <v>50.4950086626516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4572</v>
      </c>
      <c r="Q18" s="87">
        <v>207</v>
      </c>
      <c r="R18" s="87">
        <v>4365</v>
      </c>
      <c r="S18" s="87">
        <v>0</v>
      </c>
      <c r="T18" s="88">
        <f>IF(D18&gt;0,P18/D18*100,"-")</f>
        <v>18.85983004702582</v>
      </c>
      <c r="U18" s="87">
        <v>242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51</v>
      </c>
      <c r="B19" s="86" t="s">
        <v>284</v>
      </c>
      <c r="C19" s="85" t="s">
        <v>285</v>
      </c>
      <c r="D19" s="87">
        <f>+SUM(E19,+I19)</f>
        <v>23182</v>
      </c>
      <c r="E19" s="87">
        <f>+SUM(G19+H19)</f>
        <v>5865</v>
      </c>
      <c r="F19" s="106">
        <f>IF(D19&gt;0,E19/D19*100,"-")</f>
        <v>25.29980157018376</v>
      </c>
      <c r="G19" s="87">
        <v>5865</v>
      </c>
      <c r="H19" s="87">
        <v>0</v>
      </c>
      <c r="I19" s="87">
        <f>+SUM(K19,+M19,O19+P19)</f>
        <v>17317</v>
      </c>
      <c r="J19" s="88">
        <f>IF(D19&gt;0,I19/D19*100,"-")</f>
        <v>74.70019842981624</v>
      </c>
      <c r="K19" s="87">
        <v>6266</v>
      </c>
      <c r="L19" s="88">
        <f>IF(D19&gt;0,K19/D19*100,"-")</f>
        <v>27.029591924769221</v>
      </c>
      <c r="M19" s="87">
        <v>0</v>
      </c>
      <c r="N19" s="88">
        <f>IF(D19&gt;0,M19/D19*100,"-")</f>
        <v>0</v>
      </c>
      <c r="O19" s="87">
        <v>5282</v>
      </c>
      <c r="P19" s="87">
        <f>SUM(Q19:S19)</f>
        <v>5769</v>
      </c>
      <c r="Q19" s="87">
        <v>638</v>
      </c>
      <c r="R19" s="87">
        <v>5131</v>
      </c>
      <c r="S19" s="87">
        <v>0</v>
      </c>
      <c r="T19" s="88">
        <f>IF(D19&gt;0,P19/D19*100,"-")</f>
        <v>24.88568717108101</v>
      </c>
      <c r="U19" s="87">
        <v>443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51</v>
      </c>
      <c r="B20" s="86" t="s">
        <v>286</v>
      </c>
      <c r="C20" s="85" t="s">
        <v>287</v>
      </c>
      <c r="D20" s="87">
        <f>+SUM(E20,+I20)</f>
        <v>107170</v>
      </c>
      <c r="E20" s="87">
        <f>+SUM(G20+H20)</f>
        <v>25421</v>
      </c>
      <c r="F20" s="106">
        <f>IF(D20&gt;0,E20/D20*100,"-")</f>
        <v>23.720257534757859</v>
      </c>
      <c r="G20" s="87">
        <v>25421</v>
      </c>
      <c r="H20" s="87">
        <v>0</v>
      </c>
      <c r="I20" s="87">
        <f>+SUM(K20,+M20,O20+P20)</f>
        <v>81749</v>
      </c>
      <c r="J20" s="88">
        <f>IF(D20&gt;0,I20/D20*100,"-")</f>
        <v>76.279742465242137</v>
      </c>
      <c r="K20" s="87">
        <v>48579</v>
      </c>
      <c r="L20" s="88">
        <f>IF(D20&gt;0,K20/D20*100,"-")</f>
        <v>45.328916674442475</v>
      </c>
      <c r="M20" s="87">
        <v>1081</v>
      </c>
      <c r="N20" s="88">
        <f>IF(D20&gt;0,M20/D20*100,"-")</f>
        <v>1.0086778016235887</v>
      </c>
      <c r="O20" s="87">
        <v>0</v>
      </c>
      <c r="P20" s="87">
        <f>SUM(Q20:S20)</f>
        <v>32089</v>
      </c>
      <c r="Q20" s="87">
        <v>1546</v>
      </c>
      <c r="R20" s="87">
        <v>30543</v>
      </c>
      <c r="S20" s="87">
        <v>0</v>
      </c>
      <c r="T20" s="88">
        <f>IF(D20&gt;0,P20/D20*100,"-")</f>
        <v>29.942147989176078</v>
      </c>
      <c r="U20" s="87">
        <v>1010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51</v>
      </c>
      <c r="B21" s="86" t="s">
        <v>288</v>
      </c>
      <c r="C21" s="85" t="s">
        <v>289</v>
      </c>
      <c r="D21" s="87">
        <f>+SUM(E21,+I21)</f>
        <v>54505</v>
      </c>
      <c r="E21" s="87">
        <f>+SUM(G21+H21)</f>
        <v>6091</v>
      </c>
      <c r="F21" s="106">
        <f>IF(D21&gt;0,E21/D21*100,"-")</f>
        <v>11.175121548481791</v>
      </c>
      <c r="G21" s="87">
        <v>6091</v>
      </c>
      <c r="H21" s="87">
        <v>0</v>
      </c>
      <c r="I21" s="87">
        <f>+SUM(K21,+M21,O21+P21)</f>
        <v>48414</v>
      </c>
      <c r="J21" s="88">
        <f>IF(D21&gt;0,I21/D21*100,"-")</f>
        <v>88.824878451518202</v>
      </c>
      <c r="K21" s="87">
        <v>37367</v>
      </c>
      <c r="L21" s="88">
        <f>IF(D21&gt;0,K21/D21*100,"-")</f>
        <v>68.557013118062557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11047</v>
      </c>
      <c r="Q21" s="87">
        <v>24</v>
      </c>
      <c r="R21" s="87">
        <v>11023</v>
      </c>
      <c r="S21" s="87">
        <v>0</v>
      </c>
      <c r="T21" s="88">
        <f>IF(D21&gt;0,P21/D21*100,"-")</f>
        <v>20.267865333455646</v>
      </c>
      <c r="U21" s="87">
        <v>244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51</v>
      </c>
      <c r="B22" s="86" t="s">
        <v>290</v>
      </c>
      <c r="C22" s="85" t="s">
        <v>291</v>
      </c>
      <c r="D22" s="87">
        <f>+SUM(E22,+I22)</f>
        <v>15054</v>
      </c>
      <c r="E22" s="87">
        <f>+SUM(G22+H22)</f>
        <v>3464</v>
      </c>
      <c r="F22" s="106">
        <f>IF(D22&gt;0,E22/D22*100,"-")</f>
        <v>23.010495549355653</v>
      </c>
      <c r="G22" s="87">
        <v>3464</v>
      </c>
      <c r="H22" s="87">
        <v>0</v>
      </c>
      <c r="I22" s="87">
        <f>+SUM(K22,+M22,O22+P22)</f>
        <v>11590</v>
      </c>
      <c r="J22" s="88">
        <f>IF(D22&gt;0,I22/D22*100,"-")</f>
        <v>76.989504450644347</v>
      </c>
      <c r="K22" s="87">
        <v>7628</v>
      </c>
      <c r="L22" s="88">
        <f>IF(D22&gt;0,K22/D22*100,"-")</f>
        <v>50.670918028430975</v>
      </c>
      <c r="M22" s="87">
        <v>0</v>
      </c>
      <c r="N22" s="88">
        <f>IF(D22&gt;0,M22/D22*100,"-")</f>
        <v>0</v>
      </c>
      <c r="O22" s="87">
        <v>1218</v>
      </c>
      <c r="P22" s="87">
        <f>SUM(Q22:S22)</f>
        <v>2744</v>
      </c>
      <c r="Q22" s="87">
        <v>189</v>
      </c>
      <c r="R22" s="87">
        <v>2555</v>
      </c>
      <c r="S22" s="87">
        <v>0</v>
      </c>
      <c r="T22" s="88">
        <f>IF(D22&gt;0,P22/D22*100,"-")</f>
        <v>18.22771356450113</v>
      </c>
      <c r="U22" s="87">
        <v>52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51</v>
      </c>
      <c r="B23" s="86" t="s">
        <v>292</v>
      </c>
      <c r="C23" s="85" t="s">
        <v>293</v>
      </c>
      <c r="D23" s="87">
        <f>+SUM(E23,+I23)</f>
        <v>5319</v>
      </c>
      <c r="E23" s="87">
        <f>+SUM(G23+H23)</f>
        <v>2425</v>
      </c>
      <c r="F23" s="106">
        <f>IF(D23&gt;0,E23/D23*100,"-")</f>
        <v>45.591276555743562</v>
      </c>
      <c r="G23" s="87">
        <v>2077</v>
      </c>
      <c r="H23" s="87">
        <v>348</v>
      </c>
      <c r="I23" s="87">
        <f>+SUM(K23,+M23,O23+P23)</f>
        <v>2894</v>
      </c>
      <c r="J23" s="88">
        <f>IF(D23&gt;0,I23/D23*100,"-")</f>
        <v>54.408723444256438</v>
      </c>
      <c r="K23" s="87">
        <v>0</v>
      </c>
      <c r="L23" s="88">
        <f>IF(D23&gt;0,K23/D23*100,"-")</f>
        <v>0</v>
      </c>
      <c r="M23" s="87">
        <v>0</v>
      </c>
      <c r="N23" s="88">
        <f>IF(D23&gt;0,M23/D23*100,"-")</f>
        <v>0</v>
      </c>
      <c r="O23" s="87">
        <v>1331</v>
      </c>
      <c r="P23" s="87">
        <f>SUM(Q23:S23)</f>
        <v>1563</v>
      </c>
      <c r="Q23" s="87">
        <v>0</v>
      </c>
      <c r="R23" s="87">
        <v>1563</v>
      </c>
      <c r="S23" s="87">
        <v>0</v>
      </c>
      <c r="T23" s="88">
        <f>IF(D23&gt;0,P23/D23*100,"-")</f>
        <v>29.385222786238014</v>
      </c>
      <c r="U23" s="87">
        <v>32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51</v>
      </c>
      <c r="B24" s="86" t="s">
        <v>294</v>
      </c>
      <c r="C24" s="85" t="s">
        <v>295</v>
      </c>
      <c r="D24" s="87">
        <f>+SUM(E24,+I24)</f>
        <v>11653</v>
      </c>
      <c r="E24" s="87">
        <f>+SUM(G24+H24)</f>
        <v>4469</v>
      </c>
      <c r="F24" s="106">
        <f>IF(D24&gt;0,E24/D24*100,"-")</f>
        <v>38.350639320346694</v>
      </c>
      <c r="G24" s="87">
        <v>4469</v>
      </c>
      <c r="H24" s="87">
        <v>0</v>
      </c>
      <c r="I24" s="87">
        <f>+SUM(K24,+M24,O24+P24)</f>
        <v>7184</v>
      </c>
      <c r="J24" s="88">
        <f>IF(D24&gt;0,I24/D24*100,"-")</f>
        <v>61.649360679653306</v>
      </c>
      <c r="K24" s="87">
        <v>3922</v>
      </c>
      <c r="L24" s="88">
        <f>IF(D24&gt;0,K24/D24*100,"-")</f>
        <v>33.656569123830771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3262</v>
      </c>
      <c r="Q24" s="87">
        <v>35</v>
      </c>
      <c r="R24" s="87">
        <v>3227</v>
      </c>
      <c r="S24" s="87">
        <v>0</v>
      </c>
      <c r="T24" s="88">
        <f>IF(D24&gt;0,P24/D24*100,"-")</f>
        <v>27.992791555822532</v>
      </c>
      <c r="U24" s="87">
        <v>198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51</v>
      </c>
      <c r="B25" s="86" t="s">
        <v>296</v>
      </c>
      <c r="C25" s="85" t="s">
        <v>297</v>
      </c>
      <c r="D25" s="87">
        <f>+SUM(E25,+I25)</f>
        <v>32701</v>
      </c>
      <c r="E25" s="87">
        <f>+SUM(G25+H25)</f>
        <v>3003</v>
      </c>
      <c r="F25" s="106">
        <f>IF(D25&gt;0,E25/D25*100,"-")</f>
        <v>9.1832054065624913</v>
      </c>
      <c r="G25" s="87">
        <v>3003</v>
      </c>
      <c r="H25" s="87">
        <v>0</v>
      </c>
      <c r="I25" s="87">
        <f>+SUM(K25,+M25,O25+P25)</f>
        <v>29698</v>
      </c>
      <c r="J25" s="88">
        <f>IF(D25&gt;0,I25/D25*100,"-")</f>
        <v>90.816794593437507</v>
      </c>
      <c r="K25" s="87">
        <v>20179</v>
      </c>
      <c r="L25" s="88">
        <f>IF(D25&gt;0,K25/D25*100,"-")</f>
        <v>61.707593039968202</v>
      </c>
      <c r="M25" s="87">
        <v>0</v>
      </c>
      <c r="N25" s="88">
        <f>IF(D25&gt;0,M25/D25*100,"-")</f>
        <v>0</v>
      </c>
      <c r="O25" s="87">
        <v>4915</v>
      </c>
      <c r="P25" s="87">
        <f>SUM(Q25:S25)</f>
        <v>4604</v>
      </c>
      <c r="Q25" s="87">
        <v>37</v>
      </c>
      <c r="R25" s="87">
        <v>4567</v>
      </c>
      <c r="S25" s="87">
        <v>0</v>
      </c>
      <c r="T25" s="88">
        <f>IF(D25&gt;0,P25/D25*100,"-")</f>
        <v>14.079080150454114</v>
      </c>
      <c r="U25" s="87">
        <v>116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51</v>
      </c>
      <c r="B26" s="86" t="s">
        <v>298</v>
      </c>
      <c r="C26" s="85" t="s">
        <v>299</v>
      </c>
      <c r="D26" s="87">
        <f>+SUM(E26,+I26)</f>
        <v>26167</v>
      </c>
      <c r="E26" s="87">
        <f>+SUM(G26+H26)</f>
        <v>339</v>
      </c>
      <c r="F26" s="106">
        <f>IF(D26&gt;0,E26/D26*100,"-")</f>
        <v>1.2955248977720029</v>
      </c>
      <c r="G26" s="87">
        <v>339</v>
      </c>
      <c r="H26" s="87">
        <v>0</v>
      </c>
      <c r="I26" s="87">
        <f>+SUM(K26,+M26,O26+P26)</f>
        <v>25828</v>
      </c>
      <c r="J26" s="88">
        <f>IF(D26&gt;0,I26/D26*100,"-")</f>
        <v>98.704475102228002</v>
      </c>
      <c r="K26" s="87">
        <v>21758</v>
      </c>
      <c r="L26" s="88">
        <f>IF(D26&gt;0,K26/D26*100,"-")</f>
        <v>83.150533114227841</v>
      </c>
      <c r="M26" s="87">
        <v>0</v>
      </c>
      <c r="N26" s="88">
        <f>IF(D26&gt;0,M26/D26*100,"-")</f>
        <v>0</v>
      </c>
      <c r="O26" s="87">
        <v>3516</v>
      </c>
      <c r="P26" s="87">
        <f>SUM(Q26:S26)</f>
        <v>554</v>
      </c>
      <c r="Q26" s="87">
        <v>0</v>
      </c>
      <c r="R26" s="87">
        <v>554</v>
      </c>
      <c r="S26" s="87">
        <v>0</v>
      </c>
      <c r="T26" s="88">
        <f>IF(D26&gt;0,P26/D26*100,"-")</f>
        <v>2.1171704819046893</v>
      </c>
      <c r="U26" s="87">
        <v>105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51</v>
      </c>
      <c r="B27" s="86" t="s">
        <v>300</v>
      </c>
      <c r="C27" s="85" t="s">
        <v>301</v>
      </c>
      <c r="D27" s="87">
        <f>+SUM(E27,+I27)</f>
        <v>4712</v>
      </c>
      <c r="E27" s="87">
        <f>+SUM(G27+H27)</f>
        <v>745</v>
      </c>
      <c r="F27" s="106">
        <f>IF(D27&gt;0,E27/D27*100,"-")</f>
        <v>15.810696095076402</v>
      </c>
      <c r="G27" s="87">
        <v>745</v>
      </c>
      <c r="H27" s="87">
        <v>0</v>
      </c>
      <c r="I27" s="87">
        <f>+SUM(K27,+M27,O27+P27)</f>
        <v>3967</v>
      </c>
      <c r="J27" s="88">
        <f>IF(D27&gt;0,I27/D27*100,"-")</f>
        <v>84.189303904923591</v>
      </c>
      <c r="K27" s="87">
        <v>2831</v>
      </c>
      <c r="L27" s="88">
        <f>IF(D27&gt;0,K27/D27*100,"-")</f>
        <v>60.080645161290327</v>
      </c>
      <c r="M27" s="87">
        <v>0</v>
      </c>
      <c r="N27" s="88">
        <f>IF(D27&gt;0,M27/D27*100,"-")</f>
        <v>0</v>
      </c>
      <c r="O27" s="87">
        <v>262</v>
      </c>
      <c r="P27" s="87">
        <f>SUM(Q27:S27)</f>
        <v>874</v>
      </c>
      <c r="Q27" s="87">
        <v>82</v>
      </c>
      <c r="R27" s="87">
        <v>792</v>
      </c>
      <c r="S27" s="87">
        <v>0</v>
      </c>
      <c r="T27" s="88">
        <f>IF(D27&gt;0,P27/D27*100,"-")</f>
        <v>18.548387096774192</v>
      </c>
      <c r="U27" s="87">
        <v>42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51</v>
      </c>
      <c r="B28" s="86" t="s">
        <v>302</v>
      </c>
      <c r="C28" s="85" t="s">
        <v>303</v>
      </c>
      <c r="D28" s="87">
        <f>+SUM(E28,+I28)</f>
        <v>15114</v>
      </c>
      <c r="E28" s="87">
        <f>+SUM(G28+H28)</f>
        <v>1612</v>
      </c>
      <c r="F28" s="106">
        <f>IF(D28&gt;0,E28/D28*100,"-")</f>
        <v>10.66560804552071</v>
      </c>
      <c r="G28" s="87">
        <v>1612</v>
      </c>
      <c r="H28" s="87">
        <v>0</v>
      </c>
      <c r="I28" s="87">
        <f>+SUM(K28,+M28,O28+P28)</f>
        <v>13502</v>
      </c>
      <c r="J28" s="88">
        <f>IF(D28&gt;0,I28/D28*100,"-")</f>
        <v>89.334391954479287</v>
      </c>
      <c r="K28" s="87">
        <v>8492</v>
      </c>
      <c r="L28" s="88">
        <f>IF(D28&gt;0,K28/D28*100,"-")</f>
        <v>56.186317321688506</v>
      </c>
      <c r="M28" s="87">
        <v>0</v>
      </c>
      <c r="N28" s="88">
        <f>IF(D28&gt;0,M28/D28*100,"-")</f>
        <v>0</v>
      </c>
      <c r="O28" s="87">
        <v>4334</v>
      </c>
      <c r="P28" s="87">
        <f>SUM(Q28:S28)</f>
        <v>676</v>
      </c>
      <c r="Q28" s="87">
        <v>0</v>
      </c>
      <c r="R28" s="87">
        <v>676</v>
      </c>
      <c r="S28" s="87">
        <v>0</v>
      </c>
      <c r="T28" s="88">
        <f>IF(D28&gt;0,P28/D28*100,"-")</f>
        <v>4.4726743416699755</v>
      </c>
      <c r="U28" s="87">
        <v>262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51</v>
      </c>
      <c r="B29" s="86" t="s">
        <v>304</v>
      </c>
      <c r="C29" s="85" t="s">
        <v>305</v>
      </c>
      <c r="D29" s="87">
        <f>+SUM(E29,+I29)</f>
        <v>6760</v>
      </c>
      <c r="E29" s="87">
        <f>+SUM(G29+H29)</f>
        <v>2258</v>
      </c>
      <c r="F29" s="106">
        <f>IF(D29&gt;0,E29/D29*100,"-")</f>
        <v>33.402366863905328</v>
      </c>
      <c r="G29" s="87">
        <v>2258</v>
      </c>
      <c r="H29" s="87">
        <v>0</v>
      </c>
      <c r="I29" s="87">
        <f>+SUM(K29,+M29,O29+P29)</f>
        <v>4502</v>
      </c>
      <c r="J29" s="88">
        <f>IF(D29&gt;0,I29/D29*100,"-")</f>
        <v>66.597633136094672</v>
      </c>
      <c r="K29" s="87">
        <v>2379</v>
      </c>
      <c r="L29" s="88">
        <f>IF(D29&gt;0,K29/D29*100,"-")</f>
        <v>35.192307692307693</v>
      </c>
      <c r="M29" s="87">
        <v>0</v>
      </c>
      <c r="N29" s="88">
        <f>IF(D29&gt;0,M29/D29*100,"-")</f>
        <v>0</v>
      </c>
      <c r="O29" s="87">
        <v>569</v>
      </c>
      <c r="P29" s="87">
        <f>SUM(Q29:S29)</f>
        <v>1554</v>
      </c>
      <c r="Q29" s="87">
        <v>0</v>
      </c>
      <c r="R29" s="87">
        <v>1554</v>
      </c>
      <c r="S29" s="87">
        <v>0</v>
      </c>
      <c r="T29" s="88">
        <f>IF(D29&gt;0,P29/D29*100,"-")</f>
        <v>22.988165680473376</v>
      </c>
      <c r="U29" s="87">
        <v>51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51</v>
      </c>
      <c r="B30" s="86" t="s">
        <v>306</v>
      </c>
      <c r="C30" s="85" t="s">
        <v>307</v>
      </c>
      <c r="D30" s="87">
        <f>+SUM(E30,+I30)</f>
        <v>4675</v>
      </c>
      <c r="E30" s="87">
        <f>+SUM(G30+H30)</f>
        <v>1309</v>
      </c>
      <c r="F30" s="106">
        <f>IF(D30&gt;0,E30/D30*100,"-")</f>
        <v>28.000000000000004</v>
      </c>
      <c r="G30" s="87">
        <v>1249</v>
      </c>
      <c r="H30" s="87">
        <v>60</v>
      </c>
      <c r="I30" s="87">
        <f>+SUM(K30,+M30,O30+P30)</f>
        <v>3366</v>
      </c>
      <c r="J30" s="88">
        <f>IF(D30&gt;0,I30/D30*100,"-")</f>
        <v>72</v>
      </c>
      <c r="K30" s="87">
        <v>1522</v>
      </c>
      <c r="L30" s="88">
        <f>IF(D30&gt;0,K30/D30*100,"-")</f>
        <v>32.55614973262032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1844</v>
      </c>
      <c r="Q30" s="87">
        <v>98</v>
      </c>
      <c r="R30" s="87">
        <v>1746</v>
      </c>
      <c r="S30" s="87">
        <v>0</v>
      </c>
      <c r="T30" s="88">
        <f>IF(D30&gt;0,P30/D30*100,"-")</f>
        <v>39.443850267379673</v>
      </c>
      <c r="U30" s="87">
        <v>122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51</v>
      </c>
      <c r="B31" s="86" t="s">
        <v>308</v>
      </c>
      <c r="C31" s="85" t="s">
        <v>309</v>
      </c>
      <c r="D31" s="87">
        <f>+SUM(E31,+I31)</f>
        <v>10537</v>
      </c>
      <c r="E31" s="87">
        <f>+SUM(G31+H31)</f>
        <v>3439</v>
      </c>
      <c r="F31" s="106">
        <f>IF(D31&gt;0,E31/D31*100,"-")</f>
        <v>32.637373066337666</v>
      </c>
      <c r="G31" s="87">
        <v>3439</v>
      </c>
      <c r="H31" s="87">
        <v>0</v>
      </c>
      <c r="I31" s="87">
        <f>+SUM(K31,+M31,O31+P31)</f>
        <v>7098</v>
      </c>
      <c r="J31" s="88">
        <f>IF(D31&gt;0,I31/D31*100,"-")</f>
        <v>67.362626933662327</v>
      </c>
      <c r="K31" s="87">
        <v>4706</v>
      </c>
      <c r="L31" s="88">
        <f>IF(D31&gt;0,K31/D31*100,"-")</f>
        <v>44.661668406567337</v>
      </c>
      <c r="M31" s="87">
        <v>0</v>
      </c>
      <c r="N31" s="88">
        <f>IF(D31&gt;0,M31/D31*100,"-")</f>
        <v>0</v>
      </c>
      <c r="O31" s="87">
        <v>1233</v>
      </c>
      <c r="P31" s="87">
        <f>SUM(Q31:S31)</f>
        <v>1159</v>
      </c>
      <c r="Q31" s="87">
        <v>14</v>
      </c>
      <c r="R31" s="87">
        <v>1145</v>
      </c>
      <c r="S31" s="87">
        <v>0</v>
      </c>
      <c r="T31" s="88">
        <f>IF(D31&gt;0,P31/D31*100,"-")</f>
        <v>10.999335674290595</v>
      </c>
      <c r="U31" s="87">
        <v>79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51</v>
      </c>
      <c r="B32" s="86" t="s">
        <v>310</v>
      </c>
      <c r="C32" s="85" t="s">
        <v>311</v>
      </c>
      <c r="D32" s="87">
        <f>+SUM(E32,+I32)</f>
        <v>13930</v>
      </c>
      <c r="E32" s="87">
        <f>+SUM(G32+H32)</f>
        <v>5496</v>
      </c>
      <c r="F32" s="106">
        <f>IF(D32&gt;0,E32/D32*100,"-")</f>
        <v>39.454414931801871</v>
      </c>
      <c r="G32" s="87">
        <v>5496</v>
      </c>
      <c r="H32" s="87">
        <v>0</v>
      </c>
      <c r="I32" s="87">
        <f>+SUM(K32,+M32,O32+P32)</f>
        <v>8434</v>
      </c>
      <c r="J32" s="88">
        <f>IF(D32&gt;0,I32/D32*100,"-")</f>
        <v>60.545585068198136</v>
      </c>
      <c r="K32" s="87">
        <v>4533</v>
      </c>
      <c r="L32" s="88">
        <f>IF(D32&gt;0,K32/D32*100,"-")</f>
        <v>32.541277817659726</v>
      </c>
      <c r="M32" s="87">
        <v>0</v>
      </c>
      <c r="N32" s="88">
        <f>IF(D32&gt;0,M32/D32*100,"-")</f>
        <v>0</v>
      </c>
      <c r="O32" s="87">
        <v>1745</v>
      </c>
      <c r="P32" s="87">
        <f>SUM(Q32:S32)</f>
        <v>2156</v>
      </c>
      <c r="Q32" s="87">
        <v>0</v>
      </c>
      <c r="R32" s="87">
        <v>2156</v>
      </c>
      <c r="S32" s="87">
        <v>0</v>
      </c>
      <c r="T32" s="88">
        <f>IF(D32&gt;0,P32/D32*100,"-")</f>
        <v>15.477386934673367</v>
      </c>
      <c r="U32" s="87">
        <v>106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51</v>
      </c>
      <c r="B33" s="86" t="s">
        <v>312</v>
      </c>
      <c r="C33" s="85" t="s">
        <v>313</v>
      </c>
      <c r="D33" s="87">
        <f>+SUM(E33,+I33)</f>
        <v>7879</v>
      </c>
      <c r="E33" s="87">
        <f>+SUM(G33+H33)</f>
        <v>4034</v>
      </c>
      <c r="F33" s="106">
        <f>IF(D33&gt;0,E33/D33*100,"-")</f>
        <v>51.199390785632694</v>
      </c>
      <c r="G33" s="87">
        <v>4034</v>
      </c>
      <c r="H33" s="87">
        <v>0</v>
      </c>
      <c r="I33" s="87">
        <f>+SUM(K33,+M33,O33+P33)</f>
        <v>3845</v>
      </c>
      <c r="J33" s="88">
        <f>IF(D33&gt;0,I33/D33*100,"-")</f>
        <v>48.800609214367306</v>
      </c>
      <c r="K33" s="87">
        <v>1885</v>
      </c>
      <c r="L33" s="88">
        <f>IF(D33&gt;0,K33/D33*100,"-")</f>
        <v>23.924355882726232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1960</v>
      </c>
      <c r="Q33" s="87">
        <v>0</v>
      </c>
      <c r="R33" s="87">
        <v>1960</v>
      </c>
      <c r="S33" s="87">
        <v>0</v>
      </c>
      <c r="T33" s="88">
        <f>IF(D33&gt;0,P33/D33*100,"-")</f>
        <v>24.87625333164107</v>
      </c>
      <c r="U33" s="87">
        <v>73</v>
      </c>
      <c r="V33" s="85" t="s">
        <v>263</v>
      </c>
      <c r="W33" s="85"/>
      <c r="X33" s="85"/>
      <c r="Y33" s="85"/>
      <c r="Z33" s="85" t="s">
        <v>263</v>
      </c>
      <c r="AA33" s="85"/>
      <c r="AB33" s="85"/>
      <c r="AC33" s="85"/>
      <c r="AD33" s="184" t="s">
        <v>262</v>
      </c>
    </row>
    <row r="34" spans="1:30" ht="13.5" customHeight="1">
      <c r="A34" s="85" t="s">
        <v>51</v>
      </c>
      <c r="B34" s="86" t="s">
        <v>314</v>
      </c>
      <c r="C34" s="85" t="s">
        <v>315</v>
      </c>
      <c r="D34" s="87">
        <f>+SUM(E34,+I34)</f>
        <v>2899</v>
      </c>
      <c r="E34" s="87">
        <f>+SUM(G34+H34)</f>
        <v>1443</v>
      </c>
      <c r="F34" s="106">
        <f>IF(D34&gt;0,E34/D34*100,"-")</f>
        <v>49.775784753363226</v>
      </c>
      <c r="G34" s="87">
        <v>1443</v>
      </c>
      <c r="H34" s="87">
        <v>0</v>
      </c>
      <c r="I34" s="87">
        <f>+SUM(K34,+M34,O34+P34)</f>
        <v>1456</v>
      </c>
      <c r="J34" s="88">
        <f>IF(D34&gt;0,I34/D34*100,"-")</f>
        <v>50.224215246636774</v>
      </c>
      <c r="K34" s="87">
        <v>345</v>
      </c>
      <c r="L34" s="88">
        <f>IF(D34&gt;0,K34/D34*100,"-")</f>
        <v>11.900655398413246</v>
      </c>
      <c r="M34" s="87">
        <v>0</v>
      </c>
      <c r="N34" s="88">
        <f>IF(D34&gt;0,M34/D34*100,"-")</f>
        <v>0</v>
      </c>
      <c r="O34" s="87">
        <v>520</v>
      </c>
      <c r="P34" s="87">
        <f>SUM(Q34:S34)</f>
        <v>591</v>
      </c>
      <c r="Q34" s="87">
        <v>0</v>
      </c>
      <c r="R34" s="87">
        <v>591</v>
      </c>
      <c r="S34" s="87">
        <v>0</v>
      </c>
      <c r="T34" s="88">
        <f>IF(D34&gt;0,P34/D34*100,"-")</f>
        <v>20.386340117281819</v>
      </c>
      <c r="U34" s="87">
        <v>34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51</v>
      </c>
      <c r="B35" s="86" t="s">
        <v>316</v>
      </c>
      <c r="C35" s="85" t="s">
        <v>317</v>
      </c>
      <c r="D35" s="87">
        <f>+SUM(E35,+I35)</f>
        <v>2315</v>
      </c>
      <c r="E35" s="87">
        <f>+SUM(G35+H35)</f>
        <v>1247</v>
      </c>
      <c r="F35" s="106">
        <f>IF(D35&gt;0,E35/D35*100,"-")</f>
        <v>53.866090712742974</v>
      </c>
      <c r="G35" s="87">
        <v>1247</v>
      </c>
      <c r="H35" s="87">
        <v>0</v>
      </c>
      <c r="I35" s="87">
        <f>+SUM(K35,+M35,O35+P35)</f>
        <v>1068</v>
      </c>
      <c r="J35" s="88">
        <f>IF(D35&gt;0,I35/D35*100,"-")</f>
        <v>46.133909287257019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242</v>
      </c>
      <c r="P35" s="87">
        <f>SUM(Q35:S35)</f>
        <v>826</v>
      </c>
      <c r="Q35" s="87">
        <v>0</v>
      </c>
      <c r="R35" s="87">
        <v>826</v>
      </c>
      <c r="S35" s="87">
        <v>0</v>
      </c>
      <c r="T35" s="88">
        <f>IF(D35&gt;0,P35/D35*100,"-")</f>
        <v>35.680345572354213</v>
      </c>
      <c r="U35" s="87">
        <v>21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51</v>
      </c>
      <c r="B36" s="86" t="s">
        <v>318</v>
      </c>
      <c r="C36" s="85" t="s">
        <v>319</v>
      </c>
      <c r="D36" s="87">
        <f>+SUM(E36,+I36)</f>
        <v>7950</v>
      </c>
      <c r="E36" s="87">
        <f>+SUM(G36+H36)</f>
        <v>3575</v>
      </c>
      <c r="F36" s="106">
        <f>IF(D36&gt;0,E36/D36*100,"-")</f>
        <v>44.968553459119498</v>
      </c>
      <c r="G36" s="87">
        <v>3575</v>
      </c>
      <c r="H36" s="87">
        <v>0</v>
      </c>
      <c r="I36" s="87">
        <f>+SUM(K36,+M36,O36+P36)</f>
        <v>4375</v>
      </c>
      <c r="J36" s="88">
        <f>IF(D36&gt;0,I36/D36*100,"-")</f>
        <v>55.031446540880502</v>
      </c>
      <c r="K36" s="87">
        <v>2344</v>
      </c>
      <c r="L36" s="88">
        <f>IF(D36&gt;0,K36/D36*100,"-")</f>
        <v>29.484276729559749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2031</v>
      </c>
      <c r="Q36" s="87">
        <v>0</v>
      </c>
      <c r="R36" s="87">
        <v>2031</v>
      </c>
      <c r="S36" s="87">
        <v>0</v>
      </c>
      <c r="T36" s="88">
        <f>IF(D36&gt;0,P36/D36*100,"-")</f>
        <v>25.547169811320753</v>
      </c>
      <c r="U36" s="87">
        <v>80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51</v>
      </c>
      <c r="B37" s="86" t="s">
        <v>320</v>
      </c>
      <c r="C37" s="85" t="s">
        <v>321</v>
      </c>
      <c r="D37" s="87">
        <f>+SUM(E37,+I37)</f>
        <v>3908</v>
      </c>
      <c r="E37" s="87">
        <f>+SUM(G37+H37)</f>
        <v>991</v>
      </c>
      <c r="F37" s="106">
        <f>IF(D37&gt;0,E37/D37*100,"-")</f>
        <v>25.358239508700102</v>
      </c>
      <c r="G37" s="87">
        <v>991</v>
      </c>
      <c r="H37" s="87">
        <v>0</v>
      </c>
      <c r="I37" s="87">
        <f>+SUM(K37,+M37,O37+P37)</f>
        <v>2917</v>
      </c>
      <c r="J37" s="88">
        <f>IF(D37&gt;0,I37/D37*100,"-")</f>
        <v>74.641760491299905</v>
      </c>
      <c r="K37" s="87">
        <v>2060</v>
      </c>
      <c r="L37" s="88">
        <f>IF(D37&gt;0,K37/D37*100,"-")</f>
        <v>52.712384851586492</v>
      </c>
      <c r="M37" s="87">
        <v>0</v>
      </c>
      <c r="N37" s="88">
        <f>IF(D37&gt;0,M37/D37*100,"-")</f>
        <v>0</v>
      </c>
      <c r="O37" s="87">
        <v>514</v>
      </c>
      <c r="P37" s="87">
        <f>SUM(Q37:S37)</f>
        <v>343</v>
      </c>
      <c r="Q37" s="87">
        <v>0</v>
      </c>
      <c r="R37" s="87">
        <v>343</v>
      </c>
      <c r="S37" s="87">
        <v>0</v>
      </c>
      <c r="T37" s="88">
        <f>IF(D37&gt;0,P37/D37*100,"-")</f>
        <v>8.7768679631525064</v>
      </c>
      <c r="U37" s="87">
        <v>15</v>
      </c>
      <c r="V37" s="85" t="s">
        <v>263</v>
      </c>
      <c r="W37" s="85"/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51</v>
      </c>
      <c r="B38" s="86" t="s">
        <v>322</v>
      </c>
      <c r="C38" s="85" t="s">
        <v>323</v>
      </c>
      <c r="D38" s="87">
        <f>+SUM(E38,+I38)</f>
        <v>5038</v>
      </c>
      <c r="E38" s="87">
        <f>+SUM(G38+H38)</f>
        <v>1593</v>
      </c>
      <c r="F38" s="106">
        <f>IF(D38&gt;0,E38/D38*100,"-")</f>
        <v>31.619690353314805</v>
      </c>
      <c r="G38" s="87">
        <v>1593</v>
      </c>
      <c r="H38" s="87">
        <v>0</v>
      </c>
      <c r="I38" s="87">
        <f>+SUM(K38,+M38,O38+P38)</f>
        <v>3445</v>
      </c>
      <c r="J38" s="88">
        <f>IF(D38&gt;0,I38/D38*100,"-")</f>
        <v>68.380309646685191</v>
      </c>
      <c r="K38" s="87">
        <v>1789</v>
      </c>
      <c r="L38" s="88">
        <f>IF(D38&gt;0,K38/D38*100,"-")</f>
        <v>35.510123064708218</v>
      </c>
      <c r="M38" s="87">
        <v>0</v>
      </c>
      <c r="N38" s="88">
        <f>IF(D38&gt;0,M38/D38*100,"-")</f>
        <v>0</v>
      </c>
      <c r="O38" s="87">
        <v>284</v>
      </c>
      <c r="P38" s="87">
        <f>SUM(Q38:S38)</f>
        <v>1372</v>
      </c>
      <c r="Q38" s="87">
        <v>0</v>
      </c>
      <c r="R38" s="87">
        <v>1372</v>
      </c>
      <c r="S38" s="87">
        <v>0</v>
      </c>
      <c r="T38" s="88">
        <f>IF(D38&gt;0,P38/D38*100,"-")</f>
        <v>27.233028979753872</v>
      </c>
      <c r="U38" s="87">
        <v>60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51</v>
      </c>
      <c r="B39" s="86" t="s">
        <v>324</v>
      </c>
      <c r="C39" s="85" t="s">
        <v>325</v>
      </c>
      <c r="D39" s="87">
        <f>+SUM(E39,+I39)</f>
        <v>14803</v>
      </c>
      <c r="E39" s="87">
        <f>+SUM(G39+H39)</f>
        <v>6972</v>
      </c>
      <c r="F39" s="106">
        <f>IF(D39&gt;0,E39/D39*100,"-")</f>
        <v>47.098561102479223</v>
      </c>
      <c r="G39" s="87">
        <v>6972</v>
      </c>
      <c r="H39" s="87">
        <v>0</v>
      </c>
      <c r="I39" s="87">
        <f>+SUM(K39,+M39,O39+P39)</f>
        <v>7831</v>
      </c>
      <c r="J39" s="88">
        <f>IF(D39&gt;0,I39/D39*100,"-")</f>
        <v>52.901438897520769</v>
      </c>
      <c r="K39" s="87">
        <v>2663</v>
      </c>
      <c r="L39" s="88">
        <f>IF(D39&gt;0,K39/D39*100,"-")</f>
        <v>17.989596703370939</v>
      </c>
      <c r="M39" s="87">
        <v>0</v>
      </c>
      <c r="N39" s="88">
        <f>IF(D39&gt;0,M39/D39*100,"-")</f>
        <v>0</v>
      </c>
      <c r="O39" s="87">
        <v>625</v>
      </c>
      <c r="P39" s="87">
        <f>SUM(Q39:S39)</f>
        <v>4543</v>
      </c>
      <c r="Q39" s="87">
        <v>639</v>
      </c>
      <c r="R39" s="87">
        <v>3904</v>
      </c>
      <c r="S39" s="87">
        <v>0</v>
      </c>
      <c r="T39" s="88">
        <f>IF(D39&gt;0,P39/D39*100,"-")</f>
        <v>30.689725055731948</v>
      </c>
      <c r="U39" s="87">
        <v>83</v>
      </c>
      <c r="V39" s="85" t="s">
        <v>263</v>
      </c>
      <c r="W39" s="85"/>
      <c r="X39" s="85"/>
      <c r="Y39" s="85"/>
      <c r="Z39" s="85" t="s">
        <v>263</v>
      </c>
      <c r="AA39" s="85"/>
      <c r="AB39" s="85"/>
      <c r="AC39" s="85"/>
      <c r="AD39" s="184" t="s">
        <v>262</v>
      </c>
    </row>
    <row r="40" spans="1:30" ht="13.5" customHeight="1">
      <c r="A40" s="85" t="s">
        <v>51</v>
      </c>
      <c r="B40" s="86" t="s">
        <v>326</v>
      </c>
      <c r="C40" s="85" t="s">
        <v>327</v>
      </c>
      <c r="D40" s="87">
        <f>+SUM(E40,+I40)</f>
        <v>10692</v>
      </c>
      <c r="E40" s="87">
        <f>+SUM(G40+H40)</f>
        <v>5333</v>
      </c>
      <c r="F40" s="106">
        <f>IF(D40&gt;0,E40/D40*100,"-")</f>
        <v>49.878413767302654</v>
      </c>
      <c r="G40" s="87">
        <v>5333</v>
      </c>
      <c r="H40" s="87">
        <v>0</v>
      </c>
      <c r="I40" s="87">
        <f>+SUM(K40,+M40,O40+P40)</f>
        <v>5359</v>
      </c>
      <c r="J40" s="88">
        <f>IF(D40&gt;0,I40/D40*100,"-")</f>
        <v>50.121586232697346</v>
      </c>
      <c r="K40" s="87">
        <v>2690</v>
      </c>
      <c r="L40" s="88">
        <f>IF(D40&gt;0,K40/D40*100,"-")</f>
        <v>25.158997381219606</v>
      </c>
      <c r="M40" s="87">
        <v>0</v>
      </c>
      <c r="N40" s="88">
        <f>IF(D40&gt;0,M40/D40*100,"-")</f>
        <v>0</v>
      </c>
      <c r="O40" s="87">
        <v>913</v>
      </c>
      <c r="P40" s="87">
        <f>SUM(Q40:S40)</f>
        <v>1756</v>
      </c>
      <c r="Q40" s="87">
        <v>57</v>
      </c>
      <c r="R40" s="87">
        <v>1699</v>
      </c>
      <c r="S40" s="87">
        <v>0</v>
      </c>
      <c r="T40" s="88">
        <f>IF(D40&gt;0,P40/D40*100,"-")</f>
        <v>16.423494201271978</v>
      </c>
      <c r="U40" s="87">
        <v>171</v>
      </c>
      <c r="V40" s="85" t="s">
        <v>263</v>
      </c>
      <c r="W40" s="85"/>
      <c r="X40" s="85"/>
      <c r="Y40" s="85"/>
      <c r="Z40" s="85" t="s">
        <v>263</v>
      </c>
      <c r="AA40" s="85"/>
      <c r="AB40" s="85"/>
      <c r="AC40" s="85"/>
      <c r="AD40" s="184" t="s">
        <v>262</v>
      </c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0">
    <sortCondition ref="A8:A40"/>
    <sortCondition ref="B8:B40"/>
    <sortCondition ref="C8:C40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岩手県</v>
      </c>
      <c r="B7" s="90" t="str">
        <f>水洗化人口等!B7</f>
        <v>03000</v>
      </c>
      <c r="C7" s="89" t="s">
        <v>198</v>
      </c>
      <c r="D7" s="91">
        <f>SUM(E7,+H7,+K7)</f>
        <v>451923</v>
      </c>
      <c r="E7" s="91">
        <f>SUM(F7:G7)</f>
        <v>0</v>
      </c>
      <c r="F7" s="91">
        <f>SUM(F$8:F$207)</f>
        <v>0</v>
      </c>
      <c r="G7" s="91">
        <f>SUM(G$8:G$207)</f>
        <v>0</v>
      </c>
      <c r="H7" s="91">
        <f>SUM(I7:J7)</f>
        <v>147209</v>
      </c>
      <c r="I7" s="91">
        <f>SUM(I$8:I$207)</f>
        <v>131501</v>
      </c>
      <c r="J7" s="91">
        <f>SUM(J$8:J$207)</f>
        <v>15708</v>
      </c>
      <c r="K7" s="91">
        <f>SUM(L7:M7)</f>
        <v>304714</v>
      </c>
      <c r="L7" s="91">
        <f>SUM(L$8:L$207)</f>
        <v>158620</v>
      </c>
      <c r="M7" s="91">
        <f>SUM(M$8:M$207)</f>
        <v>146094</v>
      </c>
      <c r="N7" s="91">
        <f>SUM(O7,+V7,+AC7)</f>
        <v>452420</v>
      </c>
      <c r="O7" s="91">
        <f>SUM(P7:U7)</f>
        <v>290121</v>
      </c>
      <c r="P7" s="91">
        <f t="shared" ref="P7:U7" si="0">SUM(P$8:P$207)</f>
        <v>290121</v>
      </c>
      <c r="Q7" s="91">
        <f t="shared" si="0"/>
        <v>0</v>
      </c>
      <c r="R7" s="91">
        <f t="shared" si="0"/>
        <v>0</v>
      </c>
      <c r="S7" s="91">
        <f t="shared" si="0"/>
        <v>0</v>
      </c>
      <c r="T7" s="91">
        <f t="shared" si="0"/>
        <v>0</v>
      </c>
      <c r="U7" s="91">
        <f t="shared" si="0"/>
        <v>0</v>
      </c>
      <c r="V7" s="91">
        <f>SUM(W7:AB7)</f>
        <v>161802</v>
      </c>
      <c r="W7" s="91">
        <f t="shared" ref="W7:AB7" si="1">SUM(W$8:W$207)</f>
        <v>161802</v>
      </c>
      <c r="X7" s="91">
        <f t="shared" si="1"/>
        <v>0</v>
      </c>
      <c r="Y7" s="91">
        <f t="shared" si="1"/>
        <v>0</v>
      </c>
      <c r="Z7" s="91">
        <f t="shared" si="1"/>
        <v>0</v>
      </c>
      <c r="AA7" s="91">
        <f t="shared" si="1"/>
        <v>0</v>
      </c>
      <c r="AB7" s="91">
        <f t="shared" si="1"/>
        <v>0</v>
      </c>
      <c r="AC7" s="91">
        <f>SUM(AD7:AE7)</f>
        <v>497</v>
      </c>
      <c r="AD7" s="91">
        <f>SUM(AD$8:AD$207)</f>
        <v>497</v>
      </c>
      <c r="AE7" s="91">
        <f>SUM(AE$8:AE$207)</f>
        <v>0</v>
      </c>
      <c r="AF7" s="91">
        <f>SUM(AG7:AI7)</f>
        <v>9925</v>
      </c>
      <c r="AG7" s="91">
        <f>SUM(AG$8:AG$207)</f>
        <v>9925</v>
      </c>
      <c r="AH7" s="91">
        <f>SUM(AH$8:AH$207)</f>
        <v>0</v>
      </c>
      <c r="AI7" s="91">
        <f>SUM(AI$8:AI$207)</f>
        <v>0</v>
      </c>
      <c r="AJ7" s="91">
        <f>SUM(AK7:AS7)</f>
        <v>10194</v>
      </c>
      <c r="AK7" s="91">
        <f t="shared" ref="AK7:AS7" si="2">SUM(AK$8:AK$207)</f>
        <v>0</v>
      </c>
      <c r="AL7" s="91">
        <f t="shared" si="2"/>
        <v>339</v>
      </c>
      <c r="AM7" s="91">
        <f t="shared" si="2"/>
        <v>3570</v>
      </c>
      <c r="AN7" s="91">
        <f t="shared" si="2"/>
        <v>2922</v>
      </c>
      <c r="AO7" s="91">
        <f t="shared" si="2"/>
        <v>0</v>
      </c>
      <c r="AP7" s="91">
        <f t="shared" si="2"/>
        <v>0</v>
      </c>
      <c r="AQ7" s="91">
        <f t="shared" si="2"/>
        <v>10</v>
      </c>
      <c r="AR7" s="91">
        <f t="shared" si="2"/>
        <v>51</v>
      </c>
      <c r="AS7" s="91">
        <f t="shared" si="2"/>
        <v>3302</v>
      </c>
      <c r="AT7" s="91">
        <f>SUM(AU7:AY7)</f>
        <v>359</v>
      </c>
      <c r="AU7" s="91">
        <f>SUM(AU$8:AU$207)</f>
        <v>70</v>
      </c>
      <c r="AV7" s="91">
        <f>SUM(AV$8:AV$207)</f>
        <v>0</v>
      </c>
      <c r="AW7" s="91">
        <f>SUM(AW$8:AW$207)</f>
        <v>289</v>
      </c>
      <c r="AX7" s="91">
        <f>SUM(AX$8:AX$207)</f>
        <v>0</v>
      </c>
      <c r="AY7" s="91">
        <f>SUM(AY$8:AY$207)</f>
        <v>0</v>
      </c>
      <c r="AZ7" s="91">
        <f>SUM(BA7:BC7)</f>
        <v>1178</v>
      </c>
      <c r="BA7" s="91">
        <f>SUM(BA$8:BA$207)</f>
        <v>1178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51</v>
      </c>
      <c r="B8" s="96" t="s">
        <v>260</v>
      </c>
      <c r="C8" s="85" t="s">
        <v>261</v>
      </c>
      <c r="D8" s="87">
        <f>SUM(E8,+H8,+K8)</f>
        <v>22518</v>
      </c>
      <c r="E8" s="87">
        <f>SUM(F8:G8)</f>
        <v>0</v>
      </c>
      <c r="F8" s="87">
        <v>0</v>
      </c>
      <c r="G8" s="87">
        <v>0</v>
      </c>
      <c r="H8" s="87">
        <f>SUM(I8:J8)</f>
        <v>5369</v>
      </c>
      <c r="I8" s="87">
        <v>3516</v>
      </c>
      <c r="J8" s="87">
        <v>1853</v>
      </c>
      <c r="K8" s="87">
        <f>SUM(L8:M8)</f>
        <v>17149</v>
      </c>
      <c r="L8" s="87">
        <v>10536</v>
      </c>
      <c r="M8" s="87">
        <v>6613</v>
      </c>
      <c r="N8" s="87">
        <f>SUM(O8,+V8,+AC8)</f>
        <v>22518</v>
      </c>
      <c r="O8" s="87">
        <f>SUM(P8:U8)</f>
        <v>14052</v>
      </c>
      <c r="P8" s="87">
        <v>14052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8466</v>
      </c>
      <c r="W8" s="87">
        <v>8466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13</v>
      </c>
      <c r="AG8" s="87">
        <v>13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13</v>
      </c>
      <c r="AU8" s="87">
        <v>13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140</v>
      </c>
      <c r="BA8" s="87">
        <v>140</v>
      </c>
      <c r="BB8" s="87">
        <v>0</v>
      </c>
      <c r="BC8" s="87">
        <v>0</v>
      </c>
    </row>
    <row r="9" spans="1:55" ht="13.5" customHeight="1">
      <c r="A9" s="98" t="s">
        <v>51</v>
      </c>
      <c r="B9" s="96" t="s">
        <v>264</v>
      </c>
      <c r="C9" s="85" t="s">
        <v>265</v>
      </c>
      <c r="D9" s="87">
        <f>SUM(E9,+H9,+K9)</f>
        <v>22152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22152</v>
      </c>
      <c r="L9" s="87">
        <v>15914</v>
      </c>
      <c r="M9" s="87">
        <v>6238</v>
      </c>
      <c r="N9" s="87">
        <f>SUM(O9,+V9,+AC9)</f>
        <v>22152</v>
      </c>
      <c r="O9" s="87">
        <f>SUM(P9:U9)</f>
        <v>15914</v>
      </c>
      <c r="P9" s="87">
        <v>15914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6238</v>
      </c>
      <c r="W9" s="87">
        <v>6238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679</v>
      </c>
      <c r="AG9" s="87">
        <v>679</v>
      </c>
      <c r="AH9" s="87">
        <v>0</v>
      </c>
      <c r="AI9" s="87">
        <v>0</v>
      </c>
      <c r="AJ9" s="87">
        <f>SUM(AK9:AS9)</f>
        <v>679</v>
      </c>
      <c r="AK9" s="87">
        <v>0</v>
      </c>
      <c r="AL9" s="87">
        <v>0</v>
      </c>
      <c r="AM9" s="87">
        <v>648</v>
      </c>
      <c r="AN9" s="87">
        <v>0</v>
      </c>
      <c r="AO9" s="87">
        <v>0</v>
      </c>
      <c r="AP9" s="87">
        <v>0</v>
      </c>
      <c r="AQ9" s="87">
        <v>0</v>
      </c>
      <c r="AR9" s="87">
        <v>31</v>
      </c>
      <c r="AS9" s="87">
        <v>0</v>
      </c>
      <c r="AT9" s="87">
        <f>SUM(AU9:AY9)</f>
        <v>57</v>
      </c>
      <c r="AU9" s="87">
        <v>0</v>
      </c>
      <c r="AV9" s="87">
        <v>0</v>
      </c>
      <c r="AW9" s="87">
        <v>57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51</v>
      </c>
      <c r="B10" s="96" t="s">
        <v>266</v>
      </c>
      <c r="C10" s="85" t="s">
        <v>267</v>
      </c>
      <c r="D10" s="87">
        <f>SUM(E10,+H10,+K10)</f>
        <v>24639</v>
      </c>
      <c r="E10" s="87">
        <f>SUM(F10:G10)</f>
        <v>0</v>
      </c>
      <c r="F10" s="87">
        <v>0</v>
      </c>
      <c r="G10" s="87">
        <v>0</v>
      </c>
      <c r="H10" s="87">
        <f>SUM(I10:J10)</f>
        <v>14594</v>
      </c>
      <c r="I10" s="87">
        <v>14594</v>
      </c>
      <c r="J10" s="87">
        <v>0</v>
      </c>
      <c r="K10" s="87">
        <f>SUM(L10:M10)</f>
        <v>10045</v>
      </c>
      <c r="L10" s="87">
        <v>0</v>
      </c>
      <c r="M10" s="87">
        <v>10045</v>
      </c>
      <c r="N10" s="87">
        <f>SUM(O10,+V10,+AC10)</f>
        <v>24763</v>
      </c>
      <c r="O10" s="87">
        <f>SUM(P10:U10)</f>
        <v>14594</v>
      </c>
      <c r="P10" s="87">
        <v>14594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10045</v>
      </c>
      <c r="W10" s="87">
        <v>10045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124</v>
      </c>
      <c r="AD10" s="87">
        <v>124</v>
      </c>
      <c r="AE10" s="87">
        <v>0</v>
      </c>
      <c r="AF10" s="87">
        <f>SUM(AG10:AI10)</f>
        <v>697</v>
      </c>
      <c r="AG10" s="87">
        <v>697</v>
      </c>
      <c r="AH10" s="87">
        <v>0</v>
      </c>
      <c r="AI10" s="87">
        <v>0</v>
      </c>
      <c r="AJ10" s="87">
        <f>SUM(AK10:AS10)</f>
        <v>697</v>
      </c>
      <c r="AK10" s="87">
        <v>0</v>
      </c>
      <c r="AL10" s="87">
        <v>0</v>
      </c>
      <c r="AM10" s="87">
        <v>14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683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51</v>
      </c>
      <c r="B11" s="96" t="s">
        <v>268</v>
      </c>
      <c r="C11" s="85" t="s">
        <v>269</v>
      </c>
      <c r="D11" s="87">
        <f>SUM(E11,+H11,+K11)</f>
        <v>34700</v>
      </c>
      <c r="E11" s="87">
        <f>SUM(F11:G11)</f>
        <v>0</v>
      </c>
      <c r="F11" s="87">
        <v>0</v>
      </c>
      <c r="G11" s="87">
        <v>0</v>
      </c>
      <c r="H11" s="87">
        <f>SUM(I11:J11)</f>
        <v>15148</v>
      </c>
      <c r="I11" s="87">
        <v>15148</v>
      </c>
      <c r="J11" s="87">
        <v>0</v>
      </c>
      <c r="K11" s="87">
        <f>SUM(L11:M11)</f>
        <v>19552</v>
      </c>
      <c r="L11" s="87">
        <v>0</v>
      </c>
      <c r="M11" s="87">
        <v>19552</v>
      </c>
      <c r="N11" s="87">
        <f>SUM(O11,+V11,+AC11)</f>
        <v>34700</v>
      </c>
      <c r="O11" s="87">
        <f>SUM(P11:U11)</f>
        <v>15148</v>
      </c>
      <c r="P11" s="87">
        <v>15148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19552</v>
      </c>
      <c r="W11" s="87">
        <v>19552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904</v>
      </c>
      <c r="AG11" s="87">
        <v>904</v>
      </c>
      <c r="AH11" s="87">
        <v>0</v>
      </c>
      <c r="AI11" s="87">
        <v>0</v>
      </c>
      <c r="AJ11" s="87">
        <f>SUM(AK11:AS11)</f>
        <v>904</v>
      </c>
      <c r="AK11" s="87">
        <v>0</v>
      </c>
      <c r="AL11" s="87">
        <v>0</v>
      </c>
      <c r="AM11" s="87">
        <v>21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883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51</v>
      </c>
      <c r="B12" s="96" t="s">
        <v>270</v>
      </c>
      <c r="C12" s="85" t="s">
        <v>271</v>
      </c>
      <c r="D12" s="87">
        <f>SUM(E12,+H12,+K12)</f>
        <v>26835</v>
      </c>
      <c r="E12" s="87">
        <f>SUM(F12:G12)</f>
        <v>0</v>
      </c>
      <c r="F12" s="87">
        <v>0</v>
      </c>
      <c r="G12" s="87">
        <v>0</v>
      </c>
      <c r="H12" s="87">
        <f>SUM(I12:J12)</f>
        <v>15190</v>
      </c>
      <c r="I12" s="87">
        <v>15190</v>
      </c>
      <c r="J12" s="87">
        <v>0</v>
      </c>
      <c r="K12" s="87">
        <f>SUM(L12:M12)</f>
        <v>11645</v>
      </c>
      <c r="L12" s="87">
        <v>0</v>
      </c>
      <c r="M12" s="87">
        <v>11645</v>
      </c>
      <c r="N12" s="87">
        <f>SUM(O12,+V12,+AC12)</f>
        <v>26835</v>
      </c>
      <c r="O12" s="87">
        <f>SUM(P12:U12)</f>
        <v>15190</v>
      </c>
      <c r="P12" s="87">
        <v>15190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11645</v>
      </c>
      <c r="W12" s="87">
        <v>11645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703</v>
      </c>
      <c r="AG12" s="87">
        <v>703</v>
      </c>
      <c r="AH12" s="87">
        <v>0</v>
      </c>
      <c r="AI12" s="87">
        <v>0</v>
      </c>
      <c r="AJ12" s="87">
        <f>SUM(AK12:AS12)</f>
        <v>703</v>
      </c>
      <c r="AK12" s="87">
        <v>0</v>
      </c>
      <c r="AL12" s="87">
        <v>0</v>
      </c>
      <c r="AM12" s="87">
        <v>19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684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51</v>
      </c>
      <c r="B13" s="96" t="s">
        <v>272</v>
      </c>
      <c r="C13" s="85" t="s">
        <v>273</v>
      </c>
      <c r="D13" s="87">
        <f>SUM(E13,+H13,+K13)</f>
        <v>22320</v>
      </c>
      <c r="E13" s="87">
        <f>SUM(F13:G13)</f>
        <v>0</v>
      </c>
      <c r="F13" s="87">
        <v>0</v>
      </c>
      <c r="G13" s="87">
        <v>0</v>
      </c>
      <c r="H13" s="87">
        <f>SUM(I13:J13)</f>
        <v>17561</v>
      </c>
      <c r="I13" s="87">
        <v>17561</v>
      </c>
      <c r="J13" s="87">
        <v>0</v>
      </c>
      <c r="K13" s="87">
        <f>SUM(L13:M13)</f>
        <v>4759</v>
      </c>
      <c r="L13" s="87">
        <v>0</v>
      </c>
      <c r="M13" s="87">
        <v>4759</v>
      </c>
      <c r="N13" s="87">
        <f>SUM(O13,+V13,+AC13)</f>
        <v>22320</v>
      </c>
      <c r="O13" s="87">
        <f>SUM(P13:U13)</f>
        <v>17561</v>
      </c>
      <c r="P13" s="87">
        <v>17561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4759</v>
      </c>
      <c r="W13" s="87">
        <v>4759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32</v>
      </c>
      <c r="AG13" s="87">
        <v>32</v>
      </c>
      <c r="AH13" s="87">
        <v>0</v>
      </c>
      <c r="AI13" s="87">
        <v>0</v>
      </c>
      <c r="AJ13" s="87">
        <f>SUM(AK13:AS13)</f>
        <v>171</v>
      </c>
      <c r="AK13" s="87">
        <v>0</v>
      </c>
      <c r="AL13" s="87">
        <v>139</v>
      </c>
      <c r="AM13" s="87">
        <v>32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139</v>
      </c>
      <c r="BA13" s="87">
        <v>139</v>
      </c>
      <c r="BB13" s="87">
        <v>0</v>
      </c>
      <c r="BC13" s="87">
        <v>0</v>
      </c>
    </row>
    <row r="14" spans="1:55" ht="13.5" customHeight="1">
      <c r="A14" s="98" t="s">
        <v>51</v>
      </c>
      <c r="B14" s="96" t="s">
        <v>274</v>
      </c>
      <c r="C14" s="85" t="s">
        <v>275</v>
      </c>
      <c r="D14" s="87">
        <f>SUM(E14,+H14,+K14)</f>
        <v>15988</v>
      </c>
      <c r="E14" s="87">
        <f>SUM(F14:G14)</f>
        <v>0</v>
      </c>
      <c r="F14" s="87">
        <v>0</v>
      </c>
      <c r="G14" s="87">
        <v>0</v>
      </c>
      <c r="H14" s="87">
        <f>SUM(I14:J14)</f>
        <v>15988</v>
      </c>
      <c r="I14" s="87">
        <v>12244</v>
      </c>
      <c r="J14" s="87">
        <v>3744</v>
      </c>
      <c r="K14" s="87">
        <f>SUM(L14:M14)</f>
        <v>0</v>
      </c>
      <c r="L14" s="87">
        <v>0</v>
      </c>
      <c r="M14" s="87">
        <v>0</v>
      </c>
      <c r="N14" s="87">
        <f>SUM(O14,+V14,+AC14)</f>
        <v>15988</v>
      </c>
      <c r="O14" s="87">
        <f>SUM(P14:U14)</f>
        <v>12244</v>
      </c>
      <c r="P14" s="87">
        <v>12244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3744</v>
      </c>
      <c r="W14" s="87">
        <v>3744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449</v>
      </c>
      <c r="AG14" s="87">
        <v>449</v>
      </c>
      <c r="AH14" s="87">
        <v>0</v>
      </c>
      <c r="AI14" s="87">
        <v>0</v>
      </c>
      <c r="AJ14" s="87">
        <f>SUM(AK14:AS14)</f>
        <v>449</v>
      </c>
      <c r="AK14" s="87">
        <v>0</v>
      </c>
      <c r="AL14" s="87">
        <v>0</v>
      </c>
      <c r="AM14" s="87">
        <v>46</v>
      </c>
      <c r="AN14" s="87">
        <v>334</v>
      </c>
      <c r="AO14" s="87">
        <v>0</v>
      </c>
      <c r="AP14" s="87">
        <v>0</v>
      </c>
      <c r="AQ14" s="87">
        <v>10</v>
      </c>
      <c r="AR14" s="87">
        <v>0</v>
      </c>
      <c r="AS14" s="87">
        <v>59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51</v>
      </c>
      <c r="B15" s="96" t="s">
        <v>276</v>
      </c>
      <c r="C15" s="85" t="s">
        <v>277</v>
      </c>
      <c r="D15" s="87">
        <f>SUM(E15,+H15,+K15)</f>
        <v>64123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64123</v>
      </c>
      <c r="L15" s="87">
        <v>50190</v>
      </c>
      <c r="M15" s="87">
        <v>13933</v>
      </c>
      <c r="N15" s="87">
        <f>SUM(O15,+V15,+AC15)</f>
        <v>64123</v>
      </c>
      <c r="O15" s="87">
        <f>SUM(P15:U15)</f>
        <v>50190</v>
      </c>
      <c r="P15" s="87">
        <v>50190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13933</v>
      </c>
      <c r="W15" s="87">
        <v>13933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2969</v>
      </c>
      <c r="AG15" s="87">
        <v>2969</v>
      </c>
      <c r="AH15" s="87">
        <v>0</v>
      </c>
      <c r="AI15" s="87">
        <v>0</v>
      </c>
      <c r="AJ15" s="87">
        <f>SUM(AK15:AS15)</f>
        <v>2969</v>
      </c>
      <c r="AK15" s="87">
        <v>0</v>
      </c>
      <c r="AL15" s="87">
        <v>0</v>
      </c>
      <c r="AM15" s="87">
        <v>53</v>
      </c>
      <c r="AN15" s="87">
        <v>2398</v>
      </c>
      <c r="AO15" s="87">
        <v>0</v>
      </c>
      <c r="AP15" s="87">
        <v>0</v>
      </c>
      <c r="AQ15" s="87">
        <v>0</v>
      </c>
      <c r="AR15" s="87">
        <v>0</v>
      </c>
      <c r="AS15" s="87">
        <v>518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51</v>
      </c>
      <c r="B16" s="96" t="s">
        <v>278</v>
      </c>
      <c r="C16" s="85" t="s">
        <v>279</v>
      </c>
      <c r="D16" s="87">
        <f>SUM(E16,+H16,+K16)</f>
        <v>12228</v>
      </c>
      <c r="E16" s="87">
        <f>SUM(F16:G16)</f>
        <v>0</v>
      </c>
      <c r="F16" s="87">
        <v>0</v>
      </c>
      <c r="G16" s="87">
        <v>0</v>
      </c>
      <c r="H16" s="87">
        <f>SUM(I16:J16)</f>
        <v>5062</v>
      </c>
      <c r="I16" s="87">
        <v>5062</v>
      </c>
      <c r="J16" s="87">
        <v>0</v>
      </c>
      <c r="K16" s="87">
        <f>SUM(L16:M16)</f>
        <v>7166</v>
      </c>
      <c r="L16" s="87">
        <v>0</v>
      </c>
      <c r="M16" s="87">
        <v>7166</v>
      </c>
      <c r="N16" s="87">
        <f>SUM(O16,+V16,+AC16)</f>
        <v>12228</v>
      </c>
      <c r="O16" s="87">
        <f>SUM(P16:U16)</f>
        <v>5062</v>
      </c>
      <c r="P16" s="87">
        <v>5062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7166</v>
      </c>
      <c r="W16" s="87">
        <v>7166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346</v>
      </c>
      <c r="AG16" s="87">
        <v>346</v>
      </c>
      <c r="AH16" s="87">
        <v>0</v>
      </c>
      <c r="AI16" s="87">
        <v>0</v>
      </c>
      <c r="AJ16" s="87">
        <f>SUM(AK16:AS16)</f>
        <v>346</v>
      </c>
      <c r="AK16" s="87">
        <v>0</v>
      </c>
      <c r="AL16" s="87">
        <v>0</v>
      </c>
      <c r="AM16" s="87">
        <v>7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339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51</v>
      </c>
      <c r="B17" s="96" t="s">
        <v>280</v>
      </c>
      <c r="C17" s="85" t="s">
        <v>281</v>
      </c>
      <c r="D17" s="87">
        <f>SUM(E17,+H17,+K17)</f>
        <v>11480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11480</v>
      </c>
      <c r="L17" s="87">
        <v>7813</v>
      </c>
      <c r="M17" s="87">
        <v>3667</v>
      </c>
      <c r="N17" s="87">
        <f>SUM(O17,+V17,+AC17)</f>
        <v>11480</v>
      </c>
      <c r="O17" s="87">
        <f>SUM(P17:U17)</f>
        <v>7813</v>
      </c>
      <c r="P17" s="87">
        <v>7813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3667</v>
      </c>
      <c r="W17" s="87">
        <v>3667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10</v>
      </c>
      <c r="AG17" s="87">
        <v>10</v>
      </c>
      <c r="AH17" s="87">
        <v>0</v>
      </c>
      <c r="AI17" s="87">
        <v>0</v>
      </c>
      <c r="AJ17" s="87">
        <f>SUM(AK17:AS17)</f>
        <v>50</v>
      </c>
      <c r="AK17" s="87">
        <v>0</v>
      </c>
      <c r="AL17" s="87">
        <v>40</v>
      </c>
      <c r="AM17" s="87">
        <v>10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40</v>
      </c>
      <c r="BA17" s="87">
        <v>40</v>
      </c>
      <c r="BB17" s="87">
        <v>0</v>
      </c>
      <c r="BC17" s="87">
        <v>0</v>
      </c>
    </row>
    <row r="18" spans="1:55" ht="13.5" customHeight="1">
      <c r="A18" s="98" t="s">
        <v>51</v>
      </c>
      <c r="B18" s="96" t="s">
        <v>282</v>
      </c>
      <c r="C18" s="85" t="s">
        <v>283</v>
      </c>
      <c r="D18" s="87">
        <f>SUM(E18,+H18,+K18)</f>
        <v>15292</v>
      </c>
      <c r="E18" s="87">
        <f>SUM(F18:G18)</f>
        <v>0</v>
      </c>
      <c r="F18" s="87">
        <v>0</v>
      </c>
      <c r="G18" s="87">
        <v>0</v>
      </c>
      <c r="H18" s="87">
        <f>SUM(I18:J18)</f>
        <v>12088</v>
      </c>
      <c r="I18" s="87">
        <v>12088</v>
      </c>
      <c r="J18" s="87">
        <v>0</v>
      </c>
      <c r="K18" s="87">
        <f>SUM(L18:M18)</f>
        <v>3204</v>
      </c>
      <c r="L18" s="87">
        <v>0</v>
      </c>
      <c r="M18" s="87">
        <v>3204</v>
      </c>
      <c r="N18" s="87">
        <f>SUM(O18,+V18,+AC18)</f>
        <v>15292</v>
      </c>
      <c r="O18" s="87">
        <f>SUM(P18:U18)</f>
        <v>12088</v>
      </c>
      <c r="P18" s="87">
        <v>12088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3204</v>
      </c>
      <c r="W18" s="87">
        <v>3204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700</v>
      </c>
      <c r="AG18" s="87">
        <v>700</v>
      </c>
      <c r="AH18" s="87">
        <v>0</v>
      </c>
      <c r="AI18" s="87">
        <v>0</v>
      </c>
      <c r="AJ18" s="87">
        <f>SUM(AK18:AS18)</f>
        <v>700</v>
      </c>
      <c r="AK18" s="87">
        <v>0</v>
      </c>
      <c r="AL18" s="87">
        <v>0</v>
      </c>
      <c r="AM18" s="87">
        <v>700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53</v>
      </c>
      <c r="AU18" s="87">
        <v>0</v>
      </c>
      <c r="AV18" s="87">
        <v>0</v>
      </c>
      <c r="AW18" s="87">
        <v>53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51</v>
      </c>
      <c r="B19" s="96" t="s">
        <v>284</v>
      </c>
      <c r="C19" s="85" t="s">
        <v>285</v>
      </c>
      <c r="D19" s="87">
        <f>SUM(E19,+H19,+K19)</f>
        <v>14220</v>
      </c>
      <c r="E19" s="87">
        <f>SUM(F19:G19)</f>
        <v>0</v>
      </c>
      <c r="F19" s="87">
        <v>0</v>
      </c>
      <c r="G19" s="87">
        <v>0</v>
      </c>
      <c r="H19" s="87">
        <f>SUM(I19:J19)</f>
        <v>14220</v>
      </c>
      <c r="I19" s="87">
        <v>7882</v>
      </c>
      <c r="J19" s="87">
        <v>6338</v>
      </c>
      <c r="K19" s="87">
        <f>SUM(L19:M19)</f>
        <v>0</v>
      </c>
      <c r="L19" s="87">
        <v>0</v>
      </c>
      <c r="M19" s="87">
        <v>0</v>
      </c>
      <c r="N19" s="87">
        <f>SUM(O19,+V19,+AC19)</f>
        <v>14220</v>
      </c>
      <c r="O19" s="87">
        <f>SUM(P19:U19)</f>
        <v>7882</v>
      </c>
      <c r="P19" s="87">
        <v>7882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6338</v>
      </c>
      <c r="W19" s="87">
        <v>6338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34</v>
      </c>
      <c r="AG19" s="87">
        <v>34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34</v>
      </c>
      <c r="AU19" s="87">
        <v>34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51</v>
      </c>
      <c r="B20" s="96" t="s">
        <v>286</v>
      </c>
      <c r="C20" s="85" t="s">
        <v>287</v>
      </c>
      <c r="D20" s="87">
        <f>SUM(E20,+H20,+K20)</f>
        <v>61576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61576</v>
      </c>
      <c r="L20" s="87">
        <v>36556</v>
      </c>
      <c r="M20" s="87">
        <v>25020</v>
      </c>
      <c r="N20" s="87">
        <f>SUM(O20,+V20,+AC20)</f>
        <v>61576</v>
      </c>
      <c r="O20" s="87">
        <f>SUM(P20:U20)</f>
        <v>36556</v>
      </c>
      <c r="P20" s="87">
        <v>36556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25020</v>
      </c>
      <c r="W20" s="87">
        <v>25020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871</v>
      </c>
      <c r="AG20" s="87">
        <v>871</v>
      </c>
      <c r="AH20" s="87">
        <v>0</v>
      </c>
      <c r="AI20" s="87">
        <v>0</v>
      </c>
      <c r="AJ20" s="87">
        <f>SUM(AK20:AS20)</f>
        <v>950</v>
      </c>
      <c r="AK20" s="87">
        <v>0</v>
      </c>
      <c r="AL20" s="87">
        <v>79</v>
      </c>
      <c r="AM20" s="87">
        <v>871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116</v>
      </c>
      <c r="AU20" s="87">
        <v>0</v>
      </c>
      <c r="AV20" s="87">
        <v>0</v>
      </c>
      <c r="AW20" s="87">
        <v>116</v>
      </c>
      <c r="AX20" s="87">
        <v>0</v>
      </c>
      <c r="AY20" s="87">
        <v>0</v>
      </c>
      <c r="AZ20" s="87">
        <f>SUM(BA20:BC20)</f>
        <v>79</v>
      </c>
      <c r="BA20" s="87">
        <v>79</v>
      </c>
      <c r="BB20" s="87">
        <v>0</v>
      </c>
      <c r="BC20" s="87">
        <v>0</v>
      </c>
    </row>
    <row r="21" spans="1:55" ht="13.5" customHeight="1">
      <c r="A21" s="98" t="s">
        <v>51</v>
      </c>
      <c r="B21" s="96" t="s">
        <v>288</v>
      </c>
      <c r="C21" s="85" t="s">
        <v>289</v>
      </c>
      <c r="D21" s="87">
        <f>SUM(E21,+H21,+K21)</f>
        <v>15938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15938</v>
      </c>
      <c r="L21" s="87">
        <v>11544</v>
      </c>
      <c r="M21" s="87">
        <v>4394</v>
      </c>
      <c r="N21" s="87">
        <f>SUM(O21,+V21,+AC21)</f>
        <v>15938</v>
      </c>
      <c r="O21" s="87">
        <f>SUM(P21:U21)</f>
        <v>11544</v>
      </c>
      <c r="P21" s="87">
        <v>11544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4394</v>
      </c>
      <c r="W21" s="87">
        <v>4394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129</v>
      </c>
      <c r="BA21" s="87">
        <v>129</v>
      </c>
      <c r="BB21" s="87">
        <v>0</v>
      </c>
      <c r="BC21" s="87">
        <v>0</v>
      </c>
    </row>
    <row r="22" spans="1:55" ht="13.5" customHeight="1">
      <c r="A22" s="98" t="s">
        <v>51</v>
      </c>
      <c r="B22" s="96" t="s">
        <v>290</v>
      </c>
      <c r="C22" s="85" t="s">
        <v>291</v>
      </c>
      <c r="D22" s="87">
        <f>SUM(E22,+H22,+K22)</f>
        <v>5184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5184</v>
      </c>
      <c r="L22" s="87">
        <v>3121</v>
      </c>
      <c r="M22" s="87">
        <v>2063</v>
      </c>
      <c r="N22" s="87">
        <f>SUM(O22,+V22,+AC22)</f>
        <v>5184</v>
      </c>
      <c r="O22" s="87">
        <f>SUM(P22:U22)</f>
        <v>3121</v>
      </c>
      <c r="P22" s="87">
        <v>3121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2063</v>
      </c>
      <c r="W22" s="87">
        <v>2063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42</v>
      </c>
      <c r="BA22" s="87">
        <v>42</v>
      </c>
      <c r="BB22" s="87">
        <v>0</v>
      </c>
      <c r="BC22" s="87">
        <v>0</v>
      </c>
    </row>
    <row r="23" spans="1:55" ht="13.5" customHeight="1">
      <c r="A23" s="98" t="s">
        <v>51</v>
      </c>
      <c r="B23" s="96" t="s">
        <v>292</v>
      </c>
      <c r="C23" s="85" t="s">
        <v>293</v>
      </c>
      <c r="D23" s="87">
        <f>SUM(E23,+H23,+K23)</f>
        <v>3134</v>
      </c>
      <c r="E23" s="87">
        <f>SUM(F23:G23)</f>
        <v>0</v>
      </c>
      <c r="F23" s="87">
        <v>0</v>
      </c>
      <c r="G23" s="87">
        <v>0</v>
      </c>
      <c r="H23" s="87">
        <f>SUM(I23:J23)</f>
        <v>3134</v>
      </c>
      <c r="I23" s="87">
        <v>1485</v>
      </c>
      <c r="J23" s="87">
        <v>1649</v>
      </c>
      <c r="K23" s="87">
        <f>SUM(L23:M23)</f>
        <v>0</v>
      </c>
      <c r="L23" s="87">
        <v>0</v>
      </c>
      <c r="M23" s="87">
        <v>0</v>
      </c>
      <c r="N23" s="87">
        <f>SUM(O23,+V23,+AC23)</f>
        <v>3383</v>
      </c>
      <c r="O23" s="87">
        <f>SUM(P23:U23)</f>
        <v>1485</v>
      </c>
      <c r="P23" s="87">
        <v>1485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1649</v>
      </c>
      <c r="W23" s="87">
        <v>1649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249</v>
      </c>
      <c r="AD23" s="87">
        <v>249</v>
      </c>
      <c r="AE23" s="87">
        <v>0</v>
      </c>
      <c r="AF23" s="87">
        <f>SUM(AG23:AI23)</f>
        <v>8</v>
      </c>
      <c r="AG23" s="87">
        <v>8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8</v>
      </c>
      <c r="AU23" s="87">
        <v>8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51</v>
      </c>
      <c r="B24" s="96" t="s">
        <v>294</v>
      </c>
      <c r="C24" s="85" t="s">
        <v>295</v>
      </c>
      <c r="D24" s="87">
        <f>SUM(E24,+H24,+K24)</f>
        <v>6233</v>
      </c>
      <c r="E24" s="87">
        <f>SUM(F24:G24)</f>
        <v>0</v>
      </c>
      <c r="F24" s="87">
        <v>0</v>
      </c>
      <c r="G24" s="87">
        <v>0</v>
      </c>
      <c r="H24" s="87">
        <f>SUM(I24:J24)</f>
        <v>6233</v>
      </c>
      <c r="I24" s="87">
        <v>4869</v>
      </c>
      <c r="J24" s="87">
        <v>1364</v>
      </c>
      <c r="K24" s="87">
        <f>SUM(L24:M24)</f>
        <v>0</v>
      </c>
      <c r="L24" s="87">
        <v>0</v>
      </c>
      <c r="M24" s="87">
        <v>0</v>
      </c>
      <c r="N24" s="87">
        <f>SUM(O24,+V24,+AC24)</f>
        <v>6233</v>
      </c>
      <c r="O24" s="87">
        <f>SUM(P24:U24)</f>
        <v>4869</v>
      </c>
      <c r="P24" s="87">
        <v>4869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1364</v>
      </c>
      <c r="W24" s="87">
        <v>1364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15</v>
      </c>
      <c r="AG24" s="87">
        <v>15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15</v>
      </c>
      <c r="AU24" s="87">
        <v>15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51</v>
      </c>
      <c r="B25" s="96" t="s">
        <v>296</v>
      </c>
      <c r="C25" s="85" t="s">
        <v>297</v>
      </c>
      <c r="D25" s="87">
        <f>SUM(E25,+H25,+K25)</f>
        <v>9304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9304</v>
      </c>
      <c r="L25" s="87">
        <v>3302</v>
      </c>
      <c r="M25" s="87">
        <v>6002</v>
      </c>
      <c r="N25" s="87">
        <f>SUM(O25,+V25,+AC25)</f>
        <v>9304</v>
      </c>
      <c r="O25" s="87">
        <f>SUM(P25:U25)</f>
        <v>3302</v>
      </c>
      <c r="P25" s="87">
        <v>3302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6002</v>
      </c>
      <c r="W25" s="87">
        <v>6002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390</v>
      </c>
      <c r="BA25" s="87">
        <v>390</v>
      </c>
      <c r="BB25" s="87">
        <v>0</v>
      </c>
      <c r="BC25" s="87">
        <v>0</v>
      </c>
    </row>
    <row r="26" spans="1:55" ht="13.5" customHeight="1">
      <c r="A26" s="98" t="s">
        <v>51</v>
      </c>
      <c r="B26" s="96" t="s">
        <v>298</v>
      </c>
      <c r="C26" s="85" t="s">
        <v>299</v>
      </c>
      <c r="D26" s="87">
        <f>SUM(E26,+H26,+K26)</f>
        <v>3540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3540</v>
      </c>
      <c r="L26" s="87">
        <v>1382</v>
      </c>
      <c r="M26" s="87">
        <v>2158</v>
      </c>
      <c r="N26" s="87">
        <f>SUM(O26,+V26,+AC26)</f>
        <v>3540</v>
      </c>
      <c r="O26" s="87">
        <f>SUM(P26:U26)</f>
        <v>1382</v>
      </c>
      <c r="P26" s="87">
        <v>1382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2158</v>
      </c>
      <c r="W26" s="87">
        <v>2158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0</v>
      </c>
      <c r="AG26" s="87">
        <v>0</v>
      </c>
      <c r="AH26" s="87">
        <v>0</v>
      </c>
      <c r="AI26" s="87">
        <v>0</v>
      </c>
      <c r="AJ26" s="87">
        <f>SUM(AK26:AS26)</f>
        <v>0</v>
      </c>
      <c r="AK26" s="87">
        <v>0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108</v>
      </c>
      <c r="BA26" s="87">
        <v>108</v>
      </c>
      <c r="BB26" s="87">
        <v>0</v>
      </c>
      <c r="BC26" s="87">
        <v>0</v>
      </c>
    </row>
    <row r="27" spans="1:55" ht="13.5" customHeight="1">
      <c r="A27" s="98" t="s">
        <v>51</v>
      </c>
      <c r="B27" s="96" t="s">
        <v>300</v>
      </c>
      <c r="C27" s="85" t="s">
        <v>301</v>
      </c>
      <c r="D27" s="87">
        <f>SUM(E27,+H27,+K27)</f>
        <v>1971</v>
      </c>
      <c r="E27" s="87">
        <f>SUM(F27:G27)</f>
        <v>0</v>
      </c>
      <c r="F27" s="87">
        <v>0</v>
      </c>
      <c r="G27" s="87">
        <v>0</v>
      </c>
      <c r="H27" s="87">
        <f>SUM(I27:J27)</f>
        <v>1971</v>
      </c>
      <c r="I27" s="87">
        <v>1211</v>
      </c>
      <c r="J27" s="87">
        <v>760</v>
      </c>
      <c r="K27" s="87">
        <f>SUM(L27:M27)</f>
        <v>0</v>
      </c>
      <c r="L27" s="87">
        <v>0</v>
      </c>
      <c r="M27" s="87">
        <v>0</v>
      </c>
      <c r="N27" s="87">
        <f>SUM(O27,+V27,+AC27)</f>
        <v>1971</v>
      </c>
      <c r="O27" s="87">
        <f>SUM(P27:U27)</f>
        <v>1211</v>
      </c>
      <c r="P27" s="87">
        <v>1211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760</v>
      </c>
      <c r="W27" s="87">
        <v>760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51</v>
      </c>
      <c r="AG27" s="87">
        <v>51</v>
      </c>
      <c r="AH27" s="87">
        <v>0</v>
      </c>
      <c r="AI27" s="87">
        <v>0</v>
      </c>
      <c r="AJ27" s="87">
        <f>SUM(AK27:AS27)</f>
        <v>51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51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51</v>
      </c>
      <c r="B28" s="96" t="s">
        <v>302</v>
      </c>
      <c r="C28" s="85" t="s">
        <v>303</v>
      </c>
      <c r="D28" s="87">
        <f>SUM(E28,+H28,+K28)</f>
        <v>4708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4708</v>
      </c>
      <c r="L28" s="87">
        <v>1515</v>
      </c>
      <c r="M28" s="87">
        <v>3193</v>
      </c>
      <c r="N28" s="87">
        <f>SUM(O28,+V28,+AC28)</f>
        <v>4708</v>
      </c>
      <c r="O28" s="87">
        <f>SUM(P28:U28)</f>
        <v>1515</v>
      </c>
      <c r="P28" s="87">
        <v>1515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3193</v>
      </c>
      <c r="W28" s="87">
        <v>3193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67</v>
      </c>
      <c r="AG28" s="87">
        <v>67</v>
      </c>
      <c r="AH28" s="87">
        <v>0</v>
      </c>
      <c r="AI28" s="87">
        <v>0</v>
      </c>
      <c r="AJ28" s="87">
        <f>SUM(AK28:AS28)</f>
        <v>67</v>
      </c>
      <c r="AK28" s="87">
        <v>0</v>
      </c>
      <c r="AL28" s="87">
        <v>0</v>
      </c>
      <c r="AM28" s="87">
        <v>67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8</v>
      </c>
      <c r="AU28" s="87">
        <v>0</v>
      </c>
      <c r="AV28" s="87">
        <v>0</v>
      </c>
      <c r="AW28" s="87">
        <v>8</v>
      </c>
      <c r="AX28" s="87">
        <v>0</v>
      </c>
      <c r="AY28" s="87">
        <v>0</v>
      </c>
      <c r="AZ28" s="87">
        <f>SUM(BA28:BC28)</f>
        <v>6</v>
      </c>
      <c r="BA28" s="87">
        <v>6</v>
      </c>
      <c r="BB28" s="87">
        <v>0</v>
      </c>
      <c r="BC28" s="87">
        <v>0</v>
      </c>
    </row>
    <row r="29" spans="1:55" ht="13.5" customHeight="1">
      <c r="A29" s="98" t="s">
        <v>51</v>
      </c>
      <c r="B29" s="96" t="s">
        <v>304</v>
      </c>
      <c r="C29" s="85" t="s">
        <v>305</v>
      </c>
      <c r="D29" s="87">
        <f>SUM(E29,+H29,+K29)</f>
        <v>3955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3955</v>
      </c>
      <c r="L29" s="87">
        <v>3147</v>
      </c>
      <c r="M29" s="87">
        <v>808</v>
      </c>
      <c r="N29" s="87">
        <f>SUM(O29,+V29,+AC29)</f>
        <v>3955</v>
      </c>
      <c r="O29" s="87">
        <f>SUM(P29:U29)</f>
        <v>3147</v>
      </c>
      <c r="P29" s="87">
        <v>3147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808</v>
      </c>
      <c r="W29" s="87">
        <v>808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193</v>
      </c>
      <c r="AG29" s="87">
        <v>193</v>
      </c>
      <c r="AH29" s="87">
        <v>0</v>
      </c>
      <c r="AI29" s="87">
        <v>0</v>
      </c>
      <c r="AJ29" s="87">
        <f>SUM(AK29:AS29)</f>
        <v>193</v>
      </c>
      <c r="AK29" s="87">
        <v>0</v>
      </c>
      <c r="AL29" s="87">
        <v>0</v>
      </c>
      <c r="AM29" s="87">
        <v>3</v>
      </c>
      <c r="AN29" s="87">
        <v>190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51</v>
      </c>
      <c r="B30" s="96" t="s">
        <v>306</v>
      </c>
      <c r="C30" s="85" t="s">
        <v>307</v>
      </c>
      <c r="D30" s="87">
        <f>SUM(E30,+H30,+K30)</f>
        <v>3055</v>
      </c>
      <c r="E30" s="87">
        <f>SUM(F30:G30)</f>
        <v>0</v>
      </c>
      <c r="F30" s="87">
        <v>0</v>
      </c>
      <c r="G30" s="87">
        <v>0</v>
      </c>
      <c r="H30" s="87">
        <f>SUM(I30:J30)</f>
        <v>1873</v>
      </c>
      <c r="I30" s="87">
        <v>1873</v>
      </c>
      <c r="J30" s="87">
        <v>0</v>
      </c>
      <c r="K30" s="87">
        <f>SUM(L30:M30)</f>
        <v>1182</v>
      </c>
      <c r="L30" s="87">
        <v>0</v>
      </c>
      <c r="M30" s="87">
        <v>1182</v>
      </c>
      <c r="N30" s="87">
        <f>SUM(O30,+V30,+AC30)</f>
        <v>3179</v>
      </c>
      <c r="O30" s="87">
        <f>SUM(P30:U30)</f>
        <v>1873</v>
      </c>
      <c r="P30" s="87">
        <v>1873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1182</v>
      </c>
      <c r="W30" s="87">
        <v>1182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124</v>
      </c>
      <c r="AD30" s="87">
        <v>124</v>
      </c>
      <c r="AE30" s="87">
        <v>0</v>
      </c>
      <c r="AF30" s="87">
        <f>SUM(AG30:AI30)</f>
        <v>87</v>
      </c>
      <c r="AG30" s="87">
        <v>87</v>
      </c>
      <c r="AH30" s="87">
        <v>0</v>
      </c>
      <c r="AI30" s="87">
        <v>0</v>
      </c>
      <c r="AJ30" s="87">
        <f>SUM(AK30:AS30)</f>
        <v>87</v>
      </c>
      <c r="AK30" s="87">
        <v>0</v>
      </c>
      <c r="AL30" s="87">
        <v>0</v>
      </c>
      <c r="AM30" s="87">
        <v>2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85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51</v>
      </c>
      <c r="B31" s="96" t="s">
        <v>308</v>
      </c>
      <c r="C31" s="85" t="s">
        <v>309</v>
      </c>
      <c r="D31" s="87">
        <f>SUM(E31,+H31,+K31)</f>
        <v>6024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6024</v>
      </c>
      <c r="L31" s="87">
        <v>3772</v>
      </c>
      <c r="M31" s="87">
        <v>2252</v>
      </c>
      <c r="N31" s="87">
        <f>SUM(O31,+V31,+AC31)</f>
        <v>6024</v>
      </c>
      <c r="O31" s="87">
        <f>SUM(P31:U31)</f>
        <v>3772</v>
      </c>
      <c r="P31" s="87">
        <v>3772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2252</v>
      </c>
      <c r="W31" s="87">
        <v>2252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</v>
      </c>
      <c r="AG31" s="87">
        <v>1</v>
      </c>
      <c r="AH31" s="87">
        <v>0</v>
      </c>
      <c r="AI31" s="87">
        <v>0</v>
      </c>
      <c r="AJ31" s="87">
        <f>SUM(AK31:AS31)</f>
        <v>1</v>
      </c>
      <c r="AK31" s="87">
        <v>0</v>
      </c>
      <c r="AL31" s="87">
        <v>0</v>
      </c>
      <c r="AM31" s="87">
        <v>1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5</v>
      </c>
      <c r="BA31" s="87">
        <v>5</v>
      </c>
      <c r="BB31" s="87">
        <v>0</v>
      </c>
      <c r="BC31" s="87">
        <v>0</v>
      </c>
    </row>
    <row r="32" spans="1:55" ht="13.5" customHeight="1">
      <c r="A32" s="98" t="s">
        <v>51</v>
      </c>
      <c r="B32" s="96" t="s">
        <v>310</v>
      </c>
      <c r="C32" s="85" t="s">
        <v>311</v>
      </c>
      <c r="D32" s="87">
        <f>SUM(E32,+H32,+K32)</f>
        <v>6761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6761</v>
      </c>
      <c r="L32" s="87">
        <v>5123</v>
      </c>
      <c r="M32" s="87">
        <v>1638</v>
      </c>
      <c r="N32" s="87">
        <f>SUM(O32,+V32,+AC32)</f>
        <v>6761</v>
      </c>
      <c r="O32" s="87">
        <f>SUM(P32:U32)</f>
        <v>5123</v>
      </c>
      <c r="P32" s="87">
        <v>5123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1638</v>
      </c>
      <c r="W32" s="87">
        <v>1638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208</v>
      </c>
      <c r="AG32" s="87">
        <v>208</v>
      </c>
      <c r="AH32" s="87">
        <v>0</v>
      </c>
      <c r="AI32" s="87">
        <v>0</v>
      </c>
      <c r="AJ32" s="87">
        <f>SUM(AK32:AS32)</f>
        <v>208</v>
      </c>
      <c r="AK32" s="87">
        <v>0</v>
      </c>
      <c r="AL32" s="87">
        <v>0</v>
      </c>
      <c r="AM32" s="87">
        <v>198</v>
      </c>
      <c r="AN32" s="87">
        <v>0</v>
      </c>
      <c r="AO32" s="87">
        <v>0</v>
      </c>
      <c r="AP32" s="87">
        <v>0</v>
      </c>
      <c r="AQ32" s="87">
        <v>0</v>
      </c>
      <c r="AR32" s="87">
        <v>10</v>
      </c>
      <c r="AS32" s="87">
        <v>0</v>
      </c>
      <c r="AT32" s="87">
        <f>SUM(AU32:AY32)</f>
        <v>17</v>
      </c>
      <c r="AU32" s="87">
        <v>0</v>
      </c>
      <c r="AV32" s="87">
        <v>0</v>
      </c>
      <c r="AW32" s="87">
        <v>17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51</v>
      </c>
      <c r="B33" s="96" t="s">
        <v>312</v>
      </c>
      <c r="C33" s="85" t="s">
        <v>313</v>
      </c>
      <c r="D33" s="87">
        <f>SUM(E33,+H33,+K33)</f>
        <v>5110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5110</v>
      </c>
      <c r="L33" s="87">
        <v>3675</v>
      </c>
      <c r="M33" s="87">
        <v>1435</v>
      </c>
      <c r="N33" s="87">
        <f>SUM(O33,+V33,+AC33)</f>
        <v>5110</v>
      </c>
      <c r="O33" s="87">
        <f>SUM(P33:U33)</f>
        <v>3675</v>
      </c>
      <c r="P33" s="87">
        <v>3675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1435</v>
      </c>
      <c r="W33" s="87">
        <v>1435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157</v>
      </c>
      <c r="AG33" s="87">
        <v>157</v>
      </c>
      <c r="AH33" s="87">
        <v>0</v>
      </c>
      <c r="AI33" s="87">
        <v>0</v>
      </c>
      <c r="AJ33" s="87">
        <f>SUM(AK33:AS33)</f>
        <v>157</v>
      </c>
      <c r="AK33" s="87">
        <v>0</v>
      </c>
      <c r="AL33" s="87">
        <v>0</v>
      </c>
      <c r="AM33" s="87">
        <v>150</v>
      </c>
      <c r="AN33" s="87">
        <v>0</v>
      </c>
      <c r="AO33" s="87">
        <v>0</v>
      </c>
      <c r="AP33" s="87">
        <v>0</v>
      </c>
      <c r="AQ33" s="87">
        <v>0</v>
      </c>
      <c r="AR33" s="87">
        <v>7</v>
      </c>
      <c r="AS33" s="87">
        <v>0</v>
      </c>
      <c r="AT33" s="87">
        <f>SUM(AU33:AY33)</f>
        <v>13</v>
      </c>
      <c r="AU33" s="87">
        <v>0</v>
      </c>
      <c r="AV33" s="87">
        <v>0</v>
      </c>
      <c r="AW33" s="87">
        <v>13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51</v>
      </c>
      <c r="B34" s="96" t="s">
        <v>314</v>
      </c>
      <c r="C34" s="85" t="s">
        <v>315</v>
      </c>
      <c r="D34" s="87">
        <f>SUM(E34,+H34,+K34)</f>
        <v>2402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2402</v>
      </c>
      <c r="L34" s="87">
        <v>1030</v>
      </c>
      <c r="M34" s="87">
        <v>1372</v>
      </c>
      <c r="N34" s="87">
        <f>SUM(O34,+V34,+AC34)</f>
        <v>2402</v>
      </c>
      <c r="O34" s="87">
        <f>SUM(P34:U34)</f>
        <v>1030</v>
      </c>
      <c r="P34" s="87">
        <v>1030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1372</v>
      </c>
      <c r="W34" s="87">
        <v>1372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73</v>
      </c>
      <c r="AG34" s="87">
        <v>73</v>
      </c>
      <c r="AH34" s="87">
        <v>0</v>
      </c>
      <c r="AI34" s="87">
        <v>0</v>
      </c>
      <c r="AJ34" s="87">
        <f>SUM(AK34:AS34)</f>
        <v>73</v>
      </c>
      <c r="AK34" s="87">
        <v>0</v>
      </c>
      <c r="AL34" s="87">
        <v>0</v>
      </c>
      <c r="AM34" s="87">
        <v>70</v>
      </c>
      <c r="AN34" s="87">
        <v>0</v>
      </c>
      <c r="AO34" s="87">
        <v>0</v>
      </c>
      <c r="AP34" s="87">
        <v>0</v>
      </c>
      <c r="AQ34" s="87">
        <v>0</v>
      </c>
      <c r="AR34" s="87">
        <v>3</v>
      </c>
      <c r="AS34" s="87">
        <v>0</v>
      </c>
      <c r="AT34" s="87">
        <f>SUM(AU34:AY34)</f>
        <v>6</v>
      </c>
      <c r="AU34" s="87">
        <v>0</v>
      </c>
      <c r="AV34" s="87">
        <v>0</v>
      </c>
      <c r="AW34" s="87">
        <v>6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51</v>
      </c>
      <c r="B35" s="96" t="s">
        <v>316</v>
      </c>
      <c r="C35" s="85" t="s">
        <v>317</v>
      </c>
      <c r="D35" s="87">
        <f>SUM(E35,+H35,+K35)</f>
        <v>1917</v>
      </c>
      <c r="E35" s="87">
        <f>SUM(F35:G35)</f>
        <v>0</v>
      </c>
      <c r="F35" s="87">
        <v>0</v>
      </c>
      <c r="G35" s="87">
        <v>0</v>
      </c>
      <c r="H35" s="87">
        <f>SUM(I35:J35)</f>
        <v>1190</v>
      </c>
      <c r="I35" s="87">
        <v>1190</v>
      </c>
      <c r="J35" s="87">
        <v>0</v>
      </c>
      <c r="K35" s="87">
        <f>SUM(L35:M35)</f>
        <v>727</v>
      </c>
      <c r="L35" s="87">
        <v>0</v>
      </c>
      <c r="M35" s="87">
        <v>727</v>
      </c>
      <c r="N35" s="87">
        <f>SUM(O35,+V35,+AC35)</f>
        <v>1917</v>
      </c>
      <c r="O35" s="87">
        <f>SUM(P35:U35)</f>
        <v>1190</v>
      </c>
      <c r="P35" s="87">
        <v>1190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727</v>
      </c>
      <c r="W35" s="87">
        <v>727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3</v>
      </c>
      <c r="AG35" s="87">
        <v>3</v>
      </c>
      <c r="AH35" s="87">
        <v>0</v>
      </c>
      <c r="AI35" s="87">
        <v>0</v>
      </c>
      <c r="AJ35" s="87">
        <f>SUM(AK35:AS35)</f>
        <v>15</v>
      </c>
      <c r="AK35" s="87">
        <v>0</v>
      </c>
      <c r="AL35" s="87">
        <v>12</v>
      </c>
      <c r="AM35" s="87">
        <v>3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12</v>
      </c>
      <c r="BA35" s="87">
        <v>12</v>
      </c>
      <c r="BB35" s="87">
        <v>0</v>
      </c>
      <c r="BC35" s="87">
        <v>0</v>
      </c>
    </row>
    <row r="36" spans="1:55" ht="13.5" customHeight="1">
      <c r="A36" s="98" t="s">
        <v>51</v>
      </c>
      <c r="B36" s="96" t="s">
        <v>318</v>
      </c>
      <c r="C36" s="85" t="s">
        <v>319</v>
      </c>
      <c r="D36" s="87">
        <f>SUM(E36,+H36,+K36)</f>
        <v>5349</v>
      </c>
      <c r="E36" s="87">
        <f>SUM(F36:G36)</f>
        <v>0</v>
      </c>
      <c r="F36" s="87">
        <v>0</v>
      </c>
      <c r="G36" s="87">
        <v>0</v>
      </c>
      <c r="H36" s="87">
        <f>SUM(I36:J36)</f>
        <v>4102</v>
      </c>
      <c r="I36" s="87">
        <v>4102</v>
      </c>
      <c r="J36" s="87">
        <v>0</v>
      </c>
      <c r="K36" s="87">
        <f>SUM(L36:M36)</f>
        <v>1247</v>
      </c>
      <c r="L36" s="87">
        <v>0</v>
      </c>
      <c r="M36" s="87">
        <v>1247</v>
      </c>
      <c r="N36" s="87">
        <f>SUM(O36,+V36,+AC36)</f>
        <v>5349</v>
      </c>
      <c r="O36" s="87">
        <f>SUM(P36:U36)</f>
        <v>4102</v>
      </c>
      <c r="P36" s="87">
        <v>4102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1247</v>
      </c>
      <c r="W36" s="87">
        <v>1247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245</v>
      </c>
      <c r="AG36" s="87">
        <v>245</v>
      </c>
      <c r="AH36" s="87">
        <v>0</v>
      </c>
      <c r="AI36" s="87">
        <v>0</v>
      </c>
      <c r="AJ36" s="87">
        <f>SUM(AK36:AS36)</f>
        <v>245</v>
      </c>
      <c r="AK36" s="87">
        <v>0</v>
      </c>
      <c r="AL36" s="87">
        <v>0</v>
      </c>
      <c r="AM36" s="87">
        <v>245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19</v>
      </c>
      <c r="AU36" s="87">
        <v>0</v>
      </c>
      <c r="AV36" s="87">
        <v>0</v>
      </c>
      <c r="AW36" s="87">
        <v>19</v>
      </c>
      <c r="AX36" s="87">
        <v>0</v>
      </c>
      <c r="AY36" s="87">
        <v>0</v>
      </c>
      <c r="AZ36" s="87">
        <f>SUM(BA36:BC36)</f>
        <v>19</v>
      </c>
      <c r="BA36" s="87">
        <v>19</v>
      </c>
      <c r="BB36" s="87">
        <v>0</v>
      </c>
      <c r="BC36" s="87">
        <v>0</v>
      </c>
    </row>
    <row r="37" spans="1:55" ht="13.5" customHeight="1">
      <c r="A37" s="98" t="s">
        <v>51</v>
      </c>
      <c r="B37" s="96" t="s">
        <v>320</v>
      </c>
      <c r="C37" s="85" t="s">
        <v>321</v>
      </c>
      <c r="D37" s="87">
        <f>SUM(E37,+H37,+K37)</f>
        <v>1448</v>
      </c>
      <c r="E37" s="87">
        <f>SUM(F37:G37)</f>
        <v>0</v>
      </c>
      <c r="F37" s="87">
        <v>0</v>
      </c>
      <c r="G37" s="87">
        <v>0</v>
      </c>
      <c r="H37" s="87">
        <f>SUM(I37:J37)</f>
        <v>953</v>
      </c>
      <c r="I37" s="87">
        <v>953</v>
      </c>
      <c r="J37" s="87">
        <v>0</v>
      </c>
      <c r="K37" s="87">
        <f>SUM(L37:M37)</f>
        <v>495</v>
      </c>
      <c r="L37" s="87">
        <v>0</v>
      </c>
      <c r="M37" s="87">
        <v>495</v>
      </c>
      <c r="N37" s="87">
        <f>SUM(O37,+V37,+AC37)</f>
        <v>1448</v>
      </c>
      <c r="O37" s="87">
        <f>SUM(P37:U37)</f>
        <v>953</v>
      </c>
      <c r="P37" s="87">
        <v>953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495</v>
      </c>
      <c r="W37" s="87">
        <v>495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2</v>
      </c>
      <c r="AG37" s="87">
        <v>2</v>
      </c>
      <c r="AH37" s="87">
        <v>0</v>
      </c>
      <c r="AI37" s="87">
        <v>0</v>
      </c>
      <c r="AJ37" s="87">
        <f>SUM(AK37:AS37)</f>
        <v>11</v>
      </c>
      <c r="AK37" s="87">
        <v>0</v>
      </c>
      <c r="AL37" s="87">
        <v>9</v>
      </c>
      <c r="AM37" s="87">
        <v>2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9</v>
      </c>
      <c r="BA37" s="87">
        <v>9</v>
      </c>
      <c r="BB37" s="87">
        <v>0</v>
      </c>
      <c r="BC37" s="87">
        <v>0</v>
      </c>
    </row>
    <row r="38" spans="1:55" ht="13.5" customHeight="1">
      <c r="A38" s="98" t="s">
        <v>51</v>
      </c>
      <c r="B38" s="96" t="s">
        <v>322</v>
      </c>
      <c r="C38" s="85" t="s">
        <v>323</v>
      </c>
      <c r="D38" s="87">
        <f>SUM(E38,+H38,+K38)</f>
        <v>2256</v>
      </c>
      <c r="E38" s="87">
        <f>SUM(F38:G38)</f>
        <v>0</v>
      </c>
      <c r="F38" s="87">
        <v>0</v>
      </c>
      <c r="G38" s="87">
        <v>0</v>
      </c>
      <c r="H38" s="87">
        <f>SUM(I38:J38)</f>
        <v>1636</v>
      </c>
      <c r="I38" s="87">
        <v>1636</v>
      </c>
      <c r="J38" s="87">
        <v>0</v>
      </c>
      <c r="K38" s="87">
        <f>SUM(L38:M38)</f>
        <v>620</v>
      </c>
      <c r="L38" s="87">
        <v>0</v>
      </c>
      <c r="M38" s="87">
        <v>620</v>
      </c>
      <c r="N38" s="87">
        <f>SUM(O38,+V38,+AC38)</f>
        <v>2256</v>
      </c>
      <c r="O38" s="87">
        <f>SUM(P38:U38)</f>
        <v>1636</v>
      </c>
      <c r="P38" s="87">
        <v>1636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620</v>
      </c>
      <c r="W38" s="87">
        <v>620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103</v>
      </c>
      <c r="AG38" s="87">
        <v>103</v>
      </c>
      <c r="AH38" s="87">
        <v>0</v>
      </c>
      <c r="AI38" s="87">
        <v>0</v>
      </c>
      <c r="AJ38" s="87">
        <f>SUM(AK38:AS38)</f>
        <v>103</v>
      </c>
      <c r="AK38" s="87">
        <v>0</v>
      </c>
      <c r="AL38" s="87">
        <v>0</v>
      </c>
      <c r="AM38" s="87">
        <v>103</v>
      </c>
      <c r="AN38" s="87">
        <v>0</v>
      </c>
      <c r="AO38" s="87">
        <v>0</v>
      </c>
      <c r="AP38" s="87">
        <v>0</v>
      </c>
      <c r="AQ38" s="87">
        <v>0</v>
      </c>
      <c r="AR38" s="87">
        <v>0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51</v>
      </c>
      <c r="B39" s="96" t="s">
        <v>324</v>
      </c>
      <c r="C39" s="85" t="s">
        <v>325</v>
      </c>
      <c r="D39" s="87">
        <f>SUM(E39,+H39,+K39)</f>
        <v>9198</v>
      </c>
      <c r="E39" s="87">
        <f>SUM(F39:G39)</f>
        <v>0</v>
      </c>
      <c r="F39" s="87">
        <v>0</v>
      </c>
      <c r="G39" s="87">
        <v>0</v>
      </c>
      <c r="H39" s="87">
        <f>SUM(I39:J39)</f>
        <v>5813</v>
      </c>
      <c r="I39" s="87">
        <v>5813</v>
      </c>
      <c r="J39" s="87">
        <v>0</v>
      </c>
      <c r="K39" s="87">
        <f>SUM(L39:M39)</f>
        <v>3385</v>
      </c>
      <c r="L39" s="87">
        <v>0</v>
      </c>
      <c r="M39" s="87">
        <v>3385</v>
      </c>
      <c r="N39" s="87">
        <f>SUM(O39,+V39,+AC39)</f>
        <v>9198</v>
      </c>
      <c r="O39" s="87">
        <f>SUM(P39:U39)</f>
        <v>5813</v>
      </c>
      <c r="P39" s="87">
        <v>5813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3385</v>
      </c>
      <c r="W39" s="87">
        <v>3385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13</v>
      </c>
      <c r="AG39" s="87">
        <v>13</v>
      </c>
      <c r="AH39" s="87">
        <v>0</v>
      </c>
      <c r="AI39" s="87">
        <v>0</v>
      </c>
      <c r="AJ39" s="87">
        <f>SUM(AK39:AS39)</f>
        <v>73</v>
      </c>
      <c r="AK39" s="87">
        <v>0</v>
      </c>
      <c r="AL39" s="87">
        <v>60</v>
      </c>
      <c r="AM39" s="87">
        <v>13</v>
      </c>
      <c r="AN39" s="87">
        <v>0</v>
      </c>
      <c r="AO39" s="87">
        <v>0</v>
      </c>
      <c r="AP39" s="87">
        <v>0</v>
      </c>
      <c r="AQ39" s="87">
        <v>0</v>
      </c>
      <c r="AR39" s="87">
        <v>0</v>
      </c>
      <c r="AS39" s="87">
        <v>0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60</v>
      </c>
      <c r="BA39" s="87">
        <v>60</v>
      </c>
      <c r="BB39" s="87">
        <v>0</v>
      </c>
      <c r="BC39" s="87">
        <v>0</v>
      </c>
    </row>
    <row r="40" spans="1:55" ht="13.5" customHeight="1">
      <c r="A40" s="98" t="s">
        <v>51</v>
      </c>
      <c r="B40" s="96" t="s">
        <v>326</v>
      </c>
      <c r="C40" s="85" t="s">
        <v>327</v>
      </c>
      <c r="D40" s="87">
        <f>SUM(E40,+H40,+K40)</f>
        <v>6365</v>
      </c>
      <c r="E40" s="87">
        <f>SUM(F40:G40)</f>
        <v>0</v>
      </c>
      <c r="F40" s="87">
        <v>0</v>
      </c>
      <c r="G40" s="87">
        <v>0</v>
      </c>
      <c r="H40" s="87">
        <f>SUM(I40:J40)</f>
        <v>5084</v>
      </c>
      <c r="I40" s="87">
        <v>5084</v>
      </c>
      <c r="J40" s="87">
        <v>0</v>
      </c>
      <c r="K40" s="87">
        <f>SUM(L40:M40)</f>
        <v>1281</v>
      </c>
      <c r="L40" s="87">
        <v>0</v>
      </c>
      <c r="M40" s="87">
        <v>1281</v>
      </c>
      <c r="N40" s="87">
        <f>SUM(O40,+V40,+AC40)</f>
        <v>6365</v>
      </c>
      <c r="O40" s="87">
        <f>SUM(P40:U40)</f>
        <v>5084</v>
      </c>
      <c r="P40" s="87">
        <v>5084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1281</v>
      </c>
      <c r="W40" s="87">
        <v>1281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292</v>
      </c>
      <c r="AG40" s="87">
        <v>292</v>
      </c>
      <c r="AH40" s="87">
        <v>0</v>
      </c>
      <c r="AI40" s="87">
        <v>0</v>
      </c>
      <c r="AJ40" s="87">
        <f>SUM(AK40:AS40)</f>
        <v>292</v>
      </c>
      <c r="AK40" s="87">
        <v>0</v>
      </c>
      <c r="AL40" s="87">
        <v>0</v>
      </c>
      <c r="AM40" s="87">
        <v>292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0">
    <sortCondition ref="A8:A40"/>
    <sortCondition ref="B8:B40"/>
    <sortCondition ref="C8:C40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9" man="1"/>
    <brk id="31" min="1" max="39" man="1"/>
    <brk id="45" min="1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03000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03201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03202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03203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03205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03206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03207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03208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03209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03210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03211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03213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03214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03215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03216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03301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03302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03303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03321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03322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03366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03381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03402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03441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03461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03482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03483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03484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03485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03501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03503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03506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03507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03524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846CE4-8CD3-4C99-854D-0370E79D08E9}"/>
</file>

<file path=customXml/itemProps2.xml><?xml version="1.0" encoding="utf-8"?>
<ds:datastoreItem xmlns:ds="http://schemas.openxmlformats.org/officeDocument/2006/customXml" ds:itemID="{22954EC1-E655-40E9-991B-3A5378EFF75E}"/>
</file>

<file path=customXml/itemProps3.xml><?xml version="1.0" encoding="utf-8"?>
<ds:datastoreItem xmlns:ds="http://schemas.openxmlformats.org/officeDocument/2006/customXml" ds:itemID="{8475DB7D-99CD-4CDE-8E53-8300350A2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2026-01-07T01:51:47Z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