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47沖縄県\環境省廃棄物実態調査集約結果（47沖縄県）\"/>
    </mc:Choice>
  </mc:AlternateContent>
  <xr:revisionPtr revIDLastSave="0" documentId="13_ncr:1_{5A37462B-C9B2-467D-8E06-FBB6C6BC4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水洗化人口等!$A$6:$AD$47</definedName>
    <definedName name="_xlnm.Print_Area" localSheetId="2">し尿集計結果!$A$1:$M$37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N9" i="2" s="1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N25" i="2" s="1"/>
  <c r="AC26" i="2"/>
  <c r="AC27" i="2"/>
  <c r="AC28" i="2"/>
  <c r="N28" i="2" s="1"/>
  <c r="AC29" i="2"/>
  <c r="AC30" i="2"/>
  <c r="AC31" i="2"/>
  <c r="AC32" i="2"/>
  <c r="AC33" i="2"/>
  <c r="AC34" i="2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AC47" i="2"/>
  <c r="AC48" i="2"/>
  <c r="V8" i="2"/>
  <c r="V9" i="2"/>
  <c r="V10" i="2"/>
  <c r="V11" i="2"/>
  <c r="V12" i="2"/>
  <c r="V13" i="2"/>
  <c r="N13" i="2" s="1"/>
  <c r="V14" i="2"/>
  <c r="N14" i="2" s="1"/>
  <c r="V15" i="2"/>
  <c r="N15" i="2" s="1"/>
  <c r="V16" i="2"/>
  <c r="V17" i="2"/>
  <c r="N17" i="2" s="1"/>
  <c r="V18" i="2"/>
  <c r="V19" i="2"/>
  <c r="N19" i="2" s="1"/>
  <c r="V20" i="2"/>
  <c r="V21" i="2"/>
  <c r="V22" i="2"/>
  <c r="V23" i="2"/>
  <c r="V24" i="2"/>
  <c r="V25" i="2"/>
  <c r="V26" i="2"/>
  <c r="V27" i="2"/>
  <c r="V28" i="2"/>
  <c r="V29" i="2"/>
  <c r="N29" i="2" s="1"/>
  <c r="V30" i="2"/>
  <c r="V31" i="2"/>
  <c r="N31" i="2" s="1"/>
  <c r="V32" i="2"/>
  <c r="N32" i="2" s="1"/>
  <c r="V33" i="2"/>
  <c r="V34" i="2"/>
  <c r="V35" i="2"/>
  <c r="N35" i="2" s="1"/>
  <c r="V36" i="2"/>
  <c r="V37" i="2"/>
  <c r="V38" i="2"/>
  <c r="V39" i="2"/>
  <c r="N39" i="2" s="1"/>
  <c r="V40" i="2"/>
  <c r="V41" i="2"/>
  <c r="V42" i="2"/>
  <c r="V43" i="2"/>
  <c r="N43" i="2" s="1"/>
  <c r="V44" i="2"/>
  <c r="V45" i="2"/>
  <c r="N45" i="2" s="1"/>
  <c r="V46" i="2"/>
  <c r="V47" i="2"/>
  <c r="N47" i="2" s="1"/>
  <c r="V4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21" i="2"/>
  <c r="N27" i="2"/>
  <c r="N33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K27" i="2"/>
  <c r="K28" i="2"/>
  <c r="K29" i="2"/>
  <c r="D29" i="2" s="1"/>
  <c r="K30" i="2"/>
  <c r="K31" i="2"/>
  <c r="D31" i="2" s="1"/>
  <c r="K32" i="2"/>
  <c r="D32" i="2" s="1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H8" i="2"/>
  <c r="H9" i="2"/>
  <c r="D9" i="2" s="1"/>
  <c r="H10" i="2"/>
  <c r="H11" i="2"/>
  <c r="D11" i="2" s="1"/>
  <c r="H12" i="2"/>
  <c r="H13" i="2"/>
  <c r="H14" i="2"/>
  <c r="H15" i="2"/>
  <c r="H16" i="2"/>
  <c r="H17" i="2"/>
  <c r="D17" i="2" s="1"/>
  <c r="H18" i="2"/>
  <c r="H19" i="2"/>
  <c r="D19" i="2" s="1"/>
  <c r="H20" i="2"/>
  <c r="H21" i="2"/>
  <c r="D21" i="2" s="1"/>
  <c r="H22" i="2"/>
  <c r="H23" i="2"/>
  <c r="D23" i="2" s="1"/>
  <c r="H24" i="2"/>
  <c r="D24" i="2" s="1"/>
  <c r="H25" i="2"/>
  <c r="D25" i="2" s="1"/>
  <c r="H26" i="2"/>
  <c r="H27" i="2"/>
  <c r="D27" i="2" s="1"/>
  <c r="H28" i="2"/>
  <c r="H29" i="2"/>
  <c r="H30" i="2"/>
  <c r="H31" i="2"/>
  <c r="H32" i="2"/>
  <c r="H33" i="2"/>
  <c r="H34" i="2"/>
  <c r="H35" i="2"/>
  <c r="D35" i="2" s="1"/>
  <c r="H36" i="2"/>
  <c r="H37" i="2"/>
  <c r="D37" i="2" s="1"/>
  <c r="H38" i="2"/>
  <c r="H39" i="2"/>
  <c r="D39" i="2" s="1"/>
  <c r="H40" i="2"/>
  <c r="H41" i="2"/>
  <c r="D41" i="2" s="1"/>
  <c r="H42" i="2"/>
  <c r="D42" i="2" s="1"/>
  <c r="H43" i="2"/>
  <c r="D43" i="2" s="1"/>
  <c r="H44" i="2"/>
  <c r="H45" i="2"/>
  <c r="H46" i="2"/>
  <c r="H47" i="2"/>
  <c r="H4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E41" i="2"/>
  <c r="E42" i="2"/>
  <c r="E43" i="2"/>
  <c r="E44" i="2"/>
  <c r="E45" i="2"/>
  <c r="E46" i="2"/>
  <c r="D46" i="2" s="1"/>
  <c r="E47" i="2"/>
  <c r="D47" i="2" s="1"/>
  <c r="E48" i="2"/>
  <c r="D13" i="2"/>
  <c r="P8" i="1"/>
  <c r="I8" i="1" s="1"/>
  <c r="D8" i="1" s="1"/>
  <c r="N8" i="1" s="1"/>
  <c r="P9" i="1"/>
  <c r="I9" i="1" s="1"/>
  <c r="P10" i="1"/>
  <c r="I10" i="1" s="1"/>
  <c r="D10" i="1" s="1"/>
  <c r="P11" i="1"/>
  <c r="I11" i="1" s="1"/>
  <c r="D11" i="1" s="1"/>
  <c r="P12" i="1"/>
  <c r="I12" i="1" s="1"/>
  <c r="P13" i="1"/>
  <c r="I13" i="1" s="1"/>
  <c r="P14" i="1"/>
  <c r="P15" i="1"/>
  <c r="P16" i="1"/>
  <c r="P17" i="1"/>
  <c r="P18" i="1"/>
  <c r="I18" i="1" s="1"/>
  <c r="P19" i="1"/>
  <c r="I19" i="1" s="1"/>
  <c r="P20" i="1"/>
  <c r="P21" i="1"/>
  <c r="P22" i="1"/>
  <c r="P23" i="1"/>
  <c r="I23" i="1" s="1"/>
  <c r="D23" i="1" s="1"/>
  <c r="F23" i="1" s="1"/>
  <c r="P24" i="1"/>
  <c r="I24" i="1" s="1"/>
  <c r="P25" i="1"/>
  <c r="I25" i="1" s="1"/>
  <c r="P26" i="1"/>
  <c r="I26" i="1" s="1"/>
  <c r="D26" i="1" s="1"/>
  <c r="F26" i="1" s="1"/>
  <c r="P27" i="1"/>
  <c r="I27" i="1" s="1"/>
  <c r="P28" i="1"/>
  <c r="I28" i="1" s="1"/>
  <c r="D28" i="1" s="1"/>
  <c r="P29" i="1"/>
  <c r="P30" i="1"/>
  <c r="I30" i="1" s="1"/>
  <c r="P31" i="1"/>
  <c r="I31" i="1" s="1"/>
  <c r="P32" i="1"/>
  <c r="P33" i="1"/>
  <c r="P34" i="1"/>
  <c r="P35" i="1"/>
  <c r="P36" i="1"/>
  <c r="I36" i="1" s="1"/>
  <c r="P37" i="1"/>
  <c r="I37" i="1" s="1"/>
  <c r="P38" i="1"/>
  <c r="I38" i="1" s="1"/>
  <c r="D38" i="1" s="1"/>
  <c r="P39" i="1"/>
  <c r="P40" i="1"/>
  <c r="I40" i="1" s="1"/>
  <c r="D40" i="1" s="1"/>
  <c r="P41" i="1"/>
  <c r="P42" i="1"/>
  <c r="I42" i="1" s="1"/>
  <c r="P43" i="1"/>
  <c r="I43" i="1" s="1"/>
  <c r="D43" i="1" s="1"/>
  <c r="P44" i="1"/>
  <c r="I44" i="1" s="1"/>
  <c r="D44" i="1" s="1"/>
  <c r="F44" i="1" s="1"/>
  <c r="P45" i="1"/>
  <c r="P46" i="1"/>
  <c r="P47" i="1"/>
  <c r="P48" i="1"/>
  <c r="I48" i="1" s="1"/>
  <c r="I14" i="1"/>
  <c r="I15" i="1"/>
  <c r="I16" i="1"/>
  <c r="D16" i="1" s="1"/>
  <c r="J16" i="1" s="1"/>
  <c r="I17" i="1"/>
  <c r="I20" i="1"/>
  <c r="D20" i="1" s="1"/>
  <c r="I21" i="1"/>
  <c r="D21" i="1" s="1"/>
  <c r="F21" i="1" s="1"/>
  <c r="I22" i="1"/>
  <c r="D22" i="1" s="1"/>
  <c r="F22" i="1" s="1"/>
  <c r="I29" i="1"/>
  <c r="I32" i="1"/>
  <c r="I33" i="1"/>
  <c r="I34" i="1"/>
  <c r="I35" i="1"/>
  <c r="I39" i="1"/>
  <c r="D39" i="1" s="1"/>
  <c r="L39" i="1" s="1"/>
  <c r="I41" i="1"/>
  <c r="D41" i="1" s="1"/>
  <c r="I45" i="1"/>
  <c r="I46" i="1"/>
  <c r="D46" i="1" s="1"/>
  <c r="I47" i="1"/>
  <c r="E8" i="1"/>
  <c r="E9" i="1"/>
  <c r="E10" i="1"/>
  <c r="E11" i="1"/>
  <c r="E12" i="1"/>
  <c r="E13" i="1"/>
  <c r="D13" i="1" s="1"/>
  <c r="E14" i="1"/>
  <c r="E15" i="1"/>
  <c r="E16" i="1"/>
  <c r="E17" i="1"/>
  <c r="E18" i="1"/>
  <c r="D18" i="1" s="1"/>
  <c r="E19" i="1"/>
  <c r="E20" i="1"/>
  <c r="E21" i="1"/>
  <c r="E22" i="1"/>
  <c r="E23" i="1"/>
  <c r="E24" i="1"/>
  <c r="E25" i="1"/>
  <c r="E26" i="1"/>
  <c r="E27" i="1"/>
  <c r="E28" i="1"/>
  <c r="E29" i="1"/>
  <c r="D29" i="1" s="1"/>
  <c r="F29" i="1" s="1"/>
  <c r="E30" i="1"/>
  <c r="D30" i="1" s="1"/>
  <c r="F30" i="1" s="1"/>
  <c r="E31" i="1"/>
  <c r="E32" i="1"/>
  <c r="E33" i="1"/>
  <c r="E34" i="1"/>
  <c r="D34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48" i="1" s="1"/>
  <c r="D14" i="1"/>
  <c r="N14" i="1" s="1"/>
  <c r="D35" i="1"/>
  <c r="F35" i="1" s="1"/>
  <c r="D36" i="1"/>
  <c r="T36" i="1" s="1"/>
  <c r="D37" i="1"/>
  <c r="J34" i="1" l="1"/>
  <c r="F34" i="1"/>
  <c r="D15" i="1"/>
  <c r="J15" i="1" s="1"/>
  <c r="D12" i="1"/>
  <c r="F12" i="1" s="1"/>
  <c r="D42" i="1"/>
  <c r="N42" i="1" s="1"/>
  <c r="N18" i="2"/>
  <c r="D40" i="2"/>
  <c r="D26" i="2"/>
  <c r="N48" i="2"/>
  <c r="N41" i="2"/>
  <c r="N34" i="2"/>
  <c r="F39" i="1"/>
  <c r="L21" i="1"/>
  <c r="D48" i="2"/>
  <c r="N8" i="2"/>
  <c r="D17" i="1"/>
  <c r="D14" i="2"/>
  <c r="D44" i="2"/>
  <c r="D22" i="2"/>
  <c r="D8" i="2"/>
  <c r="N30" i="2"/>
  <c r="N23" i="2"/>
  <c r="N16" i="2"/>
  <c r="N44" i="2"/>
  <c r="N11" i="2"/>
  <c r="D25" i="1"/>
  <c r="D33" i="1"/>
  <c r="D18" i="2"/>
  <c r="N26" i="2"/>
  <c r="D24" i="1"/>
  <c r="F24" i="1" s="1"/>
  <c r="D33" i="2"/>
  <c r="D31" i="1"/>
  <c r="J31" i="1" s="1"/>
  <c r="D30" i="2"/>
  <c r="N38" i="2"/>
  <c r="D15" i="2"/>
  <c r="D45" i="2"/>
  <c r="D38" i="2"/>
  <c r="N12" i="2"/>
  <c r="N46" i="2"/>
  <c r="D36" i="2"/>
  <c r="D10" i="2"/>
  <c r="D32" i="1"/>
  <c r="T32" i="1" s="1"/>
  <c r="D19" i="1"/>
  <c r="D47" i="1"/>
  <c r="D12" i="2"/>
  <c r="N20" i="2"/>
  <c r="D16" i="2"/>
  <c r="N24" i="2"/>
  <c r="N10" i="2"/>
  <c r="N22" i="2"/>
  <c r="L48" i="1"/>
  <c r="N48" i="1"/>
  <c r="J48" i="1"/>
  <c r="F48" i="1"/>
  <c r="T48" i="1"/>
  <c r="J42" i="1"/>
  <c r="L42" i="1"/>
  <c r="L24" i="1"/>
  <c r="N24" i="1"/>
  <c r="J24" i="1"/>
  <c r="T24" i="1"/>
  <c r="J18" i="1"/>
  <c r="L18" i="1"/>
  <c r="N18" i="1"/>
  <c r="F18" i="1"/>
  <c r="T18" i="1"/>
  <c r="L12" i="1"/>
  <c r="N12" i="1"/>
  <c r="J12" i="1"/>
  <c r="F31" i="1"/>
  <c r="N40" i="1"/>
  <c r="T40" i="1"/>
  <c r="L40" i="1"/>
  <c r="J40" i="1"/>
  <c r="F40" i="1"/>
  <c r="J25" i="1"/>
  <c r="L25" i="1"/>
  <c r="N25" i="1"/>
  <c r="T25" i="1"/>
  <c r="F25" i="1"/>
  <c r="J19" i="1"/>
  <c r="L19" i="1"/>
  <c r="N19" i="1"/>
  <c r="T19" i="1"/>
  <c r="F19" i="1"/>
  <c r="J13" i="1"/>
  <c r="L13" i="1"/>
  <c r="N13" i="1"/>
  <c r="T13" i="1"/>
  <c r="F13" i="1"/>
  <c r="L17" i="1"/>
  <c r="N17" i="1"/>
  <c r="T17" i="1"/>
  <c r="J17" i="1"/>
  <c r="F17" i="1"/>
  <c r="N41" i="1"/>
  <c r="T41" i="1"/>
  <c r="J41" i="1"/>
  <c r="L41" i="1"/>
  <c r="F41" i="1"/>
  <c r="J32" i="1"/>
  <c r="L32" i="1"/>
  <c r="F32" i="1"/>
  <c r="N32" i="1"/>
  <c r="N47" i="1"/>
  <c r="T47" i="1"/>
  <c r="J47" i="1"/>
  <c r="L47" i="1"/>
  <c r="F47" i="1"/>
  <c r="N11" i="1"/>
  <c r="T11" i="1"/>
  <c r="J11" i="1"/>
  <c r="L11" i="1"/>
  <c r="F11" i="1"/>
  <c r="T46" i="1"/>
  <c r="L46" i="1"/>
  <c r="N46" i="1"/>
  <c r="J46" i="1"/>
  <c r="F46" i="1"/>
  <c r="T38" i="1"/>
  <c r="J38" i="1"/>
  <c r="L38" i="1"/>
  <c r="N38" i="1"/>
  <c r="F38" i="1"/>
  <c r="T10" i="1"/>
  <c r="L10" i="1"/>
  <c r="N10" i="1"/>
  <c r="J10" i="1"/>
  <c r="F10" i="1"/>
  <c r="T28" i="1"/>
  <c r="L28" i="1"/>
  <c r="N28" i="1"/>
  <c r="J26" i="1"/>
  <c r="L26" i="1"/>
  <c r="T26" i="1"/>
  <c r="J39" i="1"/>
  <c r="L44" i="1"/>
  <c r="D27" i="1"/>
  <c r="J44" i="1"/>
  <c r="T44" i="1"/>
  <c r="J43" i="1"/>
  <c r="L43" i="1"/>
  <c r="N43" i="1"/>
  <c r="T43" i="1"/>
  <c r="F43" i="1"/>
  <c r="N22" i="1"/>
  <c r="T22" i="1"/>
  <c r="L22" i="1"/>
  <c r="T34" i="1"/>
  <c r="L34" i="1"/>
  <c r="N34" i="1"/>
  <c r="F15" i="1"/>
  <c r="J21" i="1"/>
  <c r="F36" i="1"/>
  <c r="D45" i="1"/>
  <c r="D9" i="1"/>
  <c r="N44" i="1"/>
  <c r="F28" i="1"/>
  <c r="J33" i="1"/>
  <c r="L30" i="1"/>
  <c r="N30" i="1"/>
  <c r="J30" i="1"/>
  <c r="N23" i="1"/>
  <c r="T23" i="1"/>
  <c r="J23" i="1"/>
  <c r="L23" i="1"/>
  <c r="T16" i="1"/>
  <c r="L16" i="1"/>
  <c r="N16" i="1"/>
  <c r="T8" i="1"/>
  <c r="J8" i="1"/>
  <c r="L8" i="1"/>
  <c r="F8" i="1"/>
  <c r="T33" i="1"/>
  <c r="N33" i="1"/>
  <c r="T15" i="1"/>
  <c r="N15" i="1"/>
  <c r="J28" i="1"/>
  <c r="N29" i="1"/>
  <c r="T29" i="1"/>
  <c r="J29" i="1"/>
  <c r="L29" i="1"/>
  <c r="N26" i="1"/>
  <c r="T30" i="1"/>
  <c r="J37" i="1"/>
  <c r="L37" i="1"/>
  <c r="N37" i="1"/>
  <c r="T37" i="1"/>
  <c r="F37" i="1"/>
  <c r="L36" i="1"/>
  <c r="N36" i="1"/>
  <c r="J36" i="1"/>
  <c r="F14" i="1"/>
  <c r="J14" i="1"/>
  <c r="L14" i="1"/>
  <c r="T14" i="1"/>
  <c r="L35" i="1"/>
  <c r="N35" i="1"/>
  <c r="T35" i="1"/>
  <c r="J35" i="1"/>
  <c r="T20" i="1"/>
  <c r="J20" i="1"/>
  <c r="L20" i="1"/>
  <c r="F20" i="1"/>
  <c r="F16" i="1"/>
  <c r="T39" i="1"/>
  <c r="N39" i="1"/>
  <c r="T21" i="1"/>
  <c r="N21" i="1"/>
  <c r="J22" i="1"/>
  <c r="L15" i="1"/>
  <c r="N2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31" i="1" l="1"/>
  <c r="L31" i="1"/>
  <c r="T31" i="1"/>
  <c r="F42" i="1"/>
  <c r="T12" i="1"/>
  <c r="T42" i="1"/>
  <c r="L33" i="1"/>
  <c r="F33" i="1"/>
  <c r="T27" i="1"/>
  <c r="N27" i="1"/>
  <c r="J27" i="1"/>
  <c r="L27" i="1"/>
  <c r="F27" i="1"/>
  <c r="T45" i="1"/>
  <c r="N45" i="1"/>
  <c r="L45" i="1"/>
  <c r="J45" i="1"/>
  <c r="F45" i="1"/>
  <c r="T9" i="1"/>
  <c r="N9" i="1"/>
  <c r="J9" i="1"/>
  <c r="F9" i="1"/>
  <c r="L9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<sst xmlns="http://schemas.openxmlformats.org/spreadsheetml/2006/main" count="863" uniqueCount="344">
  <si>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</si>
  <si>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</si>
  <si>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</si>
  <si>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</si>
  <si>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</si>
  <si>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</si>
  <si>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</si>
  <si>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</si>
  <si>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</si>
  <si>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</si>
  <si>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</si>
  <si>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</si>
  <si>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</si>
  <si>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</si>
  <si>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</si>
  <si>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</si>
  <si>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</si>
  <si>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</si>
  <si>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</si>
  <si>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</si>
  <si>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</si>
  <si>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</si>
  <si>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</si>
  <si>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</si>
  <si>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</si>
  <si>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</si>
  <si>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</si>
  <si>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</si>
  <si>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</si>
  <si>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</si>
  <si>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</si>
  <si>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</si>
  <si>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</si>
  <si>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</si>
  <si>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</si>
  <si>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</si>
  <si>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</si>
  <si>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</si>
  <si>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</si>
  <si>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</si>
  <si>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</si>
  <si>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</si>
  <si>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</si>
  <si>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</si>
  <si>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</si>
  <si>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</si>
  <si>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</si>
  <si>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</si>
  <si>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</si>
  <si>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</si>
  <si>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</si>
  <si>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</si>
  <si>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</si>
  <si>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</si>
  <si>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</si>
  <si>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</si>
  <si>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</si>
  <si>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</si>
  <si>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</si>
  <si>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</si>
  <si>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</si>
  <si>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</si>
  <si>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</si>
  <si>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</si>
  <si>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</si>
  <si>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</si>
  <si>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</si>
  <si>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</si>
  <si>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</si>
  <si>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</si>
  <si>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</si>
  <si>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</si>
  <si>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</si>
  <si>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</si>
  <si>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</si>
  <si>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</si>
  <si>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</si>
  <si>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</si>
  <si>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</si>
  <si>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</si>
  <si>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</si>
  <si>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</si>
  <si>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</si>
  <si>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</si>
  <si>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</si>
  <si>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</si>
  <si>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</si>
  <si>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</si>
  <si>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</si>
  <si>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</si>
  <si>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</si>
  <si>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</si>
  <si>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</si>
  <si>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</si>
  <si>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</si>
  <si>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</si>
  <si>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</si>
  <si>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</si>
  <si>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</si>
  <si>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</si>
  <si>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</si>
  <si>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</si>
  <si>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</si>
  <si>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</si>
  <si>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</si>
  <si>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</si>
  <si>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</si>
  <si>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</si>
  <si>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</si>
  <si>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</si>
  <si>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</si>
  <si>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</si>
  <si>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</si>
  <si>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</si>
  <si>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</si>
  <si>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</si>
  <si>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</si>
  <si>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</si>
  <si>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</si>
  <si>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</si>
  <si>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</si>
  <si>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</si>
  <si>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</si>
  <si>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</si>
  <si>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</si>
  <si>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</si>
  <si>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</si>
  <si>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</si>
  <si>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</si>
  <si>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</si>
  <si>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</si>
  <si>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</si>
  <si>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</si>
  <si>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</si>
  <si>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</si>
  <si>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</si>
  <si>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</si>
  <si>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</si>
  <si>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</si>
  <si>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</si>
  <si>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</si>
  <si>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</si>
  <si>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</si>
  <si>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</si>
  <si>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</si>
  <si>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</si>
  <si>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</si>
  <si>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</si>
  <si>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</si>
  <si>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</si>
  <si>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</si>
  <si>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</si>
  <si>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</si>
  <si>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</si>
  <si>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</si>
  <si>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</si>
  <si>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</si>
  <si>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</si>
  <si>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</si>
  <si>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</si>
  <si>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</si>
  <si>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</si>
  <si>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</si>
  <si>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</si>
  <si>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</si>
  <si>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</si>
  <si>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</si>
  <si>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</si>
  <si>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</si>
  <si>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</si>
  <si>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</si>
  <si>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</si>
  <si>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</si>
  <si>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</si>
  <si>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</si>
  <si>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</si>
  <si>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</si>
  <si>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</si>
  <si>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</si>
  <si>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</si>
  <si>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</si>
  <si>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</si>
  <si>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</si>
  <si>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</si>
  <si>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</si>
  <si>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</si>
  <si>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</si>
  <si>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</si>
  <si>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</si>
  <si>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</si>
  <si>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</si>
  <si>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</si>
  <si>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</si>
  <si>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</si>
  <si>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</si>
  <si>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</si>
  <si>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</si>
  <si>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</si>
  <si>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</si>
  <si>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</si>
  <si>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</si>
  <si>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</si>
  <si>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</si>
  <si>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</si>
  <si>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</si>
  <si>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</si>
  <si>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</si>
  <si>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</si>
  <si>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</si>
  <si>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</si>
  <si>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</si>
  <si>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</si>
  <si>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</si>
  <si>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</si>
  <si>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</si>
  <si>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</si>
  <si>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</si>
  <si>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</si>
  <si>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</si>
  <si>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</si>
  <si>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</si>
  <si>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</si>
  <si>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</si>
  <si>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</si>
  <si>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</si>
  <si>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</si>
  <si>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</si>
  <si>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</si>
  <si>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</si>
  <si>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</si>
  <si>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</si>
  <si>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</si>
  <si>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</si>
  <si>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</si>
  <si>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</si>
  <si>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</si>
  <si>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</si>
  <si>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</si>
  <si>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</si>
  <si>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</si>
  <si>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</si>
  <si>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</si>
  <si>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</si>
  <si>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</si>
  <si>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</si>
  <si>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</si>
  <si>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</si>
  <si>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</si>
  <si>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</si>
  <si>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</si>
  <si>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</si>
  <si>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</si>
  <si>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</si>
  <si>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</si>
  <si>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</si>
  <si>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</si>
  <si>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47000</t>
  </si>
  <si>
    <t>水洗化人口等（令和5年度実績）</t>
    <phoneticPr fontId="3"/>
  </si>
  <si>
    <t>し尿処理の状況（令和5年度実績）</t>
    <phoneticPr fontId="3"/>
  </si>
  <si>
    <t>47201</t>
  </si>
  <si>
    <t>那覇市</t>
  </si>
  <si>
    <t/>
  </si>
  <si>
    <t>○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</si>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</sst>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343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7</v>
      </c>
      <c r="B7" s="108" t="s">
        <v>256</v>
      </c>
      <c r="C7" s="92" t="s">
        <v>198</v>
      </c>
      <c r="D7" s="93">
        <f t="shared" ref="D7:D48" si="0">+SUM(E7,+I7)</f>
        <v>1483772</v>
      </c>
      <c r="E7" s="93">
        <f t="shared" ref="E7:E48" si="1">+SUM(G7+H7)</f>
        <v>62549</v>
      </c>
      <c r="F7" s="94">
        <f t="shared" ref="F7:F48" si="2">IF(D7&gt;0,E7/D7*100,"-")</f>
        <v>4.2155398538319906</v>
      </c>
      <c r="G7" s="93">
        <f>SUM(G$8:G$207)</f>
        <v>62528</v>
      </c>
      <c r="H7" s="93">
        <f>SUM(H$8:H$207)</f>
        <v>21</v>
      </c>
      <c r="I7" s="93">
        <f t="shared" ref="I7:I48" si="3">+SUM(K7,+M7,O7+P7)</f>
        <v>1421223</v>
      </c>
      <c r="J7" s="94">
        <f t="shared" ref="J7:J48" si="4">IF(D7&gt;0,I7/D7*100,"-")</f>
        <v>95.784460146168001</v>
      </c>
      <c r="K7" s="93">
        <f>SUM(K$8:K$207)</f>
        <v>963247</v>
      </c>
      <c r="L7" s="94">
        <f t="shared" ref="L7:L48" si="5">IF(D7&gt;0,K7/D7*100,"-")</f>
        <v>64.918801540937551</v>
      </c>
      <c r="M7" s="93">
        <f>SUM(M$8:M$207)</f>
        <v>0</v>
      </c>
      <c r="N7" s="94">
        <f t="shared" ref="N7:N48" si="6">IF(D7&gt;0,M7/D7*100,"-")</f>
        <v>0</v>
      </c>
      <c r="O7" s="91">
        <f>SUM(O$8:O$207)</f>
        <v>56683</v>
      </c>
      <c r="P7" s="93">
        <f t="shared" ref="P7:P48" si="7">SUM(Q7:S7)</f>
        <v>401293</v>
      </c>
      <c r="Q7" s="93">
        <f>SUM(Q$8:Q$207)</f>
        <v>170419</v>
      </c>
      <c r="R7" s="93">
        <f>SUM(R$8:R$207)</f>
        <v>203517</v>
      </c>
      <c r="S7" s="93">
        <f>SUM(S$8:S$207)</f>
        <v>27357</v>
      </c>
      <c r="T7" s="94">
        <f t="shared" ref="T7:T48" si="8">IF(D7&gt;0,P7/D7*100,"-")</f>
        <v>27.045462510412648</v>
      </c>
      <c r="U7" s="93">
        <f>SUM(U$8:U$207)</f>
        <v>23729</v>
      </c>
      <c r="V7" s="95">
        <f t="shared" ref="V7:AC7" si="9">COUNTIF(V$8:V$207,"○")</f>
        <v>19</v>
      </c>
      <c r="W7" s="95">
        <f t="shared" si="9"/>
        <v>1</v>
      </c>
      <c r="X7" s="95">
        <f t="shared" si="9"/>
        <v>1</v>
      </c>
      <c r="Y7" s="95">
        <f t="shared" si="9"/>
        <v>20</v>
      </c>
      <c r="Z7" s="95">
        <f t="shared" si="9"/>
        <v>18</v>
      </c>
      <c r="AA7" s="95">
        <f t="shared" si="9"/>
        <v>2</v>
      </c>
      <c r="AB7" s="95">
        <f t="shared" si="9"/>
        <v>1</v>
      </c>
      <c r="AC7" s="95">
        <f t="shared" si="9"/>
        <v>20</v>
      </c>
    </row>
    <row r="8" spans="1:31" ht="13.5" customHeight="1" x14ac:dyDescent="0.15">
      <c r="A8" s="85" t="s">
        <v>7</v>
      </c>
      <c r="B8" s="86" t="s">
        <v>259</v>
      </c>
      <c r="C8" s="85" t="s">
        <v>260</v>
      </c>
      <c r="D8" s="87">
        <f t="shared" si="0"/>
        <v>315465</v>
      </c>
      <c r="E8" s="87">
        <f t="shared" si="1"/>
        <v>428</v>
      </c>
      <c r="F8" s="106">
        <f t="shared" si="2"/>
        <v>0.13567273707067345</v>
      </c>
      <c r="G8" s="87">
        <v>428</v>
      </c>
      <c r="H8" s="87">
        <v>0</v>
      </c>
      <c r="I8" s="87">
        <f t="shared" si="3"/>
        <v>315037</v>
      </c>
      <c r="J8" s="88">
        <f t="shared" si="4"/>
        <v>99.864327262929336</v>
      </c>
      <c r="K8" s="87">
        <v>300486</v>
      </c>
      <c r="L8" s="88">
        <f t="shared" si="5"/>
        <v>95.251771194902773</v>
      </c>
      <c r="M8" s="87">
        <v>0</v>
      </c>
      <c r="N8" s="88">
        <f t="shared" si="6"/>
        <v>0</v>
      </c>
      <c r="O8" s="87">
        <v>0</v>
      </c>
      <c r="P8" s="87">
        <f t="shared" si="7"/>
        <v>14551</v>
      </c>
      <c r="Q8" s="87">
        <v>12616</v>
      </c>
      <c r="R8" s="87">
        <v>1935</v>
      </c>
      <c r="S8" s="87">
        <v>0</v>
      </c>
      <c r="T8" s="88">
        <f t="shared" si="8"/>
        <v>4.6125560680265636</v>
      </c>
      <c r="U8" s="87">
        <v>6356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7</v>
      </c>
      <c r="B9" s="86" t="s">
        <v>263</v>
      </c>
      <c r="C9" s="85" t="s">
        <v>264</v>
      </c>
      <c r="D9" s="87">
        <f t="shared" si="0"/>
        <v>100137</v>
      </c>
      <c r="E9" s="87">
        <f t="shared" si="1"/>
        <v>6913</v>
      </c>
      <c r="F9" s="106">
        <f t="shared" si="2"/>
        <v>6.9035421472582552</v>
      </c>
      <c r="G9" s="87">
        <v>6913</v>
      </c>
      <c r="H9" s="87">
        <v>0</v>
      </c>
      <c r="I9" s="87">
        <f t="shared" si="3"/>
        <v>93224</v>
      </c>
      <c r="J9" s="88">
        <f t="shared" si="4"/>
        <v>93.096457852741736</v>
      </c>
      <c r="K9" s="87">
        <v>82665</v>
      </c>
      <c r="L9" s="88">
        <f t="shared" si="5"/>
        <v>82.551903891668417</v>
      </c>
      <c r="M9" s="87">
        <v>0</v>
      </c>
      <c r="N9" s="88">
        <f t="shared" si="6"/>
        <v>0</v>
      </c>
      <c r="O9" s="87">
        <v>0</v>
      </c>
      <c r="P9" s="87">
        <f t="shared" si="7"/>
        <v>10559</v>
      </c>
      <c r="Q9" s="87">
        <v>8676</v>
      </c>
      <c r="R9" s="87">
        <v>1883</v>
      </c>
      <c r="S9" s="87">
        <v>0</v>
      </c>
      <c r="T9" s="88">
        <f t="shared" si="8"/>
        <v>10.54455396107333</v>
      </c>
      <c r="U9" s="87">
        <v>1764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7</v>
      </c>
      <c r="B10" s="86" t="s">
        <v>265</v>
      </c>
      <c r="C10" s="85" t="s">
        <v>266</v>
      </c>
      <c r="D10" s="87">
        <f t="shared" si="0"/>
        <v>50048</v>
      </c>
      <c r="E10" s="87">
        <f t="shared" si="1"/>
        <v>548</v>
      </c>
      <c r="F10" s="106">
        <f t="shared" si="2"/>
        <v>1.0949488491048593</v>
      </c>
      <c r="G10" s="87">
        <v>548</v>
      </c>
      <c r="H10" s="87">
        <v>0</v>
      </c>
      <c r="I10" s="87">
        <f t="shared" si="3"/>
        <v>49500</v>
      </c>
      <c r="J10" s="88">
        <f t="shared" si="4"/>
        <v>98.905051150895133</v>
      </c>
      <c r="K10" s="87">
        <v>16156</v>
      </c>
      <c r="L10" s="88">
        <f t="shared" si="5"/>
        <v>32.281010230179028</v>
      </c>
      <c r="M10" s="87">
        <v>0</v>
      </c>
      <c r="N10" s="88">
        <f t="shared" si="6"/>
        <v>0</v>
      </c>
      <c r="O10" s="87">
        <v>7098</v>
      </c>
      <c r="P10" s="87">
        <f t="shared" si="7"/>
        <v>26246</v>
      </c>
      <c r="Q10" s="87">
        <v>18781</v>
      </c>
      <c r="R10" s="87">
        <v>7465</v>
      </c>
      <c r="S10" s="87">
        <v>0</v>
      </c>
      <c r="T10" s="88">
        <f t="shared" si="8"/>
        <v>52.441656010230176</v>
      </c>
      <c r="U10" s="87">
        <v>742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7</v>
      </c>
      <c r="B11" s="86" t="s">
        <v>267</v>
      </c>
      <c r="C11" s="85" t="s">
        <v>268</v>
      </c>
      <c r="D11" s="87">
        <f t="shared" si="0"/>
        <v>115397</v>
      </c>
      <c r="E11" s="87">
        <f t="shared" si="1"/>
        <v>664</v>
      </c>
      <c r="F11" s="106">
        <f t="shared" si="2"/>
        <v>0.57540490654003129</v>
      </c>
      <c r="G11" s="87">
        <v>664</v>
      </c>
      <c r="H11" s="87">
        <v>0</v>
      </c>
      <c r="I11" s="87">
        <f t="shared" si="3"/>
        <v>114733</v>
      </c>
      <c r="J11" s="88">
        <f t="shared" si="4"/>
        <v>99.42459509345997</v>
      </c>
      <c r="K11" s="87">
        <v>106299</v>
      </c>
      <c r="L11" s="88">
        <f t="shared" si="5"/>
        <v>92.115912892016254</v>
      </c>
      <c r="M11" s="87">
        <v>0</v>
      </c>
      <c r="N11" s="88">
        <f t="shared" si="6"/>
        <v>0</v>
      </c>
      <c r="O11" s="87">
        <v>0</v>
      </c>
      <c r="P11" s="87">
        <f t="shared" si="7"/>
        <v>8434</v>
      </c>
      <c r="Q11" s="87">
        <v>7136</v>
      </c>
      <c r="R11" s="87">
        <v>1298</v>
      </c>
      <c r="S11" s="87">
        <v>0</v>
      </c>
      <c r="T11" s="88">
        <f t="shared" si="8"/>
        <v>7.3086822014437116</v>
      </c>
      <c r="U11" s="87">
        <v>1494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7</v>
      </c>
      <c r="B12" s="86" t="s">
        <v>269</v>
      </c>
      <c r="C12" s="85" t="s">
        <v>270</v>
      </c>
      <c r="D12" s="87">
        <f t="shared" si="0"/>
        <v>64040</v>
      </c>
      <c r="E12" s="87">
        <f t="shared" si="1"/>
        <v>5060</v>
      </c>
      <c r="F12" s="106">
        <f t="shared" si="2"/>
        <v>7.9013116801998757</v>
      </c>
      <c r="G12" s="87">
        <v>5060</v>
      </c>
      <c r="H12" s="87">
        <v>0</v>
      </c>
      <c r="I12" s="87">
        <f t="shared" si="3"/>
        <v>58980</v>
      </c>
      <c r="J12" s="88">
        <f t="shared" si="4"/>
        <v>92.098688319800132</v>
      </c>
      <c r="K12" s="87">
        <v>39796</v>
      </c>
      <c r="L12" s="88">
        <f t="shared" si="5"/>
        <v>62.142410993129296</v>
      </c>
      <c r="M12" s="87">
        <v>0</v>
      </c>
      <c r="N12" s="88">
        <f t="shared" si="6"/>
        <v>0</v>
      </c>
      <c r="O12" s="87">
        <v>0</v>
      </c>
      <c r="P12" s="87">
        <f t="shared" si="7"/>
        <v>19184</v>
      </c>
      <c r="Q12" s="87">
        <v>7731</v>
      </c>
      <c r="R12" s="87">
        <v>11453</v>
      </c>
      <c r="S12" s="87">
        <v>0</v>
      </c>
      <c r="T12" s="88">
        <f t="shared" si="8"/>
        <v>29.956277326670833</v>
      </c>
      <c r="U12" s="87">
        <v>845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7</v>
      </c>
      <c r="B13" s="86" t="s">
        <v>271</v>
      </c>
      <c r="C13" s="85" t="s">
        <v>272</v>
      </c>
      <c r="D13" s="87">
        <f t="shared" si="0"/>
        <v>62406</v>
      </c>
      <c r="E13" s="87">
        <f t="shared" si="1"/>
        <v>349</v>
      </c>
      <c r="F13" s="106">
        <f t="shared" si="2"/>
        <v>0.55924109861231297</v>
      </c>
      <c r="G13" s="87">
        <v>349</v>
      </c>
      <c r="H13" s="87">
        <v>0</v>
      </c>
      <c r="I13" s="87">
        <f t="shared" si="3"/>
        <v>62057</v>
      </c>
      <c r="J13" s="88">
        <f t="shared" si="4"/>
        <v>99.440758901387682</v>
      </c>
      <c r="K13" s="87">
        <v>36949</v>
      </c>
      <c r="L13" s="88">
        <f t="shared" si="5"/>
        <v>59.207448001794702</v>
      </c>
      <c r="M13" s="87">
        <v>0</v>
      </c>
      <c r="N13" s="88">
        <f t="shared" si="6"/>
        <v>0</v>
      </c>
      <c r="O13" s="87">
        <v>302</v>
      </c>
      <c r="P13" s="87">
        <f t="shared" si="7"/>
        <v>24806</v>
      </c>
      <c r="Q13" s="87">
        <v>3801</v>
      </c>
      <c r="R13" s="87">
        <v>21005</v>
      </c>
      <c r="S13" s="87">
        <v>0</v>
      </c>
      <c r="T13" s="88">
        <f t="shared" si="8"/>
        <v>39.749383072140496</v>
      </c>
      <c r="U13" s="87">
        <v>1157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7</v>
      </c>
      <c r="B14" s="86" t="s">
        <v>273</v>
      </c>
      <c r="C14" s="85" t="s">
        <v>274</v>
      </c>
      <c r="D14" s="87">
        <f t="shared" si="0"/>
        <v>141942</v>
      </c>
      <c r="E14" s="87">
        <f t="shared" si="1"/>
        <v>8533</v>
      </c>
      <c r="F14" s="106">
        <f t="shared" si="2"/>
        <v>6.0116103760690986</v>
      </c>
      <c r="G14" s="87">
        <v>8533</v>
      </c>
      <c r="H14" s="87">
        <v>0</v>
      </c>
      <c r="I14" s="87">
        <f t="shared" si="3"/>
        <v>133409</v>
      </c>
      <c r="J14" s="88">
        <f t="shared" si="4"/>
        <v>93.9883896239309</v>
      </c>
      <c r="K14" s="87">
        <v>123768</v>
      </c>
      <c r="L14" s="88">
        <f t="shared" si="5"/>
        <v>87.196178720885996</v>
      </c>
      <c r="M14" s="87">
        <v>0</v>
      </c>
      <c r="N14" s="88">
        <f t="shared" si="6"/>
        <v>0</v>
      </c>
      <c r="O14" s="87">
        <v>0</v>
      </c>
      <c r="P14" s="87">
        <f t="shared" si="7"/>
        <v>9641</v>
      </c>
      <c r="Q14" s="87">
        <v>8335</v>
      </c>
      <c r="R14" s="87">
        <v>1306</v>
      </c>
      <c r="S14" s="87">
        <v>0</v>
      </c>
      <c r="T14" s="88">
        <f t="shared" si="8"/>
        <v>6.7922109030449054</v>
      </c>
      <c r="U14" s="87">
        <v>2006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7</v>
      </c>
      <c r="B15" s="86" t="s">
        <v>275</v>
      </c>
      <c r="C15" s="85" t="s">
        <v>276</v>
      </c>
      <c r="D15" s="87">
        <f t="shared" si="0"/>
        <v>66031</v>
      </c>
      <c r="E15" s="87">
        <f t="shared" si="1"/>
        <v>289</v>
      </c>
      <c r="F15" s="106">
        <f t="shared" si="2"/>
        <v>0.43767321409640925</v>
      </c>
      <c r="G15" s="87">
        <v>289</v>
      </c>
      <c r="H15" s="87">
        <v>0</v>
      </c>
      <c r="I15" s="87">
        <f t="shared" si="3"/>
        <v>65742</v>
      </c>
      <c r="J15" s="88">
        <f t="shared" si="4"/>
        <v>99.562326785903593</v>
      </c>
      <c r="K15" s="87">
        <v>43728</v>
      </c>
      <c r="L15" s="88">
        <f t="shared" si="5"/>
        <v>66.223440505217241</v>
      </c>
      <c r="M15" s="87">
        <v>0</v>
      </c>
      <c r="N15" s="88">
        <f t="shared" si="6"/>
        <v>0</v>
      </c>
      <c r="O15" s="87">
        <v>1469</v>
      </c>
      <c r="P15" s="87">
        <f t="shared" si="7"/>
        <v>20545</v>
      </c>
      <c r="Q15" s="87">
        <v>12647</v>
      </c>
      <c r="R15" s="87">
        <v>7898</v>
      </c>
      <c r="S15" s="87">
        <v>0</v>
      </c>
      <c r="T15" s="88">
        <f t="shared" si="8"/>
        <v>31.114173645711862</v>
      </c>
      <c r="U15" s="87">
        <v>499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7</v>
      </c>
      <c r="B16" s="86" t="s">
        <v>277</v>
      </c>
      <c r="C16" s="85" t="s">
        <v>278</v>
      </c>
      <c r="D16" s="87">
        <f t="shared" si="0"/>
        <v>126331</v>
      </c>
      <c r="E16" s="87">
        <f t="shared" si="1"/>
        <v>3464</v>
      </c>
      <c r="F16" s="106">
        <f t="shared" si="2"/>
        <v>2.7420031504539661</v>
      </c>
      <c r="G16" s="87">
        <v>3464</v>
      </c>
      <c r="H16" s="87">
        <v>0</v>
      </c>
      <c r="I16" s="87">
        <f t="shared" si="3"/>
        <v>122867</v>
      </c>
      <c r="J16" s="88">
        <f t="shared" si="4"/>
        <v>97.257996849546032</v>
      </c>
      <c r="K16" s="87">
        <v>70378</v>
      </c>
      <c r="L16" s="88">
        <f t="shared" si="5"/>
        <v>55.709208349494574</v>
      </c>
      <c r="M16" s="87">
        <v>0</v>
      </c>
      <c r="N16" s="88">
        <f t="shared" si="6"/>
        <v>0</v>
      </c>
      <c r="O16" s="87">
        <v>136</v>
      </c>
      <c r="P16" s="87">
        <f t="shared" si="7"/>
        <v>52353</v>
      </c>
      <c r="Q16" s="87">
        <v>23976</v>
      </c>
      <c r="R16" s="87">
        <v>28165</v>
      </c>
      <c r="S16" s="87">
        <v>212</v>
      </c>
      <c r="T16" s="88">
        <f t="shared" si="8"/>
        <v>41.441134796684899</v>
      </c>
      <c r="U16" s="87">
        <v>1642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7</v>
      </c>
      <c r="B17" s="86" t="s">
        <v>279</v>
      </c>
      <c r="C17" s="85" t="s">
        <v>280</v>
      </c>
      <c r="D17" s="87">
        <f t="shared" si="0"/>
        <v>55645</v>
      </c>
      <c r="E17" s="87">
        <f t="shared" si="1"/>
        <v>27286</v>
      </c>
      <c r="F17" s="106">
        <f t="shared" si="2"/>
        <v>49.035852277832689</v>
      </c>
      <c r="G17" s="87">
        <v>27265</v>
      </c>
      <c r="H17" s="87">
        <v>21</v>
      </c>
      <c r="I17" s="87">
        <f t="shared" si="3"/>
        <v>28359</v>
      </c>
      <c r="J17" s="88">
        <f t="shared" si="4"/>
        <v>50.964147722167311</v>
      </c>
      <c r="K17" s="87">
        <v>7211</v>
      </c>
      <c r="L17" s="88">
        <f t="shared" si="5"/>
        <v>12.9589361128583</v>
      </c>
      <c r="M17" s="87">
        <v>0</v>
      </c>
      <c r="N17" s="88">
        <f t="shared" si="6"/>
        <v>0</v>
      </c>
      <c r="O17" s="87">
        <v>4926</v>
      </c>
      <c r="P17" s="87">
        <f t="shared" si="7"/>
        <v>16222</v>
      </c>
      <c r="Q17" s="87">
        <v>0</v>
      </c>
      <c r="R17" s="87">
        <v>16222</v>
      </c>
      <c r="S17" s="87">
        <v>0</v>
      </c>
      <c r="T17" s="88">
        <f t="shared" si="8"/>
        <v>29.152664210620898</v>
      </c>
      <c r="U17" s="87">
        <v>815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7</v>
      </c>
      <c r="B18" s="86" t="s">
        <v>281</v>
      </c>
      <c r="C18" s="85" t="s">
        <v>282</v>
      </c>
      <c r="D18" s="87">
        <f t="shared" si="0"/>
        <v>46375</v>
      </c>
      <c r="E18" s="87">
        <f t="shared" si="1"/>
        <v>130</v>
      </c>
      <c r="F18" s="106">
        <f t="shared" si="2"/>
        <v>0.28032345013477089</v>
      </c>
      <c r="G18" s="87">
        <v>130</v>
      </c>
      <c r="H18" s="87">
        <v>0</v>
      </c>
      <c r="I18" s="87">
        <f t="shared" si="3"/>
        <v>46245</v>
      </c>
      <c r="J18" s="88">
        <f t="shared" si="4"/>
        <v>99.719676549865227</v>
      </c>
      <c r="K18" s="87">
        <v>8645</v>
      </c>
      <c r="L18" s="88">
        <f t="shared" si="5"/>
        <v>18.641509433962263</v>
      </c>
      <c r="M18" s="87">
        <v>0</v>
      </c>
      <c r="N18" s="88">
        <f t="shared" si="6"/>
        <v>0</v>
      </c>
      <c r="O18" s="87">
        <v>18793</v>
      </c>
      <c r="P18" s="87">
        <f t="shared" si="7"/>
        <v>18807</v>
      </c>
      <c r="Q18" s="87">
        <v>3247</v>
      </c>
      <c r="R18" s="87">
        <v>772</v>
      </c>
      <c r="S18" s="87">
        <v>14788</v>
      </c>
      <c r="T18" s="88">
        <f t="shared" si="8"/>
        <v>40.554177897574121</v>
      </c>
      <c r="U18" s="87">
        <v>386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7</v>
      </c>
      <c r="B19" s="86" t="s">
        <v>283</v>
      </c>
      <c r="C19" s="85" t="s">
        <v>284</v>
      </c>
      <c r="D19" s="87">
        <f t="shared" si="0"/>
        <v>4516</v>
      </c>
      <c r="E19" s="87">
        <f t="shared" si="1"/>
        <v>0</v>
      </c>
      <c r="F19" s="106">
        <f t="shared" si="2"/>
        <v>0</v>
      </c>
      <c r="G19" s="87">
        <v>0</v>
      </c>
      <c r="H19" s="87">
        <v>0</v>
      </c>
      <c r="I19" s="87">
        <f t="shared" si="3"/>
        <v>4516</v>
      </c>
      <c r="J19" s="88">
        <f t="shared" si="4"/>
        <v>100</v>
      </c>
      <c r="K19" s="87">
        <v>0</v>
      </c>
      <c r="L19" s="88">
        <f t="shared" si="5"/>
        <v>0</v>
      </c>
      <c r="M19" s="87">
        <v>0</v>
      </c>
      <c r="N19" s="88">
        <f t="shared" si="6"/>
        <v>0</v>
      </c>
      <c r="O19" s="87">
        <v>0</v>
      </c>
      <c r="P19" s="87">
        <f t="shared" si="7"/>
        <v>4516</v>
      </c>
      <c r="Q19" s="87">
        <v>3150</v>
      </c>
      <c r="R19" s="87">
        <v>1366</v>
      </c>
      <c r="S19" s="87">
        <v>0</v>
      </c>
      <c r="T19" s="88">
        <f t="shared" si="8"/>
        <v>100</v>
      </c>
      <c r="U19" s="87">
        <v>49</v>
      </c>
      <c r="V19" s="85"/>
      <c r="W19" s="85"/>
      <c r="X19" s="85"/>
      <c r="Y19" s="85" t="s">
        <v>262</v>
      </c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7</v>
      </c>
      <c r="B20" s="86" t="s">
        <v>285</v>
      </c>
      <c r="C20" s="85" t="s">
        <v>286</v>
      </c>
      <c r="D20" s="87">
        <f t="shared" si="0"/>
        <v>3005</v>
      </c>
      <c r="E20" s="87">
        <f t="shared" si="1"/>
        <v>273</v>
      </c>
      <c r="F20" s="106">
        <f t="shared" si="2"/>
        <v>9.0848585690515815</v>
      </c>
      <c r="G20" s="87">
        <v>273</v>
      </c>
      <c r="H20" s="87">
        <v>0</v>
      </c>
      <c r="I20" s="87">
        <f t="shared" si="3"/>
        <v>2732</v>
      </c>
      <c r="J20" s="88">
        <f t="shared" si="4"/>
        <v>90.915141430948424</v>
      </c>
      <c r="K20" s="87">
        <v>240</v>
      </c>
      <c r="L20" s="88">
        <f t="shared" si="5"/>
        <v>7.9866888519134775</v>
      </c>
      <c r="M20" s="87">
        <v>0</v>
      </c>
      <c r="N20" s="88">
        <f t="shared" si="6"/>
        <v>0</v>
      </c>
      <c r="O20" s="87">
        <v>0</v>
      </c>
      <c r="P20" s="87">
        <f t="shared" si="7"/>
        <v>2492</v>
      </c>
      <c r="Q20" s="87">
        <v>963</v>
      </c>
      <c r="R20" s="87">
        <v>1529</v>
      </c>
      <c r="S20" s="87">
        <v>0</v>
      </c>
      <c r="T20" s="88">
        <f t="shared" si="8"/>
        <v>82.928452579034939</v>
      </c>
      <c r="U20" s="87">
        <v>31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7</v>
      </c>
      <c r="B21" s="86" t="s">
        <v>287</v>
      </c>
      <c r="C21" s="85" t="s">
        <v>288</v>
      </c>
      <c r="D21" s="87">
        <f t="shared" si="0"/>
        <v>1716</v>
      </c>
      <c r="E21" s="87">
        <f t="shared" si="1"/>
        <v>81</v>
      </c>
      <c r="F21" s="106">
        <f t="shared" si="2"/>
        <v>4.72027972027972</v>
      </c>
      <c r="G21" s="87">
        <v>81</v>
      </c>
      <c r="H21" s="87">
        <v>0</v>
      </c>
      <c r="I21" s="87">
        <f t="shared" si="3"/>
        <v>1635</v>
      </c>
      <c r="J21" s="88">
        <f t="shared" si="4"/>
        <v>95.27972027972028</v>
      </c>
      <c r="K21" s="87">
        <v>0</v>
      </c>
      <c r="L21" s="88">
        <f t="shared" si="5"/>
        <v>0</v>
      </c>
      <c r="M21" s="87">
        <v>0</v>
      </c>
      <c r="N21" s="88">
        <f t="shared" si="6"/>
        <v>0</v>
      </c>
      <c r="O21" s="87">
        <v>76</v>
      </c>
      <c r="P21" s="87">
        <f t="shared" si="7"/>
        <v>1559</v>
      </c>
      <c r="Q21" s="87">
        <v>1123</v>
      </c>
      <c r="R21" s="87">
        <v>436</v>
      </c>
      <c r="S21" s="87">
        <v>0</v>
      </c>
      <c r="T21" s="88">
        <f t="shared" si="8"/>
        <v>90.850815850815849</v>
      </c>
      <c r="U21" s="87">
        <v>21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7</v>
      </c>
      <c r="B22" s="86" t="s">
        <v>289</v>
      </c>
      <c r="C22" s="85" t="s">
        <v>290</v>
      </c>
      <c r="D22" s="87">
        <f t="shared" si="0"/>
        <v>9305</v>
      </c>
      <c r="E22" s="87">
        <f t="shared" si="1"/>
        <v>1444</v>
      </c>
      <c r="F22" s="106">
        <f t="shared" si="2"/>
        <v>15.518538420204193</v>
      </c>
      <c r="G22" s="87">
        <v>1444</v>
      </c>
      <c r="H22" s="87">
        <v>0</v>
      </c>
      <c r="I22" s="87">
        <f t="shared" si="3"/>
        <v>7861</v>
      </c>
      <c r="J22" s="88">
        <f t="shared" si="4"/>
        <v>84.48146157979582</v>
      </c>
      <c r="K22" s="87">
        <v>0</v>
      </c>
      <c r="L22" s="88">
        <f t="shared" si="5"/>
        <v>0</v>
      </c>
      <c r="M22" s="87">
        <v>0</v>
      </c>
      <c r="N22" s="88">
        <f t="shared" si="6"/>
        <v>0</v>
      </c>
      <c r="O22" s="87">
        <v>0</v>
      </c>
      <c r="P22" s="87">
        <f t="shared" si="7"/>
        <v>7861</v>
      </c>
      <c r="Q22" s="87">
        <v>3620</v>
      </c>
      <c r="R22" s="87">
        <v>4241</v>
      </c>
      <c r="S22" s="87">
        <v>0</v>
      </c>
      <c r="T22" s="88">
        <f t="shared" si="8"/>
        <v>84.48146157979582</v>
      </c>
      <c r="U22" s="87">
        <v>86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7</v>
      </c>
      <c r="B23" s="86" t="s">
        <v>291</v>
      </c>
      <c r="C23" s="85" t="s">
        <v>292</v>
      </c>
      <c r="D23" s="87">
        <f t="shared" si="0"/>
        <v>12966</v>
      </c>
      <c r="E23" s="87">
        <f t="shared" si="1"/>
        <v>0</v>
      </c>
      <c r="F23" s="106">
        <f t="shared" si="2"/>
        <v>0</v>
      </c>
      <c r="G23" s="87">
        <v>0</v>
      </c>
      <c r="H23" s="87">
        <v>0</v>
      </c>
      <c r="I23" s="87">
        <f t="shared" si="3"/>
        <v>12966</v>
      </c>
      <c r="J23" s="88">
        <f t="shared" si="4"/>
        <v>100</v>
      </c>
      <c r="K23" s="87">
        <v>7036</v>
      </c>
      <c r="L23" s="88">
        <f t="shared" si="5"/>
        <v>54.265000771247884</v>
      </c>
      <c r="M23" s="87">
        <v>0</v>
      </c>
      <c r="N23" s="88">
        <f t="shared" si="6"/>
        <v>0</v>
      </c>
      <c r="O23" s="87">
        <v>0</v>
      </c>
      <c r="P23" s="87">
        <f t="shared" si="7"/>
        <v>5930</v>
      </c>
      <c r="Q23" s="87">
        <v>2080</v>
      </c>
      <c r="R23" s="87">
        <v>3850</v>
      </c>
      <c r="S23" s="87">
        <v>0</v>
      </c>
      <c r="T23" s="88">
        <f t="shared" si="8"/>
        <v>45.734999228752123</v>
      </c>
      <c r="U23" s="87">
        <v>189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7</v>
      </c>
      <c r="B24" s="86" t="s">
        <v>293</v>
      </c>
      <c r="C24" s="85" t="s">
        <v>294</v>
      </c>
      <c r="D24" s="87">
        <f t="shared" si="0"/>
        <v>11294</v>
      </c>
      <c r="E24" s="87">
        <f t="shared" si="1"/>
        <v>468</v>
      </c>
      <c r="F24" s="106">
        <f t="shared" si="2"/>
        <v>4.1437931645121298</v>
      </c>
      <c r="G24" s="87">
        <v>468</v>
      </c>
      <c r="H24" s="87">
        <v>0</v>
      </c>
      <c r="I24" s="87">
        <f t="shared" si="3"/>
        <v>10826</v>
      </c>
      <c r="J24" s="88">
        <f t="shared" si="4"/>
        <v>95.856206835487868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3893</v>
      </c>
      <c r="P24" s="87">
        <f t="shared" si="7"/>
        <v>6933</v>
      </c>
      <c r="Q24" s="87">
        <v>1611</v>
      </c>
      <c r="R24" s="87">
        <v>5322</v>
      </c>
      <c r="S24" s="87">
        <v>0</v>
      </c>
      <c r="T24" s="88">
        <f t="shared" si="8"/>
        <v>61.38657694350983</v>
      </c>
      <c r="U24" s="87">
        <v>1186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7</v>
      </c>
      <c r="B25" s="86" t="s">
        <v>295</v>
      </c>
      <c r="C25" s="85" t="s">
        <v>296</v>
      </c>
      <c r="D25" s="87">
        <f t="shared" si="0"/>
        <v>6334</v>
      </c>
      <c r="E25" s="87">
        <f t="shared" si="1"/>
        <v>0</v>
      </c>
      <c r="F25" s="106">
        <f t="shared" si="2"/>
        <v>0</v>
      </c>
      <c r="G25" s="87">
        <v>0</v>
      </c>
      <c r="H25" s="87">
        <v>0</v>
      </c>
      <c r="I25" s="87">
        <f t="shared" si="3"/>
        <v>6334</v>
      </c>
      <c r="J25" s="88">
        <f t="shared" si="4"/>
        <v>100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6191</v>
      </c>
      <c r="P25" s="87">
        <f t="shared" si="7"/>
        <v>143</v>
      </c>
      <c r="Q25" s="87">
        <v>0</v>
      </c>
      <c r="R25" s="87">
        <v>143</v>
      </c>
      <c r="S25" s="87">
        <v>0</v>
      </c>
      <c r="T25" s="88">
        <f t="shared" si="8"/>
        <v>2.2576570887275027</v>
      </c>
      <c r="U25" s="87">
        <v>66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7</v>
      </c>
      <c r="B26" s="86" t="s">
        <v>297</v>
      </c>
      <c r="C26" s="85" t="s">
        <v>298</v>
      </c>
      <c r="D26" s="87">
        <f t="shared" si="0"/>
        <v>11476</v>
      </c>
      <c r="E26" s="87">
        <f t="shared" si="1"/>
        <v>0</v>
      </c>
      <c r="F26" s="106">
        <f t="shared" si="2"/>
        <v>0</v>
      </c>
      <c r="G26" s="87">
        <v>0</v>
      </c>
      <c r="H26" s="87">
        <v>0</v>
      </c>
      <c r="I26" s="87">
        <f t="shared" si="3"/>
        <v>11476</v>
      </c>
      <c r="J26" s="88">
        <f t="shared" si="4"/>
        <v>100</v>
      </c>
      <c r="K26" s="87">
        <v>0</v>
      </c>
      <c r="L26" s="88">
        <f t="shared" si="5"/>
        <v>0</v>
      </c>
      <c r="M26" s="87">
        <v>0</v>
      </c>
      <c r="N26" s="88">
        <f t="shared" si="6"/>
        <v>0</v>
      </c>
      <c r="O26" s="87">
        <v>7689</v>
      </c>
      <c r="P26" s="87">
        <f t="shared" si="7"/>
        <v>3787</v>
      </c>
      <c r="Q26" s="87">
        <v>1111</v>
      </c>
      <c r="R26" s="87">
        <v>2676</v>
      </c>
      <c r="S26" s="87">
        <v>0</v>
      </c>
      <c r="T26" s="88">
        <f t="shared" si="8"/>
        <v>32.999302892994073</v>
      </c>
      <c r="U26" s="87">
        <v>181</v>
      </c>
      <c r="V26" s="85"/>
      <c r="W26" s="85"/>
      <c r="X26" s="85" t="s">
        <v>262</v>
      </c>
      <c r="Y26" s="85"/>
      <c r="Z26" s="85"/>
      <c r="AA26" s="85"/>
      <c r="AB26" s="85" t="s">
        <v>262</v>
      </c>
      <c r="AC26" s="85"/>
      <c r="AD26" s="115" t="s">
        <v>261</v>
      </c>
    </row>
    <row r="27" spans="1:30" ht="13.5" customHeight="1" x14ac:dyDescent="0.15">
      <c r="A27" s="85" t="s">
        <v>7</v>
      </c>
      <c r="B27" s="86" t="s">
        <v>299</v>
      </c>
      <c r="C27" s="85" t="s">
        <v>300</v>
      </c>
      <c r="D27" s="87">
        <f t="shared" si="0"/>
        <v>4320</v>
      </c>
      <c r="E27" s="87">
        <f t="shared" si="1"/>
        <v>18</v>
      </c>
      <c r="F27" s="106">
        <f t="shared" si="2"/>
        <v>0.41666666666666669</v>
      </c>
      <c r="G27" s="87">
        <v>18</v>
      </c>
      <c r="H27" s="87">
        <v>0</v>
      </c>
      <c r="I27" s="87">
        <f t="shared" si="3"/>
        <v>4302</v>
      </c>
      <c r="J27" s="88">
        <f t="shared" si="4"/>
        <v>99.583333333333329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0</v>
      </c>
      <c r="P27" s="87">
        <f t="shared" si="7"/>
        <v>4302</v>
      </c>
      <c r="Q27" s="87">
        <v>456</v>
      </c>
      <c r="R27" s="87">
        <v>3846</v>
      </c>
      <c r="S27" s="87">
        <v>0</v>
      </c>
      <c r="T27" s="88">
        <f t="shared" si="8"/>
        <v>99.583333333333329</v>
      </c>
      <c r="U27" s="87">
        <v>26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7</v>
      </c>
      <c r="B28" s="86" t="s">
        <v>301</v>
      </c>
      <c r="C28" s="85" t="s">
        <v>302</v>
      </c>
      <c r="D28" s="87">
        <f t="shared" si="0"/>
        <v>42082</v>
      </c>
      <c r="E28" s="87">
        <f t="shared" si="1"/>
        <v>16</v>
      </c>
      <c r="F28" s="106">
        <f t="shared" si="2"/>
        <v>3.8021006606149897E-2</v>
      </c>
      <c r="G28" s="87">
        <v>16</v>
      </c>
      <c r="H28" s="87">
        <v>0</v>
      </c>
      <c r="I28" s="87">
        <f t="shared" si="3"/>
        <v>42066</v>
      </c>
      <c r="J28" s="88">
        <f t="shared" si="4"/>
        <v>99.961978993393856</v>
      </c>
      <c r="K28" s="87">
        <v>7198</v>
      </c>
      <c r="L28" s="88">
        <f t="shared" si="5"/>
        <v>17.104700346941684</v>
      </c>
      <c r="M28" s="87">
        <v>0</v>
      </c>
      <c r="N28" s="88">
        <f t="shared" si="6"/>
        <v>0</v>
      </c>
      <c r="O28" s="87">
        <v>0</v>
      </c>
      <c r="P28" s="87">
        <f t="shared" si="7"/>
        <v>34868</v>
      </c>
      <c r="Q28" s="87">
        <v>14387</v>
      </c>
      <c r="R28" s="87">
        <v>20300</v>
      </c>
      <c r="S28" s="87">
        <v>181</v>
      </c>
      <c r="T28" s="88">
        <f t="shared" si="8"/>
        <v>82.857278646452158</v>
      </c>
      <c r="U28" s="87">
        <v>813</v>
      </c>
      <c r="V28" s="85"/>
      <c r="W28" s="85"/>
      <c r="X28" s="85"/>
      <c r="Y28" s="85" t="s">
        <v>262</v>
      </c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7</v>
      </c>
      <c r="B29" s="86" t="s">
        <v>303</v>
      </c>
      <c r="C29" s="85" t="s">
        <v>304</v>
      </c>
      <c r="D29" s="87">
        <f t="shared" si="0"/>
        <v>13037</v>
      </c>
      <c r="E29" s="87">
        <f t="shared" si="1"/>
        <v>161</v>
      </c>
      <c r="F29" s="106">
        <f t="shared" si="2"/>
        <v>1.2349466901894608</v>
      </c>
      <c r="G29" s="87">
        <v>161</v>
      </c>
      <c r="H29" s="87">
        <v>0</v>
      </c>
      <c r="I29" s="87">
        <f t="shared" si="3"/>
        <v>12876</v>
      </c>
      <c r="J29" s="88">
        <f t="shared" si="4"/>
        <v>98.76505330981054</v>
      </c>
      <c r="K29" s="87">
        <v>12876</v>
      </c>
      <c r="L29" s="88">
        <f t="shared" si="5"/>
        <v>98.76505330981054</v>
      </c>
      <c r="M29" s="87">
        <v>0</v>
      </c>
      <c r="N29" s="88">
        <f t="shared" si="6"/>
        <v>0</v>
      </c>
      <c r="O29" s="87">
        <v>0</v>
      </c>
      <c r="P29" s="87">
        <f t="shared" si="7"/>
        <v>0</v>
      </c>
      <c r="Q29" s="87">
        <v>0</v>
      </c>
      <c r="R29" s="87">
        <v>0</v>
      </c>
      <c r="S29" s="87">
        <v>0</v>
      </c>
      <c r="T29" s="88">
        <f t="shared" si="8"/>
        <v>0</v>
      </c>
      <c r="U29" s="87">
        <v>98</v>
      </c>
      <c r="V29" s="85"/>
      <c r="W29" s="85"/>
      <c r="X29" s="85"/>
      <c r="Y29" s="85" t="s">
        <v>262</v>
      </c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7</v>
      </c>
      <c r="B30" s="86" t="s">
        <v>305</v>
      </c>
      <c r="C30" s="85" t="s">
        <v>306</v>
      </c>
      <c r="D30" s="87">
        <f t="shared" si="0"/>
        <v>29115</v>
      </c>
      <c r="E30" s="87">
        <f t="shared" si="1"/>
        <v>318</v>
      </c>
      <c r="F30" s="106">
        <f t="shared" si="2"/>
        <v>1.0922205048943843</v>
      </c>
      <c r="G30" s="87">
        <v>318</v>
      </c>
      <c r="H30" s="87">
        <v>0</v>
      </c>
      <c r="I30" s="87">
        <f t="shared" si="3"/>
        <v>28797</v>
      </c>
      <c r="J30" s="88">
        <f t="shared" si="4"/>
        <v>98.907779495105615</v>
      </c>
      <c r="K30" s="87">
        <v>28073</v>
      </c>
      <c r="L30" s="88">
        <f t="shared" si="5"/>
        <v>96.421088785849221</v>
      </c>
      <c r="M30" s="87">
        <v>0</v>
      </c>
      <c r="N30" s="88">
        <f t="shared" si="6"/>
        <v>0</v>
      </c>
      <c r="O30" s="87">
        <v>0</v>
      </c>
      <c r="P30" s="87">
        <f t="shared" si="7"/>
        <v>724</v>
      </c>
      <c r="Q30" s="87">
        <v>242</v>
      </c>
      <c r="R30" s="87">
        <v>482</v>
      </c>
      <c r="S30" s="87">
        <v>0</v>
      </c>
      <c r="T30" s="88">
        <f t="shared" si="8"/>
        <v>2.486690709256397</v>
      </c>
      <c r="U30" s="87">
        <v>990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7</v>
      </c>
      <c r="B31" s="86" t="s">
        <v>307</v>
      </c>
      <c r="C31" s="85" t="s">
        <v>308</v>
      </c>
      <c r="D31" s="87">
        <f t="shared" si="0"/>
        <v>17941</v>
      </c>
      <c r="E31" s="87">
        <f t="shared" si="1"/>
        <v>0</v>
      </c>
      <c r="F31" s="106">
        <f t="shared" si="2"/>
        <v>0</v>
      </c>
      <c r="G31" s="87">
        <v>0</v>
      </c>
      <c r="H31" s="87">
        <v>0</v>
      </c>
      <c r="I31" s="87">
        <f t="shared" si="3"/>
        <v>17941</v>
      </c>
      <c r="J31" s="88">
        <f t="shared" si="4"/>
        <v>100</v>
      </c>
      <c r="K31" s="87">
        <v>8693</v>
      </c>
      <c r="L31" s="88">
        <f t="shared" si="5"/>
        <v>48.453263474722704</v>
      </c>
      <c r="M31" s="87">
        <v>0</v>
      </c>
      <c r="N31" s="88">
        <f t="shared" si="6"/>
        <v>0</v>
      </c>
      <c r="O31" s="87">
        <v>0</v>
      </c>
      <c r="P31" s="87">
        <f t="shared" si="7"/>
        <v>9248</v>
      </c>
      <c r="Q31" s="87">
        <v>6936</v>
      </c>
      <c r="R31" s="87">
        <v>2312</v>
      </c>
      <c r="S31" s="87">
        <v>0</v>
      </c>
      <c r="T31" s="88">
        <f t="shared" si="8"/>
        <v>51.546736525277289</v>
      </c>
      <c r="U31" s="87">
        <v>419</v>
      </c>
      <c r="V31" s="85"/>
      <c r="W31" s="85"/>
      <c r="X31" s="85"/>
      <c r="Y31" s="85" t="s">
        <v>262</v>
      </c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7</v>
      </c>
      <c r="B32" s="86" t="s">
        <v>309</v>
      </c>
      <c r="C32" s="85" t="s">
        <v>310</v>
      </c>
      <c r="D32" s="87">
        <f t="shared" si="0"/>
        <v>22602</v>
      </c>
      <c r="E32" s="87">
        <f t="shared" si="1"/>
        <v>1390</v>
      </c>
      <c r="F32" s="106">
        <f t="shared" si="2"/>
        <v>6.1498982390938854</v>
      </c>
      <c r="G32" s="87">
        <v>1390</v>
      </c>
      <c r="H32" s="87">
        <v>0</v>
      </c>
      <c r="I32" s="87">
        <f t="shared" si="3"/>
        <v>21212</v>
      </c>
      <c r="J32" s="88">
        <f t="shared" si="4"/>
        <v>93.850101760906114</v>
      </c>
      <c r="K32" s="87">
        <v>10105</v>
      </c>
      <c r="L32" s="88">
        <f t="shared" si="5"/>
        <v>44.708432882045834</v>
      </c>
      <c r="M32" s="87">
        <v>0</v>
      </c>
      <c r="N32" s="88">
        <f t="shared" si="6"/>
        <v>0</v>
      </c>
      <c r="O32" s="87">
        <v>0</v>
      </c>
      <c r="P32" s="87">
        <f t="shared" si="7"/>
        <v>11107</v>
      </c>
      <c r="Q32" s="87">
        <v>1690</v>
      </c>
      <c r="R32" s="87">
        <v>9417</v>
      </c>
      <c r="S32" s="87">
        <v>0</v>
      </c>
      <c r="T32" s="88">
        <f t="shared" si="8"/>
        <v>49.14166887886028</v>
      </c>
      <c r="U32" s="87">
        <v>291</v>
      </c>
      <c r="V32" s="85"/>
      <c r="W32" s="85"/>
      <c r="X32" s="85"/>
      <c r="Y32" s="85" t="s">
        <v>262</v>
      </c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7</v>
      </c>
      <c r="B33" s="86" t="s">
        <v>311</v>
      </c>
      <c r="C33" s="85" t="s">
        <v>312</v>
      </c>
      <c r="D33" s="87">
        <f t="shared" si="0"/>
        <v>35584</v>
      </c>
      <c r="E33" s="87">
        <f t="shared" si="1"/>
        <v>444</v>
      </c>
      <c r="F33" s="106">
        <f t="shared" si="2"/>
        <v>1.247751798561151</v>
      </c>
      <c r="G33" s="87">
        <v>444</v>
      </c>
      <c r="H33" s="87">
        <v>0</v>
      </c>
      <c r="I33" s="87">
        <f t="shared" si="3"/>
        <v>35140</v>
      </c>
      <c r="J33" s="88">
        <f t="shared" si="4"/>
        <v>98.752248201438846</v>
      </c>
      <c r="K33" s="87">
        <v>11060</v>
      </c>
      <c r="L33" s="88">
        <f t="shared" si="5"/>
        <v>31.081384892086334</v>
      </c>
      <c r="M33" s="87">
        <v>0</v>
      </c>
      <c r="N33" s="88">
        <f t="shared" si="6"/>
        <v>0</v>
      </c>
      <c r="O33" s="87">
        <v>0</v>
      </c>
      <c r="P33" s="87">
        <f t="shared" si="7"/>
        <v>24080</v>
      </c>
      <c r="Q33" s="87">
        <v>12686</v>
      </c>
      <c r="R33" s="87">
        <v>11394</v>
      </c>
      <c r="S33" s="87">
        <v>0</v>
      </c>
      <c r="T33" s="88">
        <f t="shared" si="8"/>
        <v>67.670863309352512</v>
      </c>
      <c r="U33" s="87">
        <v>758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7</v>
      </c>
      <c r="B34" s="86" t="s">
        <v>313</v>
      </c>
      <c r="C34" s="85" t="s">
        <v>314</v>
      </c>
      <c r="D34" s="87">
        <f t="shared" si="0"/>
        <v>19978</v>
      </c>
      <c r="E34" s="87">
        <f t="shared" si="1"/>
        <v>0</v>
      </c>
      <c r="F34" s="106">
        <f t="shared" si="2"/>
        <v>0</v>
      </c>
      <c r="G34" s="87">
        <v>0</v>
      </c>
      <c r="H34" s="87">
        <v>0</v>
      </c>
      <c r="I34" s="87">
        <f t="shared" si="3"/>
        <v>19978</v>
      </c>
      <c r="J34" s="88">
        <f t="shared" si="4"/>
        <v>100</v>
      </c>
      <c r="K34" s="87">
        <v>13207</v>
      </c>
      <c r="L34" s="88">
        <f t="shared" si="5"/>
        <v>66.10771849033938</v>
      </c>
      <c r="M34" s="87">
        <v>0</v>
      </c>
      <c r="N34" s="88">
        <f t="shared" si="6"/>
        <v>0</v>
      </c>
      <c r="O34" s="87">
        <v>0</v>
      </c>
      <c r="P34" s="87">
        <f t="shared" si="7"/>
        <v>6771</v>
      </c>
      <c r="Q34" s="87">
        <v>0</v>
      </c>
      <c r="R34" s="87">
        <v>0</v>
      </c>
      <c r="S34" s="87">
        <v>6771</v>
      </c>
      <c r="T34" s="88">
        <f t="shared" si="8"/>
        <v>33.892281509660627</v>
      </c>
      <c r="U34" s="87">
        <v>153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7</v>
      </c>
      <c r="B35" s="86" t="s">
        <v>315</v>
      </c>
      <c r="C35" s="85" t="s">
        <v>316</v>
      </c>
      <c r="D35" s="87">
        <f t="shared" si="0"/>
        <v>40699</v>
      </c>
      <c r="E35" s="87">
        <f t="shared" si="1"/>
        <v>56</v>
      </c>
      <c r="F35" s="106">
        <f t="shared" si="2"/>
        <v>0.13759551831740338</v>
      </c>
      <c r="G35" s="87">
        <v>56</v>
      </c>
      <c r="H35" s="87">
        <v>0</v>
      </c>
      <c r="I35" s="87">
        <f t="shared" si="3"/>
        <v>40643</v>
      </c>
      <c r="J35" s="88">
        <f t="shared" si="4"/>
        <v>99.862404481682603</v>
      </c>
      <c r="K35" s="87">
        <v>24337</v>
      </c>
      <c r="L35" s="88">
        <f t="shared" si="5"/>
        <v>59.797538023047245</v>
      </c>
      <c r="M35" s="87">
        <v>0</v>
      </c>
      <c r="N35" s="88">
        <f t="shared" si="6"/>
        <v>0</v>
      </c>
      <c r="O35" s="87">
        <v>725</v>
      </c>
      <c r="P35" s="87">
        <f t="shared" si="7"/>
        <v>15581</v>
      </c>
      <c r="Q35" s="87">
        <v>8250</v>
      </c>
      <c r="R35" s="87">
        <v>5171</v>
      </c>
      <c r="S35" s="87">
        <v>2160</v>
      </c>
      <c r="T35" s="88">
        <f t="shared" si="8"/>
        <v>38.283495908990396</v>
      </c>
      <c r="U35" s="87">
        <v>221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7</v>
      </c>
      <c r="B36" s="86" t="s">
        <v>317</v>
      </c>
      <c r="C36" s="85" t="s">
        <v>318</v>
      </c>
      <c r="D36" s="87">
        <f t="shared" si="0"/>
        <v>677</v>
      </c>
      <c r="E36" s="87">
        <f t="shared" si="1"/>
        <v>0</v>
      </c>
      <c r="F36" s="106">
        <f t="shared" si="2"/>
        <v>0</v>
      </c>
      <c r="G36" s="87">
        <v>0</v>
      </c>
      <c r="H36" s="87">
        <v>0</v>
      </c>
      <c r="I36" s="87">
        <f t="shared" si="3"/>
        <v>677</v>
      </c>
      <c r="J36" s="88">
        <f t="shared" si="4"/>
        <v>100</v>
      </c>
      <c r="K36" s="87">
        <v>242</v>
      </c>
      <c r="L36" s="88">
        <f t="shared" si="5"/>
        <v>35.745937961595274</v>
      </c>
      <c r="M36" s="87">
        <v>0</v>
      </c>
      <c r="N36" s="88">
        <f t="shared" si="6"/>
        <v>0</v>
      </c>
      <c r="O36" s="87">
        <v>0</v>
      </c>
      <c r="P36" s="87">
        <f t="shared" si="7"/>
        <v>435</v>
      </c>
      <c r="Q36" s="87">
        <v>206</v>
      </c>
      <c r="R36" s="87">
        <v>229</v>
      </c>
      <c r="S36" s="87">
        <v>0</v>
      </c>
      <c r="T36" s="88">
        <f t="shared" si="8"/>
        <v>64.254062038404726</v>
      </c>
      <c r="U36" s="87">
        <v>10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7</v>
      </c>
      <c r="B37" s="86" t="s">
        <v>319</v>
      </c>
      <c r="C37" s="85" t="s">
        <v>320</v>
      </c>
      <c r="D37" s="87">
        <f t="shared" si="0"/>
        <v>859</v>
      </c>
      <c r="E37" s="87">
        <f t="shared" si="1"/>
        <v>73</v>
      </c>
      <c r="F37" s="106">
        <f t="shared" si="2"/>
        <v>8.4982537834691509</v>
      </c>
      <c r="G37" s="87">
        <v>73</v>
      </c>
      <c r="H37" s="87">
        <v>0</v>
      </c>
      <c r="I37" s="87">
        <f t="shared" si="3"/>
        <v>786</v>
      </c>
      <c r="J37" s="88">
        <f t="shared" si="4"/>
        <v>91.501746216530861</v>
      </c>
      <c r="K37" s="87">
        <v>532</v>
      </c>
      <c r="L37" s="88">
        <f t="shared" si="5"/>
        <v>61.932479627473803</v>
      </c>
      <c r="M37" s="87">
        <v>0</v>
      </c>
      <c r="N37" s="88">
        <f t="shared" si="6"/>
        <v>0</v>
      </c>
      <c r="O37" s="87">
        <v>0</v>
      </c>
      <c r="P37" s="87">
        <f t="shared" si="7"/>
        <v>254</v>
      </c>
      <c r="Q37" s="87">
        <v>0</v>
      </c>
      <c r="R37" s="87">
        <v>254</v>
      </c>
      <c r="S37" s="87">
        <v>0</v>
      </c>
      <c r="T37" s="88">
        <f t="shared" si="8"/>
        <v>29.56926658905704</v>
      </c>
      <c r="U37" s="87">
        <v>11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7</v>
      </c>
      <c r="B38" s="86" t="s">
        <v>321</v>
      </c>
      <c r="C38" s="85" t="s">
        <v>322</v>
      </c>
      <c r="D38" s="87">
        <f t="shared" si="0"/>
        <v>663</v>
      </c>
      <c r="E38" s="87">
        <f t="shared" si="1"/>
        <v>0</v>
      </c>
      <c r="F38" s="106">
        <f t="shared" si="2"/>
        <v>0</v>
      </c>
      <c r="G38" s="87">
        <v>0</v>
      </c>
      <c r="H38" s="87">
        <v>0</v>
      </c>
      <c r="I38" s="87">
        <f t="shared" si="3"/>
        <v>663</v>
      </c>
      <c r="J38" s="88">
        <f t="shared" si="4"/>
        <v>100</v>
      </c>
      <c r="K38" s="87">
        <v>0</v>
      </c>
      <c r="L38" s="88">
        <f t="shared" si="5"/>
        <v>0</v>
      </c>
      <c r="M38" s="87">
        <v>0</v>
      </c>
      <c r="N38" s="88">
        <f t="shared" si="6"/>
        <v>0</v>
      </c>
      <c r="O38" s="87">
        <v>663</v>
      </c>
      <c r="P38" s="87">
        <f t="shared" si="7"/>
        <v>0</v>
      </c>
      <c r="Q38" s="87">
        <v>0</v>
      </c>
      <c r="R38" s="87">
        <v>0</v>
      </c>
      <c r="S38" s="87">
        <v>0</v>
      </c>
      <c r="T38" s="88">
        <f t="shared" si="8"/>
        <v>0</v>
      </c>
      <c r="U38" s="87">
        <v>5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7</v>
      </c>
      <c r="B39" s="86" t="s">
        <v>323</v>
      </c>
      <c r="C39" s="85" t="s">
        <v>324</v>
      </c>
      <c r="D39" s="87">
        <f t="shared" si="0"/>
        <v>344</v>
      </c>
      <c r="E39" s="87">
        <f t="shared" si="1"/>
        <v>0</v>
      </c>
      <c r="F39" s="106">
        <f t="shared" si="2"/>
        <v>0</v>
      </c>
      <c r="G39" s="87">
        <v>0</v>
      </c>
      <c r="H39" s="87">
        <v>0</v>
      </c>
      <c r="I39" s="87">
        <f t="shared" si="3"/>
        <v>344</v>
      </c>
      <c r="J39" s="88">
        <f t="shared" si="4"/>
        <v>100</v>
      </c>
      <c r="K39" s="87">
        <v>0</v>
      </c>
      <c r="L39" s="88">
        <f t="shared" si="5"/>
        <v>0</v>
      </c>
      <c r="M39" s="87">
        <v>0</v>
      </c>
      <c r="N39" s="88">
        <f t="shared" si="6"/>
        <v>0</v>
      </c>
      <c r="O39" s="87">
        <v>344</v>
      </c>
      <c r="P39" s="87">
        <f t="shared" si="7"/>
        <v>0</v>
      </c>
      <c r="Q39" s="87">
        <v>0</v>
      </c>
      <c r="R39" s="87">
        <v>0</v>
      </c>
      <c r="S39" s="87">
        <v>0</v>
      </c>
      <c r="T39" s="88">
        <f t="shared" si="8"/>
        <v>0</v>
      </c>
      <c r="U39" s="87">
        <v>2</v>
      </c>
      <c r="V39" s="85"/>
      <c r="W39" s="85"/>
      <c r="X39" s="85"/>
      <c r="Y39" s="85" t="s">
        <v>262</v>
      </c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7</v>
      </c>
      <c r="B40" s="86" t="s">
        <v>325</v>
      </c>
      <c r="C40" s="85" t="s">
        <v>326</v>
      </c>
      <c r="D40" s="87">
        <f t="shared" si="0"/>
        <v>1197</v>
      </c>
      <c r="E40" s="87">
        <f t="shared" si="1"/>
        <v>724</v>
      </c>
      <c r="F40" s="106">
        <f t="shared" si="2"/>
        <v>60.484544695071008</v>
      </c>
      <c r="G40" s="87">
        <v>724</v>
      </c>
      <c r="H40" s="87">
        <v>0</v>
      </c>
      <c r="I40" s="87">
        <f t="shared" si="3"/>
        <v>473</v>
      </c>
      <c r="J40" s="88">
        <f t="shared" si="4"/>
        <v>39.515455304928985</v>
      </c>
      <c r="K40" s="87">
        <v>0</v>
      </c>
      <c r="L40" s="88">
        <f t="shared" si="5"/>
        <v>0</v>
      </c>
      <c r="M40" s="87">
        <v>0</v>
      </c>
      <c r="N40" s="88">
        <f t="shared" si="6"/>
        <v>0</v>
      </c>
      <c r="O40" s="87">
        <v>0</v>
      </c>
      <c r="P40" s="87">
        <f t="shared" si="7"/>
        <v>473</v>
      </c>
      <c r="Q40" s="87">
        <v>0</v>
      </c>
      <c r="R40" s="87">
        <v>431</v>
      </c>
      <c r="S40" s="87">
        <v>42</v>
      </c>
      <c r="T40" s="88">
        <f t="shared" si="8"/>
        <v>39.515455304928985</v>
      </c>
      <c r="U40" s="87">
        <v>23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7</v>
      </c>
      <c r="B41" s="86" t="s">
        <v>327</v>
      </c>
      <c r="C41" s="85" t="s">
        <v>328</v>
      </c>
      <c r="D41" s="87">
        <f t="shared" si="0"/>
        <v>558</v>
      </c>
      <c r="E41" s="87">
        <f t="shared" si="1"/>
        <v>5</v>
      </c>
      <c r="F41" s="106">
        <f t="shared" si="2"/>
        <v>0.8960573476702508</v>
      </c>
      <c r="G41" s="87">
        <v>5</v>
      </c>
      <c r="H41" s="87">
        <v>0</v>
      </c>
      <c r="I41" s="87">
        <f t="shared" si="3"/>
        <v>553</v>
      </c>
      <c r="J41" s="88">
        <f t="shared" si="4"/>
        <v>99.103942652329749</v>
      </c>
      <c r="K41" s="87">
        <v>0</v>
      </c>
      <c r="L41" s="88">
        <f t="shared" si="5"/>
        <v>0</v>
      </c>
      <c r="M41" s="87">
        <v>0</v>
      </c>
      <c r="N41" s="88">
        <f t="shared" si="6"/>
        <v>0</v>
      </c>
      <c r="O41" s="87">
        <v>0</v>
      </c>
      <c r="P41" s="87">
        <f t="shared" si="7"/>
        <v>553</v>
      </c>
      <c r="Q41" s="87">
        <v>181</v>
      </c>
      <c r="R41" s="87">
        <v>372</v>
      </c>
      <c r="S41" s="87">
        <v>0</v>
      </c>
      <c r="T41" s="88">
        <f t="shared" si="8"/>
        <v>99.103942652329749</v>
      </c>
      <c r="U41" s="87">
        <v>5</v>
      </c>
      <c r="V41" s="85" t="s">
        <v>262</v>
      </c>
      <c r="W41" s="85"/>
      <c r="X41" s="85"/>
      <c r="Y41" s="85"/>
      <c r="Z41" s="85" t="s">
        <v>262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7</v>
      </c>
      <c r="B42" s="86" t="s">
        <v>329</v>
      </c>
      <c r="C42" s="85" t="s">
        <v>330</v>
      </c>
      <c r="D42" s="87">
        <f t="shared" si="0"/>
        <v>1188</v>
      </c>
      <c r="E42" s="87">
        <f t="shared" si="1"/>
        <v>56</v>
      </c>
      <c r="F42" s="106">
        <f t="shared" si="2"/>
        <v>4.7138047138047137</v>
      </c>
      <c r="G42" s="87">
        <v>56</v>
      </c>
      <c r="H42" s="87">
        <v>0</v>
      </c>
      <c r="I42" s="87">
        <f t="shared" si="3"/>
        <v>1132</v>
      </c>
      <c r="J42" s="88">
        <f t="shared" si="4"/>
        <v>95.28619528619528</v>
      </c>
      <c r="K42" s="87">
        <v>0</v>
      </c>
      <c r="L42" s="88">
        <f t="shared" si="5"/>
        <v>0</v>
      </c>
      <c r="M42" s="87">
        <v>0</v>
      </c>
      <c r="N42" s="88">
        <f t="shared" si="6"/>
        <v>0</v>
      </c>
      <c r="O42" s="87">
        <v>0</v>
      </c>
      <c r="P42" s="87">
        <f t="shared" si="7"/>
        <v>1132</v>
      </c>
      <c r="Q42" s="87">
        <v>0</v>
      </c>
      <c r="R42" s="87">
        <v>0</v>
      </c>
      <c r="S42" s="87">
        <v>1132</v>
      </c>
      <c r="T42" s="88">
        <f t="shared" si="8"/>
        <v>95.28619528619528</v>
      </c>
      <c r="U42" s="87">
        <v>12</v>
      </c>
      <c r="V42" s="85" t="s">
        <v>262</v>
      </c>
      <c r="W42" s="85"/>
      <c r="X42" s="85"/>
      <c r="Y42" s="85"/>
      <c r="Z42" s="85"/>
      <c r="AA42" s="85" t="s">
        <v>262</v>
      </c>
      <c r="AB42" s="85"/>
      <c r="AC42" s="85"/>
      <c r="AD42" s="115" t="s">
        <v>261</v>
      </c>
    </row>
    <row r="43" spans="1:30" ht="13.5" customHeight="1" x14ac:dyDescent="0.15">
      <c r="A43" s="85" t="s">
        <v>7</v>
      </c>
      <c r="B43" s="86" t="s">
        <v>331</v>
      </c>
      <c r="C43" s="85" t="s">
        <v>332</v>
      </c>
      <c r="D43" s="87">
        <f t="shared" si="0"/>
        <v>1282</v>
      </c>
      <c r="E43" s="87">
        <f t="shared" si="1"/>
        <v>0</v>
      </c>
      <c r="F43" s="106">
        <f t="shared" si="2"/>
        <v>0</v>
      </c>
      <c r="G43" s="87">
        <v>0</v>
      </c>
      <c r="H43" s="87">
        <v>0</v>
      </c>
      <c r="I43" s="87">
        <f t="shared" si="3"/>
        <v>1282</v>
      </c>
      <c r="J43" s="88">
        <f t="shared" si="4"/>
        <v>100</v>
      </c>
      <c r="K43" s="87">
        <v>0</v>
      </c>
      <c r="L43" s="88">
        <f t="shared" si="5"/>
        <v>0</v>
      </c>
      <c r="M43" s="87">
        <v>0</v>
      </c>
      <c r="N43" s="88">
        <f t="shared" si="6"/>
        <v>0</v>
      </c>
      <c r="O43" s="87">
        <v>0</v>
      </c>
      <c r="P43" s="87">
        <f t="shared" si="7"/>
        <v>1282</v>
      </c>
      <c r="Q43" s="87">
        <v>1282</v>
      </c>
      <c r="R43" s="87">
        <v>0</v>
      </c>
      <c r="S43" s="87">
        <v>0</v>
      </c>
      <c r="T43" s="88">
        <f t="shared" si="8"/>
        <v>100</v>
      </c>
      <c r="U43" s="87">
        <v>34</v>
      </c>
      <c r="V43" s="85"/>
      <c r="W43" s="85"/>
      <c r="X43" s="85"/>
      <c r="Y43" s="85" t="s">
        <v>262</v>
      </c>
      <c r="Z43" s="85"/>
      <c r="AA43" s="85"/>
      <c r="AB43" s="85"/>
      <c r="AC43" s="85" t="s">
        <v>262</v>
      </c>
      <c r="AD43" s="115" t="s">
        <v>261</v>
      </c>
    </row>
    <row r="44" spans="1:30" ht="13.5" customHeight="1" x14ac:dyDescent="0.15">
      <c r="A44" s="85" t="s">
        <v>7</v>
      </c>
      <c r="B44" s="86" t="s">
        <v>333</v>
      </c>
      <c r="C44" s="85" t="s">
        <v>334</v>
      </c>
      <c r="D44" s="87">
        <f t="shared" si="0"/>
        <v>7326</v>
      </c>
      <c r="E44" s="87">
        <f t="shared" si="1"/>
        <v>1738</v>
      </c>
      <c r="F44" s="106">
        <f t="shared" si="2"/>
        <v>23.723723723723726</v>
      </c>
      <c r="G44" s="87">
        <v>1738</v>
      </c>
      <c r="H44" s="87">
        <v>0</v>
      </c>
      <c r="I44" s="87">
        <f t="shared" si="3"/>
        <v>5588</v>
      </c>
      <c r="J44" s="88">
        <f t="shared" si="4"/>
        <v>76.276276276276278</v>
      </c>
      <c r="K44" s="87">
        <v>3197</v>
      </c>
      <c r="L44" s="88">
        <f t="shared" si="5"/>
        <v>43.639093639093637</v>
      </c>
      <c r="M44" s="87">
        <v>0</v>
      </c>
      <c r="N44" s="88">
        <f t="shared" si="6"/>
        <v>0</v>
      </c>
      <c r="O44" s="87">
        <v>0</v>
      </c>
      <c r="P44" s="87">
        <f t="shared" si="7"/>
        <v>2391</v>
      </c>
      <c r="Q44" s="87">
        <v>0</v>
      </c>
      <c r="R44" s="87">
        <v>320</v>
      </c>
      <c r="S44" s="87">
        <v>2071</v>
      </c>
      <c r="T44" s="88">
        <f t="shared" si="8"/>
        <v>32.63718263718264</v>
      </c>
      <c r="U44" s="87">
        <v>66</v>
      </c>
      <c r="V44" s="85"/>
      <c r="W44" s="85" t="s">
        <v>262</v>
      </c>
      <c r="X44" s="85"/>
      <c r="Y44" s="85"/>
      <c r="Z44" s="85"/>
      <c r="AA44" s="85" t="s">
        <v>262</v>
      </c>
      <c r="AB44" s="85"/>
      <c r="AC44" s="85"/>
      <c r="AD44" s="115" t="s">
        <v>261</v>
      </c>
    </row>
    <row r="45" spans="1:30" ht="13.5" customHeight="1" x14ac:dyDescent="0.15">
      <c r="A45" s="85" t="s">
        <v>7</v>
      </c>
      <c r="B45" s="86" t="s">
        <v>335</v>
      </c>
      <c r="C45" s="85" t="s">
        <v>336</v>
      </c>
      <c r="D45" s="87">
        <f t="shared" si="0"/>
        <v>32844</v>
      </c>
      <c r="E45" s="87">
        <f t="shared" si="1"/>
        <v>402</v>
      </c>
      <c r="F45" s="106">
        <f t="shared" si="2"/>
        <v>1.2239678480087688</v>
      </c>
      <c r="G45" s="87">
        <v>402</v>
      </c>
      <c r="H45" s="87">
        <v>0</v>
      </c>
      <c r="I45" s="87">
        <f t="shared" si="3"/>
        <v>32442</v>
      </c>
      <c r="J45" s="88">
        <f t="shared" si="4"/>
        <v>98.776032151991231</v>
      </c>
      <c r="K45" s="87">
        <v>0</v>
      </c>
      <c r="L45" s="88">
        <f t="shared" si="5"/>
        <v>0</v>
      </c>
      <c r="M45" s="87">
        <v>0</v>
      </c>
      <c r="N45" s="88">
        <f t="shared" si="6"/>
        <v>0</v>
      </c>
      <c r="O45" s="87">
        <v>3391</v>
      </c>
      <c r="P45" s="87">
        <f t="shared" si="7"/>
        <v>29051</v>
      </c>
      <c r="Q45" s="87">
        <v>1375</v>
      </c>
      <c r="R45" s="87">
        <v>27676</v>
      </c>
      <c r="S45" s="87">
        <v>0</v>
      </c>
      <c r="T45" s="88">
        <f t="shared" si="8"/>
        <v>88.451467543539152</v>
      </c>
      <c r="U45" s="87">
        <v>200</v>
      </c>
      <c r="V45" s="85" t="s">
        <v>262</v>
      </c>
      <c r="W45" s="85"/>
      <c r="X45" s="85"/>
      <c r="Y45" s="85"/>
      <c r="Z45" s="85" t="s">
        <v>262</v>
      </c>
      <c r="AA45" s="85"/>
      <c r="AB45" s="85"/>
      <c r="AC45" s="85"/>
      <c r="AD45" s="115" t="s">
        <v>261</v>
      </c>
    </row>
    <row r="46" spans="1:30" ht="13.5" customHeight="1" x14ac:dyDescent="0.15">
      <c r="A46" s="85" t="s">
        <v>7</v>
      </c>
      <c r="B46" s="86" t="s">
        <v>337</v>
      </c>
      <c r="C46" s="85" t="s">
        <v>338</v>
      </c>
      <c r="D46" s="87">
        <f t="shared" si="0"/>
        <v>1059</v>
      </c>
      <c r="E46" s="87">
        <f t="shared" si="1"/>
        <v>749</v>
      </c>
      <c r="F46" s="106">
        <f t="shared" si="2"/>
        <v>70.727101038715773</v>
      </c>
      <c r="G46" s="87">
        <v>749</v>
      </c>
      <c r="H46" s="87">
        <v>0</v>
      </c>
      <c r="I46" s="87">
        <f t="shared" si="3"/>
        <v>310</v>
      </c>
      <c r="J46" s="88">
        <f t="shared" si="4"/>
        <v>29.272898961284234</v>
      </c>
      <c r="K46" s="87">
        <v>0</v>
      </c>
      <c r="L46" s="88">
        <f t="shared" si="5"/>
        <v>0</v>
      </c>
      <c r="M46" s="87">
        <v>0</v>
      </c>
      <c r="N46" s="88">
        <f t="shared" si="6"/>
        <v>0</v>
      </c>
      <c r="O46" s="87">
        <v>0</v>
      </c>
      <c r="P46" s="87">
        <f t="shared" si="7"/>
        <v>310</v>
      </c>
      <c r="Q46" s="87">
        <v>18</v>
      </c>
      <c r="R46" s="87">
        <v>292</v>
      </c>
      <c r="S46" s="87">
        <v>0</v>
      </c>
      <c r="T46" s="88">
        <f t="shared" si="8"/>
        <v>29.272898961284234</v>
      </c>
      <c r="U46" s="87">
        <v>16</v>
      </c>
      <c r="V46" s="85"/>
      <c r="W46" s="85"/>
      <c r="X46" s="85"/>
      <c r="Y46" s="85" t="s">
        <v>262</v>
      </c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7</v>
      </c>
      <c r="B47" s="86" t="s">
        <v>339</v>
      </c>
      <c r="C47" s="85" t="s">
        <v>340</v>
      </c>
      <c r="D47" s="87">
        <f t="shared" si="0"/>
        <v>4302</v>
      </c>
      <c r="E47" s="87">
        <f t="shared" si="1"/>
        <v>469</v>
      </c>
      <c r="F47" s="106">
        <f t="shared" si="2"/>
        <v>10.901906090190609</v>
      </c>
      <c r="G47" s="87">
        <v>469</v>
      </c>
      <c r="H47" s="87">
        <v>0</v>
      </c>
      <c r="I47" s="87">
        <f t="shared" si="3"/>
        <v>3833</v>
      </c>
      <c r="J47" s="88">
        <f t="shared" si="4"/>
        <v>89.098093909809393</v>
      </c>
      <c r="K47" s="87">
        <v>370</v>
      </c>
      <c r="L47" s="88">
        <f t="shared" si="5"/>
        <v>8.6006508600650857</v>
      </c>
      <c r="M47" s="87">
        <v>0</v>
      </c>
      <c r="N47" s="88">
        <f t="shared" si="6"/>
        <v>0</v>
      </c>
      <c r="O47" s="87">
        <v>422</v>
      </c>
      <c r="P47" s="87">
        <f t="shared" si="7"/>
        <v>3041</v>
      </c>
      <c r="Q47" s="87">
        <v>985</v>
      </c>
      <c r="R47" s="87">
        <v>2056</v>
      </c>
      <c r="S47" s="87">
        <v>0</v>
      </c>
      <c r="T47" s="88">
        <f t="shared" si="8"/>
        <v>70.688052068805206</v>
      </c>
      <c r="U47" s="87">
        <v>61</v>
      </c>
      <c r="V47" s="85"/>
      <c r="W47" s="85"/>
      <c r="X47" s="85"/>
      <c r="Y47" s="85" t="s">
        <v>262</v>
      </c>
      <c r="Z47" s="85"/>
      <c r="AA47" s="85"/>
      <c r="AB47" s="85"/>
      <c r="AC47" s="85" t="s">
        <v>262</v>
      </c>
      <c r="AD47" s="115" t="s">
        <v>261</v>
      </c>
    </row>
    <row r="48" spans="1:30" ht="13.5" customHeight="1" x14ac:dyDescent="0.15">
      <c r="A48" s="85" t="s">
        <v>7</v>
      </c>
      <c r="B48" s="86" t="s">
        <v>341</v>
      </c>
      <c r="C48" s="85" t="s">
        <v>342</v>
      </c>
      <c r="D48" s="87">
        <f t="shared" si="0"/>
        <v>1686</v>
      </c>
      <c r="E48" s="87">
        <f t="shared" si="1"/>
        <v>0</v>
      </c>
      <c r="F48" s="106">
        <f t="shared" si="2"/>
        <v>0</v>
      </c>
      <c r="G48" s="87">
        <v>0</v>
      </c>
      <c r="H48" s="87">
        <v>0</v>
      </c>
      <c r="I48" s="87">
        <f t="shared" si="3"/>
        <v>1686</v>
      </c>
      <c r="J48" s="88">
        <f t="shared" si="4"/>
        <v>100</v>
      </c>
      <c r="K48" s="87">
        <v>0</v>
      </c>
      <c r="L48" s="88">
        <f t="shared" si="5"/>
        <v>0</v>
      </c>
      <c r="M48" s="87">
        <v>0</v>
      </c>
      <c r="N48" s="88">
        <f t="shared" si="6"/>
        <v>0</v>
      </c>
      <c r="O48" s="87">
        <v>565</v>
      </c>
      <c r="P48" s="87">
        <f t="shared" si="7"/>
        <v>1121</v>
      </c>
      <c r="Q48" s="87">
        <v>1121</v>
      </c>
      <c r="R48" s="87">
        <v>0</v>
      </c>
      <c r="S48" s="87">
        <v>0</v>
      </c>
      <c r="T48" s="88">
        <f t="shared" si="8"/>
        <v>66.488730723606167</v>
      </c>
      <c r="U48" s="87">
        <v>0</v>
      </c>
      <c r="V48" s="85"/>
      <c r="W48" s="85"/>
      <c r="X48" s="85"/>
      <c r="Y48" s="85" t="s">
        <v>262</v>
      </c>
      <c r="Z48" s="85"/>
      <c r="AA48" s="85"/>
      <c r="AB48" s="85"/>
      <c r="AC48" s="85" t="s">
        <v>262</v>
      </c>
      <c r="AD48" s="115" t="s">
        <v>261</v>
      </c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8">
    <sortCondition ref="A8:A48"/>
    <sortCondition ref="B8:B48"/>
    <sortCondition ref="C8:C48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沖縄県</v>
      </c>
      <c r="B7" s="90" t="str">
        <f>水洗化人口等!B7</f>
        <v>47000</v>
      </c>
      <c r="C7" s="89" t="s">
        <v>198</v>
      </c>
      <c r="D7" s="91">
        <f t="shared" ref="D7:D48" si="0">SUM(E7,+H7,+K7)</f>
        <v>171906</v>
      </c>
      <c r="E7" s="91">
        <f t="shared" ref="E7:E48" si="1">SUM(F7:G7)</f>
        <v>5725</v>
      </c>
      <c r="F7" s="91">
        <f>SUM(F$8:F$207)</f>
        <v>257</v>
      </c>
      <c r="G7" s="91">
        <f>SUM(G$8:G$207)</f>
        <v>5468</v>
      </c>
      <c r="H7" s="91">
        <f t="shared" ref="H7:H48" si="2">SUM(I7:J7)</f>
        <v>721</v>
      </c>
      <c r="I7" s="91">
        <f>SUM(I$8:I$207)</f>
        <v>228</v>
      </c>
      <c r="J7" s="91">
        <f>SUM(J$8:J$207)</f>
        <v>493</v>
      </c>
      <c r="K7" s="91">
        <f t="shared" ref="K7:K48" si="3">SUM(L7:M7)</f>
        <v>165460</v>
      </c>
      <c r="L7" s="91">
        <f>SUM(L$8:L$207)</f>
        <v>16948</v>
      </c>
      <c r="M7" s="91">
        <f>SUM(M$8:M$207)</f>
        <v>148512</v>
      </c>
      <c r="N7" s="91">
        <f t="shared" ref="N7:N48" si="4">SUM(O7,+V7,+AC7)</f>
        <v>171921</v>
      </c>
      <c r="O7" s="91">
        <f t="shared" ref="O7:O48" si="5">SUM(P7:U7)</f>
        <v>17433</v>
      </c>
      <c r="P7" s="91">
        <f t="shared" ref="P7:U7" si="6">SUM(P$8:P$207)</f>
        <v>11104</v>
      </c>
      <c r="Q7" s="91">
        <f t="shared" si="6"/>
        <v>0</v>
      </c>
      <c r="R7" s="91">
        <f t="shared" si="6"/>
        <v>0</v>
      </c>
      <c r="S7" s="91">
        <f t="shared" si="6"/>
        <v>1542</v>
      </c>
      <c r="T7" s="91">
        <f t="shared" si="6"/>
        <v>3932</v>
      </c>
      <c r="U7" s="91">
        <f t="shared" si="6"/>
        <v>855</v>
      </c>
      <c r="V7" s="91">
        <f t="shared" ref="V7:V48" si="7">SUM(W7:AB7)</f>
        <v>154473</v>
      </c>
      <c r="W7" s="91">
        <f t="shared" ref="W7:AB7" si="8">SUM(W$8:W$207)</f>
        <v>118836</v>
      </c>
      <c r="X7" s="91">
        <f t="shared" si="8"/>
        <v>0</v>
      </c>
      <c r="Y7" s="91">
        <f t="shared" si="8"/>
        <v>0</v>
      </c>
      <c r="Z7" s="91">
        <f t="shared" si="8"/>
        <v>21407</v>
      </c>
      <c r="AA7" s="91">
        <f t="shared" si="8"/>
        <v>3032</v>
      </c>
      <c r="AB7" s="91">
        <f t="shared" si="8"/>
        <v>11198</v>
      </c>
      <c r="AC7" s="91">
        <f t="shared" ref="AC7:AC48" si="9">SUM(AD7:AE7)</f>
        <v>15</v>
      </c>
      <c r="AD7" s="91">
        <f>SUM(AD$8:AD$207)</f>
        <v>15</v>
      </c>
      <c r="AE7" s="91">
        <f>SUM(AE$8:AE$207)</f>
        <v>0</v>
      </c>
      <c r="AF7" s="91">
        <f t="shared" ref="AF7:AF48" si="10">SUM(AG7:AI7)</f>
        <v>3422</v>
      </c>
      <c r="AG7" s="91">
        <f>SUM(AG$8:AG$207)</f>
        <v>3422</v>
      </c>
      <c r="AH7" s="91">
        <f>SUM(AH$8:AH$207)</f>
        <v>0</v>
      </c>
      <c r="AI7" s="91">
        <f>SUM(AI$8:AI$207)</f>
        <v>0</v>
      </c>
      <c r="AJ7" s="91">
        <f t="shared" ref="AJ7:AJ48" si="11">SUM(AK7:AS7)</f>
        <v>3516</v>
      </c>
      <c r="AK7" s="91">
        <f t="shared" ref="AK7:AS7" si="12">SUM(AK$8:AK$207)</f>
        <v>94</v>
      </c>
      <c r="AL7" s="91">
        <f t="shared" si="12"/>
        <v>0</v>
      </c>
      <c r="AM7" s="91">
        <f t="shared" si="12"/>
        <v>2128</v>
      </c>
      <c r="AN7" s="91">
        <f t="shared" si="12"/>
        <v>303</v>
      </c>
      <c r="AO7" s="91">
        <f t="shared" si="12"/>
        <v>0</v>
      </c>
      <c r="AP7" s="91">
        <f t="shared" si="12"/>
        <v>0</v>
      </c>
      <c r="AQ7" s="91">
        <f t="shared" si="12"/>
        <v>932</v>
      </c>
      <c r="AR7" s="91">
        <f t="shared" si="12"/>
        <v>22</v>
      </c>
      <c r="AS7" s="91">
        <f t="shared" si="12"/>
        <v>37</v>
      </c>
      <c r="AT7" s="91">
        <f t="shared" ref="AT7:AT48" si="13">SUM(AU7:AY7)</f>
        <v>256</v>
      </c>
      <c r="AU7" s="91">
        <f>SUM(AU$8:AU$207)</f>
        <v>0</v>
      </c>
      <c r="AV7" s="91">
        <f>SUM(AV$8:AV$207)</f>
        <v>0</v>
      </c>
      <c r="AW7" s="91">
        <f>SUM(AW$8:AW$207)</f>
        <v>102</v>
      </c>
      <c r="AX7" s="91">
        <f>SUM(AX$8:AX$207)</f>
        <v>154</v>
      </c>
      <c r="AY7" s="91">
        <f>SUM(AY$8:AY$207)</f>
        <v>0</v>
      </c>
      <c r="AZ7" s="91">
        <f t="shared" ref="AZ7:AZ48" si="14">SUM(BA7:BC7)</f>
        <v>454</v>
      </c>
      <c r="BA7" s="91">
        <f>SUM(BA$8:BA$207)</f>
        <v>454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7</v>
      </c>
      <c r="B8" s="96" t="s">
        <v>259</v>
      </c>
      <c r="C8" s="85" t="s">
        <v>260</v>
      </c>
      <c r="D8" s="87">
        <f t="shared" si="0"/>
        <v>4308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4308</v>
      </c>
      <c r="L8" s="87">
        <v>1338</v>
      </c>
      <c r="M8" s="87">
        <v>2970</v>
      </c>
      <c r="N8" s="87">
        <f t="shared" si="4"/>
        <v>4308</v>
      </c>
      <c r="O8" s="87">
        <f t="shared" si="5"/>
        <v>1338</v>
      </c>
      <c r="P8" s="87">
        <v>0</v>
      </c>
      <c r="Q8" s="87">
        <v>0</v>
      </c>
      <c r="R8" s="87">
        <v>0</v>
      </c>
      <c r="S8" s="87">
        <v>1338</v>
      </c>
      <c r="T8" s="87">
        <v>0</v>
      </c>
      <c r="U8" s="87">
        <v>0</v>
      </c>
      <c r="V8" s="87">
        <f t="shared" si="7"/>
        <v>2970</v>
      </c>
      <c r="W8" s="87">
        <v>0</v>
      </c>
      <c r="X8" s="87">
        <v>0</v>
      </c>
      <c r="Y8" s="87">
        <v>0</v>
      </c>
      <c r="Z8" s="87">
        <v>2970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7</v>
      </c>
      <c r="B9" s="96" t="s">
        <v>263</v>
      </c>
      <c r="C9" s="85" t="s">
        <v>264</v>
      </c>
      <c r="D9" s="87">
        <f t="shared" si="0"/>
        <v>2300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2300</v>
      </c>
      <c r="L9" s="87">
        <v>375</v>
      </c>
      <c r="M9" s="87">
        <v>1925</v>
      </c>
      <c r="N9" s="87">
        <f t="shared" si="4"/>
        <v>2300</v>
      </c>
      <c r="O9" s="87">
        <f t="shared" si="5"/>
        <v>375</v>
      </c>
      <c r="P9" s="87">
        <v>375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1925</v>
      </c>
      <c r="W9" s="87">
        <v>1925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94</v>
      </c>
      <c r="AK9" s="87">
        <v>94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7</v>
      </c>
      <c r="B10" s="96" t="s">
        <v>265</v>
      </c>
      <c r="C10" s="85" t="s">
        <v>266</v>
      </c>
      <c r="D10" s="87">
        <f t="shared" si="0"/>
        <v>15977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15977</v>
      </c>
      <c r="L10" s="87">
        <v>612</v>
      </c>
      <c r="M10" s="87">
        <v>15365</v>
      </c>
      <c r="N10" s="87">
        <f t="shared" si="4"/>
        <v>15977</v>
      </c>
      <c r="O10" s="87">
        <f t="shared" si="5"/>
        <v>612</v>
      </c>
      <c r="P10" s="87">
        <v>612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15365</v>
      </c>
      <c r="W10" s="87">
        <v>15365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0</v>
      </c>
      <c r="AG10" s="87">
        <v>0</v>
      </c>
      <c r="AH10" s="87">
        <v>0</v>
      </c>
      <c r="AI10" s="87">
        <v>0</v>
      </c>
      <c r="AJ10" s="87">
        <f t="shared" si="11"/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7</v>
      </c>
      <c r="B11" s="96" t="s">
        <v>267</v>
      </c>
      <c r="C11" s="85" t="s">
        <v>268</v>
      </c>
      <c r="D11" s="87">
        <f t="shared" si="0"/>
        <v>1816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1816</v>
      </c>
      <c r="L11" s="87">
        <v>416</v>
      </c>
      <c r="M11" s="87">
        <v>1400</v>
      </c>
      <c r="N11" s="87">
        <f t="shared" si="4"/>
        <v>1816</v>
      </c>
      <c r="O11" s="87">
        <f t="shared" si="5"/>
        <v>416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416</v>
      </c>
      <c r="V11" s="87">
        <f t="shared" si="7"/>
        <v>1400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1400</v>
      </c>
      <c r="AC11" s="87">
        <f t="shared" si="9"/>
        <v>0</v>
      </c>
      <c r="AD11" s="87">
        <v>0</v>
      </c>
      <c r="AE11" s="87">
        <v>0</v>
      </c>
      <c r="AF11" s="87">
        <f t="shared" si="10"/>
        <v>0</v>
      </c>
      <c r="AG11" s="87">
        <v>0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7</v>
      </c>
      <c r="B12" s="96" t="s">
        <v>269</v>
      </c>
      <c r="C12" s="85" t="s">
        <v>270</v>
      </c>
      <c r="D12" s="87">
        <f t="shared" si="0"/>
        <v>17243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17243</v>
      </c>
      <c r="L12" s="87">
        <v>5747</v>
      </c>
      <c r="M12" s="87">
        <v>11496</v>
      </c>
      <c r="N12" s="87">
        <f t="shared" si="4"/>
        <v>17243</v>
      </c>
      <c r="O12" s="87">
        <f t="shared" si="5"/>
        <v>5747</v>
      </c>
      <c r="P12" s="87">
        <v>5747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11496</v>
      </c>
      <c r="W12" s="87">
        <v>11496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7</v>
      </c>
      <c r="B13" s="96" t="s">
        <v>271</v>
      </c>
      <c r="C13" s="85" t="s">
        <v>272</v>
      </c>
      <c r="D13" s="87">
        <f t="shared" si="0"/>
        <v>6852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6852</v>
      </c>
      <c r="L13" s="87">
        <v>418</v>
      </c>
      <c r="M13" s="87">
        <v>6434</v>
      </c>
      <c r="N13" s="87">
        <f t="shared" si="4"/>
        <v>6852</v>
      </c>
      <c r="O13" s="87">
        <f t="shared" si="5"/>
        <v>418</v>
      </c>
      <c r="P13" s="87">
        <v>418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6434</v>
      </c>
      <c r="W13" s="87">
        <v>6434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312</v>
      </c>
      <c r="AG13" s="87">
        <v>312</v>
      </c>
      <c r="AH13" s="87">
        <v>0</v>
      </c>
      <c r="AI13" s="87">
        <v>0</v>
      </c>
      <c r="AJ13" s="87">
        <f t="shared" si="11"/>
        <v>312</v>
      </c>
      <c r="AK13" s="87">
        <v>0</v>
      </c>
      <c r="AL13" s="87">
        <v>0</v>
      </c>
      <c r="AM13" s="87">
        <v>312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7</v>
      </c>
      <c r="B14" s="96" t="s">
        <v>273</v>
      </c>
      <c r="C14" s="85" t="s">
        <v>274</v>
      </c>
      <c r="D14" s="87">
        <f t="shared" si="0"/>
        <v>4441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4441</v>
      </c>
      <c r="L14" s="87">
        <v>389</v>
      </c>
      <c r="M14" s="87">
        <v>4052</v>
      </c>
      <c r="N14" s="87">
        <f t="shared" si="4"/>
        <v>4441</v>
      </c>
      <c r="O14" s="87">
        <f t="shared" si="5"/>
        <v>389</v>
      </c>
      <c r="P14" s="87">
        <v>389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4052</v>
      </c>
      <c r="W14" s="87">
        <v>4052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181</v>
      </c>
      <c r="AG14" s="87">
        <v>181</v>
      </c>
      <c r="AH14" s="87">
        <v>0</v>
      </c>
      <c r="AI14" s="87">
        <v>0</v>
      </c>
      <c r="AJ14" s="87">
        <f t="shared" si="11"/>
        <v>181</v>
      </c>
      <c r="AK14" s="87">
        <v>0</v>
      </c>
      <c r="AL14" s="87">
        <v>0</v>
      </c>
      <c r="AM14" s="87">
        <v>150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31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7</v>
      </c>
      <c r="B15" s="96" t="s">
        <v>275</v>
      </c>
      <c r="C15" s="85" t="s">
        <v>276</v>
      </c>
      <c r="D15" s="87">
        <f t="shared" si="0"/>
        <v>7773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7773</v>
      </c>
      <c r="L15" s="87">
        <v>264</v>
      </c>
      <c r="M15" s="87">
        <v>7509</v>
      </c>
      <c r="N15" s="87">
        <f t="shared" si="4"/>
        <v>7773</v>
      </c>
      <c r="O15" s="87">
        <f t="shared" si="5"/>
        <v>264</v>
      </c>
      <c r="P15" s="87">
        <v>264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7509</v>
      </c>
      <c r="W15" s="87">
        <v>7509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366</v>
      </c>
      <c r="AG15" s="87">
        <v>366</v>
      </c>
      <c r="AH15" s="87">
        <v>0</v>
      </c>
      <c r="AI15" s="87">
        <v>0</v>
      </c>
      <c r="AJ15" s="87">
        <f t="shared" si="11"/>
        <v>366</v>
      </c>
      <c r="AK15" s="87">
        <v>0</v>
      </c>
      <c r="AL15" s="87">
        <v>0</v>
      </c>
      <c r="AM15" s="87">
        <v>366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7</v>
      </c>
      <c r="B16" s="96" t="s">
        <v>277</v>
      </c>
      <c r="C16" s="85" t="s">
        <v>278</v>
      </c>
      <c r="D16" s="87">
        <f t="shared" si="0"/>
        <v>14854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14854</v>
      </c>
      <c r="L16" s="87">
        <v>956</v>
      </c>
      <c r="M16" s="87">
        <v>13898</v>
      </c>
      <c r="N16" s="87">
        <f t="shared" si="4"/>
        <v>14854</v>
      </c>
      <c r="O16" s="87">
        <f t="shared" si="5"/>
        <v>956</v>
      </c>
      <c r="P16" s="87">
        <v>925</v>
      </c>
      <c r="Q16" s="87">
        <v>0</v>
      </c>
      <c r="R16" s="87">
        <v>0</v>
      </c>
      <c r="S16" s="87">
        <v>31</v>
      </c>
      <c r="T16" s="87">
        <v>0</v>
      </c>
      <c r="U16" s="87">
        <v>0</v>
      </c>
      <c r="V16" s="87">
        <f t="shared" si="7"/>
        <v>13898</v>
      </c>
      <c r="W16" s="87">
        <v>12622</v>
      </c>
      <c r="X16" s="87">
        <v>0</v>
      </c>
      <c r="Y16" s="87">
        <v>0</v>
      </c>
      <c r="Z16" s="87">
        <v>1276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561</v>
      </c>
      <c r="AG16" s="87">
        <v>561</v>
      </c>
      <c r="AH16" s="87">
        <v>0</v>
      </c>
      <c r="AI16" s="87">
        <v>0</v>
      </c>
      <c r="AJ16" s="87">
        <f t="shared" si="11"/>
        <v>561</v>
      </c>
      <c r="AK16" s="87">
        <v>0</v>
      </c>
      <c r="AL16" s="87">
        <v>0</v>
      </c>
      <c r="AM16" s="87">
        <v>43</v>
      </c>
      <c r="AN16" s="87">
        <v>0</v>
      </c>
      <c r="AO16" s="87">
        <v>0</v>
      </c>
      <c r="AP16" s="87">
        <v>0</v>
      </c>
      <c r="AQ16" s="87">
        <v>518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7</v>
      </c>
      <c r="B17" s="96" t="s">
        <v>279</v>
      </c>
      <c r="C17" s="85" t="s">
        <v>280</v>
      </c>
      <c r="D17" s="87">
        <f t="shared" si="0"/>
        <v>15010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15010</v>
      </c>
      <c r="L17" s="87">
        <v>0</v>
      </c>
      <c r="M17" s="87">
        <v>15010</v>
      </c>
      <c r="N17" s="87">
        <f t="shared" si="4"/>
        <v>15025</v>
      </c>
      <c r="O17" s="87">
        <f t="shared" si="5"/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15010</v>
      </c>
      <c r="W17" s="87">
        <v>0</v>
      </c>
      <c r="X17" s="87">
        <v>0</v>
      </c>
      <c r="Y17" s="87">
        <v>0</v>
      </c>
      <c r="Z17" s="87">
        <v>15010</v>
      </c>
      <c r="AA17" s="87">
        <v>0</v>
      </c>
      <c r="AB17" s="87">
        <v>0</v>
      </c>
      <c r="AC17" s="87">
        <f t="shared" si="9"/>
        <v>15</v>
      </c>
      <c r="AD17" s="87">
        <v>15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7</v>
      </c>
      <c r="B18" s="96" t="s">
        <v>281</v>
      </c>
      <c r="C18" s="85" t="s">
        <v>282</v>
      </c>
      <c r="D18" s="87">
        <f t="shared" si="0"/>
        <v>5677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5677</v>
      </c>
      <c r="L18" s="87">
        <v>130</v>
      </c>
      <c r="M18" s="87">
        <v>5547</v>
      </c>
      <c r="N18" s="87">
        <f t="shared" si="4"/>
        <v>5677</v>
      </c>
      <c r="O18" s="87">
        <f t="shared" si="5"/>
        <v>130</v>
      </c>
      <c r="P18" s="87">
        <v>130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5547</v>
      </c>
      <c r="W18" s="87">
        <v>5547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155</v>
      </c>
      <c r="AG18" s="87">
        <v>155</v>
      </c>
      <c r="AH18" s="87">
        <v>0</v>
      </c>
      <c r="AI18" s="87">
        <v>0</v>
      </c>
      <c r="AJ18" s="87">
        <f t="shared" si="11"/>
        <v>155</v>
      </c>
      <c r="AK18" s="87">
        <v>0</v>
      </c>
      <c r="AL18" s="87">
        <v>0</v>
      </c>
      <c r="AM18" s="87">
        <v>155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154</v>
      </c>
      <c r="AU18" s="87">
        <v>0</v>
      </c>
      <c r="AV18" s="87">
        <v>0</v>
      </c>
      <c r="AW18" s="87">
        <v>0</v>
      </c>
      <c r="AX18" s="87">
        <v>154</v>
      </c>
      <c r="AY18" s="87">
        <v>0</v>
      </c>
      <c r="AZ18" s="87">
        <f t="shared" si="14"/>
        <v>154</v>
      </c>
      <c r="BA18" s="87">
        <v>154</v>
      </c>
      <c r="BB18" s="87">
        <v>0</v>
      </c>
      <c r="BC18" s="87">
        <v>0</v>
      </c>
    </row>
    <row r="19" spans="1:55" ht="13.5" customHeight="1" x14ac:dyDescent="0.15">
      <c r="A19" s="98" t="s">
        <v>7</v>
      </c>
      <c r="B19" s="96" t="s">
        <v>283</v>
      </c>
      <c r="C19" s="85" t="s">
        <v>284</v>
      </c>
      <c r="D19" s="87">
        <f t="shared" si="0"/>
        <v>1728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1728</v>
      </c>
      <c r="L19" s="87">
        <v>49</v>
      </c>
      <c r="M19" s="87">
        <v>1679</v>
      </c>
      <c r="N19" s="87">
        <f t="shared" si="4"/>
        <v>1728</v>
      </c>
      <c r="O19" s="87">
        <f t="shared" si="5"/>
        <v>49</v>
      </c>
      <c r="P19" s="87">
        <v>49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1679</v>
      </c>
      <c r="W19" s="87">
        <v>1679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7</v>
      </c>
      <c r="B20" s="96" t="s">
        <v>285</v>
      </c>
      <c r="C20" s="85" t="s">
        <v>286</v>
      </c>
      <c r="D20" s="87">
        <f t="shared" si="0"/>
        <v>1296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1296</v>
      </c>
      <c r="L20" s="87">
        <v>128</v>
      </c>
      <c r="M20" s="87">
        <v>1168</v>
      </c>
      <c r="N20" s="87">
        <f t="shared" si="4"/>
        <v>1296</v>
      </c>
      <c r="O20" s="87">
        <f t="shared" si="5"/>
        <v>128</v>
      </c>
      <c r="P20" s="87">
        <v>128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1168</v>
      </c>
      <c r="W20" s="87">
        <v>1168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0</v>
      </c>
      <c r="AG20" s="87">
        <v>0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7</v>
      </c>
      <c r="B21" s="96" t="s">
        <v>287</v>
      </c>
      <c r="C21" s="85" t="s">
        <v>288</v>
      </c>
      <c r="D21" s="87">
        <f t="shared" si="0"/>
        <v>770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770</v>
      </c>
      <c r="L21" s="87">
        <v>38</v>
      </c>
      <c r="M21" s="87">
        <v>732</v>
      </c>
      <c r="N21" s="87">
        <f t="shared" si="4"/>
        <v>770</v>
      </c>
      <c r="O21" s="87">
        <f t="shared" si="5"/>
        <v>38</v>
      </c>
      <c r="P21" s="87">
        <v>38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732</v>
      </c>
      <c r="W21" s="87">
        <v>732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7</v>
      </c>
      <c r="B22" s="96" t="s">
        <v>289</v>
      </c>
      <c r="C22" s="85" t="s">
        <v>290</v>
      </c>
      <c r="D22" s="87">
        <f t="shared" si="0"/>
        <v>5276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5276</v>
      </c>
      <c r="L22" s="87">
        <v>211</v>
      </c>
      <c r="M22" s="87">
        <v>5065</v>
      </c>
      <c r="N22" s="87">
        <f t="shared" si="4"/>
        <v>5276</v>
      </c>
      <c r="O22" s="87">
        <f t="shared" si="5"/>
        <v>211</v>
      </c>
      <c r="P22" s="87">
        <v>211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5065</v>
      </c>
      <c r="W22" s="87">
        <v>5065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99</v>
      </c>
      <c r="AG22" s="87">
        <v>99</v>
      </c>
      <c r="AH22" s="87">
        <v>0</v>
      </c>
      <c r="AI22" s="87">
        <v>0</v>
      </c>
      <c r="AJ22" s="87">
        <f t="shared" si="11"/>
        <v>99</v>
      </c>
      <c r="AK22" s="87">
        <v>0</v>
      </c>
      <c r="AL22" s="87">
        <v>0</v>
      </c>
      <c r="AM22" s="87">
        <v>99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7</v>
      </c>
      <c r="B23" s="96" t="s">
        <v>291</v>
      </c>
      <c r="C23" s="85" t="s">
        <v>292</v>
      </c>
      <c r="D23" s="87">
        <f t="shared" si="0"/>
        <v>3716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3716</v>
      </c>
      <c r="L23" s="87">
        <v>149</v>
      </c>
      <c r="M23" s="87">
        <v>3567</v>
      </c>
      <c r="N23" s="87">
        <f t="shared" si="4"/>
        <v>3716</v>
      </c>
      <c r="O23" s="87">
        <f t="shared" si="5"/>
        <v>149</v>
      </c>
      <c r="P23" s="87">
        <v>149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3567</v>
      </c>
      <c r="W23" s="87">
        <v>3567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69</v>
      </c>
      <c r="AG23" s="87">
        <v>69</v>
      </c>
      <c r="AH23" s="87">
        <v>0</v>
      </c>
      <c r="AI23" s="87">
        <v>0</v>
      </c>
      <c r="AJ23" s="87">
        <f t="shared" si="11"/>
        <v>69</v>
      </c>
      <c r="AK23" s="87">
        <v>0</v>
      </c>
      <c r="AL23" s="87">
        <v>0</v>
      </c>
      <c r="AM23" s="87">
        <v>69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7</v>
      </c>
      <c r="B24" s="96" t="s">
        <v>293</v>
      </c>
      <c r="C24" s="85" t="s">
        <v>294</v>
      </c>
      <c r="D24" s="87">
        <f t="shared" si="0"/>
        <v>10402</v>
      </c>
      <c r="E24" s="87">
        <f t="shared" si="1"/>
        <v>5166</v>
      </c>
      <c r="F24" s="87">
        <v>0</v>
      </c>
      <c r="G24" s="87">
        <v>5166</v>
      </c>
      <c r="H24" s="87">
        <f t="shared" si="2"/>
        <v>0</v>
      </c>
      <c r="I24" s="87">
        <v>0</v>
      </c>
      <c r="J24" s="87">
        <v>0</v>
      </c>
      <c r="K24" s="87">
        <f t="shared" si="3"/>
        <v>5236</v>
      </c>
      <c r="L24" s="87">
        <v>106</v>
      </c>
      <c r="M24" s="87">
        <v>5130</v>
      </c>
      <c r="N24" s="87">
        <f t="shared" si="4"/>
        <v>10402</v>
      </c>
      <c r="O24" s="87">
        <f t="shared" si="5"/>
        <v>106</v>
      </c>
      <c r="P24" s="87">
        <v>106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10296</v>
      </c>
      <c r="W24" s="87">
        <v>1485</v>
      </c>
      <c r="X24" s="87">
        <v>0</v>
      </c>
      <c r="Y24" s="87">
        <v>0</v>
      </c>
      <c r="Z24" s="87">
        <v>2093</v>
      </c>
      <c r="AA24" s="87">
        <v>0</v>
      </c>
      <c r="AB24" s="87">
        <v>6718</v>
      </c>
      <c r="AC24" s="87">
        <f t="shared" si="9"/>
        <v>0</v>
      </c>
      <c r="AD24" s="87">
        <v>0</v>
      </c>
      <c r="AE24" s="87">
        <v>0</v>
      </c>
      <c r="AF24" s="87">
        <f t="shared" si="10"/>
        <v>5</v>
      </c>
      <c r="AG24" s="87">
        <v>5</v>
      </c>
      <c r="AH24" s="87">
        <v>0</v>
      </c>
      <c r="AI24" s="87">
        <v>0</v>
      </c>
      <c r="AJ24" s="87">
        <f t="shared" si="11"/>
        <v>5</v>
      </c>
      <c r="AK24" s="87">
        <v>0</v>
      </c>
      <c r="AL24" s="87">
        <v>0</v>
      </c>
      <c r="AM24" s="87">
        <v>5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7</v>
      </c>
      <c r="B25" s="96" t="s">
        <v>295</v>
      </c>
      <c r="C25" s="85" t="s">
        <v>296</v>
      </c>
      <c r="D25" s="87">
        <f t="shared" si="0"/>
        <v>410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410</v>
      </c>
      <c r="L25" s="87">
        <v>107</v>
      </c>
      <c r="M25" s="87">
        <v>303</v>
      </c>
      <c r="N25" s="87">
        <f t="shared" si="4"/>
        <v>410</v>
      </c>
      <c r="O25" s="87">
        <f t="shared" si="5"/>
        <v>107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107</v>
      </c>
      <c r="V25" s="87">
        <f t="shared" si="7"/>
        <v>303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303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7</v>
      </c>
      <c r="B26" s="96" t="s">
        <v>297</v>
      </c>
      <c r="C26" s="85" t="s">
        <v>298</v>
      </c>
      <c r="D26" s="87">
        <f t="shared" si="0"/>
        <v>1601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1601</v>
      </c>
      <c r="L26" s="87">
        <v>194</v>
      </c>
      <c r="M26" s="87">
        <v>1407</v>
      </c>
      <c r="N26" s="87">
        <f t="shared" si="4"/>
        <v>1601</v>
      </c>
      <c r="O26" s="87">
        <f t="shared" si="5"/>
        <v>194</v>
      </c>
      <c r="P26" s="87">
        <v>194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1407</v>
      </c>
      <c r="W26" s="87">
        <v>1407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7</v>
      </c>
      <c r="B27" s="96" t="s">
        <v>299</v>
      </c>
      <c r="C27" s="85" t="s">
        <v>300</v>
      </c>
      <c r="D27" s="87">
        <f t="shared" si="0"/>
        <v>968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968</v>
      </c>
      <c r="L27" s="87">
        <v>1</v>
      </c>
      <c r="M27" s="87">
        <v>967</v>
      </c>
      <c r="N27" s="87">
        <f t="shared" si="4"/>
        <v>968</v>
      </c>
      <c r="O27" s="87">
        <f t="shared" si="5"/>
        <v>1</v>
      </c>
      <c r="P27" s="87">
        <v>0</v>
      </c>
      <c r="Q27" s="87">
        <v>0</v>
      </c>
      <c r="R27" s="87">
        <v>0</v>
      </c>
      <c r="S27" s="87">
        <v>0</v>
      </c>
      <c r="T27" s="87">
        <v>1</v>
      </c>
      <c r="U27" s="87">
        <v>0</v>
      </c>
      <c r="V27" s="87">
        <f t="shared" si="7"/>
        <v>967</v>
      </c>
      <c r="W27" s="87">
        <v>0</v>
      </c>
      <c r="X27" s="87">
        <v>0</v>
      </c>
      <c r="Y27" s="87">
        <v>0</v>
      </c>
      <c r="Z27" s="87">
        <v>0</v>
      </c>
      <c r="AA27" s="87">
        <v>967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7</v>
      </c>
      <c r="B28" s="96" t="s">
        <v>301</v>
      </c>
      <c r="C28" s="85" t="s">
        <v>302</v>
      </c>
      <c r="D28" s="87">
        <f t="shared" si="0"/>
        <v>10794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10794</v>
      </c>
      <c r="L28" s="87">
        <v>137</v>
      </c>
      <c r="M28" s="87">
        <v>10657</v>
      </c>
      <c r="N28" s="87">
        <f t="shared" si="4"/>
        <v>10794</v>
      </c>
      <c r="O28" s="87">
        <f t="shared" si="5"/>
        <v>137</v>
      </c>
      <c r="P28" s="87">
        <v>137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10657</v>
      </c>
      <c r="W28" s="87">
        <v>10657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428</v>
      </c>
      <c r="AG28" s="87">
        <v>428</v>
      </c>
      <c r="AH28" s="87">
        <v>0</v>
      </c>
      <c r="AI28" s="87">
        <v>0</v>
      </c>
      <c r="AJ28" s="87">
        <f t="shared" si="11"/>
        <v>428</v>
      </c>
      <c r="AK28" s="87">
        <v>0</v>
      </c>
      <c r="AL28" s="87">
        <v>0</v>
      </c>
      <c r="AM28" s="87">
        <v>34</v>
      </c>
      <c r="AN28" s="87">
        <v>0</v>
      </c>
      <c r="AO28" s="87">
        <v>0</v>
      </c>
      <c r="AP28" s="87">
        <v>0</v>
      </c>
      <c r="AQ28" s="87">
        <v>394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7</v>
      </c>
      <c r="B29" s="96" t="s">
        <v>303</v>
      </c>
      <c r="C29" s="85" t="s">
        <v>304</v>
      </c>
      <c r="D29" s="87">
        <f t="shared" si="0"/>
        <v>70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70</v>
      </c>
      <c r="L29" s="87">
        <v>67</v>
      </c>
      <c r="M29" s="87">
        <v>3</v>
      </c>
      <c r="N29" s="87">
        <f t="shared" si="4"/>
        <v>70</v>
      </c>
      <c r="O29" s="87">
        <f t="shared" si="5"/>
        <v>67</v>
      </c>
      <c r="P29" s="87">
        <v>67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3</v>
      </c>
      <c r="W29" s="87">
        <v>3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20</v>
      </c>
      <c r="AG29" s="87">
        <v>20</v>
      </c>
      <c r="AH29" s="87">
        <v>0</v>
      </c>
      <c r="AI29" s="87">
        <v>0</v>
      </c>
      <c r="AJ29" s="87">
        <f t="shared" si="11"/>
        <v>20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20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7</v>
      </c>
      <c r="B30" s="96" t="s">
        <v>305</v>
      </c>
      <c r="C30" s="85" t="s">
        <v>306</v>
      </c>
      <c r="D30" s="87">
        <f t="shared" si="0"/>
        <v>142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142</v>
      </c>
      <c r="L30" s="87">
        <v>91</v>
      </c>
      <c r="M30" s="87">
        <v>51</v>
      </c>
      <c r="N30" s="87">
        <f t="shared" si="4"/>
        <v>142</v>
      </c>
      <c r="O30" s="87">
        <f t="shared" si="5"/>
        <v>91</v>
      </c>
      <c r="P30" s="87">
        <v>91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51</v>
      </c>
      <c r="W30" s="87">
        <v>51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6</v>
      </c>
      <c r="AG30" s="87">
        <v>6</v>
      </c>
      <c r="AH30" s="87">
        <v>0</v>
      </c>
      <c r="AI30" s="87">
        <v>0</v>
      </c>
      <c r="AJ30" s="87">
        <f t="shared" si="11"/>
        <v>6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6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7</v>
      </c>
      <c r="B31" s="96" t="s">
        <v>307</v>
      </c>
      <c r="C31" s="85" t="s">
        <v>308</v>
      </c>
      <c r="D31" s="87">
        <f t="shared" si="0"/>
        <v>3490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3490</v>
      </c>
      <c r="L31" s="87">
        <v>131</v>
      </c>
      <c r="M31" s="87">
        <v>3359</v>
      </c>
      <c r="N31" s="87">
        <f t="shared" si="4"/>
        <v>3490</v>
      </c>
      <c r="O31" s="87">
        <f t="shared" si="5"/>
        <v>131</v>
      </c>
      <c r="P31" s="87">
        <v>131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3359</v>
      </c>
      <c r="W31" s="87">
        <v>3359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183</v>
      </c>
      <c r="AG31" s="87">
        <v>183</v>
      </c>
      <c r="AH31" s="87">
        <v>0</v>
      </c>
      <c r="AI31" s="87">
        <v>0</v>
      </c>
      <c r="AJ31" s="87">
        <f t="shared" si="11"/>
        <v>183</v>
      </c>
      <c r="AK31" s="87">
        <v>0</v>
      </c>
      <c r="AL31" s="87">
        <v>0</v>
      </c>
      <c r="AM31" s="87">
        <v>161</v>
      </c>
      <c r="AN31" s="87">
        <v>0</v>
      </c>
      <c r="AO31" s="87">
        <v>0</v>
      </c>
      <c r="AP31" s="87">
        <v>0</v>
      </c>
      <c r="AQ31" s="87">
        <v>0</v>
      </c>
      <c r="AR31" s="87">
        <v>22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7</v>
      </c>
      <c r="B32" s="96" t="s">
        <v>309</v>
      </c>
      <c r="C32" s="85" t="s">
        <v>310</v>
      </c>
      <c r="D32" s="87">
        <f t="shared" si="0"/>
        <v>3838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3838</v>
      </c>
      <c r="L32" s="87">
        <v>214</v>
      </c>
      <c r="M32" s="87">
        <v>3624</v>
      </c>
      <c r="N32" s="87">
        <f t="shared" si="4"/>
        <v>3838</v>
      </c>
      <c r="O32" s="87">
        <f t="shared" si="5"/>
        <v>214</v>
      </c>
      <c r="P32" s="87">
        <v>214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3624</v>
      </c>
      <c r="W32" s="87">
        <v>3624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177</v>
      </c>
      <c r="AG32" s="87">
        <v>177</v>
      </c>
      <c r="AH32" s="87">
        <v>0</v>
      </c>
      <c r="AI32" s="87">
        <v>0</v>
      </c>
      <c r="AJ32" s="87">
        <f t="shared" si="11"/>
        <v>177</v>
      </c>
      <c r="AK32" s="87">
        <v>0</v>
      </c>
      <c r="AL32" s="87">
        <v>0</v>
      </c>
      <c r="AM32" s="87">
        <v>177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24</v>
      </c>
      <c r="AU32" s="87">
        <v>0</v>
      </c>
      <c r="AV32" s="87">
        <v>0</v>
      </c>
      <c r="AW32" s="87">
        <v>24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7</v>
      </c>
      <c r="B33" s="96" t="s">
        <v>311</v>
      </c>
      <c r="C33" s="85" t="s">
        <v>312</v>
      </c>
      <c r="D33" s="87">
        <f t="shared" si="0"/>
        <v>6451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6451</v>
      </c>
      <c r="L33" s="87">
        <v>169</v>
      </c>
      <c r="M33" s="87">
        <v>6282</v>
      </c>
      <c r="N33" s="87">
        <f t="shared" si="4"/>
        <v>6451</v>
      </c>
      <c r="O33" s="87">
        <f t="shared" si="5"/>
        <v>169</v>
      </c>
      <c r="P33" s="87">
        <v>169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6282</v>
      </c>
      <c r="W33" s="87">
        <v>6282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298</v>
      </c>
      <c r="AG33" s="87">
        <v>298</v>
      </c>
      <c r="AH33" s="87">
        <v>0</v>
      </c>
      <c r="AI33" s="87">
        <v>0</v>
      </c>
      <c r="AJ33" s="87">
        <f t="shared" si="11"/>
        <v>298</v>
      </c>
      <c r="AK33" s="87">
        <v>0</v>
      </c>
      <c r="AL33" s="87">
        <v>0</v>
      </c>
      <c r="AM33" s="87">
        <v>298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42</v>
      </c>
      <c r="AU33" s="87">
        <v>0</v>
      </c>
      <c r="AV33" s="87">
        <v>0</v>
      </c>
      <c r="AW33" s="87">
        <v>42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7</v>
      </c>
      <c r="B34" s="96" t="s">
        <v>313</v>
      </c>
      <c r="C34" s="85" t="s">
        <v>314</v>
      </c>
      <c r="D34" s="87">
        <f t="shared" si="0"/>
        <v>1668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1668</v>
      </c>
      <c r="L34" s="87">
        <v>65</v>
      </c>
      <c r="M34" s="87">
        <v>1603</v>
      </c>
      <c r="N34" s="87">
        <f t="shared" si="4"/>
        <v>1668</v>
      </c>
      <c r="O34" s="87">
        <f t="shared" si="5"/>
        <v>65</v>
      </c>
      <c r="P34" s="87">
        <v>65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1603</v>
      </c>
      <c r="W34" s="87">
        <v>1603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77</v>
      </c>
      <c r="AG34" s="87">
        <v>77</v>
      </c>
      <c r="AH34" s="87">
        <v>0</v>
      </c>
      <c r="AI34" s="87">
        <v>0</v>
      </c>
      <c r="AJ34" s="87">
        <f t="shared" si="11"/>
        <v>77</v>
      </c>
      <c r="AK34" s="87">
        <v>0</v>
      </c>
      <c r="AL34" s="87">
        <v>0</v>
      </c>
      <c r="AM34" s="87">
        <v>77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11</v>
      </c>
      <c r="AU34" s="87">
        <v>0</v>
      </c>
      <c r="AV34" s="87">
        <v>0</v>
      </c>
      <c r="AW34" s="87">
        <v>11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7</v>
      </c>
      <c r="B35" s="96" t="s">
        <v>315</v>
      </c>
      <c r="C35" s="85" t="s">
        <v>316</v>
      </c>
      <c r="D35" s="87">
        <f t="shared" si="0"/>
        <v>3937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3937</v>
      </c>
      <c r="L35" s="87">
        <v>148</v>
      </c>
      <c r="M35" s="87">
        <v>3789</v>
      </c>
      <c r="N35" s="87">
        <f t="shared" si="4"/>
        <v>3937</v>
      </c>
      <c r="O35" s="87">
        <f t="shared" si="5"/>
        <v>148</v>
      </c>
      <c r="P35" s="87">
        <v>148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3789</v>
      </c>
      <c r="W35" s="87">
        <v>3789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182</v>
      </c>
      <c r="AG35" s="87">
        <v>182</v>
      </c>
      <c r="AH35" s="87">
        <v>0</v>
      </c>
      <c r="AI35" s="87">
        <v>0</v>
      </c>
      <c r="AJ35" s="87">
        <f t="shared" si="11"/>
        <v>182</v>
      </c>
      <c r="AK35" s="87">
        <v>0</v>
      </c>
      <c r="AL35" s="87">
        <v>0</v>
      </c>
      <c r="AM35" s="87">
        <v>182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25</v>
      </c>
      <c r="AU35" s="87">
        <v>0</v>
      </c>
      <c r="AV35" s="87">
        <v>0</v>
      </c>
      <c r="AW35" s="87">
        <v>25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7</v>
      </c>
      <c r="B36" s="96" t="s">
        <v>317</v>
      </c>
      <c r="C36" s="85" t="s">
        <v>318</v>
      </c>
      <c r="D36" s="87">
        <f t="shared" si="0"/>
        <v>190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190</v>
      </c>
      <c r="L36" s="87">
        <v>2</v>
      </c>
      <c r="M36" s="87">
        <v>188</v>
      </c>
      <c r="N36" s="87">
        <f t="shared" si="4"/>
        <v>190</v>
      </c>
      <c r="O36" s="87">
        <f t="shared" si="5"/>
        <v>2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2</v>
      </c>
      <c r="V36" s="87">
        <f t="shared" si="7"/>
        <v>188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188</v>
      </c>
      <c r="AC36" s="87">
        <f t="shared" si="9"/>
        <v>0</v>
      </c>
      <c r="AD36" s="87">
        <v>0</v>
      </c>
      <c r="AE36" s="87">
        <v>0</v>
      </c>
      <c r="AF36" s="87">
        <f t="shared" si="10"/>
        <v>0</v>
      </c>
      <c r="AG36" s="87">
        <v>0</v>
      </c>
      <c r="AH36" s="87">
        <v>0</v>
      </c>
      <c r="AI36" s="87">
        <v>0</v>
      </c>
      <c r="AJ36" s="87">
        <f t="shared" si="11"/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7</v>
      </c>
      <c r="B37" s="96" t="s">
        <v>319</v>
      </c>
      <c r="C37" s="85" t="s">
        <v>320</v>
      </c>
      <c r="D37" s="87">
        <f t="shared" si="0"/>
        <v>231</v>
      </c>
      <c r="E37" s="87">
        <f t="shared" si="1"/>
        <v>231</v>
      </c>
      <c r="F37" s="87">
        <v>173</v>
      </c>
      <c r="G37" s="87">
        <v>58</v>
      </c>
      <c r="H37" s="87">
        <f t="shared" si="2"/>
        <v>0</v>
      </c>
      <c r="I37" s="87">
        <v>0</v>
      </c>
      <c r="J37" s="87">
        <v>0</v>
      </c>
      <c r="K37" s="87">
        <f t="shared" si="3"/>
        <v>0</v>
      </c>
      <c r="L37" s="87">
        <v>0</v>
      </c>
      <c r="M37" s="87">
        <v>0</v>
      </c>
      <c r="N37" s="87">
        <f t="shared" si="4"/>
        <v>231</v>
      </c>
      <c r="O37" s="87">
        <f t="shared" si="5"/>
        <v>173</v>
      </c>
      <c r="P37" s="87">
        <v>0</v>
      </c>
      <c r="Q37" s="87">
        <v>0</v>
      </c>
      <c r="R37" s="87">
        <v>0</v>
      </c>
      <c r="S37" s="87">
        <v>173</v>
      </c>
      <c r="T37" s="87">
        <v>0</v>
      </c>
      <c r="U37" s="87">
        <v>0</v>
      </c>
      <c r="V37" s="87">
        <f t="shared" si="7"/>
        <v>58</v>
      </c>
      <c r="W37" s="87">
        <v>0</v>
      </c>
      <c r="X37" s="87">
        <v>0</v>
      </c>
      <c r="Y37" s="87">
        <v>0</v>
      </c>
      <c r="Z37" s="87">
        <v>58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7</v>
      </c>
      <c r="B38" s="96" t="s">
        <v>321</v>
      </c>
      <c r="C38" s="85" t="s">
        <v>322</v>
      </c>
      <c r="D38" s="87">
        <f t="shared" si="0"/>
        <v>151</v>
      </c>
      <c r="E38" s="87">
        <f t="shared" si="1"/>
        <v>0</v>
      </c>
      <c r="F38" s="87">
        <v>0</v>
      </c>
      <c r="G38" s="87">
        <v>0</v>
      </c>
      <c r="H38" s="87">
        <f t="shared" si="2"/>
        <v>151</v>
      </c>
      <c r="I38" s="87">
        <v>0</v>
      </c>
      <c r="J38" s="87">
        <v>151</v>
      </c>
      <c r="K38" s="87">
        <f t="shared" si="3"/>
        <v>0</v>
      </c>
      <c r="L38" s="87">
        <v>0</v>
      </c>
      <c r="M38" s="87">
        <v>0</v>
      </c>
      <c r="N38" s="87">
        <f t="shared" si="4"/>
        <v>151</v>
      </c>
      <c r="O38" s="87">
        <f t="shared" si="5"/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151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151</v>
      </c>
      <c r="AC38" s="87">
        <f t="shared" si="9"/>
        <v>0</v>
      </c>
      <c r="AD38" s="87">
        <v>0</v>
      </c>
      <c r="AE38" s="87">
        <v>0</v>
      </c>
      <c r="AF38" s="87">
        <f t="shared" si="10"/>
        <v>0</v>
      </c>
      <c r="AG38" s="87">
        <v>0</v>
      </c>
      <c r="AH38" s="87">
        <v>0</v>
      </c>
      <c r="AI38" s="87">
        <v>0</v>
      </c>
      <c r="AJ38" s="87">
        <f t="shared" si="11"/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7</v>
      </c>
      <c r="B39" s="96" t="s">
        <v>323</v>
      </c>
      <c r="C39" s="85" t="s">
        <v>324</v>
      </c>
      <c r="D39" s="87">
        <f t="shared" si="0"/>
        <v>44</v>
      </c>
      <c r="E39" s="87">
        <f t="shared" si="1"/>
        <v>44</v>
      </c>
      <c r="F39" s="87">
        <v>0</v>
      </c>
      <c r="G39" s="87">
        <v>44</v>
      </c>
      <c r="H39" s="87">
        <f t="shared" si="2"/>
        <v>0</v>
      </c>
      <c r="I39" s="87">
        <v>0</v>
      </c>
      <c r="J39" s="87">
        <v>0</v>
      </c>
      <c r="K39" s="87">
        <f t="shared" si="3"/>
        <v>0</v>
      </c>
      <c r="L39" s="87">
        <v>0</v>
      </c>
      <c r="M39" s="87">
        <v>0</v>
      </c>
      <c r="N39" s="87">
        <f t="shared" si="4"/>
        <v>44</v>
      </c>
      <c r="O39" s="87">
        <f t="shared" si="5"/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44</v>
      </c>
      <c r="W39" s="87">
        <v>0</v>
      </c>
      <c r="X39" s="87">
        <v>0</v>
      </c>
      <c r="Y39" s="87">
        <v>0</v>
      </c>
      <c r="Z39" s="87">
        <v>0</v>
      </c>
      <c r="AA39" s="87">
        <v>44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0</v>
      </c>
      <c r="AG39" s="87">
        <v>0</v>
      </c>
      <c r="AH39" s="87">
        <v>0</v>
      </c>
      <c r="AI39" s="87">
        <v>0</v>
      </c>
      <c r="AJ39" s="87">
        <f t="shared" si="11"/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7</v>
      </c>
      <c r="B40" s="96" t="s">
        <v>325</v>
      </c>
      <c r="C40" s="85" t="s">
        <v>326</v>
      </c>
      <c r="D40" s="87">
        <f t="shared" si="0"/>
        <v>252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252</v>
      </c>
      <c r="L40" s="87">
        <v>132</v>
      </c>
      <c r="M40" s="87">
        <v>120</v>
      </c>
      <c r="N40" s="87">
        <f t="shared" si="4"/>
        <v>252</v>
      </c>
      <c r="O40" s="87">
        <f t="shared" si="5"/>
        <v>132</v>
      </c>
      <c r="P40" s="87">
        <v>0</v>
      </c>
      <c r="Q40" s="87">
        <v>0</v>
      </c>
      <c r="R40" s="87">
        <v>0</v>
      </c>
      <c r="S40" s="87">
        <v>0</v>
      </c>
      <c r="T40" s="87">
        <v>42</v>
      </c>
      <c r="U40" s="87">
        <v>90</v>
      </c>
      <c r="V40" s="87">
        <f t="shared" si="7"/>
        <v>120</v>
      </c>
      <c r="W40" s="87">
        <v>0</v>
      </c>
      <c r="X40" s="87">
        <v>0</v>
      </c>
      <c r="Y40" s="87">
        <v>0</v>
      </c>
      <c r="Z40" s="87">
        <v>0</v>
      </c>
      <c r="AA40" s="87">
        <v>40</v>
      </c>
      <c r="AB40" s="87">
        <v>80</v>
      </c>
      <c r="AC40" s="87">
        <f t="shared" si="9"/>
        <v>0</v>
      </c>
      <c r="AD40" s="87">
        <v>0</v>
      </c>
      <c r="AE40" s="87">
        <v>0</v>
      </c>
      <c r="AF40" s="87">
        <f t="shared" si="10"/>
        <v>0</v>
      </c>
      <c r="AG40" s="87">
        <v>0</v>
      </c>
      <c r="AH40" s="87">
        <v>0</v>
      </c>
      <c r="AI40" s="87">
        <v>0</v>
      </c>
      <c r="AJ40" s="87">
        <f t="shared" si="11"/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7</v>
      </c>
      <c r="B41" s="96" t="s">
        <v>327</v>
      </c>
      <c r="C41" s="85" t="s">
        <v>328</v>
      </c>
      <c r="D41" s="87">
        <f t="shared" si="0"/>
        <v>224</v>
      </c>
      <c r="E41" s="87">
        <f t="shared" si="1"/>
        <v>224</v>
      </c>
      <c r="F41" s="87">
        <v>24</v>
      </c>
      <c r="G41" s="87">
        <v>200</v>
      </c>
      <c r="H41" s="87">
        <f t="shared" si="2"/>
        <v>0</v>
      </c>
      <c r="I41" s="87">
        <v>0</v>
      </c>
      <c r="J41" s="87">
        <v>0</v>
      </c>
      <c r="K41" s="87">
        <f t="shared" si="3"/>
        <v>0</v>
      </c>
      <c r="L41" s="87">
        <v>0</v>
      </c>
      <c r="M41" s="87">
        <v>0</v>
      </c>
      <c r="N41" s="87">
        <f t="shared" si="4"/>
        <v>224</v>
      </c>
      <c r="O41" s="87">
        <f t="shared" si="5"/>
        <v>24</v>
      </c>
      <c r="P41" s="87">
        <v>24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200</v>
      </c>
      <c r="W41" s="87">
        <v>200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0</v>
      </c>
      <c r="AG41" s="87">
        <v>0</v>
      </c>
      <c r="AH41" s="87">
        <v>0</v>
      </c>
      <c r="AI41" s="87">
        <v>0</v>
      </c>
      <c r="AJ41" s="87">
        <f t="shared" si="11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7</v>
      </c>
      <c r="B42" s="96" t="s">
        <v>329</v>
      </c>
      <c r="C42" s="85" t="s">
        <v>330</v>
      </c>
      <c r="D42" s="87">
        <f t="shared" si="0"/>
        <v>60</v>
      </c>
      <c r="E42" s="87">
        <f t="shared" si="1"/>
        <v>60</v>
      </c>
      <c r="F42" s="87">
        <v>60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0</v>
      </c>
      <c r="L42" s="87">
        <v>0</v>
      </c>
      <c r="M42" s="87">
        <v>0</v>
      </c>
      <c r="N42" s="87">
        <f t="shared" si="4"/>
        <v>60</v>
      </c>
      <c r="O42" s="87">
        <f t="shared" si="5"/>
        <v>60</v>
      </c>
      <c r="P42" s="87">
        <v>60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0</v>
      </c>
      <c r="AG42" s="87">
        <v>0</v>
      </c>
      <c r="AH42" s="87">
        <v>0</v>
      </c>
      <c r="AI42" s="87">
        <v>0</v>
      </c>
      <c r="AJ42" s="87">
        <f t="shared" si="11"/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7</v>
      </c>
      <c r="B43" s="96" t="s">
        <v>331</v>
      </c>
      <c r="C43" s="85" t="s">
        <v>332</v>
      </c>
      <c r="D43" s="87">
        <f t="shared" si="0"/>
        <v>342</v>
      </c>
      <c r="E43" s="87">
        <f t="shared" si="1"/>
        <v>0</v>
      </c>
      <c r="F43" s="87">
        <v>0</v>
      </c>
      <c r="G43" s="87">
        <v>0</v>
      </c>
      <c r="H43" s="87">
        <f t="shared" si="2"/>
        <v>342</v>
      </c>
      <c r="I43" s="87">
        <v>0</v>
      </c>
      <c r="J43" s="87">
        <v>342</v>
      </c>
      <c r="K43" s="87">
        <f t="shared" si="3"/>
        <v>0</v>
      </c>
      <c r="L43" s="87">
        <v>0</v>
      </c>
      <c r="M43" s="87">
        <v>0</v>
      </c>
      <c r="N43" s="87">
        <f t="shared" si="4"/>
        <v>342</v>
      </c>
      <c r="O43" s="87">
        <f t="shared" si="5"/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342</v>
      </c>
      <c r="W43" s="87">
        <v>0</v>
      </c>
      <c r="X43" s="87">
        <v>0</v>
      </c>
      <c r="Y43" s="87">
        <v>0</v>
      </c>
      <c r="Z43" s="87">
        <v>0</v>
      </c>
      <c r="AA43" s="87">
        <v>342</v>
      </c>
      <c r="AB43" s="87">
        <v>0</v>
      </c>
      <c r="AC43" s="87">
        <f t="shared" si="9"/>
        <v>0</v>
      </c>
      <c r="AD43" s="87">
        <v>0</v>
      </c>
      <c r="AE43" s="87">
        <v>0</v>
      </c>
      <c r="AF43" s="87">
        <f t="shared" si="10"/>
        <v>0</v>
      </c>
      <c r="AG43" s="87">
        <v>0</v>
      </c>
      <c r="AH43" s="87">
        <v>0</v>
      </c>
      <c r="AI43" s="87">
        <v>0</v>
      </c>
      <c r="AJ43" s="87">
        <f t="shared" si="11"/>
        <v>0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13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14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7</v>
      </c>
      <c r="B44" s="96" t="s">
        <v>333</v>
      </c>
      <c r="C44" s="85" t="s">
        <v>334</v>
      </c>
      <c r="D44" s="87">
        <f t="shared" si="0"/>
        <v>5528</v>
      </c>
      <c r="E44" s="87">
        <f t="shared" si="1"/>
        <v>0</v>
      </c>
      <c r="F44" s="87">
        <v>0</v>
      </c>
      <c r="G44" s="87">
        <v>0</v>
      </c>
      <c r="H44" s="87">
        <f t="shared" si="2"/>
        <v>0</v>
      </c>
      <c r="I44" s="87">
        <v>0</v>
      </c>
      <c r="J44" s="87">
        <v>0</v>
      </c>
      <c r="K44" s="87">
        <f t="shared" si="3"/>
        <v>5528</v>
      </c>
      <c r="L44" s="87">
        <v>3889</v>
      </c>
      <c r="M44" s="87">
        <v>1639</v>
      </c>
      <c r="N44" s="87">
        <f t="shared" si="4"/>
        <v>5528</v>
      </c>
      <c r="O44" s="87">
        <f t="shared" si="5"/>
        <v>3889</v>
      </c>
      <c r="P44" s="87">
        <v>0</v>
      </c>
      <c r="Q44" s="87">
        <v>0</v>
      </c>
      <c r="R44" s="87">
        <v>0</v>
      </c>
      <c r="S44" s="87">
        <v>0</v>
      </c>
      <c r="T44" s="87">
        <v>3889</v>
      </c>
      <c r="U44" s="87">
        <v>0</v>
      </c>
      <c r="V44" s="87">
        <f t="shared" si="7"/>
        <v>1639</v>
      </c>
      <c r="W44" s="87">
        <v>0</v>
      </c>
      <c r="X44" s="87">
        <v>0</v>
      </c>
      <c r="Y44" s="87">
        <v>0</v>
      </c>
      <c r="Z44" s="87">
        <v>0</v>
      </c>
      <c r="AA44" s="87">
        <v>1639</v>
      </c>
      <c r="AB44" s="87">
        <v>0</v>
      </c>
      <c r="AC44" s="87">
        <f t="shared" si="9"/>
        <v>0</v>
      </c>
      <c r="AD44" s="87">
        <v>0</v>
      </c>
      <c r="AE44" s="87">
        <v>0</v>
      </c>
      <c r="AF44" s="87">
        <f t="shared" si="10"/>
        <v>0</v>
      </c>
      <c r="AG44" s="87">
        <v>0</v>
      </c>
      <c r="AH44" s="87">
        <v>0</v>
      </c>
      <c r="AI44" s="87">
        <v>0</v>
      </c>
      <c r="AJ44" s="87">
        <f t="shared" si="11"/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13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7</v>
      </c>
      <c r="B45" s="96" t="s">
        <v>335</v>
      </c>
      <c r="C45" s="85" t="s">
        <v>336</v>
      </c>
      <c r="D45" s="87">
        <f t="shared" si="0"/>
        <v>9062</v>
      </c>
      <c r="E45" s="87">
        <f t="shared" si="1"/>
        <v>0</v>
      </c>
      <c r="F45" s="87">
        <v>0</v>
      </c>
      <c r="G45" s="87">
        <v>0</v>
      </c>
      <c r="H45" s="87">
        <f t="shared" si="2"/>
        <v>0</v>
      </c>
      <c r="I45" s="87">
        <v>0</v>
      </c>
      <c r="J45" s="87">
        <v>0</v>
      </c>
      <c r="K45" s="87">
        <f t="shared" si="3"/>
        <v>9062</v>
      </c>
      <c r="L45" s="87">
        <v>9</v>
      </c>
      <c r="M45" s="87">
        <v>9053</v>
      </c>
      <c r="N45" s="87">
        <f t="shared" si="4"/>
        <v>9062</v>
      </c>
      <c r="O45" s="87">
        <f t="shared" si="5"/>
        <v>9</v>
      </c>
      <c r="P45" s="87">
        <v>9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7"/>
        <v>9053</v>
      </c>
      <c r="W45" s="87">
        <v>9053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303</v>
      </c>
      <c r="AG45" s="87">
        <v>303</v>
      </c>
      <c r="AH45" s="87">
        <v>0</v>
      </c>
      <c r="AI45" s="87">
        <v>0</v>
      </c>
      <c r="AJ45" s="87">
        <f t="shared" si="11"/>
        <v>303</v>
      </c>
      <c r="AK45" s="87">
        <v>0</v>
      </c>
      <c r="AL45" s="87">
        <v>0</v>
      </c>
      <c r="AM45" s="87">
        <v>0</v>
      </c>
      <c r="AN45" s="87">
        <v>303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13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14"/>
        <v>300</v>
      </c>
      <c r="BA45" s="87">
        <v>300</v>
      </c>
      <c r="BB45" s="87">
        <v>0</v>
      </c>
      <c r="BC45" s="87">
        <v>0</v>
      </c>
    </row>
    <row r="46" spans="1:55" ht="13.5" customHeight="1" x14ac:dyDescent="0.15">
      <c r="A46" s="98" t="s">
        <v>7</v>
      </c>
      <c r="B46" s="96" t="s">
        <v>337</v>
      </c>
      <c r="C46" s="85" t="s">
        <v>338</v>
      </c>
      <c r="D46" s="87">
        <f t="shared" si="0"/>
        <v>228</v>
      </c>
      <c r="E46" s="87">
        <f t="shared" si="1"/>
        <v>0</v>
      </c>
      <c r="F46" s="87">
        <v>0</v>
      </c>
      <c r="G46" s="87">
        <v>0</v>
      </c>
      <c r="H46" s="87">
        <f t="shared" si="2"/>
        <v>228</v>
      </c>
      <c r="I46" s="87">
        <v>228</v>
      </c>
      <c r="J46" s="87">
        <v>0</v>
      </c>
      <c r="K46" s="87">
        <f t="shared" si="3"/>
        <v>0</v>
      </c>
      <c r="L46" s="87">
        <v>0</v>
      </c>
      <c r="M46" s="87">
        <v>0</v>
      </c>
      <c r="N46" s="87">
        <f t="shared" si="4"/>
        <v>228</v>
      </c>
      <c r="O46" s="87">
        <f t="shared" si="5"/>
        <v>228</v>
      </c>
      <c r="P46" s="87">
        <v>228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7"/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9"/>
        <v>0</v>
      </c>
      <c r="AD46" s="87">
        <v>0</v>
      </c>
      <c r="AE46" s="87">
        <v>0</v>
      </c>
      <c r="AF46" s="87">
        <f t="shared" si="10"/>
        <v>0</v>
      </c>
      <c r="AG46" s="87">
        <v>0</v>
      </c>
      <c r="AH46" s="87">
        <v>0</v>
      </c>
      <c r="AI46" s="87">
        <v>0</v>
      </c>
      <c r="AJ46" s="87">
        <f t="shared" si="11"/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13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7</v>
      </c>
      <c r="B47" s="96" t="s">
        <v>339</v>
      </c>
      <c r="C47" s="85" t="s">
        <v>340</v>
      </c>
      <c r="D47" s="87">
        <f t="shared" si="0"/>
        <v>2598</v>
      </c>
      <c r="E47" s="87">
        <f t="shared" si="1"/>
        <v>0</v>
      </c>
      <c r="F47" s="87">
        <v>0</v>
      </c>
      <c r="G47" s="87">
        <v>0</v>
      </c>
      <c r="H47" s="87">
        <f t="shared" si="2"/>
        <v>0</v>
      </c>
      <c r="I47" s="87">
        <v>0</v>
      </c>
      <c r="J47" s="87">
        <v>0</v>
      </c>
      <c r="K47" s="87">
        <f t="shared" si="3"/>
        <v>2598</v>
      </c>
      <c r="L47" s="87">
        <v>240</v>
      </c>
      <c r="M47" s="87">
        <v>2358</v>
      </c>
      <c r="N47" s="87">
        <f t="shared" si="4"/>
        <v>2598</v>
      </c>
      <c r="O47" s="87">
        <f t="shared" si="5"/>
        <v>240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240</v>
      </c>
      <c r="V47" s="87">
        <f t="shared" si="7"/>
        <v>2358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2358</v>
      </c>
      <c r="AC47" s="87">
        <f t="shared" si="9"/>
        <v>0</v>
      </c>
      <c r="AD47" s="87">
        <v>0</v>
      </c>
      <c r="AE47" s="87">
        <v>0</v>
      </c>
      <c r="AF47" s="87">
        <f t="shared" si="10"/>
        <v>0</v>
      </c>
      <c r="AG47" s="87">
        <v>0</v>
      </c>
      <c r="AH47" s="87">
        <v>0</v>
      </c>
      <c r="AI47" s="87">
        <v>0</v>
      </c>
      <c r="AJ47" s="87">
        <f t="shared" si="11"/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13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14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7</v>
      </c>
      <c r="B48" s="96" t="s">
        <v>341</v>
      </c>
      <c r="C48" s="85" t="s">
        <v>342</v>
      </c>
      <c r="D48" s="87">
        <f t="shared" si="0"/>
        <v>188</v>
      </c>
      <c r="E48" s="87">
        <f t="shared" si="1"/>
        <v>0</v>
      </c>
      <c r="F48" s="87">
        <v>0</v>
      </c>
      <c r="G48" s="87">
        <v>0</v>
      </c>
      <c r="H48" s="87">
        <f t="shared" si="2"/>
        <v>0</v>
      </c>
      <c r="I48" s="87">
        <v>0</v>
      </c>
      <c r="J48" s="87">
        <v>0</v>
      </c>
      <c r="K48" s="87">
        <f t="shared" si="3"/>
        <v>188</v>
      </c>
      <c r="L48" s="87">
        <v>26</v>
      </c>
      <c r="M48" s="87">
        <v>162</v>
      </c>
      <c r="N48" s="87">
        <f t="shared" si="4"/>
        <v>188</v>
      </c>
      <c r="O48" s="87">
        <f t="shared" si="5"/>
        <v>26</v>
      </c>
      <c r="P48" s="87">
        <v>26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7"/>
        <v>162</v>
      </c>
      <c r="W48" s="87">
        <v>162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9"/>
        <v>0</v>
      </c>
      <c r="AD48" s="87">
        <v>0</v>
      </c>
      <c r="AE48" s="87">
        <v>0</v>
      </c>
      <c r="AF48" s="87">
        <f t="shared" si="10"/>
        <v>0</v>
      </c>
      <c r="AG48" s="87">
        <v>0</v>
      </c>
      <c r="AH48" s="87">
        <v>0</v>
      </c>
      <c r="AI48" s="87">
        <v>0</v>
      </c>
      <c r="AJ48" s="87">
        <f t="shared" si="11"/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13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14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8">
    <sortCondition ref="A8:A48"/>
    <sortCondition ref="B8:B48"/>
    <sortCondition ref="C8:C4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47000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47201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47205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47207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47208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47209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47210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47211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47212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47213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47214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47215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47301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47302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47303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47306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47308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47311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47313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47314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47315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47324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47325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47326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47327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47328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47329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47348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47350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47353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47354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47355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47356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47357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47358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47359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47360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47361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47362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47375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47381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47382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2025-01-10T07:01:50Z</dcterms:modified>
</cp:coreProperties>
</file>