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44大分県）\"/>
    </mc:Choice>
  </mc:AlternateContent>
  <bookViews>
    <workbookView xWindow="-120" yWindow="-120" windowWidth="29040" windowHeight="1584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市町村分担金内訳!$A$6:$DU$10</definedName>
    <definedName name="_xlnm._FilterDatabase" localSheetId="4" hidden="1">組合分担金内訳!$A$6:$BE$24</definedName>
    <definedName name="_xlnm._FilterDatabase" localSheetId="3" hidden="1">'廃棄物事業経費（歳出）'!$A$6:$CI$28</definedName>
    <definedName name="_xlnm._FilterDatabase" localSheetId="2" hidden="1">'廃棄物事業経費（歳入）'!$A$6:$AE$28</definedName>
    <definedName name="_xlnm._FilterDatabase" localSheetId="0" hidden="1">'廃棄物事業経費（市町村）'!$A$6:$DJ$24</definedName>
    <definedName name="_xlnm._FilterDatabase" localSheetId="1" hidden="1">'廃棄物事業経費（組合）'!$A$6:$DJ$10</definedName>
    <definedName name="_xlnm.Print_Area" localSheetId="6">経費集計!$A$1:$M$33</definedName>
    <definedName name="_xlnm.Print_Area" localSheetId="5">市町村分担金内訳!$2:$11</definedName>
    <definedName name="_xlnm.Print_Area" localSheetId="4">組合分担金内訳!$2:$25</definedName>
    <definedName name="_xlnm.Print_Area" localSheetId="3">'廃棄物事業経費（歳出）'!$2:$29</definedName>
    <definedName name="_xlnm.Print_Area" localSheetId="2">'廃棄物事業経費（歳入）'!$2:$29</definedName>
    <definedName name="_xlnm.Print_Area" localSheetId="0">'廃棄物事業経費（市町村）'!$2:$25</definedName>
    <definedName name="_xlnm.Print_Area" localSheetId="1">'廃棄物事業経費（組合）'!$2:$11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D8" i="6"/>
  <c r="D9" i="6"/>
  <c r="D10" i="6"/>
  <c r="D11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I8" i="5"/>
  <c r="I13" i="5"/>
  <c r="I14" i="5"/>
  <c r="I16" i="5"/>
  <c r="I21" i="5"/>
  <c r="I22" i="5"/>
  <c r="I24" i="5"/>
  <c r="H8" i="5"/>
  <c r="H9" i="5"/>
  <c r="H10" i="5"/>
  <c r="H11" i="5"/>
  <c r="I11" i="5" s="1"/>
  <c r="H12" i="5"/>
  <c r="H13" i="5"/>
  <c r="H14" i="5"/>
  <c r="H15" i="5"/>
  <c r="H16" i="5"/>
  <c r="H17" i="5"/>
  <c r="H18" i="5"/>
  <c r="H19" i="5"/>
  <c r="I19" i="5" s="1"/>
  <c r="H20" i="5"/>
  <c r="H21" i="5"/>
  <c r="H22" i="5"/>
  <c r="H23" i="5"/>
  <c r="H24" i="5"/>
  <c r="H25" i="5"/>
  <c r="G8" i="5"/>
  <c r="G9" i="5"/>
  <c r="I9" i="5" s="1"/>
  <c r="G10" i="5"/>
  <c r="I10" i="5" s="1"/>
  <c r="G11" i="5"/>
  <c r="G12" i="5"/>
  <c r="I12" i="5" s="1"/>
  <c r="G13" i="5"/>
  <c r="G14" i="5"/>
  <c r="G15" i="5"/>
  <c r="I15" i="5" s="1"/>
  <c r="G16" i="5"/>
  <c r="G17" i="5"/>
  <c r="I17" i="5" s="1"/>
  <c r="G18" i="5"/>
  <c r="I18" i="5" s="1"/>
  <c r="G19" i="5"/>
  <c r="G20" i="5"/>
  <c r="I20" i="5" s="1"/>
  <c r="G21" i="5"/>
  <c r="G22" i="5"/>
  <c r="G23" i="5"/>
  <c r="I23" i="5" s="1"/>
  <c r="G24" i="5"/>
  <c r="G25" i="5"/>
  <c r="I25" i="5" s="1"/>
  <c r="F8" i="5"/>
  <c r="F10" i="5"/>
  <c r="F15" i="5"/>
  <c r="F16" i="5"/>
  <c r="F18" i="5"/>
  <c r="F23" i="5"/>
  <c r="F24" i="5"/>
  <c r="E8" i="5"/>
  <c r="E9" i="5"/>
  <c r="E10" i="5"/>
  <c r="E11" i="5"/>
  <c r="E12" i="5"/>
  <c r="E13" i="5"/>
  <c r="F13" i="5" s="1"/>
  <c r="E14" i="5"/>
  <c r="E15" i="5"/>
  <c r="E16" i="5"/>
  <c r="E17" i="5"/>
  <c r="E18" i="5"/>
  <c r="E19" i="5"/>
  <c r="E20" i="5"/>
  <c r="E21" i="5"/>
  <c r="F21" i="5" s="1"/>
  <c r="E22" i="5"/>
  <c r="E23" i="5"/>
  <c r="E24" i="5"/>
  <c r="E25" i="5"/>
  <c r="D8" i="5"/>
  <c r="D9" i="5"/>
  <c r="F9" i="5" s="1"/>
  <c r="D10" i="5"/>
  <c r="D11" i="5"/>
  <c r="F11" i="5" s="1"/>
  <c r="D12" i="5"/>
  <c r="F12" i="5" s="1"/>
  <c r="D13" i="5"/>
  <c r="D14" i="5"/>
  <c r="F14" i="5" s="1"/>
  <c r="D15" i="5"/>
  <c r="D16" i="5"/>
  <c r="D17" i="5"/>
  <c r="F17" i="5" s="1"/>
  <c r="D18" i="5"/>
  <c r="D19" i="5"/>
  <c r="F19" i="5" s="1"/>
  <c r="D20" i="5"/>
  <c r="F20" i="5" s="1"/>
  <c r="D21" i="5"/>
  <c r="D22" i="5"/>
  <c r="F22" i="5" s="1"/>
  <c r="D23" i="5"/>
  <c r="D24" i="5"/>
  <c r="D25" i="5"/>
  <c r="F25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A9" i="4"/>
  <c r="CA10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V11" i="4"/>
  <c r="BV12" i="4"/>
  <c r="BV19" i="4"/>
  <c r="BV20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Q21" i="4"/>
  <c r="BQ29" i="4"/>
  <c r="BP8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I13" i="4"/>
  <c r="BI14" i="4"/>
  <c r="BI21" i="4"/>
  <c r="BI22" i="4"/>
  <c r="BI29" i="4"/>
  <c r="BH8" i="4"/>
  <c r="BH16" i="4"/>
  <c r="BH24" i="4"/>
  <c r="AY8" i="4"/>
  <c r="AY9" i="4"/>
  <c r="AY10" i="4"/>
  <c r="AY11" i="4"/>
  <c r="AY12" i="4"/>
  <c r="AN12" i="4" s="1"/>
  <c r="AY13" i="4"/>
  <c r="AY14" i="4"/>
  <c r="AY15" i="4"/>
  <c r="AY16" i="4"/>
  <c r="AY17" i="4"/>
  <c r="AY18" i="4"/>
  <c r="AY19" i="4"/>
  <c r="AY20" i="4"/>
  <c r="AN20" i="4" s="1"/>
  <c r="AY21" i="4"/>
  <c r="AY22" i="4"/>
  <c r="AY23" i="4"/>
  <c r="AY24" i="4"/>
  <c r="AY25" i="4"/>
  <c r="AY26" i="4"/>
  <c r="AY27" i="4"/>
  <c r="AY28" i="4"/>
  <c r="AN28" i="4" s="1"/>
  <c r="AY29" i="4"/>
  <c r="AT8" i="4"/>
  <c r="AT9" i="4"/>
  <c r="AT10" i="4"/>
  <c r="AT11" i="4"/>
  <c r="AT12" i="4"/>
  <c r="AT13" i="4"/>
  <c r="AN13" i="4" s="1"/>
  <c r="BG13" i="4" s="1"/>
  <c r="AT14" i="4"/>
  <c r="AN14" i="4" s="1"/>
  <c r="BG14" i="4" s="1"/>
  <c r="AT15" i="4"/>
  <c r="AT16" i="4"/>
  <c r="AT17" i="4"/>
  <c r="AT18" i="4"/>
  <c r="AT19" i="4"/>
  <c r="AT20" i="4"/>
  <c r="AT21" i="4"/>
  <c r="AN21" i="4" s="1"/>
  <c r="AT22" i="4"/>
  <c r="AN22" i="4" s="1"/>
  <c r="AT23" i="4"/>
  <c r="AT24" i="4"/>
  <c r="AT25" i="4"/>
  <c r="AT26" i="4"/>
  <c r="AT27" i="4"/>
  <c r="AT28" i="4"/>
  <c r="AT29" i="4"/>
  <c r="AN29" i="4" s="1"/>
  <c r="AO8" i="4"/>
  <c r="AN8" i="4" s="1"/>
  <c r="BG8" i="4" s="1"/>
  <c r="AO9" i="4"/>
  <c r="AO10" i="4"/>
  <c r="AO11" i="4"/>
  <c r="AN11" i="4" s="1"/>
  <c r="BG11" i="4" s="1"/>
  <c r="AO12" i="4"/>
  <c r="AO13" i="4"/>
  <c r="AO14" i="4"/>
  <c r="AO15" i="4"/>
  <c r="AN15" i="4" s="1"/>
  <c r="AO16" i="4"/>
  <c r="AN16" i="4" s="1"/>
  <c r="BG16" i="4" s="1"/>
  <c r="AO17" i="4"/>
  <c r="AO18" i="4"/>
  <c r="AO19" i="4"/>
  <c r="AN19" i="4" s="1"/>
  <c r="BG19" i="4" s="1"/>
  <c r="AO20" i="4"/>
  <c r="AO21" i="4"/>
  <c r="AO22" i="4"/>
  <c r="AO23" i="4"/>
  <c r="AN23" i="4" s="1"/>
  <c r="AO24" i="4"/>
  <c r="AN24" i="4" s="1"/>
  <c r="BG24" i="4" s="1"/>
  <c r="AO25" i="4"/>
  <c r="AO26" i="4"/>
  <c r="AO27" i="4"/>
  <c r="AN27" i="4" s="1"/>
  <c r="BG27" i="4" s="1"/>
  <c r="AO28" i="4"/>
  <c r="AO29" i="4"/>
  <c r="AN9" i="4"/>
  <c r="BG9" i="4" s="1"/>
  <c r="AN10" i="4"/>
  <c r="BG10" i="4" s="1"/>
  <c r="AN17" i="4"/>
  <c r="BG17" i="4" s="1"/>
  <c r="AN18" i="4"/>
  <c r="BG18" i="4" s="1"/>
  <c r="AN25" i="4"/>
  <c r="BG25" i="4" s="1"/>
  <c r="AN26" i="4"/>
  <c r="BG26" i="4" s="1"/>
  <c r="AG8" i="4"/>
  <c r="AG9" i="4"/>
  <c r="AG10" i="4"/>
  <c r="AG11" i="4"/>
  <c r="AF11" i="4" s="1"/>
  <c r="AG12" i="4"/>
  <c r="AF12" i="4" s="1"/>
  <c r="AG13" i="4"/>
  <c r="AG14" i="4"/>
  <c r="AG15" i="4"/>
  <c r="AF15" i="4" s="1"/>
  <c r="BH15" i="4" s="1"/>
  <c r="AG16" i="4"/>
  <c r="AG17" i="4"/>
  <c r="AG18" i="4"/>
  <c r="AG19" i="4"/>
  <c r="AF19" i="4" s="1"/>
  <c r="AG20" i="4"/>
  <c r="AF20" i="4" s="1"/>
  <c r="AG21" i="4"/>
  <c r="AG22" i="4"/>
  <c r="AG23" i="4"/>
  <c r="AF23" i="4" s="1"/>
  <c r="BH23" i="4" s="1"/>
  <c r="AG24" i="4"/>
  <c r="AG25" i="4"/>
  <c r="AG26" i="4"/>
  <c r="AG27" i="4"/>
  <c r="AF27" i="4" s="1"/>
  <c r="AG28" i="4"/>
  <c r="AF28" i="4" s="1"/>
  <c r="AG29" i="4"/>
  <c r="AF8" i="4"/>
  <c r="AF9" i="4"/>
  <c r="AF10" i="4"/>
  <c r="AF13" i="4"/>
  <c r="AF14" i="4"/>
  <c r="AF16" i="4"/>
  <c r="AF17" i="4"/>
  <c r="AF18" i="4"/>
  <c r="AF21" i="4"/>
  <c r="AF22" i="4"/>
  <c r="AF24" i="4"/>
  <c r="AF25" i="4"/>
  <c r="AF26" i="4"/>
  <c r="AF29" i="4"/>
  <c r="AE8" i="4"/>
  <c r="CI8" i="4" s="1"/>
  <c r="AE16" i="4"/>
  <c r="AE23" i="4"/>
  <c r="W8" i="4"/>
  <c r="CA8" i="4" s="1"/>
  <c r="W9" i="4"/>
  <c r="W10" i="4"/>
  <c r="L10" i="4" s="1"/>
  <c r="BP10" i="4" s="1"/>
  <c r="W11" i="4"/>
  <c r="CA11" i="4" s="1"/>
  <c r="W12" i="4"/>
  <c r="W13" i="4"/>
  <c r="CA13" i="4" s="1"/>
  <c r="W14" i="4"/>
  <c r="CA14" i="4" s="1"/>
  <c r="W15" i="4"/>
  <c r="CA15" i="4" s="1"/>
  <c r="W16" i="4"/>
  <c r="CA16" i="4" s="1"/>
  <c r="W17" i="4"/>
  <c r="CA17" i="4" s="1"/>
  <c r="W18" i="4"/>
  <c r="L18" i="4" s="1"/>
  <c r="W19" i="4"/>
  <c r="CA19" i="4" s="1"/>
  <c r="W20" i="4"/>
  <c r="W21" i="4"/>
  <c r="CA21" i="4" s="1"/>
  <c r="W22" i="4"/>
  <c r="CA22" i="4" s="1"/>
  <c r="W23" i="4"/>
  <c r="CA23" i="4" s="1"/>
  <c r="W24" i="4"/>
  <c r="CA24" i="4" s="1"/>
  <c r="W25" i="4"/>
  <c r="CA25" i="4" s="1"/>
  <c r="W26" i="4"/>
  <c r="L26" i="4" s="1"/>
  <c r="W27" i="4"/>
  <c r="CA27" i="4" s="1"/>
  <c r="W28" i="4"/>
  <c r="W29" i="4"/>
  <c r="CA29" i="4" s="1"/>
  <c r="R8" i="4"/>
  <c r="BV8" i="4" s="1"/>
  <c r="R9" i="4"/>
  <c r="BV9" i="4" s="1"/>
  <c r="R10" i="4"/>
  <c r="BV10" i="4" s="1"/>
  <c r="R11" i="4"/>
  <c r="L11" i="4" s="1"/>
  <c r="R12" i="4"/>
  <c r="L12" i="4" s="1"/>
  <c r="R13" i="4"/>
  <c r="BV13" i="4" s="1"/>
  <c r="R14" i="4"/>
  <c r="R15" i="4"/>
  <c r="BV15" i="4" s="1"/>
  <c r="R16" i="4"/>
  <c r="BV16" i="4" s="1"/>
  <c r="R17" i="4"/>
  <c r="BV17" i="4" s="1"/>
  <c r="R18" i="4"/>
  <c r="BV18" i="4" s="1"/>
  <c r="R19" i="4"/>
  <c r="L19" i="4" s="1"/>
  <c r="R20" i="4"/>
  <c r="L20" i="4" s="1"/>
  <c r="R21" i="4"/>
  <c r="BV21" i="4" s="1"/>
  <c r="R22" i="4"/>
  <c r="R23" i="4"/>
  <c r="BV23" i="4" s="1"/>
  <c r="R24" i="4"/>
  <c r="BV24" i="4" s="1"/>
  <c r="R25" i="4"/>
  <c r="BV25" i="4" s="1"/>
  <c r="R26" i="4"/>
  <c r="BV26" i="4" s="1"/>
  <c r="R27" i="4"/>
  <c r="L27" i="4" s="1"/>
  <c r="R28" i="4"/>
  <c r="L28" i="4" s="1"/>
  <c r="R29" i="4"/>
  <c r="BV29" i="4" s="1"/>
  <c r="M8" i="4"/>
  <c r="M9" i="4"/>
  <c r="BQ9" i="4" s="1"/>
  <c r="M10" i="4"/>
  <c r="BQ10" i="4" s="1"/>
  <c r="M11" i="4"/>
  <c r="BQ11" i="4" s="1"/>
  <c r="M12" i="4"/>
  <c r="BQ12" i="4" s="1"/>
  <c r="M13" i="4"/>
  <c r="L13" i="4" s="1"/>
  <c r="BP13" i="4" s="1"/>
  <c r="M14" i="4"/>
  <c r="L14" i="4" s="1"/>
  <c r="M15" i="4"/>
  <c r="BQ15" i="4" s="1"/>
  <c r="M16" i="4"/>
  <c r="M17" i="4"/>
  <c r="BQ17" i="4" s="1"/>
  <c r="M18" i="4"/>
  <c r="BQ18" i="4" s="1"/>
  <c r="M19" i="4"/>
  <c r="BQ19" i="4" s="1"/>
  <c r="M20" i="4"/>
  <c r="BQ20" i="4" s="1"/>
  <c r="M21" i="4"/>
  <c r="L21" i="4" s="1"/>
  <c r="BP21" i="4" s="1"/>
  <c r="M22" i="4"/>
  <c r="L22" i="4" s="1"/>
  <c r="M23" i="4"/>
  <c r="BQ23" i="4" s="1"/>
  <c r="M24" i="4"/>
  <c r="M25" i="4"/>
  <c r="BQ25" i="4" s="1"/>
  <c r="M26" i="4"/>
  <c r="BQ26" i="4" s="1"/>
  <c r="M27" i="4"/>
  <c r="BQ27" i="4" s="1"/>
  <c r="M28" i="4"/>
  <c r="BQ28" i="4" s="1"/>
  <c r="M29" i="4"/>
  <c r="L29" i="4" s="1"/>
  <c r="BP29" i="4" s="1"/>
  <c r="L8" i="4"/>
  <c r="L15" i="4"/>
  <c r="BP15" i="4" s="1"/>
  <c r="L16" i="4"/>
  <c r="BP16" i="4" s="1"/>
  <c r="L23" i="4"/>
  <c r="BP23" i="4" s="1"/>
  <c r="L24" i="4"/>
  <c r="AE24" i="4" s="1"/>
  <c r="CI24" i="4" s="1"/>
  <c r="E8" i="4"/>
  <c r="BI8" i="4" s="1"/>
  <c r="E9" i="4"/>
  <c r="E10" i="4"/>
  <c r="E11" i="4"/>
  <c r="BI11" i="4" s="1"/>
  <c r="E12" i="4"/>
  <c r="BI12" i="4" s="1"/>
  <c r="E13" i="4"/>
  <c r="D13" i="4" s="1"/>
  <c r="E14" i="4"/>
  <c r="E15" i="4"/>
  <c r="BI15" i="4" s="1"/>
  <c r="E16" i="4"/>
  <c r="BI16" i="4" s="1"/>
  <c r="E17" i="4"/>
  <c r="E18" i="4"/>
  <c r="E19" i="4"/>
  <c r="BI19" i="4" s="1"/>
  <c r="E20" i="4"/>
  <c r="BI20" i="4" s="1"/>
  <c r="E21" i="4"/>
  <c r="D21" i="4" s="1"/>
  <c r="E22" i="4"/>
  <c r="E23" i="4"/>
  <c r="BI23" i="4" s="1"/>
  <c r="E24" i="4"/>
  <c r="BI24" i="4" s="1"/>
  <c r="E25" i="4"/>
  <c r="E26" i="4"/>
  <c r="E27" i="4"/>
  <c r="BI27" i="4" s="1"/>
  <c r="E28" i="4"/>
  <c r="BI28" i="4" s="1"/>
  <c r="E29" i="4"/>
  <c r="D29" i="4" s="1"/>
  <c r="D8" i="4"/>
  <c r="D11" i="4"/>
  <c r="D12" i="4"/>
  <c r="D14" i="4"/>
  <c r="BH14" i="4" s="1"/>
  <c r="D15" i="4"/>
  <c r="D16" i="4"/>
  <c r="D19" i="4"/>
  <c r="D20" i="4"/>
  <c r="D22" i="4"/>
  <c r="D23" i="4"/>
  <c r="D24" i="4"/>
  <c r="D27" i="4"/>
  <c r="D28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W12" i="3"/>
  <c r="W19" i="3"/>
  <c r="V13" i="3"/>
  <c r="V14" i="3"/>
  <c r="V29" i="3"/>
  <c r="N8" i="3"/>
  <c r="M8" i="3" s="1"/>
  <c r="N9" i="3"/>
  <c r="N10" i="3"/>
  <c r="N11" i="3"/>
  <c r="M11" i="3" s="1"/>
  <c r="N12" i="3"/>
  <c r="M12" i="3" s="1"/>
  <c r="N13" i="3"/>
  <c r="N14" i="3"/>
  <c r="N15" i="3"/>
  <c r="M15" i="3" s="1"/>
  <c r="N16" i="3"/>
  <c r="M16" i="3" s="1"/>
  <c r="N17" i="3"/>
  <c r="N18" i="3"/>
  <c r="N19" i="3"/>
  <c r="M19" i="3" s="1"/>
  <c r="N20" i="3"/>
  <c r="M20" i="3" s="1"/>
  <c r="N21" i="3"/>
  <c r="N22" i="3"/>
  <c r="N23" i="3"/>
  <c r="M23" i="3" s="1"/>
  <c r="N24" i="3"/>
  <c r="M24" i="3" s="1"/>
  <c r="N25" i="3"/>
  <c r="N26" i="3"/>
  <c r="N27" i="3"/>
  <c r="M27" i="3" s="1"/>
  <c r="N28" i="3"/>
  <c r="M28" i="3" s="1"/>
  <c r="N29" i="3"/>
  <c r="M9" i="3"/>
  <c r="M10" i="3"/>
  <c r="M13" i="3"/>
  <c r="M14" i="3"/>
  <c r="M17" i="3"/>
  <c r="M18" i="3"/>
  <c r="M21" i="3"/>
  <c r="M22" i="3"/>
  <c r="M25" i="3"/>
  <c r="M26" i="3"/>
  <c r="M29" i="3"/>
  <c r="E8" i="3"/>
  <c r="D8" i="3" s="1"/>
  <c r="E9" i="3"/>
  <c r="W9" i="3" s="1"/>
  <c r="E10" i="3"/>
  <c r="W10" i="3" s="1"/>
  <c r="E11" i="3"/>
  <c r="D11" i="3" s="1"/>
  <c r="V11" i="3" s="1"/>
  <c r="E12" i="3"/>
  <c r="D12" i="3" s="1"/>
  <c r="E13" i="3"/>
  <c r="W13" i="3" s="1"/>
  <c r="E14" i="3"/>
  <c r="W14" i="3" s="1"/>
  <c r="E15" i="3"/>
  <c r="E16" i="3"/>
  <c r="D16" i="3" s="1"/>
  <c r="E17" i="3"/>
  <c r="W17" i="3" s="1"/>
  <c r="E18" i="3"/>
  <c r="W18" i="3" s="1"/>
  <c r="E19" i="3"/>
  <c r="D19" i="3" s="1"/>
  <c r="V19" i="3" s="1"/>
  <c r="E20" i="3"/>
  <c r="D20" i="3" s="1"/>
  <c r="E21" i="3"/>
  <c r="W21" i="3" s="1"/>
  <c r="E22" i="3"/>
  <c r="W22" i="3" s="1"/>
  <c r="E23" i="3"/>
  <c r="E24" i="3"/>
  <c r="D24" i="3" s="1"/>
  <c r="E25" i="3"/>
  <c r="W25" i="3" s="1"/>
  <c r="E26" i="3"/>
  <c r="W26" i="3" s="1"/>
  <c r="E27" i="3"/>
  <c r="D27" i="3" s="1"/>
  <c r="V27" i="3" s="1"/>
  <c r="E28" i="3"/>
  <c r="D28" i="3" s="1"/>
  <c r="E29" i="3"/>
  <c r="W29" i="3" s="1"/>
  <c r="D9" i="3"/>
  <c r="V9" i="3" s="1"/>
  <c r="D10" i="3"/>
  <c r="D13" i="3"/>
  <c r="D14" i="3"/>
  <c r="D17" i="3"/>
  <c r="V17" i="3" s="1"/>
  <c r="D18" i="3"/>
  <c r="V18" i="3" s="1"/>
  <c r="D21" i="3"/>
  <c r="V21" i="3" s="1"/>
  <c r="D22" i="3"/>
  <c r="V22" i="3" s="1"/>
  <c r="D25" i="3"/>
  <c r="V25" i="3" s="1"/>
  <c r="D26" i="3"/>
  <c r="D29" i="3"/>
  <c r="DI8" i="2"/>
  <c r="DI9" i="2"/>
  <c r="DI10" i="2"/>
  <c r="DI11" i="2"/>
  <c r="DH8" i="2"/>
  <c r="DH9" i="2"/>
  <c r="DH10" i="2"/>
  <c r="DH11" i="2"/>
  <c r="DF8" i="2"/>
  <c r="DF9" i="2"/>
  <c r="DF10" i="2"/>
  <c r="DF11" i="2"/>
  <c r="DE8" i="2"/>
  <c r="DE9" i="2"/>
  <c r="DE10" i="2"/>
  <c r="DE11" i="2"/>
  <c r="DD8" i="2"/>
  <c r="DD9" i="2"/>
  <c r="DD10" i="2"/>
  <c r="DD11" i="2"/>
  <c r="DC8" i="2"/>
  <c r="DC9" i="2"/>
  <c r="DC10" i="2"/>
  <c r="DC11" i="2"/>
  <c r="DB11" i="2"/>
  <c r="DA8" i="2"/>
  <c r="DA9" i="2"/>
  <c r="DA10" i="2"/>
  <c r="DA11" i="2"/>
  <c r="CZ8" i="2"/>
  <c r="CZ9" i="2"/>
  <c r="CZ10" i="2"/>
  <c r="CZ11" i="2"/>
  <c r="CY8" i="2"/>
  <c r="CY9" i="2"/>
  <c r="CY10" i="2"/>
  <c r="CY11" i="2"/>
  <c r="CX8" i="2"/>
  <c r="CX9" i="2"/>
  <c r="CX10" i="2"/>
  <c r="CX11" i="2"/>
  <c r="CW8" i="2"/>
  <c r="CV8" i="2"/>
  <c r="CV9" i="2"/>
  <c r="CV10" i="2"/>
  <c r="CV11" i="2"/>
  <c r="CU8" i="2"/>
  <c r="CU9" i="2"/>
  <c r="CU10" i="2"/>
  <c r="CU11" i="2"/>
  <c r="CT8" i="2"/>
  <c r="CT9" i="2"/>
  <c r="CT10" i="2"/>
  <c r="CT11" i="2"/>
  <c r="CS8" i="2"/>
  <c r="CS9" i="2"/>
  <c r="CS10" i="2"/>
  <c r="CS11" i="2"/>
  <c r="CR11" i="2"/>
  <c r="CQ8" i="2"/>
  <c r="CO8" i="2"/>
  <c r="CO9" i="2"/>
  <c r="CO10" i="2"/>
  <c r="CO11" i="2"/>
  <c r="CN8" i="2"/>
  <c r="CN9" i="2"/>
  <c r="CN10" i="2"/>
  <c r="CN11" i="2"/>
  <c r="CM8" i="2"/>
  <c r="CM9" i="2"/>
  <c r="CM10" i="2"/>
  <c r="CM11" i="2"/>
  <c r="CL8" i="2"/>
  <c r="CL9" i="2"/>
  <c r="CL10" i="2"/>
  <c r="CL11" i="2"/>
  <c r="CK8" i="2"/>
  <c r="CK9" i="2"/>
  <c r="CK10" i="2"/>
  <c r="CK11" i="2"/>
  <c r="CJ8" i="2"/>
  <c r="CH8" i="2"/>
  <c r="DJ8" i="2" s="1"/>
  <c r="BZ8" i="2"/>
  <c r="DB8" i="2" s="1"/>
  <c r="BZ9" i="2"/>
  <c r="DB9" i="2" s="1"/>
  <c r="BZ10" i="2"/>
  <c r="DB10" i="2" s="1"/>
  <c r="BZ11" i="2"/>
  <c r="BU8" i="2"/>
  <c r="BU9" i="2"/>
  <c r="CW9" i="2" s="1"/>
  <c r="BU10" i="2"/>
  <c r="CW10" i="2" s="1"/>
  <c r="BU11" i="2"/>
  <c r="CW11" i="2" s="1"/>
  <c r="BP8" i="2"/>
  <c r="CR8" i="2" s="1"/>
  <c r="BP9" i="2"/>
  <c r="CR9" i="2" s="1"/>
  <c r="BP10" i="2"/>
  <c r="CR10" i="2" s="1"/>
  <c r="BP11" i="2"/>
  <c r="BO11" i="2" s="1"/>
  <c r="BO8" i="2"/>
  <c r="BO10" i="2"/>
  <c r="BH8" i="2"/>
  <c r="BH9" i="2"/>
  <c r="CJ9" i="2" s="1"/>
  <c r="BH10" i="2"/>
  <c r="BH11" i="2"/>
  <c r="BG8" i="2"/>
  <c r="CI8" i="2" s="1"/>
  <c r="BG10" i="2"/>
  <c r="AX8" i="2"/>
  <c r="AX9" i="2"/>
  <c r="AX10" i="2"/>
  <c r="AX11" i="2"/>
  <c r="AS8" i="2"/>
  <c r="AS9" i="2"/>
  <c r="AS10" i="2"/>
  <c r="AS11" i="2"/>
  <c r="AN8" i="2"/>
  <c r="AM8" i="2" s="1"/>
  <c r="BF8" i="2" s="1"/>
  <c r="AN9" i="2"/>
  <c r="AN10" i="2"/>
  <c r="AM10" i="2" s="1"/>
  <c r="AN11" i="2"/>
  <c r="AM9" i="2"/>
  <c r="BF9" i="2" s="1"/>
  <c r="AM11" i="2"/>
  <c r="BF11" i="2" s="1"/>
  <c r="AF8" i="2"/>
  <c r="AE8" i="2" s="1"/>
  <c r="AF9" i="2"/>
  <c r="AF10" i="2"/>
  <c r="CJ10" i="2" s="1"/>
  <c r="AF11" i="2"/>
  <c r="AE9" i="2"/>
  <c r="AE11" i="2"/>
  <c r="AD8" i="2"/>
  <c r="AD9" i="2"/>
  <c r="AD10" i="2"/>
  <c r="AD11" i="2"/>
  <c r="AC8" i="2"/>
  <c r="AC9" i="2"/>
  <c r="AC10" i="2"/>
  <c r="AC11" i="2"/>
  <c r="AB8" i="2"/>
  <c r="AB9" i="2"/>
  <c r="AB10" i="2"/>
  <c r="AB11" i="2"/>
  <c r="AA8" i="2"/>
  <c r="AA9" i="2"/>
  <c r="AA10" i="2"/>
  <c r="AA11" i="2"/>
  <c r="Z8" i="2"/>
  <c r="Z9" i="2"/>
  <c r="Z10" i="2"/>
  <c r="Z11" i="2"/>
  <c r="Y8" i="2"/>
  <c r="Y9" i="2"/>
  <c r="Y10" i="2"/>
  <c r="Y11" i="2"/>
  <c r="X8" i="2"/>
  <c r="X9" i="2"/>
  <c r="X10" i="2"/>
  <c r="X11" i="2"/>
  <c r="N8" i="2"/>
  <c r="N9" i="2"/>
  <c r="M9" i="2" s="1"/>
  <c r="N10" i="2"/>
  <c r="N11" i="2"/>
  <c r="M11" i="2" s="1"/>
  <c r="M8" i="2"/>
  <c r="M10" i="2"/>
  <c r="E8" i="2"/>
  <c r="W8" i="2" s="1"/>
  <c r="E9" i="2"/>
  <c r="W9" i="2" s="1"/>
  <c r="E10" i="2"/>
  <c r="W10" i="2" s="1"/>
  <c r="E11" i="2"/>
  <c r="D11" i="2" s="1"/>
  <c r="V11" i="2" s="1"/>
  <c r="D8" i="2"/>
  <c r="V8" i="2" s="1"/>
  <c r="D10" i="2"/>
  <c r="V10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B12" i="1"/>
  <c r="DB20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R8" i="1"/>
  <c r="CR16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J20" i="1"/>
  <c r="CH12" i="1"/>
  <c r="BZ8" i="1"/>
  <c r="BZ9" i="1"/>
  <c r="BZ10" i="1"/>
  <c r="BZ11" i="1"/>
  <c r="BZ12" i="1"/>
  <c r="BZ13" i="1"/>
  <c r="BZ14" i="1"/>
  <c r="BZ15" i="1"/>
  <c r="BZ16" i="1"/>
  <c r="BZ17" i="1"/>
  <c r="BZ18" i="1"/>
  <c r="BZ19" i="1"/>
  <c r="BZ20" i="1"/>
  <c r="BZ21" i="1"/>
  <c r="BZ22" i="1"/>
  <c r="BZ23" i="1"/>
  <c r="BZ24" i="1"/>
  <c r="BZ25" i="1"/>
  <c r="BU8" i="1"/>
  <c r="BU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O11" i="1"/>
  <c r="CH11" i="1" s="1"/>
  <c r="BO12" i="1"/>
  <c r="BO16" i="1"/>
  <c r="BO17" i="1"/>
  <c r="BO19" i="1"/>
  <c r="CH19" i="1" s="1"/>
  <c r="BO20" i="1"/>
  <c r="CH20" i="1" s="1"/>
  <c r="DJ20" i="1" s="1"/>
  <c r="BO24" i="1"/>
  <c r="CH24" i="1" s="1"/>
  <c r="BO25" i="1"/>
  <c r="BH8" i="1"/>
  <c r="BH9" i="1"/>
  <c r="BH10" i="1"/>
  <c r="BG10" i="1" s="1"/>
  <c r="BH11" i="1"/>
  <c r="BH12" i="1"/>
  <c r="BH13" i="1"/>
  <c r="CJ13" i="1" s="1"/>
  <c r="BH14" i="1"/>
  <c r="BH15" i="1"/>
  <c r="CJ15" i="1" s="1"/>
  <c r="BH16" i="1"/>
  <c r="BH17" i="1"/>
  <c r="BH18" i="1"/>
  <c r="BH19" i="1"/>
  <c r="BH20" i="1"/>
  <c r="BH21" i="1"/>
  <c r="CJ21" i="1" s="1"/>
  <c r="BH22" i="1"/>
  <c r="BH23" i="1"/>
  <c r="BG23" i="1" s="1"/>
  <c r="CI23" i="1" s="1"/>
  <c r="BH24" i="1"/>
  <c r="BH25" i="1"/>
  <c r="BG8" i="1"/>
  <c r="BG11" i="1"/>
  <c r="BG12" i="1"/>
  <c r="BG13" i="1"/>
  <c r="CI13" i="1" s="1"/>
  <c r="BG15" i="1"/>
  <c r="BG16" i="1"/>
  <c r="BG18" i="1"/>
  <c r="BG19" i="1"/>
  <c r="BG20" i="1"/>
  <c r="BG24" i="1"/>
  <c r="AX8" i="1"/>
  <c r="AX9" i="1"/>
  <c r="AX10" i="1"/>
  <c r="AX11" i="1"/>
  <c r="DB11" i="1" s="1"/>
  <c r="AX12" i="1"/>
  <c r="AX13" i="1"/>
  <c r="AX14" i="1"/>
  <c r="AX15" i="1"/>
  <c r="AX16" i="1"/>
  <c r="AX17" i="1"/>
  <c r="AX18" i="1"/>
  <c r="AX19" i="1"/>
  <c r="DB19" i="1" s="1"/>
  <c r="AX20" i="1"/>
  <c r="AX21" i="1"/>
  <c r="AX22" i="1"/>
  <c r="AX23" i="1"/>
  <c r="AX24" i="1"/>
  <c r="AX25" i="1"/>
  <c r="AS8" i="1"/>
  <c r="AS9" i="1"/>
  <c r="CW9" i="1" s="1"/>
  <c r="AS10" i="1"/>
  <c r="CW10" i="1" s="1"/>
  <c r="AS11" i="1"/>
  <c r="AS12" i="1"/>
  <c r="AS13" i="1"/>
  <c r="AS14" i="1"/>
  <c r="AS15" i="1"/>
  <c r="AS16" i="1"/>
  <c r="AS17" i="1"/>
  <c r="CW17" i="1" s="1"/>
  <c r="AS18" i="1"/>
  <c r="CW18" i="1" s="1"/>
  <c r="AS19" i="1"/>
  <c r="AS20" i="1"/>
  <c r="AS21" i="1"/>
  <c r="AS22" i="1"/>
  <c r="AS23" i="1"/>
  <c r="AS24" i="1"/>
  <c r="AS25" i="1"/>
  <c r="CW25" i="1" s="1"/>
  <c r="AN8" i="1"/>
  <c r="AM8" i="1" s="1"/>
  <c r="AN9" i="1"/>
  <c r="AN10" i="1"/>
  <c r="AN11" i="1"/>
  <c r="AN12" i="1"/>
  <c r="AM12" i="1" s="1"/>
  <c r="BF12" i="1" s="1"/>
  <c r="AN13" i="1"/>
  <c r="AN14" i="1"/>
  <c r="AM14" i="1" s="1"/>
  <c r="BF14" i="1" s="1"/>
  <c r="AN15" i="1"/>
  <c r="AM15" i="1" s="1"/>
  <c r="BF15" i="1" s="1"/>
  <c r="AN16" i="1"/>
  <c r="AM16" i="1" s="1"/>
  <c r="AN17" i="1"/>
  <c r="AN18" i="1"/>
  <c r="AN19" i="1"/>
  <c r="AN20" i="1"/>
  <c r="AM20" i="1" s="1"/>
  <c r="BF20" i="1" s="1"/>
  <c r="AN21" i="1"/>
  <c r="AN22" i="1"/>
  <c r="AM22" i="1" s="1"/>
  <c r="BF22" i="1" s="1"/>
  <c r="AN23" i="1"/>
  <c r="AM23" i="1" s="1"/>
  <c r="BF23" i="1" s="1"/>
  <c r="AN24" i="1"/>
  <c r="CR24" i="1" s="1"/>
  <c r="AN25" i="1"/>
  <c r="AM10" i="1"/>
  <c r="AM13" i="1"/>
  <c r="BF13" i="1" s="1"/>
  <c r="AM18" i="1"/>
  <c r="BF18" i="1" s="1"/>
  <c r="AM21" i="1"/>
  <c r="BF21" i="1" s="1"/>
  <c r="AF8" i="1"/>
  <c r="CJ8" i="1" s="1"/>
  <c r="AF9" i="1"/>
  <c r="AF10" i="1"/>
  <c r="AE10" i="1" s="1"/>
  <c r="BF10" i="1" s="1"/>
  <c r="AF11" i="1"/>
  <c r="AE11" i="1" s="1"/>
  <c r="AF12" i="1"/>
  <c r="AE12" i="1" s="1"/>
  <c r="AF13" i="1"/>
  <c r="AF14" i="1"/>
  <c r="AF15" i="1"/>
  <c r="AF16" i="1"/>
  <c r="CJ16" i="1" s="1"/>
  <c r="AF17" i="1"/>
  <c r="AF18" i="1"/>
  <c r="AE18" i="1" s="1"/>
  <c r="AF19" i="1"/>
  <c r="AE19" i="1" s="1"/>
  <c r="AF20" i="1"/>
  <c r="AE20" i="1" s="1"/>
  <c r="AF21" i="1"/>
  <c r="AF22" i="1"/>
  <c r="AF23" i="1"/>
  <c r="AF24" i="1"/>
  <c r="CJ24" i="1" s="1"/>
  <c r="AF25" i="1"/>
  <c r="AE9" i="1"/>
  <c r="AE13" i="1"/>
  <c r="AE14" i="1"/>
  <c r="AE15" i="1"/>
  <c r="AE17" i="1"/>
  <c r="AE21" i="1"/>
  <c r="AE22" i="1"/>
  <c r="AE23" i="1"/>
  <c r="AE25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N8" i="1"/>
  <c r="N9" i="1"/>
  <c r="N10" i="1"/>
  <c r="M10" i="1" s="1"/>
  <c r="N11" i="1"/>
  <c r="N12" i="1"/>
  <c r="M12" i="1" s="1"/>
  <c r="N13" i="1"/>
  <c r="M13" i="1" s="1"/>
  <c r="N14" i="1"/>
  <c r="M14" i="1" s="1"/>
  <c r="N15" i="1"/>
  <c r="N16" i="1"/>
  <c r="N17" i="1"/>
  <c r="N18" i="1"/>
  <c r="M18" i="1" s="1"/>
  <c r="N19" i="1"/>
  <c r="N20" i="1"/>
  <c r="M20" i="1" s="1"/>
  <c r="N21" i="1"/>
  <c r="M21" i="1" s="1"/>
  <c r="N22" i="1"/>
  <c r="M22" i="1" s="1"/>
  <c r="N23" i="1"/>
  <c r="N24" i="1"/>
  <c r="N25" i="1"/>
  <c r="M8" i="1"/>
  <c r="M9" i="1"/>
  <c r="M11" i="1"/>
  <c r="M15" i="1"/>
  <c r="M16" i="1"/>
  <c r="M17" i="1"/>
  <c r="M19" i="1"/>
  <c r="M23" i="1"/>
  <c r="M24" i="1"/>
  <c r="M25" i="1"/>
  <c r="E8" i="1"/>
  <c r="D8" i="1" s="1"/>
  <c r="V8" i="1" s="1"/>
  <c r="E9" i="1"/>
  <c r="D9" i="1" s="1"/>
  <c r="V9" i="1" s="1"/>
  <c r="E10" i="1"/>
  <c r="W10" i="1" s="1"/>
  <c r="E11" i="1"/>
  <c r="W11" i="1" s="1"/>
  <c r="E12" i="1"/>
  <c r="W12" i="1" s="1"/>
  <c r="E13" i="1"/>
  <c r="W13" i="1" s="1"/>
  <c r="E14" i="1"/>
  <c r="W14" i="1" s="1"/>
  <c r="E15" i="1"/>
  <c r="W15" i="1" s="1"/>
  <c r="E16" i="1"/>
  <c r="D16" i="1" s="1"/>
  <c r="V16" i="1" s="1"/>
  <c r="E17" i="1"/>
  <c r="D17" i="1" s="1"/>
  <c r="V17" i="1" s="1"/>
  <c r="E18" i="1"/>
  <c r="W18" i="1" s="1"/>
  <c r="E19" i="1"/>
  <c r="W19" i="1" s="1"/>
  <c r="E20" i="1"/>
  <c r="W20" i="1" s="1"/>
  <c r="E21" i="1"/>
  <c r="W21" i="1" s="1"/>
  <c r="E22" i="1"/>
  <c r="W22" i="1" s="1"/>
  <c r="E23" i="1"/>
  <c r="W23" i="1" s="1"/>
  <c r="E24" i="1"/>
  <c r="D24" i="1" s="1"/>
  <c r="V24" i="1" s="1"/>
  <c r="E25" i="1"/>
  <c r="W25" i="1" s="1"/>
  <c r="D11" i="1"/>
  <c r="V11" i="1" s="1"/>
  <c r="D12" i="1"/>
  <c r="D13" i="1"/>
  <c r="D15" i="1"/>
  <c r="V15" i="1" s="1"/>
  <c r="D19" i="1"/>
  <c r="V19" i="1" s="1"/>
  <c r="D20" i="1"/>
  <c r="D21" i="1"/>
  <c r="D23" i="1"/>
  <c r="V23" i="1" s="1"/>
  <c r="CI18" i="1" l="1"/>
  <c r="V13" i="1"/>
  <c r="BF16" i="1"/>
  <c r="V12" i="1"/>
  <c r="V20" i="1"/>
  <c r="CI10" i="1"/>
  <c r="V21" i="1"/>
  <c r="DJ12" i="1"/>
  <c r="CR23" i="1"/>
  <c r="BH11" i="4"/>
  <c r="AE11" i="4"/>
  <c r="CI11" i="4" s="1"/>
  <c r="D14" i="1"/>
  <c r="V14" i="1" s="1"/>
  <c r="W8" i="1"/>
  <c r="AE24" i="1"/>
  <c r="AE8" i="1"/>
  <c r="BF8" i="1" s="1"/>
  <c r="CI16" i="1"/>
  <c r="CQ16" i="1"/>
  <c r="CR22" i="1"/>
  <c r="BO14" i="1"/>
  <c r="CR14" i="1"/>
  <c r="CW24" i="1"/>
  <c r="CW16" i="1"/>
  <c r="CW8" i="1"/>
  <c r="DB18" i="1"/>
  <c r="DB10" i="1"/>
  <c r="BH22" i="4"/>
  <c r="CI16" i="4"/>
  <c r="D22" i="1"/>
  <c r="V22" i="1" s="1"/>
  <c r="W24" i="1"/>
  <c r="W16" i="1"/>
  <c r="AE16" i="1"/>
  <c r="AM19" i="1"/>
  <c r="BF19" i="1" s="1"/>
  <c r="DJ19" i="1" s="1"/>
  <c r="AM11" i="1"/>
  <c r="BF11" i="1" s="1"/>
  <c r="DJ11" i="1" s="1"/>
  <c r="CI15" i="1"/>
  <c r="CQ12" i="1"/>
  <c r="CR21" i="1"/>
  <c r="BO21" i="1"/>
  <c r="CR13" i="1"/>
  <c r="BO13" i="1"/>
  <c r="CW23" i="1"/>
  <c r="BO15" i="1"/>
  <c r="CW15" i="1"/>
  <c r="DB25" i="1"/>
  <c r="DB17" i="1"/>
  <c r="DB9" i="1"/>
  <c r="CJ23" i="1"/>
  <c r="CR15" i="1"/>
  <c r="V28" i="3"/>
  <c r="V20" i="3"/>
  <c r="V12" i="3"/>
  <c r="W11" i="3"/>
  <c r="BH20" i="4"/>
  <c r="AE20" i="4"/>
  <c r="BH29" i="4"/>
  <c r="AE29" i="4"/>
  <c r="BH21" i="4"/>
  <c r="AE21" i="4"/>
  <c r="BH13" i="4"/>
  <c r="AE13" i="4"/>
  <c r="CI13" i="4" s="1"/>
  <c r="BQ24" i="4"/>
  <c r="BQ16" i="4"/>
  <c r="BQ8" i="4"/>
  <c r="BV22" i="4"/>
  <c r="BV14" i="4"/>
  <c r="CA28" i="4"/>
  <c r="CA20" i="4"/>
  <c r="CA12" i="4"/>
  <c r="AE15" i="4"/>
  <c r="BQ22" i="4"/>
  <c r="W17" i="1"/>
  <c r="CJ11" i="2"/>
  <c r="BG11" i="2"/>
  <c r="CI11" i="2" s="1"/>
  <c r="CW14" i="1"/>
  <c r="DB8" i="1"/>
  <c r="BG22" i="4"/>
  <c r="BG12" i="4"/>
  <c r="AM25" i="1"/>
  <c r="BF25" i="1" s="1"/>
  <c r="AM17" i="1"/>
  <c r="BF17" i="1" s="1"/>
  <c r="AM9" i="1"/>
  <c r="BF9" i="1" s="1"/>
  <c r="CI12" i="1"/>
  <c r="BO23" i="1"/>
  <c r="BO9" i="1"/>
  <c r="CR19" i="1"/>
  <c r="CR11" i="1"/>
  <c r="CW21" i="1"/>
  <c r="CW13" i="1"/>
  <c r="DB23" i="1"/>
  <c r="DB15" i="1"/>
  <c r="W11" i="2"/>
  <c r="CQ10" i="2"/>
  <c r="BP22" i="4"/>
  <c r="BP14" i="4"/>
  <c r="BP28" i="4"/>
  <c r="BP20" i="4"/>
  <c r="BP12" i="4"/>
  <c r="BP26" i="4"/>
  <c r="BP18" i="4"/>
  <c r="BG23" i="4"/>
  <c r="CI23" i="4" s="1"/>
  <c r="BG15" i="4"/>
  <c r="BG29" i="4"/>
  <c r="BG21" i="4"/>
  <c r="BP24" i="4"/>
  <c r="BQ14" i="4"/>
  <c r="CA26" i="4"/>
  <c r="CJ14" i="1"/>
  <c r="BG14" i="1"/>
  <c r="CI14" i="1" s="1"/>
  <c r="CW22" i="1"/>
  <c r="DB16" i="1"/>
  <c r="BG28" i="4"/>
  <c r="D18" i="1"/>
  <c r="V18" i="1" s="1"/>
  <c r="D10" i="1"/>
  <c r="V10" i="1" s="1"/>
  <c r="AM24" i="1"/>
  <c r="BF24" i="1" s="1"/>
  <c r="DJ24" i="1" s="1"/>
  <c r="BG21" i="1"/>
  <c r="CI21" i="1" s="1"/>
  <c r="CI11" i="1"/>
  <c r="CJ12" i="1"/>
  <c r="BO22" i="1"/>
  <c r="BO8" i="1"/>
  <c r="CR18" i="1"/>
  <c r="BO18" i="1"/>
  <c r="CR10" i="1"/>
  <c r="BO10" i="1"/>
  <c r="CW20" i="1"/>
  <c r="CW12" i="1"/>
  <c r="DB22" i="1"/>
  <c r="DB14" i="1"/>
  <c r="W28" i="3"/>
  <c r="BH28" i="4"/>
  <c r="AE28" i="4"/>
  <c r="BI26" i="4"/>
  <c r="D26" i="4"/>
  <c r="BI18" i="4"/>
  <c r="D18" i="4"/>
  <c r="BI10" i="4"/>
  <c r="D10" i="4"/>
  <c r="BP27" i="4"/>
  <c r="BP19" i="4"/>
  <c r="BP11" i="4"/>
  <c r="BQ13" i="4"/>
  <c r="W9" i="1"/>
  <c r="CJ25" i="1"/>
  <c r="BG25" i="1"/>
  <c r="CI25" i="1" s="1"/>
  <c r="CJ9" i="1"/>
  <c r="BG9" i="1"/>
  <c r="CI9" i="1" s="1"/>
  <c r="CI24" i="1"/>
  <c r="CJ22" i="1"/>
  <c r="BG22" i="1"/>
  <c r="CI22" i="1" s="1"/>
  <c r="CR20" i="1"/>
  <c r="BH19" i="4"/>
  <c r="AE19" i="4"/>
  <c r="CI19" i="4" s="1"/>
  <c r="D25" i="1"/>
  <c r="V25" i="1" s="1"/>
  <c r="CI20" i="1"/>
  <c r="CJ19" i="1"/>
  <c r="CJ11" i="1"/>
  <c r="CQ20" i="1"/>
  <c r="CR25" i="1"/>
  <c r="CR17" i="1"/>
  <c r="CR9" i="1"/>
  <c r="CW19" i="1"/>
  <c r="CW11" i="1"/>
  <c r="DB21" i="1"/>
  <c r="DB13" i="1"/>
  <c r="CI10" i="2"/>
  <c r="CQ11" i="2"/>
  <c r="CH11" i="2"/>
  <c r="DJ11" i="2" s="1"/>
  <c r="V24" i="3"/>
  <c r="V16" i="3"/>
  <c r="V8" i="3"/>
  <c r="W27" i="3"/>
  <c r="BH27" i="4"/>
  <c r="AE27" i="4"/>
  <c r="CI27" i="4" s="1"/>
  <c r="BI25" i="4"/>
  <c r="D25" i="4"/>
  <c r="BI17" i="4"/>
  <c r="D17" i="4"/>
  <c r="BI9" i="4"/>
  <c r="D9" i="4"/>
  <c r="BV28" i="4"/>
  <c r="CA18" i="4"/>
  <c r="CJ17" i="1"/>
  <c r="BG17" i="1"/>
  <c r="CI17" i="1" s="1"/>
  <c r="CQ24" i="1"/>
  <c r="CR12" i="1"/>
  <c r="DB24" i="1"/>
  <c r="BG20" i="4"/>
  <c r="CI19" i="1"/>
  <c r="CI8" i="1"/>
  <c r="CJ18" i="1"/>
  <c r="CJ10" i="1"/>
  <c r="CQ19" i="1"/>
  <c r="CH16" i="1"/>
  <c r="V26" i="3"/>
  <c r="V10" i="3"/>
  <c r="W23" i="3"/>
  <c r="W15" i="3"/>
  <c r="W20" i="3"/>
  <c r="BH12" i="4"/>
  <c r="AE12" i="4"/>
  <c r="CI12" i="4" s="1"/>
  <c r="BV27" i="4"/>
  <c r="D9" i="2"/>
  <c r="V9" i="2" s="1"/>
  <c r="BG9" i="2"/>
  <c r="CI9" i="2" s="1"/>
  <c r="BO9" i="2"/>
  <c r="D23" i="3"/>
  <c r="V23" i="3" s="1"/>
  <c r="D15" i="3"/>
  <c r="V15" i="3" s="1"/>
  <c r="L25" i="4"/>
  <c r="BP25" i="4" s="1"/>
  <c r="L17" i="4"/>
  <c r="BP17" i="4" s="1"/>
  <c r="L9" i="4"/>
  <c r="BP9" i="4" s="1"/>
  <c r="AE10" i="2"/>
  <c r="BF10" i="2" s="1"/>
  <c r="AE22" i="4"/>
  <c r="CI22" i="4" s="1"/>
  <c r="AE14" i="4"/>
  <c r="CI14" i="4" s="1"/>
  <c r="W24" i="3"/>
  <c r="W16" i="3"/>
  <c r="W8" i="3"/>
  <c r="CH10" i="2"/>
  <c r="C1" i="8"/>
  <c r="B1" i="8"/>
  <c r="CQ8" i="1" l="1"/>
  <c r="CH8" i="1"/>
  <c r="DJ8" i="1" s="1"/>
  <c r="BH25" i="4"/>
  <c r="AE25" i="4"/>
  <c r="CI25" i="4" s="1"/>
  <c r="BH18" i="4"/>
  <c r="AE18" i="4"/>
  <c r="CI18" i="4" s="1"/>
  <c r="CH22" i="1"/>
  <c r="DJ22" i="1" s="1"/>
  <c r="CQ22" i="1"/>
  <c r="CI20" i="4"/>
  <c r="CH13" i="1"/>
  <c r="DJ13" i="1" s="1"/>
  <c r="CQ13" i="1"/>
  <c r="CH14" i="1"/>
  <c r="DJ14" i="1" s="1"/>
  <c r="CQ14" i="1"/>
  <c r="CI15" i="4"/>
  <c r="CH21" i="1"/>
  <c r="DJ21" i="1" s="1"/>
  <c r="CQ21" i="1"/>
  <c r="CQ9" i="2"/>
  <c r="CH9" i="2"/>
  <c r="DJ9" i="2" s="1"/>
  <c r="CQ10" i="1"/>
  <c r="CH10" i="1"/>
  <c r="DJ10" i="1" s="1"/>
  <c r="CH23" i="1"/>
  <c r="DJ23" i="1" s="1"/>
  <c r="CQ23" i="1"/>
  <c r="BH9" i="4"/>
  <c r="AE9" i="4"/>
  <c r="CI9" i="4" s="1"/>
  <c r="CI28" i="4"/>
  <c r="CQ11" i="1"/>
  <c r="CI21" i="4"/>
  <c r="CH25" i="1"/>
  <c r="DJ25" i="1" s="1"/>
  <c r="BH26" i="4"/>
  <c r="AE26" i="4"/>
  <c r="CI26" i="4" s="1"/>
  <c r="CQ18" i="1"/>
  <c r="CH18" i="1"/>
  <c r="DJ18" i="1" s="1"/>
  <c r="CH15" i="1"/>
  <c r="DJ15" i="1" s="1"/>
  <c r="CQ15" i="1"/>
  <c r="CQ25" i="1"/>
  <c r="CH17" i="1"/>
  <c r="DJ17" i="1" s="1"/>
  <c r="DJ10" i="2"/>
  <c r="CQ9" i="1"/>
  <c r="CH9" i="1"/>
  <c r="DJ9" i="1" s="1"/>
  <c r="DJ16" i="1"/>
  <c r="BH17" i="4"/>
  <c r="AE17" i="4"/>
  <c r="CI17" i="4" s="1"/>
  <c r="BH10" i="4"/>
  <c r="AE10" i="4"/>
  <c r="CI10" i="4" s="1"/>
  <c r="CI29" i="4"/>
  <c r="CQ17" i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DH7" i="2" s="1"/>
  <c r="BB7" i="2"/>
  <c r="BA7" i="2"/>
  <c r="AZ7" i="2"/>
  <c r="AY7" i="2"/>
  <c r="DC7" i="2" s="1"/>
  <c r="AW7" i="2"/>
  <c r="AV7" i="2"/>
  <c r="AU7" i="2"/>
  <c r="AT7" i="2"/>
  <c r="CX7" i="2" s="1"/>
  <c r="AR7" i="2"/>
  <c r="AQ7" i="2"/>
  <c r="AP7" i="2"/>
  <c r="AO7" i="2"/>
  <c r="CS7" i="2" s="1"/>
  <c r="AK7" i="2"/>
  <c r="AJ7" i="2"/>
  <c r="AI7" i="2"/>
  <c r="AH7" i="2"/>
  <c r="AG7" i="2"/>
  <c r="U7" i="2"/>
  <c r="T7" i="2"/>
  <c r="AC7" i="2" s="1"/>
  <c r="S7" i="2"/>
  <c r="R7" i="2"/>
  <c r="Q7" i="2"/>
  <c r="P7" i="2"/>
  <c r="O7" i="2"/>
  <c r="L7" i="2"/>
  <c r="K7" i="2"/>
  <c r="J7" i="2"/>
  <c r="I7" i="2"/>
  <c r="AA7" i="2" s="1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Y7" i="3" s="1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D7" i="6" s="1"/>
  <c r="G7" i="6"/>
  <c r="F7" i="6"/>
  <c r="DD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U7" i="2"/>
  <c r="CO7" i="2"/>
  <c r="CL7" i="2"/>
  <c r="Y7" i="2"/>
  <c r="AB7" i="1"/>
  <c r="Z7" i="2" l="1"/>
  <c r="DF7" i="2"/>
  <c r="Z7" i="1"/>
  <c r="N7" i="2"/>
  <c r="BP7" i="2"/>
  <c r="E7" i="6"/>
  <c r="BZ7" i="2"/>
  <c r="BU7" i="2"/>
  <c r="BO7" i="2" s="1"/>
  <c r="Z7" i="3"/>
  <c r="BR7" i="4"/>
  <c r="CB7" i="4"/>
  <c r="AD7" i="2"/>
  <c r="AF7" i="2"/>
  <c r="M7" i="2"/>
  <c r="BJ7" i="4"/>
  <c r="BT7" i="4"/>
  <c r="CD7" i="4"/>
  <c r="BH7" i="2"/>
  <c r="BG7" i="2" s="1"/>
  <c r="CT7" i="2"/>
  <c r="CM7" i="2"/>
  <c r="CY7" i="2"/>
  <c r="DI7" i="2"/>
  <c r="DA7" i="2"/>
  <c r="AS7" i="2"/>
  <c r="AC7" i="3"/>
  <c r="AC7" i="1"/>
  <c r="BK7" i="4"/>
  <c r="DF7" i="1"/>
  <c r="AA7" i="3"/>
  <c r="DD7" i="1"/>
  <c r="R7" i="4"/>
  <c r="CM7" i="1"/>
  <c r="CX7" i="1"/>
  <c r="CK7" i="1"/>
  <c r="CU7" i="1"/>
  <c r="AD7" i="1"/>
  <c r="AA7" i="1"/>
  <c r="BM7" i="4"/>
  <c r="AO7" i="4"/>
  <c r="AB7" i="3"/>
  <c r="AT7" i="5"/>
  <c r="W7" i="4"/>
  <c r="BL7" i="4"/>
  <c r="BW7" i="4"/>
  <c r="CF7" i="4"/>
  <c r="AN7" i="1"/>
  <c r="DG7" i="1"/>
  <c r="BY7" i="4"/>
  <c r="CO7" i="1"/>
  <c r="CZ7" i="1"/>
  <c r="DI7" i="1"/>
  <c r="BX7" i="4"/>
  <c r="N7" i="1"/>
  <c r="M7" i="1" s="1"/>
  <c r="CY7" i="1"/>
  <c r="BB7" i="5"/>
  <c r="X7" i="1"/>
  <c r="BO7" i="4"/>
  <c r="BZ7" i="4"/>
  <c r="E7" i="4"/>
  <c r="AT7" i="4"/>
  <c r="AF7" i="1"/>
  <c r="E7" i="1"/>
  <c r="BN7" i="4"/>
  <c r="CH7" i="4"/>
  <c r="AG7" i="4"/>
  <c r="AF7" i="4" s="1"/>
  <c r="BH7" i="1"/>
  <c r="BG7" i="1" s="1"/>
  <c r="H7" i="5"/>
  <c r="BE7" i="5"/>
  <c r="AX7" i="1"/>
  <c r="AL7" i="5"/>
  <c r="N7" i="5"/>
  <c r="Q7" i="5"/>
  <c r="V7" i="5"/>
  <c r="CL7" i="1"/>
  <c r="CV7" i="1"/>
  <c r="AD7" i="5"/>
  <c r="CC7" i="4"/>
  <c r="BS7" i="4"/>
  <c r="AB7" i="2"/>
  <c r="CT7" i="1"/>
  <c r="BU7" i="4"/>
  <c r="CE7" i="4"/>
  <c r="Y7" i="1"/>
  <c r="CS7" i="1"/>
  <c r="CG7" i="4"/>
  <c r="E7" i="2"/>
  <c r="W7" i="2" s="1"/>
  <c r="DE7" i="1"/>
  <c r="CN7" i="1"/>
  <c r="BU7" i="1"/>
  <c r="DH7" i="1"/>
  <c r="E7" i="3"/>
  <c r="D7" i="3" s="1"/>
  <c r="N7" i="3"/>
  <c r="M7" i="3" s="1"/>
  <c r="CN7" i="2"/>
  <c r="CZ7" i="2"/>
  <c r="CV7" i="2"/>
  <c r="M7" i="4"/>
  <c r="X7" i="3"/>
  <c r="AY7" i="4"/>
  <c r="AD7" i="3"/>
  <c r="AN7" i="2"/>
  <c r="CR7" i="2" s="1"/>
  <c r="X7" i="2"/>
  <c r="CK7" i="2"/>
  <c r="AX7" i="2"/>
  <c r="DB7" i="2" s="1"/>
  <c r="CP7" i="1"/>
  <c r="DA7" i="1"/>
  <c r="G7" i="5"/>
  <c r="D7" i="5"/>
  <c r="BP7" i="1"/>
  <c r="DC7" i="1"/>
  <c r="E7" i="5"/>
  <c r="Y7" i="5"/>
  <c r="AG7" i="5"/>
  <c r="AO7" i="5"/>
  <c r="AW7" i="5"/>
  <c r="AS7" i="1"/>
  <c r="BZ7" i="1"/>
  <c r="AF2" i="8"/>
  <c r="CW7" i="2" l="1"/>
  <c r="CJ7" i="2"/>
  <c r="D7" i="2"/>
  <c r="V7" i="2" s="1"/>
  <c r="AE7" i="2"/>
  <c r="CI7" i="2" s="1"/>
  <c r="CA7" i="4"/>
  <c r="AM7" i="2"/>
  <c r="CH7" i="2"/>
  <c r="BV7" i="4"/>
  <c r="CJ7" i="1"/>
  <c r="DB7" i="1"/>
  <c r="AE7" i="1"/>
  <c r="W7" i="1"/>
  <c r="D7" i="1"/>
  <c r="V7" i="1" s="1"/>
  <c r="CR7" i="1"/>
  <c r="BI7" i="4"/>
  <c r="I7" i="5"/>
  <c r="D7" i="4"/>
  <c r="BH7" i="4" s="1"/>
  <c r="CW7" i="1"/>
  <c r="AM7" i="1"/>
  <c r="BF7" i="1" s="1"/>
  <c r="AN7" i="4"/>
  <c r="BG7" i="4" s="1"/>
  <c r="V7" i="3"/>
  <c r="CI7" i="1"/>
  <c r="W7" i="3"/>
  <c r="BO7" i="1"/>
  <c r="F7" i="5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CQ7" i="2"/>
  <c r="BF7" i="2"/>
  <c r="DJ7" i="2" s="1"/>
  <c r="AE7" i="4" l="1"/>
  <c r="CI7" i="4" s="1"/>
  <c r="BP7" i="4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<sst xmlns="http://schemas.openxmlformats.org/spreadsheetml/2006/main" count="1857" uniqueCount="370">
  <si>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</si>
  <si>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</si>
  <si>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</si>
  <si>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</si>
  <si>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</si>
  <si>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</si>
  <si>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</si>
  <si>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</si>
  <si>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</si>
  <si>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</si>
  <si>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</si>
  <si>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</si>
  <si>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</si>
  <si>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</si>
  <si>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</si>
  <si>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</si>
  <si>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</si>
  <si>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</si>
  <si>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</si>
  <si>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</si>
  <si>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</si>
  <si>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</si>
  <si>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</si>
  <si>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</si>
  <si>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</si>
  <si>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</si>
  <si>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</si>
  <si>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</si>
  <si>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</si>
  <si>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</si>
  <si>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</si>
  <si>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</si>
  <si>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</si>
  <si>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</si>
  <si>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</si>
  <si>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</si>
  <si>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</si>
  <si>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</si>
  <si>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</si>
  <si>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</si>
  <si>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</si>
  <si>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</si>
  <si>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</si>
  <si>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</si>
  <si>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</si>
  <si>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</si>
  <si>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</si>
  <si>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</si>
  <si>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</si>
  <si>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</si>
  <si>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</si>
  <si>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</si>
  <si>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</si>
  <si>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</si>
  <si>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</si>
  <si>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</si>
  <si>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</si>
  <si>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</si>
  <si>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</si>
  <si>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</si>
  <si>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</si>
  <si>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</si>
  <si>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</si>
  <si>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</si>
  <si>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</si>
  <si>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</si>
  <si>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</si>
  <si>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</si>
  <si>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</si>
  <si>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</si>
  <si>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</si>
  <si>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</si>
  <si>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</si>
  <si>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</si>
  <si>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</si>
  <si>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</si>
  <si>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</si>
  <si>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</si>
  <si>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</si>
  <si>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</si>
  <si>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</si>
  <si>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</si>
  <si>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</si>
  <si>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</si>
  <si>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</si>
  <si>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</si>
  <si>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</si>
  <si>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</si>
  <si>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</si>
  <si>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</si>
  <si>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</si>
  <si>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</si>
  <si>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</si>
  <si>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</si>
  <si>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</si>
  <si>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</si>
  <si>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</si>
  <si>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</si>
  <si>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</si>
  <si>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</si>
  <si>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</si>
  <si>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</si>
  <si>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</si>
  <si>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</si>
  <si>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</si>
  <si>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</si>
  <si>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</si>
  <si>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</si>
  <si>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</si>
  <si>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</si>
  <si>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</si>
  <si>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</si>
  <si>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</si>
  <si>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</si>
  <si>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</si>
  <si>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</si>
  <si>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</si>
  <si>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</si>
  <si>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</si>
  <si>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</si>
  <si>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</si>
  <si>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</si>
  <si>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</si>
  <si>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</si>
  <si>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</si>
  <si>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</si>
  <si>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</si>
  <si>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</si>
  <si>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</si>
  <si>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</si>
  <si>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</si>
  <si>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</si>
  <si>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</si>
  <si>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</si>
  <si>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</si>
  <si>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</si>
  <si>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</si>
  <si>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</si>
  <si>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</si>
  <si>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</si>
  <si>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</si>
  <si>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</si>
  <si>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</si>
  <si>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</si>
  <si>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</si>
  <si>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</si>
  <si>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</si>
  <si>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</si>
  <si>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</si>
  <si>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</si>
  <si>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</si>
  <si>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</si>
  <si>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</si>
  <si>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</si>
  <si>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</si>
  <si>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</si>
  <si>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</si>
  <si>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</si>
  <si>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</si>
  <si>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</si>
  <si>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</si>
  <si>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</si>
  <si>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</si>
  <si>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</si>
  <si>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</si>
  <si>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</si>
  <si>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</si>
  <si>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</si>
  <si>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</si>
  <si>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</si>
  <si>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</si>
  <si>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</si>
  <si>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</si>
  <si>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</si>
  <si>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</si>
  <si>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</si>
  <si>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</si>
  <si>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</si>
  <si>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</si>
  <si>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</si>
  <si>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</si>
  <si>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</si>
  <si>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</si>
  <si>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</si>
  <si>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</si>
  <si>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</si>
  <si>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</si>
  <si>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</si>
  <si>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</si>
  <si>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</si>
  <si>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</si>
  <si>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</si>
  <si>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</si>
  <si>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</si>
  <si>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</si>
  <si>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</si>
  <si>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</si>
  <si>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</si>
  <si>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</si>
  <si>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</si>
  <si>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</si>
  <si>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</si>
  <si>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</si>
  <si>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</si>
  <si>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</si>
  <si>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</si>
  <si>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</si>
  <si>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</si>
  <si>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</si>
  <si>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</si>
  <si>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</si>
  <si>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</si>
  <si>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</si>
  <si>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</si>
  <si>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</si>
  <si>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</si>
  <si>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</si>
  <si>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</si>
  <si>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</si>
  <si>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</si>
  <si>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</si>
  <si>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</si>
  <si>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</si>
  <si>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</si>
  <si>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</si>
  <si>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</si>
  <si>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</si>
  <si>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</si>
  <si>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</si>
  <si>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</si>
  <si>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</si>
  <si>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</si>
  <si>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</si>
  <si>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</si>
  <si>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</si>
  <si>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</si>
  <si>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</si>
  <si>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</si>
  <si>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</si>
  <si>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</si>
  <si>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</si>
  <si>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</si>
  <si>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</si>
  <si>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</si>
  <si>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</si>
  <si>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</si>
  <si>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</si>
  <si>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</si>
  <si>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</si>
  <si>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</si>
  <si>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</si>
  <si>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</si>
  <si>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</si>
  <si>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</si>
  <si>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</si>
  <si>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</si>
  <si>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</si>
  <si>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</si>
  <si>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</si>
  <si>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</si>
  <si>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</si>
  <si>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</si>
  <si>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</si>
  <si>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</si>
  <si>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</si>
  <si>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</si>
  <si>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</si>
  <si>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</si>
  <si>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</si>
  <si>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</si>
  <si>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</si>
  <si>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</si>
  <si>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</si>
  <si>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</si>
  <si>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</si>
  <si>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</si>
  <si>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</si>
  <si>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</si>
  <si>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</si>
  <si>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</si>
  <si>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</si>
  <si>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</si>
  <si>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</si>
  <si>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</si>
  <si>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</si>
  <si>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</si>
  <si>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</si>
  <si>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</si>
  <si>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</si>
  <si>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</si>
  <si>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</si>
  <si>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</si>
  <si>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</si>
  <si>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</si>
  <si>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</si>
  <si>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</si>
  <si>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</si>
  <si>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</si>
  <si>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</si>
  <si>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</si>
  <si>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</si>
  <si>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</si>
  <si>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</si>
  <si>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</si>
  <si>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</si>
  <si>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</si>
  <si>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</si>
  <si>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</si>
  <si>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</si>
  <si>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</si>
  <si>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</si>
  <si>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</si>
  <si>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</si>
  <si>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</si>
  <si>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工事費 (収集運搬施設+中間処理施設+最終処分場+その他)</t>
    <phoneticPr fontId="3"/>
  </si>
  <si>
    <t>建設改良費 (収集運搬施設+工事費+調査費)(組合分担金を除く)</t>
    <phoneticPr fontId="3"/>
  </si>
  <si>
    <t>44000</t>
  </si>
  <si>
    <t>廃棄物処理事業経費（市区町村の合計）（令和5年度実績）</t>
    <phoneticPr fontId="3"/>
  </si>
  <si>
    <t>廃棄物処理事業経費（一部事務組合・広域連合の合計）（令和5年度実績）</t>
    <phoneticPr fontId="3"/>
  </si>
  <si>
    <t>廃棄物処理事業経費（市区町村及び一部事務組合・広域連合の合計）【歳入】（令和5年度実績）</t>
    <phoneticPr fontId="3"/>
  </si>
  <si>
    <t>廃棄物処理事業経費（市区町村及び一部事務組合・広域連合の合計）【歳出】（令和5年度実績）</t>
    <phoneticPr fontId="3"/>
  </si>
  <si>
    <t>廃棄物処理事業経費【分担金の合計】（令和5年度実績）</t>
    <phoneticPr fontId="3"/>
  </si>
  <si>
    <t>廃棄物処理事業経費【市区町村分担金の合計】（令和5年度実績）</t>
    <phoneticPr fontId="3"/>
  </si>
  <si>
    <t>44201</t>
  </si>
  <si>
    <t>大分市</t>
  </si>
  <si>
    <t/>
  </si>
  <si>
    <t>44202</t>
  </si>
  <si>
    <t>別府市</t>
  </si>
  <si>
    <t>44836</t>
  </si>
  <si>
    <t>別杵速見地域広域市町村圏事務組合</t>
  </si>
  <si>
    <t>44203</t>
  </si>
  <si>
    <t>中津市</t>
  </si>
  <si>
    <t>44204</t>
  </si>
  <si>
    <t>日田市</t>
  </si>
  <si>
    <t>44205</t>
  </si>
  <si>
    <t>佐伯市</t>
  </si>
  <si>
    <t>44206</t>
  </si>
  <si>
    <t>臼杵市</t>
  </si>
  <si>
    <t>44207</t>
  </si>
  <si>
    <t>津久見市</t>
  </si>
  <si>
    <t>44208</t>
  </si>
  <si>
    <t>竹田市</t>
  </si>
  <si>
    <t>44209</t>
  </si>
  <si>
    <t>豊後高田市</t>
  </si>
  <si>
    <t>44862</t>
  </si>
  <si>
    <t>宇佐・高田・国東広域事務組合</t>
  </si>
  <si>
    <t>44210</t>
  </si>
  <si>
    <t>杵築市</t>
  </si>
  <si>
    <t>別杵速見地域市町村圏事務組合</t>
  </si>
  <si>
    <t>44835</t>
  </si>
  <si>
    <t>杵築速見環境浄化組合</t>
  </si>
  <si>
    <t>44211</t>
  </si>
  <si>
    <t>宇佐市</t>
  </si>
  <si>
    <t>44212</t>
  </si>
  <si>
    <t>豊後大野市</t>
  </si>
  <si>
    <t>44213</t>
  </si>
  <si>
    <t>由布市</t>
  </si>
  <si>
    <t>44214</t>
  </si>
  <si>
    <t>国東市</t>
  </si>
  <si>
    <t>44322</t>
  </si>
  <si>
    <t>姫島村</t>
  </si>
  <si>
    <t>44341</t>
  </si>
  <si>
    <t>日出町</t>
  </si>
  <si>
    <t>44461</t>
  </si>
  <si>
    <t>九重町</t>
  </si>
  <si>
    <t>44861</t>
  </si>
  <si>
    <t>玖珠九重行政事務組合</t>
  </si>
  <si>
    <t>44462</t>
  </si>
  <si>
    <t>玖珠町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</si>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</sst>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06">
    <xf numFmtId="0" fontId="0" fillId="0" borderId="0" xfId="0">
      <alignment vertical="center"/>
    </xf>
    <xf numFmtId="0" fontId="6" fillId="0" borderId="0" xfId="5" applyAlignment="1">
      <alignment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horizontal="right" vertical="center"/>
    </xf>
    <xf numFmtId="0" fontId="7" fillId="0" borderId="0" xfId="4" quotePrefix="1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0" fontId="10" fillId="0" borderId="0" xfId="6" applyFont="1" applyAlignment="1">
      <alignment vertical="center"/>
    </xf>
    <xf numFmtId="0" fontId="10" fillId="0" borderId="0" xfId="6" quotePrefix="1" applyFont="1" applyAlignment="1">
      <alignment horizontal="left" vertical="center"/>
    </xf>
    <xf numFmtId="0" fontId="2" fillId="0" borderId="0" xfId="6" applyFont="1" applyAlignment="1">
      <alignment vertical="center"/>
    </xf>
    <xf numFmtId="0" fontId="10" fillId="0" borderId="0" xfId="6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1" fillId="0" borderId="0" xfId="6" quotePrefix="1" applyFont="1" applyAlignment="1">
      <alignment horizontal="left"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4" fillId="0" borderId="0" xfId="5" applyFont="1" applyAlignment="1">
      <alignment vertical="center"/>
    </xf>
    <xf numFmtId="0" fontId="7" fillId="0" borderId="3" xfId="6" applyFont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  <xf numFmtId="38" fontId="7" fillId="0" borderId="6" xfId="6" applyNumberFormat="1" applyFont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Border="1" applyAlignment="1">
      <alignment vertical="center"/>
    </xf>
    <xf numFmtId="49" fontId="9" fillId="0" borderId="8" xfId="4" applyNumberFormat="1" applyFont="1" applyBorder="1" applyAlignment="1">
      <alignment horizontal="center" vertical="center"/>
    </xf>
    <xf numFmtId="49" fontId="4" fillId="0" borderId="0" xfId="4" applyNumberFormat="1" applyFont="1" applyAlignment="1">
      <alignment vertical="center"/>
    </xf>
    <xf numFmtId="0" fontId="7" fillId="0" borderId="9" xfId="6" applyFont="1" applyBorder="1" applyAlignment="1">
      <alignment vertical="center"/>
    </xf>
    <xf numFmtId="38" fontId="7" fillId="0" borderId="1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0" xfId="6" applyNumberFormat="1" applyFont="1" applyAlignment="1">
      <alignment vertical="center"/>
    </xf>
    <xf numFmtId="0" fontId="7" fillId="0" borderId="0" xfId="6" applyFont="1" applyAlignment="1">
      <alignment horizontal="right" vertical="center"/>
    </xf>
    <xf numFmtId="0" fontId="4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2" fillId="0" borderId="0" xfId="5" applyFont="1" applyAlignment="1">
      <alignment vertical="center"/>
    </xf>
    <xf numFmtId="0" fontId="4" fillId="0" borderId="0" xfId="6" applyFont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7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Font="1" applyFill="1" applyAlignment="1">
      <alignment vertical="center"/>
    </xf>
    <xf numFmtId="0" fontId="4" fillId="4" borderId="0" xfId="4" applyFont="1" applyFill="1" applyAlignment="1">
      <alignment vertical="center"/>
    </xf>
    <xf numFmtId="49" fontId="7" fillId="0" borderId="0" xfId="4" applyNumberFormat="1" applyFont="1" applyAlignme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6" fillId="0" borderId="0" xfId="3" applyAlignment="1">
      <alignment vertical="center"/>
    </xf>
    <xf numFmtId="0" fontId="6" fillId="0" borderId="0" xfId="3" applyAlignment="1">
      <alignment vertical="center" wrapText="1"/>
    </xf>
    <xf numFmtId="49" fontId="6" fillId="0" borderId="0" xfId="0" applyNumberFormat="1" applyFont="1">
      <alignment vertical="center"/>
    </xf>
    <xf numFmtId="3" fontId="6" fillId="0" borderId="0" xfId="0" applyNumberFormat="1" applyFont="1">
      <alignment vertical="center"/>
    </xf>
    <xf numFmtId="0" fontId="12" fillId="2" borderId="3" xfId="2" quotePrefix="1" applyFont="1" applyFill="1" applyBorder="1">
      <alignment vertical="center"/>
    </xf>
    <xf numFmtId="0" fontId="12" fillId="2" borderId="10" xfId="2" applyFont="1" applyFill="1" applyBorder="1">
      <alignment vertical="center"/>
    </xf>
    <xf numFmtId="0" fontId="12" fillId="2" borderId="9" xfId="2" applyFont="1" applyFill="1" applyBorder="1">
      <alignment vertical="center"/>
    </xf>
    <xf numFmtId="0" fontId="12" fillId="2" borderId="3" xfId="3" quotePrefix="1" applyFont="1" applyFill="1" applyBorder="1" applyAlignment="1">
      <alignment vertical="center"/>
    </xf>
    <xf numFmtId="0" fontId="5" fillId="2" borderId="10" xfId="3" applyFont="1" applyFill="1" applyBorder="1" applyAlignment="1">
      <alignment vertical="center"/>
    </xf>
    <xf numFmtId="0" fontId="5" fillId="2" borderId="11" xfId="3" applyFont="1" applyFill="1" applyBorder="1" applyAlignment="1">
      <alignment vertical="center"/>
    </xf>
    <xf numFmtId="0" fontId="5" fillId="2" borderId="12" xfId="3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2" borderId="13" xfId="2" applyFont="1" applyFill="1" applyBorder="1" applyAlignment="1">
      <alignment vertical="center" wrapText="1"/>
    </xf>
    <xf numFmtId="0" fontId="5" fillId="2" borderId="13" xfId="2" applyFont="1" applyFill="1" applyBorder="1">
      <alignment vertical="center"/>
    </xf>
    <xf numFmtId="0" fontId="5" fillId="2" borderId="14" xfId="2" quotePrefix="1" applyFont="1" applyFill="1" applyBorder="1">
      <alignment vertical="center"/>
    </xf>
    <xf numFmtId="0" fontId="5" fillId="2" borderId="10" xfId="2" quotePrefix="1" applyFont="1" applyFill="1" applyBorder="1">
      <alignment vertical="center"/>
    </xf>
    <xf numFmtId="0" fontId="5" fillId="2" borderId="9" xfId="2" quotePrefix="1" applyFont="1" applyFill="1" applyBorder="1">
      <alignment vertical="center"/>
    </xf>
    <xf numFmtId="0" fontId="5" fillId="2" borderId="14" xfId="3" quotePrefix="1" applyFont="1" applyFill="1" applyBorder="1" applyAlignment="1">
      <alignment vertical="center"/>
    </xf>
    <xf numFmtId="0" fontId="5" fillId="2" borderId="9" xfId="2" applyFont="1" applyFill="1" applyBorder="1">
      <alignment vertical="center"/>
    </xf>
    <xf numFmtId="0" fontId="5" fillId="2" borderId="11" xfId="3" quotePrefix="1" applyFont="1" applyFill="1" applyBorder="1" applyAlignment="1">
      <alignment vertical="center"/>
    </xf>
    <xf numFmtId="0" fontId="5" fillId="2" borderId="10" xfId="3" quotePrefix="1" applyFont="1" applyFill="1" applyBorder="1" applyAlignment="1">
      <alignment vertical="center"/>
    </xf>
    <xf numFmtId="0" fontId="5" fillId="2" borderId="9" xfId="3" quotePrefix="1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/>
    </xf>
    <xf numFmtId="0" fontId="5" fillId="2" borderId="13" xfId="3" applyFont="1" applyFill="1" applyBorder="1" applyAlignment="1">
      <alignment vertical="center"/>
    </xf>
    <xf numFmtId="0" fontId="5" fillId="2" borderId="10" xfId="2" quotePrefix="1" applyFont="1" applyFill="1" applyBorder="1" applyAlignment="1">
      <alignment vertical="center" wrapText="1"/>
    </xf>
    <xf numFmtId="0" fontId="5" fillId="2" borderId="9" xfId="2" quotePrefix="1" applyFont="1" applyFill="1" applyBorder="1" applyAlignment="1">
      <alignment vertical="center" wrapText="1"/>
    </xf>
    <xf numFmtId="0" fontId="5" fillId="2" borderId="13" xfId="2" quotePrefix="1" applyFont="1" applyFill="1" applyBorder="1" applyAlignment="1">
      <alignment vertical="center" wrapText="1"/>
    </xf>
    <xf numFmtId="0" fontId="5" fillId="2" borderId="3" xfId="3" applyFont="1" applyFill="1" applyBorder="1" applyAlignment="1">
      <alignment vertical="center"/>
    </xf>
    <xf numFmtId="0" fontId="5" fillId="2" borderId="9" xfId="3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3" applyFont="1" applyFill="1" applyBorder="1" applyAlignment="1">
      <alignment vertical="center"/>
    </xf>
    <xf numFmtId="0" fontId="5" fillId="2" borderId="1" xfId="3" quotePrefix="1" applyFont="1" applyFill="1" applyBorder="1" applyAlignment="1">
      <alignment vertical="center"/>
    </xf>
    <xf numFmtId="0" fontId="5" fillId="2" borderId="3" xfId="3" quotePrefix="1" applyFont="1" applyFill="1" applyBorder="1" applyAlignment="1">
      <alignment vertical="center"/>
    </xf>
    <xf numFmtId="0" fontId="5" fillId="2" borderId="2" xfId="2" quotePrefix="1" applyFont="1" applyFill="1" applyBorder="1" applyAlignment="1">
      <alignment vertical="center" wrapText="1"/>
    </xf>
    <xf numFmtId="0" fontId="5" fillId="2" borderId="13" xfId="3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2" borderId="2" xfId="0" quotePrefix="1" applyFont="1" applyFill="1" applyBorder="1" applyAlignment="1">
      <alignment vertical="center" wrapText="1"/>
    </xf>
    <xf numFmtId="0" fontId="12" fillId="2" borderId="3" xfId="0" quotePrefix="1" applyFont="1" applyFill="1" applyBorder="1">
      <alignment vertical="center"/>
    </xf>
    <xf numFmtId="0" fontId="12" fillId="2" borderId="10" xfId="0" applyFont="1" applyFill="1" applyBorder="1">
      <alignment vertical="center"/>
    </xf>
    <xf numFmtId="0" fontId="12" fillId="2" borderId="9" xfId="0" applyFont="1" applyFill="1" applyBorder="1">
      <alignment vertical="center"/>
    </xf>
    <xf numFmtId="0" fontId="5" fillId="2" borderId="13" xfId="0" applyFont="1" applyFill="1" applyBorder="1" applyAlignment="1">
      <alignment vertical="center" wrapText="1"/>
    </xf>
    <xf numFmtId="0" fontId="5" fillId="2" borderId="14" xfId="0" quotePrefix="1" applyFont="1" applyFill="1" applyBorder="1">
      <alignment vertical="center"/>
    </xf>
    <xf numFmtId="0" fontId="5" fillId="2" borderId="10" xfId="0" quotePrefix="1" applyFont="1" applyFill="1" applyBorder="1">
      <alignment vertical="center"/>
    </xf>
    <xf numFmtId="0" fontId="5" fillId="2" borderId="9" xfId="0" quotePrefix="1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0" xfId="0" quotePrefix="1" applyFont="1" applyFill="1" applyBorder="1" applyAlignment="1">
      <alignment vertical="center" wrapText="1"/>
    </xf>
    <xf numFmtId="0" fontId="5" fillId="2" borderId="9" xfId="0" quotePrefix="1" applyFont="1" applyFill="1" applyBorder="1" applyAlignment="1">
      <alignment vertical="center" wrapText="1"/>
    </xf>
    <xf numFmtId="0" fontId="5" fillId="2" borderId="13" xfId="0" quotePrefix="1" applyFont="1" applyFill="1" applyBorder="1" applyAlignment="1">
      <alignment vertical="center" wrapText="1"/>
    </xf>
    <xf numFmtId="0" fontId="12" fillId="2" borderId="3" xfId="7" quotePrefix="1" applyFont="1" applyFill="1" applyBorder="1" applyAlignment="1">
      <alignment vertical="center"/>
    </xf>
    <xf numFmtId="0" fontId="5" fillId="2" borderId="10" xfId="7" quotePrefix="1" applyFont="1" applyFill="1" applyBorder="1" applyAlignment="1">
      <alignment vertical="center"/>
    </xf>
    <xf numFmtId="0" fontId="5" fillId="2" borderId="10" xfId="7" applyFont="1" applyFill="1" applyBorder="1" applyAlignment="1">
      <alignment vertical="center"/>
    </xf>
    <xf numFmtId="0" fontId="5" fillId="2" borderId="9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 wrapText="1"/>
    </xf>
    <xf numFmtId="0" fontId="5" fillId="2" borderId="11" xfId="7" quotePrefix="1" applyFont="1" applyFill="1" applyBorder="1" applyAlignment="1">
      <alignment vertical="center"/>
    </xf>
    <xf numFmtId="0" fontId="12" fillId="2" borderId="14" xfId="7" quotePrefix="1" applyFont="1" applyFill="1" applyBorder="1" applyAlignment="1">
      <alignment vertical="center"/>
    </xf>
    <xf numFmtId="0" fontId="5" fillId="2" borderId="11" xfId="7" applyFont="1" applyFill="1" applyBorder="1" applyAlignment="1">
      <alignment vertical="center"/>
    </xf>
    <xf numFmtId="0" fontId="5" fillId="2" borderId="12" xfId="7" applyFont="1" applyFill="1" applyBorder="1" applyAlignment="1">
      <alignment vertical="center"/>
    </xf>
    <xf numFmtId="0" fontId="5" fillId="2" borderId="3" xfId="7" applyFont="1" applyFill="1" applyBorder="1" applyAlignment="1">
      <alignment vertical="center"/>
    </xf>
    <xf numFmtId="0" fontId="5" fillId="2" borderId="12" xfId="7" quotePrefix="1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5" fillId="2" borderId="12" xfId="7" quotePrefix="1" applyFont="1" applyFill="1" applyBorder="1" applyAlignment="1">
      <alignment vertical="center"/>
    </xf>
    <xf numFmtId="0" fontId="6" fillId="0" borderId="0" xfId="7" applyAlignment="1">
      <alignment vertical="center"/>
    </xf>
    <xf numFmtId="0" fontId="6" fillId="0" borderId="0" xfId="7" quotePrefix="1" applyAlignment="1">
      <alignment vertical="center"/>
    </xf>
    <xf numFmtId="0" fontId="6" fillId="0" borderId="0" xfId="7" applyAlignment="1">
      <alignment vertical="center" wrapText="1"/>
    </xf>
    <xf numFmtId="0" fontId="12" fillId="2" borderId="4" xfId="7" quotePrefix="1" applyFont="1" applyFill="1" applyBorder="1" applyAlignment="1">
      <alignment vertical="center"/>
    </xf>
    <xf numFmtId="0" fontId="5" fillId="2" borderId="7" xfId="7" applyFont="1" applyFill="1" applyBorder="1" applyAlignment="1">
      <alignment vertical="center"/>
    </xf>
    <xf numFmtId="0" fontId="5" fillId="2" borderId="15" xfId="7" applyFont="1" applyFill="1" applyBorder="1" applyAlignment="1">
      <alignment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Font="1" applyFill="1" applyBorder="1" applyAlignment="1">
      <alignment horizontal="center" vertical="center"/>
    </xf>
    <xf numFmtId="0" fontId="5" fillId="2" borderId="13" xfId="2" quotePrefix="1" applyFont="1" applyFill="1" applyBorder="1" applyAlignment="1">
      <alignment horizontal="center" vertical="center" wrapText="1"/>
    </xf>
    <xf numFmtId="0" fontId="5" fillId="2" borderId="13" xfId="2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/>
    </xf>
    <xf numFmtId="0" fontId="5" fillId="2" borderId="13" xfId="3" quotePrefix="1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 wrapText="1"/>
    </xf>
    <xf numFmtId="0" fontId="5" fillId="2" borderId="13" xfId="3" quotePrefix="1" applyFont="1" applyFill="1" applyBorder="1" applyAlignment="1">
      <alignment horizontal="center" vertical="center"/>
    </xf>
    <xf numFmtId="0" fontId="5" fillId="2" borderId="13" xfId="7" quotePrefix="1" applyFont="1" applyFill="1" applyBorder="1" applyAlignment="1">
      <alignment horizontal="center" vertical="center" wrapText="1"/>
    </xf>
    <xf numFmtId="0" fontId="5" fillId="2" borderId="16" xfId="7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3" xfId="0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49" fontId="6" fillId="3" borderId="1" xfId="0" applyNumberFormat="1" applyFont="1" applyFill="1" applyBorder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2" borderId="10" xfId="2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 wrapText="1"/>
    </xf>
    <xf numFmtId="0" fontId="6" fillId="0" borderId="0" xfId="3" applyAlignment="1">
      <alignment horizontal="right" vertical="center"/>
    </xf>
    <xf numFmtId="0" fontId="5" fillId="2" borderId="11" xfId="3" applyFont="1" applyFill="1" applyBorder="1" applyAlignment="1">
      <alignment horizontal="right" vertical="center"/>
    </xf>
    <xf numFmtId="0" fontId="5" fillId="2" borderId="9" xfId="2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right" vertical="center"/>
    </xf>
    <xf numFmtId="0" fontId="5" fillId="2" borderId="10" xfId="3" quotePrefix="1" applyFont="1" applyFill="1" applyBorder="1" applyAlignment="1">
      <alignment horizontal="right" vertical="center"/>
    </xf>
    <xf numFmtId="0" fontId="5" fillId="2" borderId="13" xfId="3" applyFont="1" applyFill="1" applyBorder="1" applyAlignment="1">
      <alignment horizontal="right" vertical="center"/>
    </xf>
    <xf numFmtId="49" fontId="6" fillId="3" borderId="1" xfId="0" quotePrefix="1" applyNumberFormat="1" applyFont="1" applyFill="1" applyBorder="1">
      <alignment vertical="center"/>
    </xf>
    <xf numFmtId="0" fontId="5" fillId="2" borderId="13" xfId="3" quotePrefix="1" applyFont="1" applyFill="1" applyBorder="1" applyAlignment="1">
      <alignment vertical="center" wrapText="1"/>
    </xf>
    <xf numFmtId="0" fontId="5" fillId="2" borderId="2" xfId="2" applyFont="1" applyFill="1" applyBorder="1" applyAlignment="1">
      <alignment vertical="center" wrapText="1"/>
    </xf>
    <xf numFmtId="0" fontId="5" fillId="2" borderId="13" xfId="2" applyFont="1" applyFill="1" applyBorder="1" applyAlignment="1">
      <alignment vertical="center" wrapText="1"/>
    </xf>
    <xf numFmtId="0" fontId="5" fillId="2" borderId="2" xfId="2" quotePrefix="1" applyFont="1" applyFill="1" applyBorder="1">
      <alignment vertical="center"/>
    </xf>
    <xf numFmtId="0" fontId="5" fillId="2" borderId="13" xfId="2" applyFont="1" applyFill="1" applyBorder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2" borderId="2" xfId="7" applyFont="1" applyFill="1" applyBorder="1" applyAlignment="1">
      <alignment vertical="center" wrapText="1"/>
    </xf>
    <xf numFmtId="0" fontId="5" fillId="2" borderId="13" xfId="7" applyFont="1" applyFill="1" applyBorder="1" applyAlignment="1">
      <alignment vertical="center" wrapText="1"/>
    </xf>
    <xf numFmtId="0" fontId="5" fillId="2" borderId="2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/>
    </xf>
    <xf numFmtId="0" fontId="5" fillId="2" borderId="2" xfId="7" quotePrefix="1" applyFont="1" applyFill="1" applyBorder="1" applyAlignment="1">
      <alignment vertical="center"/>
    </xf>
    <xf numFmtId="0" fontId="5" fillId="2" borderId="13" xfId="7" quotePrefix="1" applyFont="1" applyFill="1" applyBorder="1" applyAlignment="1">
      <alignment vertical="center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12" fillId="2" borderId="14" xfId="7" quotePrefix="1" applyFont="1" applyFill="1" applyBorder="1" applyAlignment="1">
      <alignment vertical="center" wrapText="1"/>
    </xf>
    <xf numFmtId="0" fontId="12" fillId="2" borderId="12" xfId="7" quotePrefix="1" applyFont="1" applyFill="1" applyBorder="1" applyAlignment="1">
      <alignment vertical="center" wrapText="1"/>
    </xf>
    <xf numFmtId="0" fontId="12" fillId="2" borderId="4" xfId="7" quotePrefix="1" applyFont="1" applyFill="1" applyBorder="1" applyAlignment="1">
      <alignment vertical="center" wrapText="1"/>
    </xf>
    <xf numFmtId="0" fontId="12" fillId="2" borderId="15" xfId="7" quotePrefix="1" applyFont="1" applyFill="1" applyBorder="1" applyAlignment="1">
      <alignment vertical="center" wrapText="1"/>
    </xf>
    <xf numFmtId="0" fontId="7" fillId="0" borderId="3" xfId="6" quotePrefix="1" applyFont="1" applyBorder="1" applyAlignment="1">
      <alignment horizontal="center" vertical="center"/>
    </xf>
    <xf numFmtId="0" fontId="7" fillId="0" borderId="9" xfId="6" quotePrefix="1" applyFont="1" applyBorder="1" applyAlignment="1">
      <alignment horizontal="center" vertical="center"/>
    </xf>
    <xf numFmtId="0" fontId="7" fillId="0" borderId="3" xfId="6" applyFont="1" applyBorder="1" applyAlignment="1">
      <alignment horizontal="center" vertical="center"/>
    </xf>
    <xf numFmtId="0" fontId="7" fillId="0" borderId="9" xfId="6" applyFont="1" applyBorder="1" applyAlignment="1">
      <alignment horizontal="center" vertical="center"/>
    </xf>
    <xf numFmtId="0" fontId="7" fillId="0" borderId="14" xfId="6" applyFont="1" applyBorder="1" applyAlignment="1">
      <alignment vertical="center"/>
    </xf>
    <xf numFmtId="0" fontId="7" fillId="0" borderId="11" xfId="6" applyFont="1" applyBorder="1" applyAlignment="1">
      <alignment vertical="center"/>
    </xf>
    <xf numFmtId="0" fontId="7" fillId="0" borderId="10" xfId="6" applyFont="1" applyBorder="1" applyAlignment="1">
      <alignment horizontal="center" vertical="center"/>
    </xf>
    <xf numFmtId="0" fontId="7" fillId="0" borderId="2" xfId="6" quotePrefix="1" applyFont="1" applyBorder="1" applyAlignment="1">
      <alignment horizontal="center" vertical="center" textRotation="255"/>
    </xf>
    <xf numFmtId="0" fontId="7" fillId="0" borderId="13" xfId="6" quotePrefix="1" applyFont="1" applyBorder="1" applyAlignment="1">
      <alignment horizontal="center" vertical="center" textRotation="255"/>
    </xf>
    <xf numFmtId="0" fontId="7" fillId="0" borderId="17" xfId="6" quotePrefix="1" applyFont="1" applyBorder="1" applyAlignment="1">
      <alignment horizontal="center" vertical="center" textRotation="255"/>
    </xf>
    <xf numFmtId="0" fontId="7" fillId="0" borderId="2" xfId="6" applyFont="1" applyBorder="1" applyAlignment="1">
      <alignment horizontal="center" vertical="center" textRotation="255"/>
    </xf>
    <xf numFmtId="0" fontId="7" fillId="0" borderId="13" xfId="6" applyFont="1" applyBorder="1" applyAlignment="1">
      <alignment horizontal="center" vertical="center" textRotation="255"/>
    </xf>
    <xf numFmtId="0" fontId="7" fillId="0" borderId="17" xfId="6" applyFont="1" applyBorder="1" applyAlignment="1">
      <alignment horizontal="center" vertical="center" textRotation="255"/>
    </xf>
    <xf numFmtId="0" fontId="7" fillId="0" borderId="14" xfId="6" applyFont="1" applyBorder="1" applyAlignment="1">
      <alignment horizontal="center" vertical="center"/>
    </xf>
    <xf numFmtId="0" fontId="7" fillId="0" borderId="12" xfId="6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/>
    </xf>
    <xf numFmtId="0" fontId="7" fillId="0" borderId="15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11" xfId="6" applyFont="1" applyBorder="1" applyAlignment="1">
      <alignment horizontal="center" vertical="center"/>
    </xf>
    <xf numFmtId="0" fontId="7" fillId="0" borderId="1" xfId="6" quotePrefix="1" applyFont="1" applyBorder="1" applyAlignment="1">
      <alignment vertical="center"/>
    </xf>
    <xf numFmtId="0" fontId="7" fillId="0" borderId="1" xfId="6" applyFont="1" applyBorder="1" applyAlignment="1">
      <alignment vertical="center"/>
    </xf>
    <xf numFmtId="0" fontId="7" fillId="0" borderId="3" xfId="6" applyFont="1" applyBorder="1" applyAlignment="1">
      <alignment vertical="center"/>
    </xf>
    <xf numFmtId="0" fontId="7" fillId="0" borderId="11" xfId="6" quotePrefix="1" applyFont="1" applyBorder="1" applyAlignment="1">
      <alignment horizontal="center" vertical="center"/>
    </xf>
    <xf numFmtId="0" fontId="7" fillId="0" borderId="12" xfId="6" quotePrefix="1" applyFont="1" applyBorder="1" applyAlignment="1">
      <alignment horizontal="center" vertical="center"/>
    </xf>
    <xf numFmtId="0" fontId="7" fillId="0" borderId="10" xfId="6" quotePrefix="1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0" fontId="7" fillId="0" borderId="14" xfId="6" quotePrefix="1" applyFont="1" applyBorder="1" applyAlignment="1">
      <alignment vertical="center"/>
    </xf>
    <xf numFmtId="0" fontId="7" fillId="0" borderId="11" xfId="6" quotePrefix="1" applyFont="1" applyBorder="1" applyAlignment="1">
      <alignment vertical="center"/>
    </xf>
    <xf numFmtId="0" fontId="6" fillId="0" borderId="0" xfId="0" applyNumberFormat="1" applyFont="1">
      <alignment vertical="center"/>
    </xf>
    <xf numFmtId="0" fontId="6" fillId="0" borderId="0" xfId="3" applyNumberFormat="1" applyAlignment="1">
      <alignment vertical="center"/>
    </xf>
    <xf numFmtId="0" fontId="6" fillId="0" borderId="0" xfId="7" quotePrefix="1" applyNumberFormat="1" applyAlignment="1">
      <alignment vertical="center"/>
    </xf>
    <xf numFmtId="0" fontId="6" fillId="0" borderId="0" xfId="5" applyNumberForma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4.75" style="49" customWidth="1"/>
    <col min="10" max="10" width="14.75" style="118" customWidth="1"/>
    <col min="11" max="18" width="14.75" style="49" customWidth="1"/>
    <col min="19" max="19" width="14.75" style="118" customWidth="1"/>
    <col min="20" max="27" width="14.75" style="49" customWidth="1"/>
    <col min="28" max="28" width="14.75" style="118" customWidth="1"/>
    <col min="29" max="114" width="14.75" style="49" customWidth="1"/>
    <col min="115" max="16384" width="9" style="44"/>
  </cols>
  <sheetData>
    <row r="1" spans="1:114" ht="17.25" x14ac:dyDescent="0.15">
      <c r="A1" s="38" t="s">
        <v>317</v>
      </c>
      <c r="B1" s="198"/>
      <c r="C1" s="198"/>
      <c r="D1" s="44"/>
      <c r="E1" s="44"/>
      <c r="F1" s="44"/>
      <c r="G1" s="44"/>
      <c r="H1" s="44"/>
      <c r="I1" s="44"/>
      <c r="J1" s="137"/>
      <c r="K1" s="44"/>
      <c r="L1" s="44"/>
      <c r="M1" s="44"/>
      <c r="N1" s="44"/>
      <c r="O1" s="44"/>
      <c r="P1" s="44"/>
      <c r="Q1" s="44"/>
      <c r="R1" s="44"/>
      <c r="S1" s="137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55</v>
      </c>
      <c r="D2" s="50" t="s">
        <v>32</v>
      </c>
      <c r="E2" s="51"/>
      <c r="F2" s="51"/>
      <c r="G2" s="51"/>
      <c r="H2" s="51"/>
      <c r="I2" s="51"/>
      <c r="J2" s="138"/>
      <c r="K2" s="51"/>
      <c r="L2" s="52"/>
      <c r="M2" s="50" t="s">
        <v>58</v>
      </c>
      <c r="N2" s="51"/>
      <c r="O2" s="51"/>
      <c r="P2" s="51"/>
      <c r="Q2" s="51"/>
      <c r="R2" s="51"/>
      <c r="S2" s="138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55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5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55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5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139"/>
      <c r="K3" s="61"/>
      <c r="L3" s="62"/>
      <c r="M3" s="60" t="s">
        <v>62</v>
      </c>
      <c r="N3" s="61"/>
      <c r="O3" s="61"/>
      <c r="P3" s="61"/>
      <c r="Q3" s="61"/>
      <c r="R3" s="61"/>
      <c r="S3" s="139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64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66"/>
      <c r="BD3" s="67"/>
      <c r="BE3" s="68" t="s">
        <v>65</v>
      </c>
      <c r="BF3" s="69" t="s">
        <v>33</v>
      </c>
      <c r="BG3" s="63" t="s">
        <v>315</v>
      </c>
      <c r="BH3" s="54"/>
      <c r="BI3" s="54"/>
      <c r="BJ3" s="54"/>
      <c r="BK3" s="54"/>
      <c r="BL3" s="54"/>
      <c r="BM3" s="54"/>
      <c r="BN3" s="64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66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14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14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48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48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8"/>
      <c r="CC4" s="66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/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/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/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/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/>
      <c r="AY5" s="68" t="s">
        <v>101</v>
      </c>
      <c r="AZ5" s="68" t="s">
        <v>103</v>
      </c>
      <c r="BA5" s="68" t="s">
        <v>105</v>
      </c>
      <c r="BB5" s="76" t="s">
        <v>65</v>
      </c>
      <c r="BC5" s="69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/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/>
      <c r="CA5" s="68" t="s">
        <v>101</v>
      </c>
      <c r="CB5" s="68" t="s">
        <v>103</v>
      </c>
      <c r="CC5" s="68" t="s">
        <v>105</v>
      </c>
      <c r="CD5" s="76" t="s">
        <v>65</v>
      </c>
      <c r="CE5" s="69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/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/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">
        <v>49</v>
      </c>
      <c r="B7" s="147" t="s">
        <v>316</v>
      </c>
      <c r="C7" s="131" t="s">
        <v>33</v>
      </c>
      <c r="D7" s="133">
        <f>SUM(E7,+L7)</f>
        <v>19738716.084399998</v>
      </c>
      <c r="E7" s="133">
        <f>SUM(F7:I7,K7)</f>
        <v>4944469</v>
      </c>
      <c r="F7" s="133">
        <f>SUM(F$8:F$207)</f>
        <v>210318</v>
      </c>
      <c r="G7" s="133">
        <f>SUM(G$8:G$207)</f>
        <v>3387</v>
      </c>
      <c r="H7" s="133">
        <f>SUM(H$8:H$207)</f>
        <v>1603100</v>
      </c>
      <c r="I7" s="133">
        <f>SUM(I$8:I$207)</f>
        <v>2208784</v>
      </c>
      <c r="J7" s="136" t="s">
        <v>311</v>
      </c>
      <c r="K7" s="133">
        <f>SUM(K$8:K$207)</f>
        <v>918880</v>
      </c>
      <c r="L7" s="133">
        <f>SUM(L$8:L$207)</f>
        <v>14794247.0844</v>
      </c>
      <c r="M7" s="133">
        <f>SUM(N7,+U7)</f>
        <v>2831548.1290000002</v>
      </c>
      <c r="N7" s="133">
        <f>SUM(O7:R7,T7)</f>
        <v>304790</v>
      </c>
      <c r="O7" s="133">
        <f>SUM(O$8:O$207)</f>
        <v>21567</v>
      </c>
      <c r="P7" s="133">
        <f>SUM(P$8:P$207)</f>
        <v>4309</v>
      </c>
      <c r="Q7" s="133">
        <f>SUM(Q$8:Q$207)</f>
        <v>58739</v>
      </c>
      <c r="R7" s="133">
        <f>SUM(R$8:R$207)</f>
        <v>169246</v>
      </c>
      <c r="S7" s="136" t="s">
        <v>311</v>
      </c>
      <c r="T7" s="133">
        <f>SUM(T$8:T$207)</f>
        <v>50929</v>
      </c>
      <c r="U7" s="133">
        <f>SUM(U$8:U$207)</f>
        <v>2526758.1290000002</v>
      </c>
      <c r="V7" s="133">
        <f t="shared" ref="V7:AA7" si="0">+SUM(D7,M7)</f>
        <v>22570264.213399999</v>
      </c>
      <c r="W7" s="133">
        <f t="shared" si="0"/>
        <v>5249259</v>
      </c>
      <c r="X7" s="133">
        <f t="shared" si="0"/>
        <v>231885</v>
      </c>
      <c r="Y7" s="133">
        <f t="shared" si="0"/>
        <v>7696</v>
      </c>
      <c r="Z7" s="133">
        <f t="shared" si="0"/>
        <v>1661839</v>
      </c>
      <c r="AA7" s="133">
        <f t="shared" si="0"/>
        <v>2378030</v>
      </c>
      <c r="AB7" s="135" t="str">
        <f>IF(+SUM(J7,S7)=0,"-",+SUM(J7,S7))</f>
        <v>-</v>
      </c>
      <c r="AC7" s="133">
        <f>+SUM(K7,T7)</f>
        <v>969809</v>
      </c>
      <c r="AD7" s="133">
        <f>+SUM(L7,U7)</f>
        <v>17321005.213399999</v>
      </c>
      <c r="AE7" s="133">
        <f>SUM(AF7,+AK7)</f>
        <v>827642.75400000007</v>
      </c>
      <c r="AF7" s="133">
        <f>SUM(AG7:AJ7)</f>
        <v>827236.75400000007</v>
      </c>
      <c r="AG7" s="133">
        <f t="shared" ref="AG7:AL7" si="1">SUM(AG$8:AG$207)</f>
        <v>604890</v>
      </c>
      <c r="AH7" s="133">
        <f t="shared" si="1"/>
        <v>158236.85399999999</v>
      </c>
      <c r="AI7" s="133">
        <f t="shared" si="1"/>
        <v>18202</v>
      </c>
      <c r="AJ7" s="133">
        <f t="shared" si="1"/>
        <v>45907.9</v>
      </c>
      <c r="AK7" s="133">
        <f t="shared" si="1"/>
        <v>406</v>
      </c>
      <c r="AL7" s="133">
        <f t="shared" si="1"/>
        <v>1655282</v>
      </c>
      <c r="AM7" s="133">
        <f>SUM(AN7,AS7,AW7,AX7,BD7)</f>
        <v>14293793.853399999</v>
      </c>
      <c r="AN7" s="133">
        <f>SUM(AO7:AR7)</f>
        <v>2865220.6484000003</v>
      </c>
      <c r="AO7" s="133">
        <f>SUM(AO$8:AO$207)</f>
        <v>1507195.6484000001</v>
      </c>
      <c r="AP7" s="133">
        <f>SUM(AP$8:AP$207)</f>
        <v>796073</v>
      </c>
      <c r="AQ7" s="133">
        <f>SUM(AQ$8:AQ$207)</f>
        <v>509596</v>
      </c>
      <c r="AR7" s="133">
        <f>SUM(AR$8:AR$207)</f>
        <v>52356</v>
      </c>
      <c r="AS7" s="133">
        <f>SUM(AT7:AV7)</f>
        <v>3191087.4610000001</v>
      </c>
      <c r="AT7" s="133">
        <f>SUM(AT$8:AT$207)</f>
        <v>415294.46100000001</v>
      </c>
      <c r="AU7" s="133">
        <f>SUM(AU$8:AU$207)</f>
        <v>2610298</v>
      </c>
      <c r="AV7" s="133">
        <f>SUM(AV$8:AV$207)</f>
        <v>165495</v>
      </c>
      <c r="AW7" s="133">
        <f>SUM(AW$8:AW$207)</f>
        <v>56855</v>
      </c>
      <c r="AX7" s="133">
        <f>SUM(AY7:BB7)</f>
        <v>8172600.7439999999</v>
      </c>
      <c r="AY7" s="133">
        <f t="shared" ref="AY7:BE7" si="2">SUM(AY$8:AY$207)</f>
        <v>3285909.8</v>
      </c>
      <c r="AZ7" s="133">
        <f t="shared" si="2"/>
        <v>4105799.443</v>
      </c>
      <c r="BA7" s="133">
        <f t="shared" si="2"/>
        <v>260920.50099999999</v>
      </c>
      <c r="BB7" s="133">
        <f t="shared" si="2"/>
        <v>519971</v>
      </c>
      <c r="BC7" s="133">
        <f t="shared" si="2"/>
        <v>1019031</v>
      </c>
      <c r="BD7" s="133">
        <f t="shared" si="2"/>
        <v>8030</v>
      </c>
      <c r="BE7" s="133">
        <f t="shared" si="2"/>
        <v>1942966.477</v>
      </c>
      <c r="BF7" s="133">
        <f>SUM(AE7,+AM7,+BE7)</f>
        <v>17064403.084399998</v>
      </c>
      <c r="BG7" s="133">
        <f>SUM(BH7,+BM7)</f>
        <v>155036</v>
      </c>
      <c r="BH7" s="133">
        <f>SUM(BI7:BL7)</f>
        <v>155036</v>
      </c>
      <c r="BI7" s="133">
        <f t="shared" ref="BI7:BN7" si="3">SUM(BI$8:BI$207)</f>
        <v>0</v>
      </c>
      <c r="BJ7" s="133">
        <f t="shared" si="3"/>
        <v>155036</v>
      </c>
      <c r="BK7" s="133">
        <f t="shared" si="3"/>
        <v>0</v>
      </c>
      <c r="BL7" s="133">
        <f t="shared" si="3"/>
        <v>0</v>
      </c>
      <c r="BM7" s="133">
        <f t="shared" si="3"/>
        <v>0</v>
      </c>
      <c r="BN7" s="133">
        <f t="shared" si="3"/>
        <v>0</v>
      </c>
      <c r="BO7" s="133">
        <f>SUM(BP7,BU7,BY7,BZ7,CF7)</f>
        <v>2210239.5890000002</v>
      </c>
      <c r="BP7" s="133">
        <f>SUM(BQ7:BT7)</f>
        <v>495653.41899999999</v>
      </c>
      <c r="BQ7" s="133">
        <f>SUM(BQ$8:BQ$207)</f>
        <v>262234.30099999998</v>
      </c>
      <c r="BR7" s="133">
        <f>SUM(BR$8:BR$207)</f>
        <v>93345</v>
      </c>
      <c r="BS7" s="133">
        <f>SUM(BS$8:BS$207)</f>
        <v>140074.11800000002</v>
      </c>
      <c r="BT7" s="133">
        <f>SUM(BT$8:BT$207)</f>
        <v>0</v>
      </c>
      <c r="BU7" s="133">
        <f>SUM(BV7:BX7)</f>
        <v>577086.57799999998</v>
      </c>
      <c r="BV7" s="133">
        <f>SUM(BV$8:BV$207)</f>
        <v>50927</v>
      </c>
      <c r="BW7" s="133">
        <f>SUM(BW$8:BW$207)</f>
        <v>525393.57799999998</v>
      </c>
      <c r="BX7" s="133">
        <f>SUM(BX$8:BX$207)</f>
        <v>766</v>
      </c>
      <c r="BY7" s="133">
        <f>SUM(BY$8:BY$207)</f>
        <v>18260</v>
      </c>
      <c r="BZ7" s="133">
        <f>SUM(CA7:CD7)</f>
        <v>1118899.692</v>
      </c>
      <c r="CA7" s="133">
        <f t="shared" ref="CA7:CG7" si="4">SUM(CA$8:CA$207)</f>
        <v>327057.64199999999</v>
      </c>
      <c r="CB7" s="133">
        <f t="shared" si="4"/>
        <v>710521.05</v>
      </c>
      <c r="CC7" s="133">
        <f t="shared" si="4"/>
        <v>0</v>
      </c>
      <c r="CD7" s="133">
        <f t="shared" si="4"/>
        <v>81321</v>
      </c>
      <c r="CE7" s="133">
        <f t="shared" si="4"/>
        <v>433929</v>
      </c>
      <c r="CF7" s="133">
        <f t="shared" si="4"/>
        <v>339.9</v>
      </c>
      <c r="CG7" s="133">
        <f t="shared" si="4"/>
        <v>32343.54</v>
      </c>
      <c r="CH7" s="133">
        <f>SUM(BG7,+BO7,+CG7)</f>
        <v>2397619.1290000002</v>
      </c>
      <c r="CI7" s="133">
        <f>SUM(AE7,+BG7)</f>
        <v>982678.75400000007</v>
      </c>
      <c r="CJ7" s="133">
        <f>SUM(AF7,+BH7)</f>
        <v>982272.75400000007</v>
      </c>
      <c r="CK7" s="133">
        <f t="shared" ref="CK7:DJ7" si="5">SUM(AG7,+BI7)</f>
        <v>604890</v>
      </c>
      <c r="CL7" s="133">
        <f t="shared" si="5"/>
        <v>313272.85399999999</v>
      </c>
      <c r="CM7" s="133">
        <f t="shared" si="5"/>
        <v>18202</v>
      </c>
      <c r="CN7" s="133">
        <f t="shared" si="5"/>
        <v>45907.9</v>
      </c>
      <c r="CO7" s="133">
        <f t="shared" si="5"/>
        <v>406</v>
      </c>
      <c r="CP7" s="133">
        <f t="shared" si="5"/>
        <v>1655282</v>
      </c>
      <c r="CQ7" s="133">
        <f t="shared" si="5"/>
        <v>16504033.442399999</v>
      </c>
      <c r="CR7" s="133">
        <f t="shared" si="5"/>
        <v>3360874.0674000001</v>
      </c>
      <c r="CS7" s="133">
        <f t="shared" si="5"/>
        <v>1769429.9494</v>
      </c>
      <c r="CT7" s="133">
        <f t="shared" si="5"/>
        <v>889418</v>
      </c>
      <c r="CU7" s="133">
        <f t="shared" si="5"/>
        <v>649670.11800000002</v>
      </c>
      <c r="CV7" s="133">
        <f t="shared" si="5"/>
        <v>52356</v>
      </c>
      <c r="CW7" s="133">
        <f t="shared" si="5"/>
        <v>3768174.0389999999</v>
      </c>
      <c r="CX7" s="133">
        <f t="shared" si="5"/>
        <v>466221.46100000001</v>
      </c>
      <c r="CY7" s="133">
        <f t="shared" si="5"/>
        <v>3135691.5779999997</v>
      </c>
      <c r="CZ7" s="133">
        <f t="shared" si="5"/>
        <v>166261</v>
      </c>
      <c r="DA7" s="133">
        <f t="shared" si="5"/>
        <v>75115</v>
      </c>
      <c r="DB7" s="133">
        <f t="shared" si="5"/>
        <v>9291500.4360000007</v>
      </c>
      <c r="DC7" s="133">
        <f t="shared" si="5"/>
        <v>3612967.4419999998</v>
      </c>
      <c r="DD7" s="133">
        <f t="shared" si="5"/>
        <v>4816320.4929999998</v>
      </c>
      <c r="DE7" s="133">
        <f t="shared" si="5"/>
        <v>260920.50099999999</v>
      </c>
      <c r="DF7" s="133">
        <f t="shared" si="5"/>
        <v>601292</v>
      </c>
      <c r="DG7" s="133">
        <f t="shared" si="5"/>
        <v>1452960</v>
      </c>
      <c r="DH7" s="133">
        <f t="shared" si="5"/>
        <v>8369.9</v>
      </c>
      <c r="DI7" s="133">
        <f t="shared" si="5"/>
        <v>1975310.017</v>
      </c>
      <c r="DJ7" s="133">
        <f t="shared" si="5"/>
        <v>19462022.213399999</v>
      </c>
    </row>
    <row r="8" spans="1:114" ht="13.5" customHeight="1" x14ac:dyDescent="0.15">
      <c r="A8" s="114" t="s">
        <v>49</v>
      </c>
      <c r="B8" s="115" t="s">
        <v>323</v>
      </c>
      <c r="C8" s="114" t="s">
        <v>324</v>
      </c>
      <c r="D8" s="116">
        <f>SUM(E8,+L8)</f>
        <v>6350977</v>
      </c>
      <c r="E8" s="116">
        <f>SUM(F8:I8,K8)</f>
        <v>1446599</v>
      </c>
      <c r="F8" s="116">
        <v>3300</v>
      </c>
      <c r="G8" s="116">
        <v>0</v>
      </c>
      <c r="H8" s="116">
        <v>11700</v>
      </c>
      <c r="I8" s="116">
        <v>1026730</v>
      </c>
      <c r="J8" s="117" t="s">
        <v>369</v>
      </c>
      <c r="K8" s="116">
        <v>404869</v>
      </c>
      <c r="L8" s="116">
        <v>4904378</v>
      </c>
      <c r="M8" s="116">
        <f>SUM(N8,+U8)</f>
        <v>436899</v>
      </c>
      <c r="N8" s="116">
        <f>SUM(O8:R8,T8)</f>
        <v>37513</v>
      </c>
      <c r="O8" s="116">
        <v>0</v>
      </c>
      <c r="P8" s="116">
        <v>0</v>
      </c>
      <c r="Q8" s="116">
        <v>34400</v>
      </c>
      <c r="R8" s="116">
        <v>3113</v>
      </c>
      <c r="S8" s="117" t="s">
        <v>369</v>
      </c>
      <c r="T8" s="116">
        <v>0</v>
      </c>
      <c r="U8" s="116">
        <v>399386</v>
      </c>
      <c r="V8" s="116">
        <f>+SUM(D8,M8)</f>
        <v>6787876</v>
      </c>
      <c r="W8" s="116">
        <f>+SUM(E8,N8)</f>
        <v>1484112</v>
      </c>
      <c r="X8" s="116">
        <f>+SUM(F8,O8)</f>
        <v>3300</v>
      </c>
      <c r="Y8" s="116">
        <f>+SUM(G8,P8)</f>
        <v>0</v>
      </c>
      <c r="Z8" s="116">
        <f>+SUM(H8,Q8)</f>
        <v>46100</v>
      </c>
      <c r="AA8" s="116">
        <f>+SUM(I8,R8)</f>
        <v>1029843</v>
      </c>
      <c r="AB8" s="117" t="str">
        <f>IF(+SUM(J8,S8)=0,"-",+SUM(J8,S8))</f>
        <v>-</v>
      </c>
      <c r="AC8" s="116">
        <f>+SUM(K8,T8)</f>
        <v>404869</v>
      </c>
      <c r="AD8" s="116">
        <f>+SUM(L8,U8)</f>
        <v>5303764</v>
      </c>
      <c r="AE8" s="116">
        <f>SUM(AF8,+AK8)</f>
        <v>36779</v>
      </c>
      <c r="AF8" s="116">
        <f>SUM(AG8:AJ8)</f>
        <v>36779</v>
      </c>
      <c r="AG8" s="116">
        <v>0</v>
      </c>
      <c r="AH8" s="116">
        <v>26430</v>
      </c>
      <c r="AI8" s="116">
        <v>10349</v>
      </c>
      <c r="AJ8" s="116">
        <v>0</v>
      </c>
      <c r="AK8" s="116">
        <v>0</v>
      </c>
      <c r="AL8" s="116">
        <v>0</v>
      </c>
      <c r="AM8" s="116">
        <f>SUM(AN8,AS8,AW8,AX8,BD8)</f>
        <v>5858376</v>
      </c>
      <c r="AN8" s="116">
        <f>SUM(AO8:AR8)</f>
        <v>1595947</v>
      </c>
      <c r="AO8" s="116">
        <v>798574</v>
      </c>
      <c r="AP8" s="116">
        <v>410525</v>
      </c>
      <c r="AQ8" s="116">
        <v>340846</v>
      </c>
      <c r="AR8" s="116">
        <v>46002</v>
      </c>
      <c r="AS8" s="116">
        <f>SUM(AT8:AV8)</f>
        <v>737190</v>
      </c>
      <c r="AT8" s="116">
        <v>43384</v>
      </c>
      <c r="AU8" s="116">
        <v>616591</v>
      </c>
      <c r="AV8" s="116">
        <v>77215</v>
      </c>
      <c r="AW8" s="116">
        <v>18529</v>
      </c>
      <c r="AX8" s="116">
        <f>SUM(AY8:BB8)</f>
        <v>3506710</v>
      </c>
      <c r="AY8" s="116">
        <v>949662</v>
      </c>
      <c r="AZ8" s="116">
        <v>2450752</v>
      </c>
      <c r="BA8" s="116">
        <v>105012</v>
      </c>
      <c r="BB8" s="116">
        <v>1284</v>
      </c>
      <c r="BC8" s="116">
        <v>0</v>
      </c>
      <c r="BD8" s="116">
        <v>0</v>
      </c>
      <c r="BE8" s="116">
        <v>455822</v>
      </c>
      <c r="BF8" s="116">
        <f>SUM(AE8,+AM8,+BE8)</f>
        <v>6350977</v>
      </c>
      <c r="BG8" s="116">
        <f>SUM(BH8,+BM8)</f>
        <v>42110</v>
      </c>
      <c r="BH8" s="116">
        <f>SUM(BI8:BL8)</f>
        <v>42110</v>
      </c>
      <c r="BI8" s="116">
        <v>0</v>
      </c>
      <c r="BJ8" s="116">
        <v>42110</v>
      </c>
      <c r="BK8" s="116">
        <v>0</v>
      </c>
      <c r="BL8" s="116">
        <v>0</v>
      </c>
      <c r="BM8" s="116">
        <v>0</v>
      </c>
      <c r="BN8" s="116">
        <v>0</v>
      </c>
      <c r="BO8" s="116">
        <f>SUM(BP8,BU8,BY8,BZ8,CF8)</f>
        <v>394789</v>
      </c>
      <c r="BP8" s="116">
        <f>SUM(BQ8:BT8)</f>
        <v>179339</v>
      </c>
      <c r="BQ8" s="116">
        <v>31780</v>
      </c>
      <c r="BR8" s="116">
        <v>80379</v>
      </c>
      <c r="BS8" s="116">
        <v>67180</v>
      </c>
      <c r="BT8" s="116">
        <v>0</v>
      </c>
      <c r="BU8" s="116">
        <f>SUM(BV8:BX8)</f>
        <v>174327</v>
      </c>
      <c r="BV8" s="116">
        <v>41226</v>
      </c>
      <c r="BW8" s="116">
        <v>133101</v>
      </c>
      <c r="BX8" s="116">
        <v>0</v>
      </c>
      <c r="BY8" s="116">
        <v>0</v>
      </c>
      <c r="BZ8" s="116">
        <f>SUM(CA8:CD8)</f>
        <v>41123</v>
      </c>
      <c r="CA8" s="116">
        <v>1098</v>
      </c>
      <c r="CB8" s="116">
        <v>40025</v>
      </c>
      <c r="CC8" s="116">
        <v>0</v>
      </c>
      <c r="CD8" s="116">
        <v>0</v>
      </c>
      <c r="CE8" s="116">
        <v>0</v>
      </c>
      <c r="CF8" s="116">
        <v>0</v>
      </c>
      <c r="CG8" s="116">
        <v>0</v>
      </c>
      <c r="CH8" s="116">
        <f>SUM(BG8,+BO8,+CG8)</f>
        <v>436899</v>
      </c>
      <c r="CI8" s="116">
        <f>SUM(AE8,+BG8)</f>
        <v>78889</v>
      </c>
      <c r="CJ8" s="116">
        <f>SUM(AF8,+BH8)</f>
        <v>78889</v>
      </c>
      <c r="CK8" s="116">
        <f>SUM(AG8,+BI8)</f>
        <v>0</v>
      </c>
      <c r="CL8" s="116">
        <f>SUM(AH8,+BJ8)</f>
        <v>68540</v>
      </c>
      <c r="CM8" s="116">
        <f>SUM(AI8,+BK8)</f>
        <v>10349</v>
      </c>
      <c r="CN8" s="116">
        <f>SUM(AJ8,+BL8)</f>
        <v>0</v>
      </c>
      <c r="CO8" s="116">
        <f>SUM(AK8,+BM8)</f>
        <v>0</v>
      </c>
      <c r="CP8" s="116">
        <f>SUM(AL8,+BN8)</f>
        <v>0</v>
      </c>
      <c r="CQ8" s="116">
        <f>SUM(AM8,+BO8)</f>
        <v>6253165</v>
      </c>
      <c r="CR8" s="116">
        <f>SUM(AN8,+BP8)</f>
        <v>1775286</v>
      </c>
      <c r="CS8" s="116">
        <f>SUM(AO8,+BQ8)</f>
        <v>830354</v>
      </c>
      <c r="CT8" s="116">
        <f>SUM(AP8,+BR8)</f>
        <v>490904</v>
      </c>
      <c r="CU8" s="116">
        <f>SUM(AQ8,+BS8)</f>
        <v>408026</v>
      </c>
      <c r="CV8" s="116">
        <f>SUM(AR8,+BT8)</f>
        <v>46002</v>
      </c>
      <c r="CW8" s="116">
        <f>SUM(AS8,+BU8)</f>
        <v>911517</v>
      </c>
      <c r="CX8" s="116">
        <f>SUM(AT8,+BV8)</f>
        <v>84610</v>
      </c>
      <c r="CY8" s="116">
        <f>SUM(AU8,+BW8)</f>
        <v>749692</v>
      </c>
      <c r="CZ8" s="116">
        <f>SUM(AV8,+BX8)</f>
        <v>77215</v>
      </c>
      <c r="DA8" s="116">
        <f>SUM(AW8,+BY8)</f>
        <v>18529</v>
      </c>
      <c r="DB8" s="116">
        <f>SUM(AX8,+BZ8)</f>
        <v>3547833</v>
      </c>
      <c r="DC8" s="116">
        <f>SUM(AY8,+CA8)</f>
        <v>950760</v>
      </c>
      <c r="DD8" s="116">
        <f>SUM(AZ8,+CB8)</f>
        <v>2490777</v>
      </c>
      <c r="DE8" s="116">
        <f>SUM(BA8,+CC8)</f>
        <v>105012</v>
      </c>
      <c r="DF8" s="116">
        <f>SUM(BB8,+CD8)</f>
        <v>1284</v>
      </c>
      <c r="DG8" s="116">
        <f>SUM(BC8,+CE8)</f>
        <v>0</v>
      </c>
      <c r="DH8" s="116">
        <f>SUM(BD8,+CF8)</f>
        <v>0</v>
      </c>
      <c r="DI8" s="116">
        <f>SUM(BE8,+CG8)</f>
        <v>455822</v>
      </c>
      <c r="DJ8" s="116">
        <f>SUM(BF8,+CH8)</f>
        <v>6787876</v>
      </c>
    </row>
    <row r="9" spans="1:114" ht="13.5" customHeight="1" x14ac:dyDescent="0.15">
      <c r="A9" s="114" t="s">
        <v>49</v>
      </c>
      <c r="B9" s="115" t="s">
        <v>326</v>
      </c>
      <c r="C9" s="114" t="s">
        <v>327</v>
      </c>
      <c r="D9" s="116">
        <f>SUM(E9,+L9)</f>
        <v>1338569</v>
      </c>
      <c r="E9" s="116">
        <f>SUM(F9:I9,K9)</f>
        <v>214458</v>
      </c>
      <c r="F9" s="116">
        <v>0</v>
      </c>
      <c r="G9" s="116">
        <v>357</v>
      </c>
      <c r="H9" s="116">
        <v>17400</v>
      </c>
      <c r="I9" s="116">
        <v>120715</v>
      </c>
      <c r="J9" s="117" t="s">
        <v>369</v>
      </c>
      <c r="K9" s="116">
        <v>75986</v>
      </c>
      <c r="L9" s="116">
        <v>1124111</v>
      </c>
      <c r="M9" s="116">
        <f>SUM(N9,+U9)</f>
        <v>175955</v>
      </c>
      <c r="N9" s="116">
        <f>SUM(O9:R9,T9)</f>
        <v>9141</v>
      </c>
      <c r="O9" s="116">
        <v>0</v>
      </c>
      <c r="P9" s="116">
        <v>0</v>
      </c>
      <c r="Q9" s="116">
        <v>0</v>
      </c>
      <c r="R9" s="116">
        <v>9141</v>
      </c>
      <c r="S9" s="117" t="s">
        <v>369</v>
      </c>
      <c r="T9" s="116">
        <v>0</v>
      </c>
      <c r="U9" s="116">
        <v>166814</v>
      </c>
      <c r="V9" s="116">
        <f>+SUM(D9,M9)</f>
        <v>1514524</v>
      </c>
      <c r="W9" s="116">
        <f>+SUM(E9,N9)</f>
        <v>223599</v>
      </c>
      <c r="X9" s="116">
        <f>+SUM(F9,O9)</f>
        <v>0</v>
      </c>
      <c r="Y9" s="116">
        <f>+SUM(G9,P9)</f>
        <v>357</v>
      </c>
      <c r="Z9" s="116">
        <f>+SUM(H9,Q9)</f>
        <v>17400</v>
      </c>
      <c r="AA9" s="116">
        <f>+SUM(I9,R9)</f>
        <v>129856</v>
      </c>
      <c r="AB9" s="117" t="str">
        <f>IF(+SUM(J9,S9)=0,"-",+SUM(J9,S9))</f>
        <v>-</v>
      </c>
      <c r="AC9" s="116">
        <f>+SUM(K9,T9)</f>
        <v>75986</v>
      </c>
      <c r="AD9" s="116">
        <f>+SUM(L9,U9)</f>
        <v>1290925</v>
      </c>
      <c r="AE9" s="116">
        <f>SUM(AF9,+AK9)</f>
        <v>11401</v>
      </c>
      <c r="AF9" s="116">
        <f>SUM(AG9:AJ9)</f>
        <v>11401</v>
      </c>
      <c r="AG9" s="116">
        <v>0</v>
      </c>
      <c r="AH9" s="116">
        <v>0</v>
      </c>
      <c r="AI9" s="116">
        <v>773</v>
      </c>
      <c r="AJ9" s="116">
        <v>10628</v>
      </c>
      <c r="AK9" s="116">
        <v>0</v>
      </c>
      <c r="AL9" s="116">
        <v>0</v>
      </c>
      <c r="AM9" s="116">
        <f>SUM(AN9,AS9,AW9,AX9,BD9)</f>
        <v>838622</v>
      </c>
      <c r="AN9" s="116">
        <f>SUM(AO9:AR9)</f>
        <v>343165</v>
      </c>
      <c r="AO9" s="116">
        <v>109062</v>
      </c>
      <c r="AP9" s="116">
        <v>227749</v>
      </c>
      <c r="AQ9" s="116">
        <v>0</v>
      </c>
      <c r="AR9" s="116">
        <v>6354</v>
      </c>
      <c r="AS9" s="116">
        <f>SUM(AT9:AV9)</f>
        <v>50571</v>
      </c>
      <c r="AT9" s="116">
        <v>35494</v>
      </c>
      <c r="AU9" s="116">
        <v>0</v>
      </c>
      <c r="AV9" s="116">
        <v>15077</v>
      </c>
      <c r="AW9" s="116">
        <v>14441</v>
      </c>
      <c r="AX9" s="116">
        <f>SUM(AY9:BB9)</f>
        <v>430445</v>
      </c>
      <c r="AY9" s="116">
        <v>340276</v>
      </c>
      <c r="AZ9" s="116">
        <v>45672</v>
      </c>
      <c r="BA9" s="116">
        <v>0</v>
      </c>
      <c r="BB9" s="116">
        <v>44497</v>
      </c>
      <c r="BC9" s="116">
        <v>475782</v>
      </c>
      <c r="BD9" s="116">
        <v>0</v>
      </c>
      <c r="BE9" s="116">
        <v>12764</v>
      </c>
      <c r="BF9" s="116">
        <f>SUM(AE9,+AM9,+BE9)</f>
        <v>862787</v>
      </c>
      <c r="BG9" s="116">
        <f>SUM(BH9,+BM9)</f>
        <v>341</v>
      </c>
      <c r="BH9" s="116">
        <f>SUM(BI9:BL9)</f>
        <v>341</v>
      </c>
      <c r="BI9" s="116">
        <v>0</v>
      </c>
      <c r="BJ9" s="116">
        <v>341</v>
      </c>
      <c r="BK9" s="116">
        <v>0</v>
      </c>
      <c r="BL9" s="116">
        <v>0</v>
      </c>
      <c r="BM9" s="116">
        <v>0</v>
      </c>
      <c r="BN9" s="116">
        <v>0</v>
      </c>
      <c r="BO9" s="116">
        <f>SUM(BP9,BU9,BY9,BZ9,CF9)</f>
        <v>175614</v>
      </c>
      <c r="BP9" s="116">
        <f>SUM(BQ9:BT9)</f>
        <v>51864</v>
      </c>
      <c r="BQ9" s="116">
        <v>25932</v>
      </c>
      <c r="BR9" s="116">
        <v>12966</v>
      </c>
      <c r="BS9" s="116">
        <v>12966</v>
      </c>
      <c r="BT9" s="116">
        <v>0</v>
      </c>
      <c r="BU9" s="116">
        <f>SUM(BV9:BX9)</f>
        <v>29085</v>
      </c>
      <c r="BV9" s="116">
        <v>4142</v>
      </c>
      <c r="BW9" s="116">
        <v>24943</v>
      </c>
      <c r="BX9" s="116">
        <v>0</v>
      </c>
      <c r="BY9" s="116">
        <v>0</v>
      </c>
      <c r="BZ9" s="116">
        <f>SUM(CA9:CD9)</f>
        <v>94665</v>
      </c>
      <c r="CA9" s="116">
        <v>28027</v>
      </c>
      <c r="CB9" s="116">
        <v>0</v>
      </c>
      <c r="CC9" s="116">
        <v>0</v>
      </c>
      <c r="CD9" s="116">
        <v>66638</v>
      </c>
      <c r="CE9" s="116">
        <v>0</v>
      </c>
      <c r="CF9" s="116">
        <v>0</v>
      </c>
      <c r="CG9" s="116">
        <v>0</v>
      </c>
      <c r="CH9" s="116">
        <f>SUM(BG9,+BO9,+CG9)</f>
        <v>175955</v>
      </c>
      <c r="CI9" s="116">
        <f>SUM(AE9,+BG9)</f>
        <v>11742</v>
      </c>
      <c r="CJ9" s="116">
        <f>SUM(AF9,+BH9)</f>
        <v>11742</v>
      </c>
      <c r="CK9" s="116">
        <f>SUM(AG9,+BI9)</f>
        <v>0</v>
      </c>
      <c r="CL9" s="116">
        <f>SUM(AH9,+BJ9)</f>
        <v>341</v>
      </c>
      <c r="CM9" s="116">
        <f>SUM(AI9,+BK9)</f>
        <v>773</v>
      </c>
      <c r="CN9" s="116">
        <f>SUM(AJ9,+BL9)</f>
        <v>10628</v>
      </c>
      <c r="CO9" s="116">
        <f>SUM(AK9,+BM9)</f>
        <v>0</v>
      </c>
      <c r="CP9" s="116">
        <f>SUM(AL9,+BN9)</f>
        <v>0</v>
      </c>
      <c r="CQ9" s="116">
        <f>SUM(AM9,+BO9)</f>
        <v>1014236</v>
      </c>
      <c r="CR9" s="116">
        <f>SUM(AN9,+BP9)</f>
        <v>395029</v>
      </c>
      <c r="CS9" s="116">
        <f>SUM(AO9,+BQ9)</f>
        <v>134994</v>
      </c>
      <c r="CT9" s="116">
        <f>SUM(AP9,+BR9)</f>
        <v>240715</v>
      </c>
      <c r="CU9" s="116">
        <f>SUM(AQ9,+BS9)</f>
        <v>12966</v>
      </c>
      <c r="CV9" s="116">
        <f>SUM(AR9,+BT9)</f>
        <v>6354</v>
      </c>
      <c r="CW9" s="116">
        <f>SUM(AS9,+BU9)</f>
        <v>79656</v>
      </c>
      <c r="CX9" s="116">
        <f>SUM(AT9,+BV9)</f>
        <v>39636</v>
      </c>
      <c r="CY9" s="116">
        <f>SUM(AU9,+BW9)</f>
        <v>24943</v>
      </c>
      <c r="CZ9" s="116">
        <f>SUM(AV9,+BX9)</f>
        <v>15077</v>
      </c>
      <c r="DA9" s="116">
        <f>SUM(AW9,+BY9)</f>
        <v>14441</v>
      </c>
      <c r="DB9" s="116">
        <f>SUM(AX9,+BZ9)</f>
        <v>525110</v>
      </c>
      <c r="DC9" s="116">
        <f>SUM(AY9,+CA9)</f>
        <v>368303</v>
      </c>
      <c r="DD9" s="116">
        <f>SUM(AZ9,+CB9)</f>
        <v>45672</v>
      </c>
      <c r="DE9" s="116">
        <f>SUM(BA9,+CC9)</f>
        <v>0</v>
      </c>
      <c r="DF9" s="116">
        <f>SUM(BB9,+CD9)</f>
        <v>111135</v>
      </c>
      <c r="DG9" s="116">
        <f>SUM(BC9,+CE9)</f>
        <v>475782</v>
      </c>
      <c r="DH9" s="116">
        <f>SUM(BD9,+CF9)</f>
        <v>0</v>
      </c>
      <c r="DI9" s="116">
        <f>SUM(BE9,+CG9)</f>
        <v>12764</v>
      </c>
      <c r="DJ9" s="116">
        <f>SUM(BF9,+CH9)</f>
        <v>1038742</v>
      </c>
    </row>
    <row r="10" spans="1:114" ht="13.5" customHeight="1" x14ac:dyDescent="0.15">
      <c r="A10" s="114" t="s">
        <v>49</v>
      </c>
      <c r="B10" s="115" t="s">
        <v>330</v>
      </c>
      <c r="C10" s="114" t="s">
        <v>331</v>
      </c>
      <c r="D10" s="116">
        <f>SUM(E10,+L10)</f>
        <v>1124095</v>
      </c>
      <c r="E10" s="116">
        <f>SUM(F10:I10,K10)</f>
        <v>349770</v>
      </c>
      <c r="F10" s="116">
        <v>0</v>
      </c>
      <c r="G10" s="116">
        <v>1000</v>
      </c>
      <c r="H10" s="116">
        <v>22200</v>
      </c>
      <c r="I10" s="116">
        <v>250832</v>
      </c>
      <c r="J10" s="117" t="s">
        <v>369</v>
      </c>
      <c r="K10" s="116">
        <v>75738</v>
      </c>
      <c r="L10" s="116">
        <v>774325</v>
      </c>
      <c r="M10" s="116">
        <f>SUM(N10,+U10)</f>
        <v>273472</v>
      </c>
      <c r="N10" s="116">
        <f>SUM(O10:R10,T10)</f>
        <v>4195</v>
      </c>
      <c r="O10" s="116">
        <v>0</v>
      </c>
      <c r="P10" s="116">
        <v>0</v>
      </c>
      <c r="Q10" s="116">
        <v>2600</v>
      </c>
      <c r="R10" s="116">
        <v>1594</v>
      </c>
      <c r="S10" s="117" t="s">
        <v>369</v>
      </c>
      <c r="T10" s="116">
        <v>1</v>
      </c>
      <c r="U10" s="116">
        <v>269277</v>
      </c>
      <c r="V10" s="116">
        <f>+SUM(D10,M10)</f>
        <v>1397567</v>
      </c>
      <c r="W10" s="116">
        <f>+SUM(E10,N10)</f>
        <v>353965</v>
      </c>
      <c r="X10" s="116">
        <f>+SUM(F10,O10)</f>
        <v>0</v>
      </c>
      <c r="Y10" s="116">
        <f>+SUM(G10,P10)</f>
        <v>1000</v>
      </c>
      <c r="Z10" s="116">
        <f>+SUM(H10,Q10)</f>
        <v>24800</v>
      </c>
      <c r="AA10" s="116">
        <f>+SUM(I10,R10)</f>
        <v>252426</v>
      </c>
      <c r="AB10" s="117" t="str">
        <f>IF(+SUM(J10,S10)=0,"-",+SUM(J10,S10))</f>
        <v>-</v>
      </c>
      <c r="AC10" s="116">
        <f>+SUM(K10,T10)</f>
        <v>75739</v>
      </c>
      <c r="AD10" s="116">
        <f>+SUM(L10,U10)</f>
        <v>1043602</v>
      </c>
      <c r="AE10" s="116">
        <f>SUM(AF10,+AK10)</f>
        <v>14520</v>
      </c>
      <c r="AF10" s="116">
        <f>SUM(AG10:AJ10)</f>
        <v>14520</v>
      </c>
      <c r="AG10" s="116">
        <v>0</v>
      </c>
      <c r="AH10" s="116">
        <v>14520</v>
      </c>
      <c r="AI10" s="116">
        <v>0</v>
      </c>
      <c r="AJ10" s="116">
        <v>0</v>
      </c>
      <c r="AK10" s="116">
        <v>0</v>
      </c>
      <c r="AL10" s="116">
        <v>0</v>
      </c>
      <c r="AM10" s="116">
        <f>SUM(AN10,AS10,AW10,AX10,BD10)</f>
        <v>1100746</v>
      </c>
      <c r="AN10" s="116">
        <f>SUM(AO10:AR10)</f>
        <v>56621</v>
      </c>
      <c r="AO10" s="116">
        <v>56621</v>
      </c>
      <c r="AP10" s="116">
        <v>0</v>
      </c>
      <c r="AQ10" s="116">
        <v>0</v>
      </c>
      <c r="AR10" s="116">
        <v>0</v>
      </c>
      <c r="AS10" s="116">
        <f>SUM(AT10:AV10)</f>
        <v>267146</v>
      </c>
      <c r="AT10" s="116">
        <v>0</v>
      </c>
      <c r="AU10" s="116">
        <v>251097</v>
      </c>
      <c r="AV10" s="116">
        <v>16049</v>
      </c>
      <c r="AW10" s="116">
        <v>0</v>
      </c>
      <c r="AX10" s="116">
        <f>SUM(AY10:BB10)</f>
        <v>776979</v>
      </c>
      <c r="AY10" s="116">
        <v>297709</v>
      </c>
      <c r="AZ10" s="116">
        <v>311947</v>
      </c>
      <c r="BA10" s="116">
        <v>6930</v>
      </c>
      <c r="BB10" s="116">
        <v>160393</v>
      </c>
      <c r="BC10" s="116">
        <v>0</v>
      </c>
      <c r="BD10" s="116">
        <v>0</v>
      </c>
      <c r="BE10" s="116">
        <v>8829</v>
      </c>
      <c r="BF10" s="116">
        <f>SUM(AE10,+AM10,+BE10)</f>
        <v>1124095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6">
        <v>0</v>
      </c>
      <c r="BO10" s="116">
        <f>SUM(BP10,BU10,BY10,BZ10,CF10)</f>
        <v>270938</v>
      </c>
      <c r="BP10" s="116">
        <f>SUM(BQ10:BT10)</f>
        <v>36248</v>
      </c>
      <c r="BQ10" s="116">
        <v>36248</v>
      </c>
      <c r="BR10" s="116">
        <v>0</v>
      </c>
      <c r="BS10" s="116">
        <v>0</v>
      </c>
      <c r="BT10" s="116">
        <v>0</v>
      </c>
      <c r="BU10" s="116">
        <f>SUM(BV10:BX10)</f>
        <v>31674</v>
      </c>
      <c r="BV10" s="116">
        <v>1458</v>
      </c>
      <c r="BW10" s="116">
        <v>30216</v>
      </c>
      <c r="BX10" s="116">
        <v>0</v>
      </c>
      <c r="BY10" s="116">
        <v>0</v>
      </c>
      <c r="BZ10" s="116">
        <f>SUM(CA10:CD10)</f>
        <v>203016</v>
      </c>
      <c r="CA10" s="116">
        <v>7854</v>
      </c>
      <c r="CB10" s="116">
        <v>183271</v>
      </c>
      <c r="CC10" s="116">
        <v>0</v>
      </c>
      <c r="CD10" s="116">
        <v>11891</v>
      </c>
      <c r="CE10" s="116">
        <v>0</v>
      </c>
      <c r="CF10" s="116">
        <v>0</v>
      </c>
      <c r="CG10" s="116">
        <v>2534</v>
      </c>
      <c r="CH10" s="116">
        <f>SUM(BG10,+BO10,+CG10)</f>
        <v>273472</v>
      </c>
      <c r="CI10" s="116">
        <f>SUM(AE10,+BG10)</f>
        <v>14520</v>
      </c>
      <c r="CJ10" s="116">
        <f>SUM(AF10,+BH10)</f>
        <v>14520</v>
      </c>
      <c r="CK10" s="116">
        <f>SUM(AG10,+BI10)</f>
        <v>0</v>
      </c>
      <c r="CL10" s="116">
        <f>SUM(AH10,+BJ10)</f>
        <v>14520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6">
        <f>SUM(AL10,+BN10)</f>
        <v>0</v>
      </c>
      <c r="CQ10" s="116">
        <f>SUM(AM10,+BO10)</f>
        <v>1371684</v>
      </c>
      <c r="CR10" s="116">
        <f>SUM(AN10,+BP10)</f>
        <v>92869</v>
      </c>
      <c r="CS10" s="116">
        <f>SUM(AO10,+BQ10)</f>
        <v>92869</v>
      </c>
      <c r="CT10" s="116">
        <f>SUM(AP10,+BR10)</f>
        <v>0</v>
      </c>
      <c r="CU10" s="116">
        <f>SUM(AQ10,+BS10)</f>
        <v>0</v>
      </c>
      <c r="CV10" s="116">
        <f>SUM(AR10,+BT10)</f>
        <v>0</v>
      </c>
      <c r="CW10" s="116">
        <f>SUM(AS10,+BU10)</f>
        <v>298820</v>
      </c>
      <c r="CX10" s="116">
        <f>SUM(AT10,+BV10)</f>
        <v>1458</v>
      </c>
      <c r="CY10" s="116">
        <f>SUM(AU10,+BW10)</f>
        <v>281313</v>
      </c>
      <c r="CZ10" s="116">
        <f>SUM(AV10,+BX10)</f>
        <v>16049</v>
      </c>
      <c r="DA10" s="116">
        <f>SUM(AW10,+BY10)</f>
        <v>0</v>
      </c>
      <c r="DB10" s="116">
        <f>SUM(AX10,+BZ10)</f>
        <v>979995</v>
      </c>
      <c r="DC10" s="116">
        <f>SUM(AY10,+CA10)</f>
        <v>305563</v>
      </c>
      <c r="DD10" s="116">
        <f>SUM(AZ10,+CB10)</f>
        <v>495218</v>
      </c>
      <c r="DE10" s="116">
        <f>SUM(BA10,+CC10)</f>
        <v>6930</v>
      </c>
      <c r="DF10" s="116">
        <f>SUM(BB10,+CD10)</f>
        <v>172284</v>
      </c>
      <c r="DG10" s="116">
        <f>SUM(BC10,+CE10)</f>
        <v>0</v>
      </c>
      <c r="DH10" s="116">
        <f>SUM(BD10,+CF10)</f>
        <v>0</v>
      </c>
      <c r="DI10" s="116">
        <f>SUM(BE10,+CG10)</f>
        <v>11363</v>
      </c>
      <c r="DJ10" s="116">
        <f>SUM(BF10,+CH10)</f>
        <v>1397567</v>
      </c>
    </row>
    <row r="11" spans="1:114" ht="13.5" customHeight="1" x14ac:dyDescent="0.15">
      <c r="A11" s="114" t="s">
        <v>49</v>
      </c>
      <c r="B11" s="115" t="s">
        <v>332</v>
      </c>
      <c r="C11" s="114" t="s">
        <v>333</v>
      </c>
      <c r="D11" s="116">
        <f>SUM(E11,+L11)</f>
        <v>1370111</v>
      </c>
      <c r="E11" s="116">
        <f>SUM(F11:I11,K11)</f>
        <v>189439</v>
      </c>
      <c r="F11" s="116">
        <v>0</v>
      </c>
      <c r="G11" s="116">
        <v>1000</v>
      </c>
      <c r="H11" s="116">
        <v>0</v>
      </c>
      <c r="I11" s="116">
        <v>122818</v>
      </c>
      <c r="J11" s="117" t="s">
        <v>369</v>
      </c>
      <c r="K11" s="116">
        <v>65621</v>
      </c>
      <c r="L11" s="116">
        <v>1180672</v>
      </c>
      <c r="M11" s="116">
        <f>SUM(N11,+U11)</f>
        <v>325246</v>
      </c>
      <c r="N11" s="116">
        <f>SUM(O11:R11,T11)</f>
        <v>47594</v>
      </c>
      <c r="O11" s="116">
        <v>0</v>
      </c>
      <c r="P11" s="116">
        <v>0</v>
      </c>
      <c r="Q11" s="116">
        <v>0</v>
      </c>
      <c r="R11" s="116">
        <v>46782</v>
      </c>
      <c r="S11" s="117" t="s">
        <v>369</v>
      </c>
      <c r="T11" s="116">
        <v>812</v>
      </c>
      <c r="U11" s="116">
        <v>277652</v>
      </c>
      <c r="V11" s="116">
        <f>+SUM(D11,M11)</f>
        <v>1695357</v>
      </c>
      <c r="W11" s="116">
        <f>+SUM(E11,N11)</f>
        <v>237033</v>
      </c>
      <c r="X11" s="116">
        <f>+SUM(F11,O11)</f>
        <v>0</v>
      </c>
      <c r="Y11" s="116">
        <f>+SUM(G11,P11)</f>
        <v>1000</v>
      </c>
      <c r="Z11" s="116">
        <f>+SUM(H11,Q11)</f>
        <v>0</v>
      </c>
      <c r="AA11" s="116">
        <f>+SUM(I11,R11)</f>
        <v>169600</v>
      </c>
      <c r="AB11" s="117" t="str">
        <f>IF(+SUM(J11,S11)=0,"-",+SUM(J11,S11))</f>
        <v>-</v>
      </c>
      <c r="AC11" s="116">
        <f>+SUM(K11,T11)</f>
        <v>66433</v>
      </c>
      <c r="AD11" s="116">
        <f>+SUM(L11,U11)</f>
        <v>1458324</v>
      </c>
      <c r="AE11" s="116">
        <f>SUM(AF11,+AK11)</f>
        <v>0</v>
      </c>
      <c r="AF11" s="116">
        <f>SUM(AG11:AJ11)</f>
        <v>0</v>
      </c>
      <c r="AG11" s="116"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f>SUM(AN11,AS11,AW11,AX11,BD11)</f>
        <v>988899</v>
      </c>
      <c r="AN11" s="116">
        <f>SUM(AO11:AR11)</f>
        <v>129117</v>
      </c>
      <c r="AO11" s="116">
        <v>129117</v>
      </c>
      <c r="AP11" s="116">
        <v>0</v>
      </c>
      <c r="AQ11" s="116">
        <v>0</v>
      </c>
      <c r="AR11" s="116">
        <v>0</v>
      </c>
      <c r="AS11" s="116">
        <f>SUM(AT11:AV11)</f>
        <v>95549</v>
      </c>
      <c r="AT11" s="116">
        <v>687</v>
      </c>
      <c r="AU11" s="116">
        <v>93578</v>
      </c>
      <c r="AV11" s="116">
        <v>1284</v>
      </c>
      <c r="AW11" s="116">
        <v>0</v>
      </c>
      <c r="AX11" s="116">
        <f>SUM(AY11:BB11)</f>
        <v>756203</v>
      </c>
      <c r="AY11" s="116">
        <v>414994</v>
      </c>
      <c r="AZ11" s="116">
        <v>320537</v>
      </c>
      <c r="BA11" s="116">
        <v>14509</v>
      </c>
      <c r="BB11" s="116">
        <v>6163</v>
      </c>
      <c r="BC11" s="116">
        <v>0</v>
      </c>
      <c r="BD11" s="116">
        <v>8030</v>
      </c>
      <c r="BE11" s="116">
        <v>381212</v>
      </c>
      <c r="BF11" s="116">
        <f>SUM(AE11,+AM11,+BE11)</f>
        <v>1370111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6">
        <v>0</v>
      </c>
      <c r="BO11" s="116">
        <f>SUM(BP11,BU11,BY11,BZ11,CF11)</f>
        <v>317378</v>
      </c>
      <c r="BP11" s="116">
        <f>SUM(BQ11:BT11)</f>
        <v>37747</v>
      </c>
      <c r="BQ11" s="116">
        <v>37747</v>
      </c>
      <c r="BR11" s="116">
        <v>0</v>
      </c>
      <c r="BS11" s="116">
        <v>0</v>
      </c>
      <c r="BT11" s="116">
        <v>0</v>
      </c>
      <c r="BU11" s="116">
        <f>SUM(BV11:BX11)</f>
        <v>30158</v>
      </c>
      <c r="BV11" s="116">
        <v>374</v>
      </c>
      <c r="BW11" s="116">
        <v>29784</v>
      </c>
      <c r="BX11" s="116">
        <v>0</v>
      </c>
      <c r="BY11" s="116">
        <v>0</v>
      </c>
      <c r="BZ11" s="116">
        <f>SUM(CA11:CD11)</f>
        <v>249473</v>
      </c>
      <c r="CA11" s="116">
        <v>190484</v>
      </c>
      <c r="CB11" s="116">
        <v>58989</v>
      </c>
      <c r="CC11" s="116">
        <v>0</v>
      </c>
      <c r="CD11" s="116">
        <v>0</v>
      </c>
      <c r="CE11" s="116">
        <v>0</v>
      </c>
      <c r="CF11" s="116">
        <v>0</v>
      </c>
      <c r="CG11" s="116">
        <v>7868</v>
      </c>
      <c r="CH11" s="116">
        <f>SUM(BG11,+BO11,+CG11)</f>
        <v>325246</v>
      </c>
      <c r="CI11" s="116">
        <f>SUM(AE11,+BG11)</f>
        <v>0</v>
      </c>
      <c r="CJ11" s="116">
        <f>SUM(AF11,+BH11)</f>
        <v>0</v>
      </c>
      <c r="CK11" s="116">
        <f>SUM(AG11,+BI11)</f>
        <v>0</v>
      </c>
      <c r="CL11" s="116">
        <f>SUM(AH11,+BJ11)</f>
        <v>0</v>
      </c>
      <c r="CM11" s="116">
        <f>SUM(AI11,+BK11)</f>
        <v>0</v>
      </c>
      <c r="CN11" s="116">
        <f>SUM(AJ11,+BL11)</f>
        <v>0</v>
      </c>
      <c r="CO11" s="116">
        <f>SUM(AK11,+BM11)</f>
        <v>0</v>
      </c>
      <c r="CP11" s="116">
        <f>SUM(AL11,+BN11)</f>
        <v>0</v>
      </c>
      <c r="CQ11" s="116">
        <f>SUM(AM11,+BO11)</f>
        <v>1306277</v>
      </c>
      <c r="CR11" s="116">
        <f>SUM(AN11,+BP11)</f>
        <v>166864</v>
      </c>
      <c r="CS11" s="116">
        <f>SUM(AO11,+BQ11)</f>
        <v>166864</v>
      </c>
      <c r="CT11" s="116">
        <f>SUM(AP11,+BR11)</f>
        <v>0</v>
      </c>
      <c r="CU11" s="116">
        <f>SUM(AQ11,+BS11)</f>
        <v>0</v>
      </c>
      <c r="CV11" s="116">
        <f>SUM(AR11,+BT11)</f>
        <v>0</v>
      </c>
      <c r="CW11" s="116">
        <f>SUM(AS11,+BU11)</f>
        <v>125707</v>
      </c>
      <c r="CX11" s="116">
        <f>SUM(AT11,+BV11)</f>
        <v>1061</v>
      </c>
      <c r="CY11" s="116">
        <f>SUM(AU11,+BW11)</f>
        <v>123362</v>
      </c>
      <c r="CZ11" s="116">
        <f>SUM(AV11,+BX11)</f>
        <v>1284</v>
      </c>
      <c r="DA11" s="116">
        <f>SUM(AW11,+BY11)</f>
        <v>0</v>
      </c>
      <c r="DB11" s="116">
        <f>SUM(AX11,+BZ11)</f>
        <v>1005676</v>
      </c>
      <c r="DC11" s="116">
        <f>SUM(AY11,+CA11)</f>
        <v>605478</v>
      </c>
      <c r="DD11" s="116">
        <f>SUM(AZ11,+CB11)</f>
        <v>379526</v>
      </c>
      <c r="DE11" s="116">
        <f>SUM(BA11,+CC11)</f>
        <v>14509</v>
      </c>
      <c r="DF11" s="116">
        <f>SUM(BB11,+CD11)</f>
        <v>6163</v>
      </c>
      <c r="DG11" s="116">
        <f>SUM(BC11,+CE11)</f>
        <v>0</v>
      </c>
      <c r="DH11" s="116">
        <f>SUM(BD11,+CF11)</f>
        <v>8030</v>
      </c>
      <c r="DI11" s="116">
        <f>SUM(BE11,+CG11)</f>
        <v>389080</v>
      </c>
      <c r="DJ11" s="116">
        <f>SUM(BF11,+CH11)</f>
        <v>1695357</v>
      </c>
    </row>
    <row r="12" spans="1:114" ht="13.5" customHeight="1" x14ac:dyDescent="0.15">
      <c r="A12" s="114" t="s">
        <v>49</v>
      </c>
      <c r="B12" s="115" t="s">
        <v>334</v>
      </c>
      <c r="C12" s="114" t="s">
        <v>335</v>
      </c>
      <c r="D12" s="116">
        <f>SUM(E12,+L12)</f>
        <v>1678233</v>
      </c>
      <c r="E12" s="116">
        <f>SUM(F12:I12,K12)</f>
        <v>515979</v>
      </c>
      <c r="F12" s="116">
        <v>0</v>
      </c>
      <c r="G12" s="116">
        <v>227</v>
      </c>
      <c r="H12" s="116">
        <v>296200</v>
      </c>
      <c r="I12" s="116">
        <v>173378</v>
      </c>
      <c r="J12" s="117" t="s">
        <v>369</v>
      </c>
      <c r="K12" s="116">
        <v>46174</v>
      </c>
      <c r="L12" s="116">
        <v>1162254</v>
      </c>
      <c r="M12" s="116">
        <f>SUM(N12,+U12)</f>
        <v>105864</v>
      </c>
      <c r="N12" s="116">
        <f>SUM(O12:R12,T12)</f>
        <v>21700</v>
      </c>
      <c r="O12" s="116">
        <v>0</v>
      </c>
      <c r="P12" s="116">
        <v>0</v>
      </c>
      <c r="Q12" s="116">
        <v>21700</v>
      </c>
      <c r="R12" s="116">
        <v>0</v>
      </c>
      <c r="S12" s="117" t="s">
        <v>369</v>
      </c>
      <c r="T12" s="116">
        <v>0</v>
      </c>
      <c r="U12" s="116">
        <v>84164</v>
      </c>
      <c r="V12" s="116">
        <f>+SUM(D12,M12)</f>
        <v>1784097</v>
      </c>
      <c r="W12" s="116">
        <f>+SUM(E12,N12)</f>
        <v>537679</v>
      </c>
      <c r="X12" s="116">
        <f>+SUM(F12,O12)</f>
        <v>0</v>
      </c>
      <c r="Y12" s="116">
        <f>+SUM(G12,P12)</f>
        <v>227</v>
      </c>
      <c r="Z12" s="116">
        <f>+SUM(H12,Q12)</f>
        <v>317900</v>
      </c>
      <c r="AA12" s="116">
        <f>+SUM(I12,R12)</f>
        <v>173378</v>
      </c>
      <c r="AB12" s="117" t="str">
        <f>IF(+SUM(J12,S12)=0,"-",+SUM(J12,S12))</f>
        <v>-</v>
      </c>
      <c r="AC12" s="116">
        <f>+SUM(K12,T12)</f>
        <v>46174</v>
      </c>
      <c r="AD12" s="116">
        <f>+SUM(L12,U12)</f>
        <v>1246418</v>
      </c>
      <c r="AE12" s="116">
        <f>SUM(AF12,+AK12)</f>
        <v>59244</v>
      </c>
      <c r="AF12" s="116">
        <f>SUM(AG12:AJ12)</f>
        <v>59244</v>
      </c>
      <c r="AG12" s="116">
        <v>0</v>
      </c>
      <c r="AH12" s="116">
        <v>59244</v>
      </c>
      <c r="AI12" s="116">
        <v>0</v>
      </c>
      <c r="AJ12" s="116">
        <v>0</v>
      </c>
      <c r="AK12" s="116">
        <v>0</v>
      </c>
      <c r="AL12" s="116">
        <v>0</v>
      </c>
      <c r="AM12" s="116">
        <f>SUM(AN12,AS12,AW12,AX12,BD12)</f>
        <v>1572116</v>
      </c>
      <c r="AN12" s="116">
        <f>SUM(AO12:AR12)</f>
        <v>162738</v>
      </c>
      <c r="AO12" s="116">
        <v>123371</v>
      </c>
      <c r="AP12" s="116">
        <v>29691</v>
      </c>
      <c r="AQ12" s="116">
        <v>9676</v>
      </c>
      <c r="AR12" s="116">
        <v>0</v>
      </c>
      <c r="AS12" s="116">
        <f>SUM(AT12:AV12)</f>
        <v>883568</v>
      </c>
      <c r="AT12" s="116">
        <v>13459</v>
      </c>
      <c r="AU12" s="116">
        <v>842837</v>
      </c>
      <c r="AV12" s="116">
        <v>27272</v>
      </c>
      <c r="AW12" s="116">
        <v>10575</v>
      </c>
      <c r="AX12" s="116">
        <f>SUM(AY12:BB12)</f>
        <v>515235</v>
      </c>
      <c r="AY12" s="116">
        <v>220762</v>
      </c>
      <c r="AZ12" s="116">
        <v>271808</v>
      </c>
      <c r="BA12" s="116">
        <v>22546</v>
      </c>
      <c r="BB12" s="116">
        <v>119</v>
      </c>
      <c r="BC12" s="116">
        <v>0</v>
      </c>
      <c r="BD12" s="116">
        <v>0</v>
      </c>
      <c r="BE12" s="116">
        <v>46873</v>
      </c>
      <c r="BF12" s="116">
        <f>SUM(AE12,+AM12,+BE12)</f>
        <v>1678233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6">
        <v>0</v>
      </c>
      <c r="BO12" s="116">
        <f>SUM(BP12,BU12,BY12,BZ12,CF12)</f>
        <v>105864</v>
      </c>
      <c r="BP12" s="116">
        <f>SUM(BQ12:BT12)</f>
        <v>3207</v>
      </c>
      <c r="BQ12" s="116">
        <v>3207</v>
      </c>
      <c r="BR12" s="116">
        <v>0</v>
      </c>
      <c r="BS12" s="116">
        <v>0</v>
      </c>
      <c r="BT12" s="116">
        <v>0</v>
      </c>
      <c r="BU12" s="116">
        <f>SUM(BV12:BX12)</f>
        <v>81207</v>
      </c>
      <c r="BV12" s="116">
        <v>3727</v>
      </c>
      <c r="BW12" s="116">
        <v>77480</v>
      </c>
      <c r="BX12" s="116">
        <v>0</v>
      </c>
      <c r="BY12" s="116">
        <v>0</v>
      </c>
      <c r="BZ12" s="116">
        <f>SUM(CA12:CD12)</f>
        <v>21450</v>
      </c>
      <c r="CA12" s="116">
        <v>0</v>
      </c>
      <c r="CB12" s="116">
        <v>21450</v>
      </c>
      <c r="CC12" s="116">
        <v>0</v>
      </c>
      <c r="CD12" s="116">
        <v>0</v>
      </c>
      <c r="CE12" s="116">
        <v>0</v>
      </c>
      <c r="CF12" s="116">
        <v>0</v>
      </c>
      <c r="CG12" s="116">
        <v>0</v>
      </c>
      <c r="CH12" s="116">
        <f>SUM(BG12,+BO12,+CG12)</f>
        <v>105864</v>
      </c>
      <c r="CI12" s="116">
        <f>SUM(AE12,+BG12)</f>
        <v>59244</v>
      </c>
      <c r="CJ12" s="116">
        <f>SUM(AF12,+BH12)</f>
        <v>59244</v>
      </c>
      <c r="CK12" s="116">
        <f>SUM(AG12,+BI12)</f>
        <v>0</v>
      </c>
      <c r="CL12" s="116">
        <f>SUM(AH12,+BJ12)</f>
        <v>59244</v>
      </c>
      <c r="CM12" s="116">
        <f>SUM(AI12,+BK12)</f>
        <v>0</v>
      </c>
      <c r="CN12" s="116">
        <f>SUM(AJ12,+BL12)</f>
        <v>0</v>
      </c>
      <c r="CO12" s="116">
        <f>SUM(AK12,+BM12)</f>
        <v>0</v>
      </c>
      <c r="CP12" s="116">
        <f>SUM(AL12,+BN12)</f>
        <v>0</v>
      </c>
      <c r="CQ12" s="116">
        <f>SUM(AM12,+BO12)</f>
        <v>1677980</v>
      </c>
      <c r="CR12" s="116">
        <f>SUM(AN12,+BP12)</f>
        <v>165945</v>
      </c>
      <c r="CS12" s="116">
        <f>SUM(AO12,+BQ12)</f>
        <v>126578</v>
      </c>
      <c r="CT12" s="116">
        <f>SUM(AP12,+BR12)</f>
        <v>29691</v>
      </c>
      <c r="CU12" s="116">
        <f>SUM(AQ12,+BS12)</f>
        <v>9676</v>
      </c>
      <c r="CV12" s="116">
        <f>SUM(AR12,+BT12)</f>
        <v>0</v>
      </c>
      <c r="CW12" s="116">
        <f>SUM(AS12,+BU12)</f>
        <v>964775</v>
      </c>
      <c r="CX12" s="116">
        <f>SUM(AT12,+BV12)</f>
        <v>17186</v>
      </c>
      <c r="CY12" s="116">
        <f>SUM(AU12,+BW12)</f>
        <v>920317</v>
      </c>
      <c r="CZ12" s="116">
        <f>SUM(AV12,+BX12)</f>
        <v>27272</v>
      </c>
      <c r="DA12" s="116">
        <f>SUM(AW12,+BY12)</f>
        <v>10575</v>
      </c>
      <c r="DB12" s="116">
        <f>SUM(AX12,+BZ12)</f>
        <v>536685</v>
      </c>
      <c r="DC12" s="116">
        <f>SUM(AY12,+CA12)</f>
        <v>220762</v>
      </c>
      <c r="DD12" s="116">
        <f>SUM(AZ12,+CB12)</f>
        <v>293258</v>
      </c>
      <c r="DE12" s="116">
        <f>SUM(BA12,+CC12)</f>
        <v>22546</v>
      </c>
      <c r="DF12" s="116">
        <f>SUM(BB12,+CD12)</f>
        <v>119</v>
      </c>
      <c r="DG12" s="116">
        <f>SUM(BC12,+CE12)</f>
        <v>0</v>
      </c>
      <c r="DH12" s="116">
        <f>SUM(BD12,+CF12)</f>
        <v>0</v>
      </c>
      <c r="DI12" s="116">
        <f>SUM(BE12,+CG12)</f>
        <v>46873</v>
      </c>
      <c r="DJ12" s="116">
        <f>SUM(BF12,+CH12)</f>
        <v>1784097</v>
      </c>
    </row>
    <row r="13" spans="1:114" ht="13.5" customHeight="1" x14ac:dyDescent="0.15">
      <c r="A13" s="114" t="s">
        <v>49</v>
      </c>
      <c r="B13" s="115" t="s">
        <v>336</v>
      </c>
      <c r="C13" s="114" t="s">
        <v>337</v>
      </c>
      <c r="D13" s="116">
        <f>SUM(E13,+L13)</f>
        <v>533373</v>
      </c>
      <c r="E13" s="116">
        <f>SUM(F13:I13,K13)</f>
        <v>76126</v>
      </c>
      <c r="F13" s="116">
        <v>0</v>
      </c>
      <c r="G13" s="116">
        <v>0</v>
      </c>
      <c r="H13" s="116">
        <v>4300</v>
      </c>
      <c r="I13" s="116">
        <v>43280</v>
      </c>
      <c r="J13" s="117" t="s">
        <v>369</v>
      </c>
      <c r="K13" s="116">
        <v>28546</v>
      </c>
      <c r="L13" s="116">
        <v>457247</v>
      </c>
      <c r="M13" s="116">
        <f>SUM(N13,+U13)</f>
        <v>85336</v>
      </c>
      <c r="N13" s="116">
        <f>SUM(O13:R13,T13)</f>
        <v>39</v>
      </c>
      <c r="O13" s="116">
        <v>0</v>
      </c>
      <c r="P13" s="116">
        <v>0</v>
      </c>
      <c r="Q13" s="116">
        <v>39</v>
      </c>
      <c r="R13" s="116">
        <v>0</v>
      </c>
      <c r="S13" s="117" t="s">
        <v>369</v>
      </c>
      <c r="T13" s="116">
        <v>0</v>
      </c>
      <c r="U13" s="116">
        <v>85297</v>
      </c>
      <c r="V13" s="116">
        <f>+SUM(D13,M13)</f>
        <v>618709</v>
      </c>
      <c r="W13" s="116">
        <f>+SUM(E13,N13)</f>
        <v>76165</v>
      </c>
      <c r="X13" s="116">
        <f>+SUM(F13,O13)</f>
        <v>0</v>
      </c>
      <c r="Y13" s="116">
        <f>+SUM(G13,P13)</f>
        <v>0</v>
      </c>
      <c r="Z13" s="116">
        <f>+SUM(H13,Q13)</f>
        <v>4339</v>
      </c>
      <c r="AA13" s="116">
        <f>+SUM(I13,R13)</f>
        <v>43280</v>
      </c>
      <c r="AB13" s="117" t="str">
        <f>IF(+SUM(J13,S13)=0,"-",+SUM(J13,S13))</f>
        <v>-</v>
      </c>
      <c r="AC13" s="116">
        <f>+SUM(K13,T13)</f>
        <v>28546</v>
      </c>
      <c r="AD13" s="116">
        <f>+SUM(L13,U13)</f>
        <v>542544</v>
      </c>
      <c r="AE13" s="116">
        <f>SUM(AF13,+AK13)</f>
        <v>23312</v>
      </c>
      <c r="AF13" s="116">
        <f>SUM(AG13:AJ13)</f>
        <v>23312</v>
      </c>
      <c r="AG13" s="116">
        <v>0</v>
      </c>
      <c r="AH13" s="116">
        <v>20573</v>
      </c>
      <c r="AI13" s="116">
        <v>2739</v>
      </c>
      <c r="AJ13" s="116">
        <v>0</v>
      </c>
      <c r="AK13" s="116">
        <v>0</v>
      </c>
      <c r="AL13" s="116">
        <v>0</v>
      </c>
      <c r="AM13" s="116">
        <f>SUM(AN13,AS13,AW13,AX13,BD13)</f>
        <v>510061</v>
      </c>
      <c r="AN13" s="116">
        <f>SUM(AO13:AR13)</f>
        <v>86651</v>
      </c>
      <c r="AO13" s="116">
        <v>56389</v>
      </c>
      <c r="AP13" s="116">
        <v>7772</v>
      </c>
      <c r="AQ13" s="116">
        <v>22490</v>
      </c>
      <c r="AR13" s="116">
        <v>0</v>
      </c>
      <c r="AS13" s="116">
        <f>SUM(AT13:AV13)</f>
        <v>330725</v>
      </c>
      <c r="AT13" s="116">
        <v>205262</v>
      </c>
      <c r="AU13" s="116">
        <v>105731</v>
      </c>
      <c r="AV13" s="116">
        <v>19732</v>
      </c>
      <c r="AW13" s="116">
        <v>4510</v>
      </c>
      <c r="AX13" s="116">
        <f>SUM(AY13:BB13)</f>
        <v>88175</v>
      </c>
      <c r="AY13" s="116">
        <v>0</v>
      </c>
      <c r="AZ13" s="116">
        <v>62991</v>
      </c>
      <c r="BA13" s="116">
        <v>0</v>
      </c>
      <c r="BB13" s="116">
        <v>25184</v>
      </c>
      <c r="BC13" s="116">
        <v>0</v>
      </c>
      <c r="BD13" s="116">
        <v>0</v>
      </c>
      <c r="BE13" s="116">
        <v>0</v>
      </c>
      <c r="BF13" s="116">
        <f>SUM(AE13,+AM13,+BE13)</f>
        <v>533373</v>
      </c>
      <c r="BG13" s="116">
        <f>SUM(BH13,+BM13)</f>
        <v>11385</v>
      </c>
      <c r="BH13" s="116">
        <f>SUM(BI13:BL13)</f>
        <v>11385</v>
      </c>
      <c r="BI13" s="116">
        <v>0</v>
      </c>
      <c r="BJ13" s="116">
        <v>11385</v>
      </c>
      <c r="BK13" s="116">
        <v>0</v>
      </c>
      <c r="BL13" s="116">
        <v>0</v>
      </c>
      <c r="BM13" s="116">
        <v>0</v>
      </c>
      <c r="BN13" s="116">
        <v>0</v>
      </c>
      <c r="BO13" s="116">
        <f>SUM(BP13,BU13,BY13,BZ13,CF13)</f>
        <v>73392</v>
      </c>
      <c r="BP13" s="116">
        <f>SUM(BQ13:BT13)</f>
        <v>20752</v>
      </c>
      <c r="BQ13" s="116">
        <v>6666</v>
      </c>
      <c r="BR13" s="116">
        <v>0</v>
      </c>
      <c r="BS13" s="116">
        <v>14086</v>
      </c>
      <c r="BT13" s="116">
        <v>0</v>
      </c>
      <c r="BU13" s="116">
        <f>SUM(BV13:BX13)</f>
        <v>0</v>
      </c>
      <c r="BV13" s="116">
        <v>0</v>
      </c>
      <c r="BW13" s="116">
        <v>0</v>
      </c>
      <c r="BX13" s="116">
        <v>0</v>
      </c>
      <c r="BY13" s="116">
        <v>0</v>
      </c>
      <c r="BZ13" s="116">
        <f>SUM(CA13:CD13)</f>
        <v>52640</v>
      </c>
      <c r="CA13" s="116">
        <v>0</v>
      </c>
      <c r="CB13" s="116">
        <v>52640</v>
      </c>
      <c r="CC13" s="116">
        <v>0</v>
      </c>
      <c r="CD13" s="116">
        <v>0</v>
      </c>
      <c r="CE13" s="116">
        <v>0</v>
      </c>
      <c r="CF13" s="116">
        <v>0</v>
      </c>
      <c r="CG13" s="116">
        <v>559</v>
      </c>
      <c r="CH13" s="116">
        <f>SUM(BG13,+BO13,+CG13)</f>
        <v>85336</v>
      </c>
      <c r="CI13" s="116">
        <f>SUM(AE13,+BG13)</f>
        <v>34697</v>
      </c>
      <c r="CJ13" s="116">
        <f>SUM(AF13,+BH13)</f>
        <v>34697</v>
      </c>
      <c r="CK13" s="116">
        <f>SUM(AG13,+BI13)</f>
        <v>0</v>
      </c>
      <c r="CL13" s="116">
        <f>SUM(AH13,+BJ13)</f>
        <v>31958</v>
      </c>
      <c r="CM13" s="116">
        <f>SUM(AI13,+BK13)</f>
        <v>2739</v>
      </c>
      <c r="CN13" s="116">
        <f>SUM(AJ13,+BL13)</f>
        <v>0</v>
      </c>
      <c r="CO13" s="116">
        <f>SUM(AK13,+BM13)</f>
        <v>0</v>
      </c>
      <c r="CP13" s="116">
        <f>SUM(AL13,+BN13)</f>
        <v>0</v>
      </c>
      <c r="CQ13" s="116">
        <f>SUM(AM13,+BO13)</f>
        <v>583453</v>
      </c>
      <c r="CR13" s="116">
        <f>SUM(AN13,+BP13)</f>
        <v>107403</v>
      </c>
      <c r="CS13" s="116">
        <f>SUM(AO13,+BQ13)</f>
        <v>63055</v>
      </c>
      <c r="CT13" s="116">
        <f>SUM(AP13,+BR13)</f>
        <v>7772</v>
      </c>
      <c r="CU13" s="116">
        <f>SUM(AQ13,+BS13)</f>
        <v>36576</v>
      </c>
      <c r="CV13" s="116">
        <f>SUM(AR13,+BT13)</f>
        <v>0</v>
      </c>
      <c r="CW13" s="116">
        <f>SUM(AS13,+BU13)</f>
        <v>330725</v>
      </c>
      <c r="CX13" s="116">
        <f>SUM(AT13,+BV13)</f>
        <v>205262</v>
      </c>
      <c r="CY13" s="116">
        <f>SUM(AU13,+BW13)</f>
        <v>105731</v>
      </c>
      <c r="CZ13" s="116">
        <f>SUM(AV13,+BX13)</f>
        <v>19732</v>
      </c>
      <c r="DA13" s="116">
        <f>SUM(AW13,+BY13)</f>
        <v>4510</v>
      </c>
      <c r="DB13" s="116">
        <f>SUM(AX13,+BZ13)</f>
        <v>140815</v>
      </c>
      <c r="DC13" s="116">
        <f>SUM(AY13,+CA13)</f>
        <v>0</v>
      </c>
      <c r="DD13" s="116">
        <f>SUM(AZ13,+CB13)</f>
        <v>115631</v>
      </c>
      <c r="DE13" s="116">
        <f>SUM(BA13,+CC13)</f>
        <v>0</v>
      </c>
      <c r="DF13" s="116">
        <f>SUM(BB13,+CD13)</f>
        <v>25184</v>
      </c>
      <c r="DG13" s="116">
        <f>SUM(BC13,+CE13)</f>
        <v>0</v>
      </c>
      <c r="DH13" s="116">
        <f>SUM(BD13,+CF13)</f>
        <v>0</v>
      </c>
      <c r="DI13" s="116">
        <f>SUM(BE13,+CG13)</f>
        <v>559</v>
      </c>
      <c r="DJ13" s="116">
        <f>SUM(BF13,+CH13)</f>
        <v>618709</v>
      </c>
    </row>
    <row r="14" spans="1:114" ht="13.5" customHeight="1" x14ac:dyDescent="0.15">
      <c r="A14" s="114" t="s">
        <v>49</v>
      </c>
      <c r="B14" s="115" t="s">
        <v>338</v>
      </c>
      <c r="C14" s="114" t="s">
        <v>339</v>
      </c>
      <c r="D14" s="116">
        <f>SUM(E14,+L14)</f>
        <v>919274</v>
      </c>
      <c r="E14" s="116">
        <f>SUM(F14:I14,K14)</f>
        <v>668012</v>
      </c>
      <c r="F14" s="116">
        <v>202030</v>
      </c>
      <c r="G14" s="116">
        <v>0</v>
      </c>
      <c r="H14" s="116">
        <v>443700</v>
      </c>
      <c r="I14" s="116">
        <v>17010</v>
      </c>
      <c r="J14" s="117" t="s">
        <v>369</v>
      </c>
      <c r="K14" s="116">
        <v>5272</v>
      </c>
      <c r="L14" s="116">
        <v>251262</v>
      </c>
      <c r="M14" s="116">
        <f>SUM(N14,+U14)</f>
        <v>80966</v>
      </c>
      <c r="N14" s="116">
        <f>SUM(O14:R14,T14)</f>
        <v>11977</v>
      </c>
      <c r="O14" s="116">
        <v>5133</v>
      </c>
      <c r="P14" s="116">
        <v>4309</v>
      </c>
      <c r="Q14" s="116">
        <v>0</v>
      </c>
      <c r="R14" s="116">
        <v>2535</v>
      </c>
      <c r="S14" s="117" t="s">
        <v>369</v>
      </c>
      <c r="T14" s="116">
        <v>0</v>
      </c>
      <c r="U14" s="116">
        <v>68989</v>
      </c>
      <c r="V14" s="116">
        <f>+SUM(D14,M14)</f>
        <v>1000240</v>
      </c>
      <c r="W14" s="116">
        <f>+SUM(E14,N14)</f>
        <v>679989</v>
      </c>
      <c r="X14" s="116">
        <f>+SUM(F14,O14)</f>
        <v>207163</v>
      </c>
      <c r="Y14" s="116">
        <f>+SUM(G14,P14)</f>
        <v>4309</v>
      </c>
      <c r="Z14" s="116">
        <f>+SUM(H14,Q14)</f>
        <v>443700</v>
      </c>
      <c r="AA14" s="116">
        <f>+SUM(I14,R14)</f>
        <v>19545</v>
      </c>
      <c r="AB14" s="117" t="str">
        <f>IF(+SUM(J14,S14)=0,"-",+SUM(J14,S14))</f>
        <v>-</v>
      </c>
      <c r="AC14" s="116">
        <f>+SUM(K14,T14)</f>
        <v>5272</v>
      </c>
      <c r="AD14" s="116">
        <f>+SUM(L14,U14)</f>
        <v>320251</v>
      </c>
      <c r="AE14" s="116">
        <f>SUM(AF14,+AK14)</f>
        <v>627681</v>
      </c>
      <c r="AF14" s="116">
        <f>SUM(AG14:AJ14)</f>
        <v>627275</v>
      </c>
      <c r="AG14" s="116">
        <v>604890</v>
      </c>
      <c r="AH14" s="116">
        <v>0</v>
      </c>
      <c r="AI14" s="116">
        <v>4341</v>
      </c>
      <c r="AJ14" s="116">
        <v>18044</v>
      </c>
      <c r="AK14" s="116">
        <v>406</v>
      </c>
      <c r="AL14" s="116">
        <v>0</v>
      </c>
      <c r="AM14" s="116">
        <f>SUM(AN14,AS14,AW14,AX14,BD14)</f>
        <v>272438</v>
      </c>
      <c r="AN14" s="116">
        <f>SUM(AO14:AR14)</f>
        <v>43197</v>
      </c>
      <c r="AO14" s="116">
        <v>43197</v>
      </c>
      <c r="AP14" s="116">
        <v>0</v>
      </c>
      <c r="AQ14" s="116">
        <v>0</v>
      </c>
      <c r="AR14" s="116">
        <v>0</v>
      </c>
      <c r="AS14" s="116">
        <f>SUM(AT14:AV14)</f>
        <v>13267</v>
      </c>
      <c r="AT14" s="116">
        <v>10584</v>
      </c>
      <c r="AU14" s="116">
        <v>0</v>
      </c>
      <c r="AV14" s="116">
        <v>2683</v>
      </c>
      <c r="AW14" s="116">
        <v>0</v>
      </c>
      <c r="AX14" s="116">
        <f>SUM(AY14:BB14)</f>
        <v>215974</v>
      </c>
      <c r="AY14" s="116">
        <v>107180</v>
      </c>
      <c r="AZ14" s="116">
        <v>15282</v>
      </c>
      <c r="BA14" s="116">
        <v>13309</v>
      </c>
      <c r="BB14" s="116">
        <v>80203</v>
      </c>
      <c r="BC14" s="116">
        <v>0</v>
      </c>
      <c r="BD14" s="116">
        <v>0</v>
      </c>
      <c r="BE14" s="116">
        <v>19155</v>
      </c>
      <c r="BF14" s="116">
        <f>SUM(AE14,+AM14,+BE14)</f>
        <v>919274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6">
        <v>0</v>
      </c>
      <c r="BO14" s="116">
        <f>SUM(BP14,BU14,BY14,BZ14,CF14)</f>
        <v>67151</v>
      </c>
      <c r="BP14" s="116">
        <f>SUM(BQ14:BT14)</f>
        <v>24808</v>
      </c>
      <c r="BQ14" s="116">
        <v>24808</v>
      </c>
      <c r="BR14" s="116">
        <v>0</v>
      </c>
      <c r="BS14" s="116">
        <v>0</v>
      </c>
      <c r="BT14" s="116">
        <v>0</v>
      </c>
      <c r="BU14" s="116">
        <f>SUM(BV14:BX14)</f>
        <v>35469</v>
      </c>
      <c r="BV14" s="116">
        <v>0</v>
      </c>
      <c r="BW14" s="116">
        <v>35469</v>
      </c>
      <c r="BX14" s="116">
        <v>0</v>
      </c>
      <c r="BY14" s="116">
        <v>0</v>
      </c>
      <c r="BZ14" s="116">
        <f>SUM(CA14:CD14)</f>
        <v>6874</v>
      </c>
      <c r="CA14" s="116">
        <v>3607</v>
      </c>
      <c r="CB14" s="116">
        <v>3267</v>
      </c>
      <c r="CC14" s="116">
        <v>0</v>
      </c>
      <c r="CD14" s="116">
        <v>0</v>
      </c>
      <c r="CE14" s="116">
        <v>0</v>
      </c>
      <c r="CF14" s="116">
        <v>0</v>
      </c>
      <c r="CG14" s="116">
        <v>13815</v>
      </c>
      <c r="CH14" s="116">
        <f>SUM(BG14,+BO14,+CG14)</f>
        <v>80966</v>
      </c>
      <c r="CI14" s="116">
        <f>SUM(AE14,+BG14)</f>
        <v>627681</v>
      </c>
      <c r="CJ14" s="116">
        <f>SUM(AF14,+BH14)</f>
        <v>627275</v>
      </c>
      <c r="CK14" s="116">
        <f>SUM(AG14,+BI14)</f>
        <v>604890</v>
      </c>
      <c r="CL14" s="116">
        <f>SUM(AH14,+BJ14)</f>
        <v>0</v>
      </c>
      <c r="CM14" s="116">
        <f>SUM(AI14,+BK14)</f>
        <v>4341</v>
      </c>
      <c r="CN14" s="116">
        <f>SUM(AJ14,+BL14)</f>
        <v>18044</v>
      </c>
      <c r="CO14" s="116">
        <f>SUM(AK14,+BM14)</f>
        <v>406</v>
      </c>
      <c r="CP14" s="116">
        <f>SUM(AL14,+BN14)</f>
        <v>0</v>
      </c>
      <c r="CQ14" s="116">
        <f>SUM(AM14,+BO14)</f>
        <v>339589</v>
      </c>
      <c r="CR14" s="116">
        <f>SUM(AN14,+BP14)</f>
        <v>68005</v>
      </c>
      <c r="CS14" s="116">
        <f>SUM(AO14,+BQ14)</f>
        <v>68005</v>
      </c>
      <c r="CT14" s="116">
        <f>SUM(AP14,+BR14)</f>
        <v>0</v>
      </c>
      <c r="CU14" s="116">
        <f>SUM(AQ14,+BS14)</f>
        <v>0</v>
      </c>
      <c r="CV14" s="116">
        <f>SUM(AR14,+BT14)</f>
        <v>0</v>
      </c>
      <c r="CW14" s="116">
        <f>SUM(AS14,+BU14)</f>
        <v>48736</v>
      </c>
      <c r="CX14" s="116">
        <f>SUM(AT14,+BV14)</f>
        <v>10584</v>
      </c>
      <c r="CY14" s="116">
        <f>SUM(AU14,+BW14)</f>
        <v>35469</v>
      </c>
      <c r="CZ14" s="116">
        <f>SUM(AV14,+BX14)</f>
        <v>2683</v>
      </c>
      <c r="DA14" s="116">
        <f>SUM(AW14,+BY14)</f>
        <v>0</v>
      </c>
      <c r="DB14" s="116">
        <f>SUM(AX14,+BZ14)</f>
        <v>222848</v>
      </c>
      <c r="DC14" s="116">
        <f>SUM(AY14,+CA14)</f>
        <v>110787</v>
      </c>
      <c r="DD14" s="116">
        <f>SUM(AZ14,+CB14)</f>
        <v>18549</v>
      </c>
      <c r="DE14" s="116">
        <f>SUM(BA14,+CC14)</f>
        <v>13309</v>
      </c>
      <c r="DF14" s="116">
        <f>SUM(BB14,+CD14)</f>
        <v>80203</v>
      </c>
      <c r="DG14" s="116">
        <f>SUM(BC14,+CE14)</f>
        <v>0</v>
      </c>
      <c r="DH14" s="116">
        <f>SUM(BD14,+CF14)</f>
        <v>0</v>
      </c>
      <c r="DI14" s="116">
        <f>SUM(BE14,+CG14)</f>
        <v>32970</v>
      </c>
      <c r="DJ14" s="116">
        <f>SUM(BF14,+CH14)</f>
        <v>1000240</v>
      </c>
    </row>
    <row r="15" spans="1:114" ht="13.5" customHeight="1" x14ac:dyDescent="0.15">
      <c r="A15" s="114" t="s">
        <v>49</v>
      </c>
      <c r="B15" s="115" t="s">
        <v>340</v>
      </c>
      <c r="C15" s="114" t="s">
        <v>341</v>
      </c>
      <c r="D15" s="116">
        <f>SUM(E15,+L15)</f>
        <v>375718</v>
      </c>
      <c r="E15" s="116">
        <f>SUM(F15:I15,K15)</f>
        <v>70923</v>
      </c>
      <c r="F15" s="116">
        <v>0</v>
      </c>
      <c r="G15" s="116">
        <v>0</v>
      </c>
      <c r="H15" s="116">
        <v>0</v>
      </c>
      <c r="I15" s="116">
        <v>44633</v>
      </c>
      <c r="J15" s="117" t="s">
        <v>369</v>
      </c>
      <c r="K15" s="116">
        <v>26290</v>
      </c>
      <c r="L15" s="116">
        <v>304795</v>
      </c>
      <c r="M15" s="116">
        <f>SUM(N15,+U15)</f>
        <v>59263</v>
      </c>
      <c r="N15" s="116">
        <f>SUM(O15:R15,T15)</f>
        <v>10000</v>
      </c>
      <c r="O15" s="116">
        <v>0</v>
      </c>
      <c r="P15" s="116">
        <v>0</v>
      </c>
      <c r="Q15" s="116">
        <v>0</v>
      </c>
      <c r="R15" s="116">
        <v>0</v>
      </c>
      <c r="S15" s="117" t="s">
        <v>369</v>
      </c>
      <c r="T15" s="116">
        <v>10000</v>
      </c>
      <c r="U15" s="116">
        <v>49263</v>
      </c>
      <c r="V15" s="116">
        <f>+SUM(D15,M15)</f>
        <v>434981</v>
      </c>
      <c r="W15" s="116">
        <f>+SUM(E15,N15)</f>
        <v>80923</v>
      </c>
      <c r="X15" s="116">
        <f>+SUM(F15,O15)</f>
        <v>0</v>
      </c>
      <c r="Y15" s="116">
        <f>+SUM(G15,P15)</f>
        <v>0</v>
      </c>
      <c r="Z15" s="116">
        <f>+SUM(H15,Q15)</f>
        <v>0</v>
      </c>
      <c r="AA15" s="116">
        <f>+SUM(I15,R15)</f>
        <v>44633</v>
      </c>
      <c r="AB15" s="117" t="str">
        <f>IF(+SUM(J15,S15)=0,"-",+SUM(J15,S15))</f>
        <v>-</v>
      </c>
      <c r="AC15" s="116">
        <f>+SUM(K15,T15)</f>
        <v>36290</v>
      </c>
      <c r="AD15" s="116">
        <f>+SUM(L15,U15)</f>
        <v>354058</v>
      </c>
      <c r="AE15" s="116">
        <f>SUM(AF15,+AK15)</f>
        <v>0</v>
      </c>
      <c r="AF15" s="116">
        <f>SUM(AG15:AJ15)</f>
        <v>0</v>
      </c>
      <c r="AG15" s="116"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f>SUM(AN15,AS15,AW15,AX15,BD15)</f>
        <v>253076</v>
      </c>
      <c r="AN15" s="116">
        <f>SUM(AO15:AR15)</f>
        <v>0</v>
      </c>
      <c r="AO15" s="116">
        <v>0</v>
      </c>
      <c r="AP15" s="116">
        <v>0</v>
      </c>
      <c r="AQ15" s="116">
        <v>0</v>
      </c>
      <c r="AR15" s="116">
        <v>0</v>
      </c>
      <c r="AS15" s="116">
        <f>SUM(AT15:AV15)</f>
        <v>35659</v>
      </c>
      <c r="AT15" s="116">
        <v>0</v>
      </c>
      <c r="AU15" s="116">
        <v>35659</v>
      </c>
      <c r="AV15" s="116">
        <v>0</v>
      </c>
      <c r="AW15" s="116">
        <v>8800</v>
      </c>
      <c r="AX15" s="116">
        <f>SUM(AY15:BB15)</f>
        <v>208617</v>
      </c>
      <c r="AY15" s="116">
        <v>131337</v>
      </c>
      <c r="AZ15" s="116">
        <v>74856</v>
      </c>
      <c r="BA15" s="116">
        <v>0</v>
      </c>
      <c r="BB15" s="116">
        <v>2424</v>
      </c>
      <c r="BC15" s="116">
        <v>0</v>
      </c>
      <c r="BD15" s="116">
        <v>0</v>
      </c>
      <c r="BE15" s="116">
        <v>122642</v>
      </c>
      <c r="BF15" s="116">
        <f>SUM(AE15,+AM15,+BE15)</f>
        <v>375718</v>
      </c>
      <c r="BG15" s="116">
        <f>SUM(BH15,+BM15)</f>
        <v>0</v>
      </c>
      <c r="BH15" s="116">
        <f>SUM(BI15:BL15)</f>
        <v>0</v>
      </c>
      <c r="BI15" s="116">
        <v>0</v>
      </c>
      <c r="BJ15" s="116">
        <v>0</v>
      </c>
      <c r="BK15" s="116">
        <v>0</v>
      </c>
      <c r="BL15" s="116">
        <v>0</v>
      </c>
      <c r="BM15" s="116">
        <v>0</v>
      </c>
      <c r="BN15" s="116">
        <v>0</v>
      </c>
      <c r="BO15" s="116">
        <f>SUM(BP15,BU15,BY15,BZ15,CF15)</f>
        <v>59263</v>
      </c>
      <c r="BP15" s="116">
        <f>SUM(BQ15:BT15)</f>
        <v>0</v>
      </c>
      <c r="BQ15" s="116">
        <v>0</v>
      </c>
      <c r="BR15" s="116">
        <v>0</v>
      </c>
      <c r="BS15" s="116">
        <v>0</v>
      </c>
      <c r="BT15" s="116">
        <v>0</v>
      </c>
      <c r="BU15" s="116">
        <f>SUM(BV15:BX15)</f>
        <v>35400</v>
      </c>
      <c r="BV15" s="116">
        <v>0</v>
      </c>
      <c r="BW15" s="116">
        <v>35400</v>
      </c>
      <c r="BX15" s="116">
        <v>0</v>
      </c>
      <c r="BY15" s="116">
        <v>0</v>
      </c>
      <c r="BZ15" s="116">
        <f>SUM(CA15:CD15)</f>
        <v>23863</v>
      </c>
      <c r="CA15" s="116">
        <v>0</v>
      </c>
      <c r="CB15" s="116">
        <v>23863</v>
      </c>
      <c r="CC15" s="116">
        <v>0</v>
      </c>
      <c r="CD15" s="116">
        <v>0</v>
      </c>
      <c r="CE15" s="116">
        <v>0</v>
      </c>
      <c r="CF15" s="116">
        <v>0</v>
      </c>
      <c r="CG15" s="116">
        <v>0</v>
      </c>
      <c r="CH15" s="116">
        <f>SUM(BG15,+BO15,+CG15)</f>
        <v>59263</v>
      </c>
      <c r="CI15" s="116">
        <f>SUM(AE15,+BG15)</f>
        <v>0</v>
      </c>
      <c r="CJ15" s="116">
        <f>SUM(AF15,+BH15)</f>
        <v>0</v>
      </c>
      <c r="CK15" s="116">
        <f>SUM(AG15,+BI15)</f>
        <v>0</v>
      </c>
      <c r="CL15" s="116">
        <f>SUM(AH15,+BJ15)</f>
        <v>0</v>
      </c>
      <c r="CM15" s="116">
        <f>SUM(AI15,+BK15)</f>
        <v>0</v>
      </c>
      <c r="CN15" s="116">
        <f>SUM(AJ15,+BL15)</f>
        <v>0</v>
      </c>
      <c r="CO15" s="116">
        <f>SUM(AK15,+BM15)</f>
        <v>0</v>
      </c>
      <c r="CP15" s="116">
        <f>SUM(AL15,+BN15)</f>
        <v>0</v>
      </c>
      <c r="CQ15" s="116">
        <f>SUM(AM15,+BO15)</f>
        <v>312339</v>
      </c>
      <c r="CR15" s="116">
        <f>SUM(AN15,+BP15)</f>
        <v>0</v>
      </c>
      <c r="CS15" s="116">
        <f>SUM(AO15,+BQ15)</f>
        <v>0</v>
      </c>
      <c r="CT15" s="116">
        <f>SUM(AP15,+BR15)</f>
        <v>0</v>
      </c>
      <c r="CU15" s="116">
        <f>SUM(AQ15,+BS15)</f>
        <v>0</v>
      </c>
      <c r="CV15" s="116">
        <f>SUM(AR15,+BT15)</f>
        <v>0</v>
      </c>
      <c r="CW15" s="116">
        <f>SUM(AS15,+BU15)</f>
        <v>71059</v>
      </c>
      <c r="CX15" s="116">
        <f>SUM(AT15,+BV15)</f>
        <v>0</v>
      </c>
      <c r="CY15" s="116">
        <f>SUM(AU15,+BW15)</f>
        <v>71059</v>
      </c>
      <c r="CZ15" s="116">
        <f>SUM(AV15,+BX15)</f>
        <v>0</v>
      </c>
      <c r="DA15" s="116">
        <f>SUM(AW15,+BY15)</f>
        <v>8800</v>
      </c>
      <c r="DB15" s="116">
        <f>SUM(AX15,+BZ15)</f>
        <v>232480</v>
      </c>
      <c r="DC15" s="116">
        <f>SUM(AY15,+CA15)</f>
        <v>131337</v>
      </c>
      <c r="DD15" s="116">
        <f>SUM(AZ15,+CB15)</f>
        <v>98719</v>
      </c>
      <c r="DE15" s="116">
        <f>SUM(BA15,+CC15)</f>
        <v>0</v>
      </c>
      <c r="DF15" s="116">
        <f>SUM(BB15,+CD15)</f>
        <v>2424</v>
      </c>
      <c r="DG15" s="116">
        <f>SUM(BC15,+CE15)</f>
        <v>0</v>
      </c>
      <c r="DH15" s="116">
        <f>SUM(BD15,+CF15)</f>
        <v>0</v>
      </c>
      <c r="DI15" s="116">
        <f>SUM(BE15,+CG15)</f>
        <v>122642</v>
      </c>
      <c r="DJ15" s="116">
        <f>SUM(BF15,+CH15)</f>
        <v>434981</v>
      </c>
    </row>
    <row r="16" spans="1:114" ht="13.5" customHeight="1" x14ac:dyDescent="0.15">
      <c r="A16" s="114" t="s">
        <v>49</v>
      </c>
      <c r="B16" s="115" t="s">
        <v>342</v>
      </c>
      <c r="C16" s="114" t="s">
        <v>343</v>
      </c>
      <c r="D16" s="116">
        <f>SUM(E16,+L16)</f>
        <v>641941</v>
      </c>
      <c r="E16" s="116">
        <f>SUM(F16:I16,K16)</f>
        <v>422663</v>
      </c>
      <c r="F16" s="116">
        <v>0</v>
      </c>
      <c r="G16" s="116">
        <v>500</v>
      </c>
      <c r="H16" s="116">
        <v>377700</v>
      </c>
      <c r="I16" s="116">
        <v>39869</v>
      </c>
      <c r="J16" s="117" t="s">
        <v>369</v>
      </c>
      <c r="K16" s="116">
        <v>4594</v>
      </c>
      <c r="L16" s="116">
        <v>219278</v>
      </c>
      <c r="M16" s="116">
        <f>SUM(N16,+U16)</f>
        <v>65055</v>
      </c>
      <c r="N16" s="116">
        <f>SUM(O16:R16,T16)</f>
        <v>22</v>
      </c>
      <c r="O16" s="116">
        <v>0</v>
      </c>
      <c r="P16" s="116">
        <v>0</v>
      </c>
      <c r="Q16" s="116">
        <v>0</v>
      </c>
      <c r="R16" s="116">
        <v>0</v>
      </c>
      <c r="S16" s="117" t="s">
        <v>369</v>
      </c>
      <c r="T16" s="116">
        <v>22</v>
      </c>
      <c r="U16" s="116">
        <v>65033</v>
      </c>
      <c r="V16" s="116">
        <f>+SUM(D16,M16)</f>
        <v>706996</v>
      </c>
      <c r="W16" s="116">
        <f>+SUM(E16,N16)</f>
        <v>422685</v>
      </c>
      <c r="X16" s="116">
        <f>+SUM(F16,O16)</f>
        <v>0</v>
      </c>
      <c r="Y16" s="116">
        <f>+SUM(G16,P16)</f>
        <v>500</v>
      </c>
      <c r="Z16" s="116">
        <f>+SUM(H16,Q16)</f>
        <v>377700</v>
      </c>
      <c r="AA16" s="116">
        <f>+SUM(I16,R16)</f>
        <v>39869</v>
      </c>
      <c r="AB16" s="117" t="str">
        <f>IF(+SUM(J16,S16)=0,"-",+SUM(J16,S16))</f>
        <v>-</v>
      </c>
      <c r="AC16" s="116">
        <f>+SUM(K16,T16)</f>
        <v>4616</v>
      </c>
      <c r="AD16" s="116">
        <f>+SUM(L16,U16)</f>
        <v>284311</v>
      </c>
      <c r="AE16" s="116">
        <f>SUM(AF16,+AK16)</f>
        <v>0</v>
      </c>
      <c r="AF16" s="116">
        <f>SUM(AG16:AJ16)</f>
        <v>0</v>
      </c>
      <c r="AG16" s="116"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361980</v>
      </c>
      <c r="AM16" s="116">
        <f>SUM(AN16,AS16,AW16,AX16,BD16)</f>
        <v>268688</v>
      </c>
      <c r="AN16" s="116">
        <f>SUM(AO16:AR16)</f>
        <v>22669</v>
      </c>
      <c r="AO16" s="116">
        <v>22669</v>
      </c>
      <c r="AP16" s="116">
        <v>0</v>
      </c>
      <c r="AQ16" s="116">
        <v>0</v>
      </c>
      <c r="AR16" s="116">
        <v>0</v>
      </c>
      <c r="AS16" s="116">
        <f>SUM(AT16:AV16)</f>
        <v>66977</v>
      </c>
      <c r="AT16" s="116">
        <v>0</v>
      </c>
      <c r="AU16" s="116">
        <v>66479</v>
      </c>
      <c r="AV16" s="116">
        <v>498</v>
      </c>
      <c r="AW16" s="116">
        <v>0</v>
      </c>
      <c r="AX16" s="116">
        <f>SUM(AY16:BB16)</f>
        <v>179042</v>
      </c>
      <c r="AY16" s="116">
        <v>56867</v>
      </c>
      <c r="AZ16" s="116">
        <v>74739</v>
      </c>
      <c r="BA16" s="116">
        <v>17265</v>
      </c>
      <c r="BB16" s="116">
        <v>30171</v>
      </c>
      <c r="BC16" s="116">
        <v>6841</v>
      </c>
      <c r="BD16" s="116">
        <v>0</v>
      </c>
      <c r="BE16" s="116">
        <v>4432</v>
      </c>
      <c r="BF16" s="116">
        <f>SUM(AE16,+AM16,+BE16)</f>
        <v>273120</v>
      </c>
      <c r="BG16" s="116">
        <f>SUM(BH16,+BM16)</f>
        <v>0</v>
      </c>
      <c r="BH16" s="116">
        <f>SUM(BI16:BL16)</f>
        <v>0</v>
      </c>
      <c r="BI16" s="116">
        <v>0</v>
      </c>
      <c r="BJ16" s="116">
        <v>0</v>
      </c>
      <c r="BK16" s="116">
        <v>0</v>
      </c>
      <c r="BL16" s="116">
        <v>0</v>
      </c>
      <c r="BM16" s="116">
        <v>0</v>
      </c>
      <c r="BN16" s="116">
        <v>0</v>
      </c>
      <c r="BO16" s="116">
        <f>SUM(BP16,BU16,BY16,BZ16,CF16)</f>
        <v>64249</v>
      </c>
      <c r="BP16" s="116">
        <f>SUM(BQ16:BT16)</f>
        <v>4462</v>
      </c>
      <c r="BQ16" s="116">
        <v>4462</v>
      </c>
      <c r="BR16" s="116">
        <v>0</v>
      </c>
      <c r="BS16" s="116">
        <v>0</v>
      </c>
      <c r="BT16" s="116">
        <v>0</v>
      </c>
      <c r="BU16" s="116">
        <f>SUM(BV16:BX16)</f>
        <v>4203</v>
      </c>
      <c r="BV16" s="116">
        <v>0</v>
      </c>
      <c r="BW16" s="116">
        <v>4203</v>
      </c>
      <c r="BX16" s="116">
        <v>0</v>
      </c>
      <c r="BY16" s="116">
        <v>0</v>
      </c>
      <c r="BZ16" s="116">
        <f>SUM(CA16:CD16)</f>
        <v>55584</v>
      </c>
      <c r="CA16" s="116">
        <v>0</v>
      </c>
      <c r="CB16" s="116">
        <v>55584</v>
      </c>
      <c r="CC16" s="116">
        <v>0</v>
      </c>
      <c r="CD16" s="116">
        <v>0</v>
      </c>
      <c r="CE16" s="116">
        <v>0</v>
      </c>
      <c r="CF16" s="116">
        <v>0</v>
      </c>
      <c r="CG16" s="116">
        <v>806</v>
      </c>
      <c r="CH16" s="116">
        <f>SUM(BG16,+BO16,+CG16)</f>
        <v>65055</v>
      </c>
      <c r="CI16" s="116">
        <f>SUM(AE16,+BG16)</f>
        <v>0</v>
      </c>
      <c r="CJ16" s="116">
        <f>SUM(AF16,+BH16)</f>
        <v>0</v>
      </c>
      <c r="CK16" s="116">
        <f>SUM(AG16,+BI16)</f>
        <v>0</v>
      </c>
      <c r="CL16" s="116">
        <f>SUM(AH16,+BJ16)</f>
        <v>0</v>
      </c>
      <c r="CM16" s="116">
        <f>SUM(AI16,+BK16)</f>
        <v>0</v>
      </c>
      <c r="CN16" s="116">
        <f>SUM(AJ16,+BL16)</f>
        <v>0</v>
      </c>
      <c r="CO16" s="116">
        <f>SUM(AK16,+BM16)</f>
        <v>0</v>
      </c>
      <c r="CP16" s="116">
        <f>SUM(AL16,+BN16)</f>
        <v>361980</v>
      </c>
      <c r="CQ16" s="116">
        <f>SUM(AM16,+BO16)</f>
        <v>332937</v>
      </c>
      <c r="CR16" s="116">
        <f>SUM(AN16,+BP16)</f>
        <v>27131</v>
      </c>
      <c r="CS16" s="116">
        <f>SUM(AO16,+BQ16)</f>
        <v>27131</v>
      </c>
      <c r="CT16" s="116">
        <f>SUM(AP16,+BR16)</f>
        <v>0</v>
      </c>
      <c r="CU16" s="116">
        <f>SUM(AQ16,+BS16)</f>
        <v>0</v>
      </c>
      <c r="CV16" s="116">
        <f>SUM(AR16,+BT16)</f>
        <v>0</v>
      </c>
      <c r="CW16" s="116">
        <f>SUM(AS16,+BU16)</f>
        <v>71180</v>
      </c>
      <c r="CX16" s="116">
        <f>SUM(AT16,+BV16)</f>
        <v>0</v>
      </c>
      <c r="CY16" s="116">
        <f>SUM(AU16,+BW16)</f>
        <v>70682</v>
      </c>
      <c r="CZ16" s="116">
        <f>SUM(AV16,+BX16)</f>
        <v>498</v>
      </c>
      <c r="DA16" s="116">
        <f>SUM(AW16,+BY16)</f>
        <v>0</v>
      </c>
      <c r="DB16" s="116">
        <f>SUM(AX16,+BZ16)</f>
        <v>234626</v>
      </c>
      <c r="DC16" s="116">
        <f>SUM(AY16,+CA16)</f>
        <v>56867</v>
      </c>
      <c r="DD16" s="116">
        <f>SUM(AZ16,+CB16)</f>
        <v>130323</v>
      </c>
      <c r="DE16" s="116">
        <f>SUM(BA16,+CC16)</f>
        <v>17265</v>
      </c>
      <c r="DF16" s="116">
        <f>SUM(BB16,+CD16)</f>
        <v>30171</v>
      </c>
      <c r="DG16" s="116">
        <f>SUM(BC16,+CE16)</f>
        <v>6841</v>
      </c>
      <c r="DH16" s="116">
        <f>SUM(BD16,+CF16)</f>
        <v>0</v>
      </c>
      <c r="DI16" s="116">
        <f>SUM(BE16,+CG16)</f>
        <v>5238</v>
      </c>
      <c r="DJ16" s="116">
        <f>SUM(BF16,+CH16)</f>
        <v>338175</v>
      </c>
    </row>
    <row r="17" spans="1:114" ht="13.5" customHeight="1" x14ac:dyDescent="0.15">
      <c r="A17" s="114" t="s">
        <v>49</v>
      </c>
      <c r="B17" s="115" t="s">
        <v>346</v>
      </c>
      <c r="C17" s="114" t="s">
        <v>347</v>
      </c>
      <c r="D17" s="116">
        <f>SUM(E17,+L17)</f>
        <v>290913</v>
      </c>
      <c r="E17" s="116">
        <f>SUM(F17:I17,K17)</f>
        <v>35520</v>
      </c>
      <c r="F17" s="116">
        <v>0</v>
      </c>
      <c r="G17" s="116">
        <v>193</v>
      </c>
      <c r="H17" s="116">
        <v>0</v>
      </c>
      <c r="I17" s="116">
        <v>0</v>
      </c>
      <c r="J17" s="117" t="s">
        <v>369</v>
      </c>
      <c r="K17" s="116">
        <v>35327</v>
      </c>
      <c r="L17" s="116">
        <v>255393</v>
      </c>
      <c r="M17" s="116">
        <f>SUM(N17,+U17)</f>
        <v>169073</v>
      </c>
      <c r="N17" s="116">
        <f>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7" t="s">
        <v>369</v>
      </c>
      <c r="T17" s="116">
        <v>0</v>
      </c>
      <c r="U17" s="116">
        <v>169073</v>
      </c>
      <c r="V17" s="116">
        <f>+SUM(D17,M17)</f>
        <v>459986</v>
      </c>
      <c r="W17" s="116">
        <f>+SUM(E17,N17)</f>
        <v>35520</v>
      </c>
      <c r="X17" s="116">
        <f>+SUM(F17,O17)</f>
        <v>0</v>
      </c>
      <c r="Y17" s="116">
        <f>+SUM(G17,P17)</f>
        <v>193</v>
      </c>
      <c r="Z17" s="116">
        <f>+SUM(H17,Q17)</f>
        <v>0</v>
      </c>
      <c r="AA17" s="116">
        <f>+SUM(I17,R17)</f>
        <v>0</v>
      </c>
      <c r="AB17" s="117" t="str">
        <f>IF(+SUM(J17,S17)=0,"-",+SUM(J17,S17))</f>
        <v>-</v>
      </c>
      <c r="AC17" s="116">
        <f>+SUM(K17,T17)</f>
        <v>35327</v>
      </c>
      <c r="AD17" s="116">
        <f>+SUM(L17,U17)</f>
        <v>424466</v>
      </c>
      <c r="AE17" s="116">
        <f>SUM(AF17,+AK17)</f>
        <v>0</v>
      </c>
      <c r="AF17" s="116">
        <f>SUM(AG17:AJ17)</f>
        <v>0</v>
      </c>
      <c r="AG17" s="116"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f>SUM(AN17,AS17,AW17,AX17,BD17)</f>
        <v>164075</v>
      </c>
      <c r="AN17" s="116">
        <f>SUM(AO17:AR17)</f>
        <v>0</v>
      </c>
      <c r="AO17" s="116">
        <v>0</v>
      </c>
      <c r="AP17" s="116">
        <v>0</v>
      </c>
      <c r="AQ17" s="116">
        <v>0</v>
      </c>
      <c r="AR17" s="116">
        <v>0</v>
      </c>
      <c r="AS17" s="116">
        <f>SUM(AT17:AV17)</f>
        <v>0</v>
      </c>
      <c r="AT17" s="116">
        <v>0</v>
      </c>
      <c r="AU17" s="116">
        <v>0</v>
      </c>
      <c r="AV17" s="116">
        <v>0</v>
      </c>
      <c r="AW17" s="116">
        <v>0</v>
      </c>
      <c r="AX17" s="116">
        <f>SUM(AY17:BB17)</f>
        <v>164075</v>
      </c>
      <c r="AY17" s="116">
        <v>151885</v>
      </c>
      <c r="AZ17" s="116">
        <v>11794</v>
      </c>
      <c r="BA17" s="116">
        <v>396</v>
      </c>
      <c r="BB17" s="116">
        <v>0</v>
      </c>
      <c r="BC17" s="116">
        <v>126838</v>
      </c>
      <c r="BD17" s="116">
        <v>0</v>
      </c>
      <c r="BE17" s="116">
        <v>0</v>
      </c>
      <c r="BF17" s="116">
        <f>SUM(AE17,+AM17,+BE17)</f>
        <v>164075</v>
      </c>
      <c r="BG17" s="116">
        <f>SUM(BH17,+BM17)</f>
        <v>0</v>
      </c>
      <c r="BH17" s="116">
        <f>SUM(BI17:BL17)</f>
        <v>0</v>
      </c>
      <c r="BI17" s="116">
        <v>0</v>
      </c>
      <c r="BJ17" s="116">
        <v>0</v>
      </c>
      <c r="BK17" s="116">
        <v>0</v>
      </c>
      <c r="BL17" s="116">
        <v>0</v>
      </c>
      <c r="BM17" s="116">
        <v>0</v>
      </c>
      <c r="BN17" s="116">
        <v>0</v>
      </c>
      <c r="BO17" s="116">
        <f>SUM(BP17,BU17,BY17,BZ17,CF17)</f>
        <v>0</v>
      </c>
      <c r="BP17" s="116">
        <f>SUM(BQ17:BT17)</f>
        <v>0</v>
      </c>
      <c r="BQ17" s="116">
        <v>0</v>
      </c>
      <c r="BR17" s="116">
        <v>0</v>
      </c>
      <c r="BS17" s="116">
        <v>0</v>
      </c>
      <c r="BT17" s="116">
        <v>0</v>
      </c>
      <c r="BU17" s="116">
        <f>SUM(BV17:BX17)</f>
        <v>0</v>
      </c>
      <c r="BV17" s="116">
        <v>0</v>
      </c>
      <c r="BW17" s="116">
        <v>0</v>
      </c>
      <c r="BX17" s="116">
        <v>0</v>
      </c>
      <c r="BY17" s="116">
        <v>0</v>
      </c>
      <c r="BZ17" s="116">
        <f>SUM(CA17:CD17)</f>
        <v>0</v>
      </c>
      <c r="CA17" s="116">
        <v>0</v>
      </c>
      <c r="CB17" s="116">
        <v>0</v>
      </c>
      <c r="CC17" s="116">
        <v>0</v>
      </c>
      <c r="CD17" s="116">
        <v>0</v>
      </c>
      <c r="CE17" s="116">
        <v>169073</v>
      </c>
      <c r="CF17" s="116">
        <v>0</v>
      </c>
      <c r="CG17" s="116">
        <v>0</v>
      </c>
      <c r="CH17" s="116">
        <f>SUM(BG17,+BO17,+CG17)</f>
        <v>0</v>
      </c>
      <c r="CI17" s="116">
        <f>SUM(AE17,+BG17)</f>
        <v>0</v>
      </c>
      <c r="CJ17" s="116">
        <f>SUM(AF17,+BH17)</f>
        <v>0</v>
      </c>
      <c r="CK17" s="116">
        <f>SUM(AG17,+BI17)</f>
        <v>0</v>
      </c>
      <c r="CL17" s="116">
        <f>SUM(AH17,+BJ17)</f>
        <v>0</v>
      </c>
      <c r="CM17" s="116">
        <f>SUM(AI17,+BK17)</f>
        <v>0</v>
      </c>
      <c r="CN17" s="116">
        <f>SUM(AJ17,+BL17)</f>
        <v>0</v>
      </c>
      <c r="CO17" s="116">
        <f>SUM(AK17,+BM17)</f>
        <v>0</v>
      </c>
      <c r="CP17" s="116">
        <f>SUM(AL17,+BN17)</f>
        <v>0</v>
      </c>
      <c r="CQ17" s="116">
        <f>SUM(AM17,+BO17)</f>
        <v>164075</v>
      </c>
      <c r="CR17" s="116">
        <f>SUM(AN17,+BP17)</f>
        <v>0</v>
      </c>
      <c r="CS17" s="116">
        <f>SUM(AO17,+BQ17)</f>
        <v>0</v>
      </c>
      <c r="CT17" s="116">
        <f>SUM(AP17,+BR17)</f>
        <v>0</v>
      </c>
      <c r="CU17" s="116">
        <f>SUM(AQ17,+BS17)</f>
        <v>0</v>
      </c>
      <c r="CV17" s="116">
        <f>SUM(AR17,+BT17)</f>
        <v>0</v>
      </c>
      <c r="CW17" s="116">
        <f>SUM(AS17,+BU17)</f>
        <v>0</v>
      </c>
      <c r="CX17" s="116">
        <f>SUM(AT17,+BV17)</f>
        <v>0</v>
      </c>
      <c r="CY17" s="116">
        <f>SUM(AU17,+BW17)</f>
        <v>0</v>
      </c>
      <c r="CZ17" s="116">
        <f>SUM(AV17,+BX17)</f>
        <v>0</v>
      </c>
      <c r="DA17" s="116">
        <f>SUM(AW17,+BY17)</f>
        <v>0</v>
      </c>
      <c r="DB17" s="116">
        <f>SUM(AX17,+BZ17)</f>
        <v>164075</v>
      </c>
      <c r="DC17" s="116">
        <f>SUM(AY17,+CA17)</f>
        <v>151885</v>
      </c>
      <c r="DD17" s="116">
        <f>SUM(AZ17,+CB17)</f>
        <v>11794</v>
      </c>
      <c r="DE17" s="116">
        <f>SUM(BA17,+CC17)</f>
        <v>396</v>
      </c>
      <c r="DF17" s="116">
        <f>SUM(BB17,+CD17)</f>
        <v>0</v>
      </c>
      <c r="DG17" s="116">
        <f>SUM(BC17,+CE17)</f>
        <v>295911</v>
      </c>
      <c r="DH17" s="116">
        <f>SUM(BD17,+CF17)</f>
        <v>0</v>
      </c>
      <c r="DI17" s="116">
        <f>SUM(BE17,+CG17)</f>
        <v>0</v>
      </c>
      <c r="DJ17" s="116">
        <f>SUM(BF17,+CH17)</f>
        <v>164075</v>
      </c>
    </row>
    <row r="18" spans="1:114" ht="13.5" customHeight="1" x14ac:dyDescent="0.15">
      <c r="A18" s="114" t="s">
        <v>49</v>
      </c>
      <c r="B18" s="115" t="s">
        <v>351</v>
      </c>
      <c r="C18" s="114" t="s">
        <v>352</v>
      </c>
      <c r="D18" s="116">
        <f>SUM(E18,+L18)</f>
        <v>2516073</v>
      </c>
      <c r="E18" s="116">
        <f>SUM(F18:I18,K18)</f>
        <v>202888</v>
      </c>
      <c r="F18" s="116">
        <v>0</v>
      </c>
      <c r="G18" s="116">
        <v>0</v>
      </c>
      <c r="H18" s="116">
        <v>0</v>
      </c>
      <c r="I18" s="116">
        <v>191044</v>
      </c>
      <c r="J18" s="117" t="s">
        <v>369</v>
      </c>
      <c r="K18" s="116">
        <v>11844</v>
      </c>
      <c r="L18" s="116">
        <v>2313185</v>
      </c>
      <c r="M18" s="116">
        <f>SUM(N18,+U18)</f>
        <v>271508</v>
      </c>
      <c r="N18" s="116">
        <f>SUM(O18:R18,T18)</f>
        <v>99907</v>
      </c>
      <c r="O18" s="116">
        <v>0</v>
      </c>
      <c r="P18" s="116">
        <v>0</v>
      </c>
      <c r="Q18" s="116">
        <v>0</v>
      </c>
      <c r="R18" s="116">
        <v>98734</v>
      </c>
      <c r="S18" s="117" t="s">
        <v>369</v>
      </c>
      <c r="T18" s="116">
        <v>1173</v>
      </c>
      <c r="U18" s="116">
        <v>171601</v>
      </c>
      <c r="V18" s="116">
        <f>+SUM(D18,M18)</f>
        <v>2787581</v>
      </c>
      <c r="W18" s="116">
        <f>+SUM(E18,N18)</f>
        <v>302795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289778</v>
      </c>
      <c r="AB18" s="117" t="str">
        <f>IF(+SUM(J18,S18)=0,"-",+SUM(J18,S18))</f>
        <v>-</v>
      </c>
      <c r="AC18" s="116">
        <f>+SUM(K18,T18)</f>
        <v>13017</v>
      </c>
      <c r="AD18" s="116">
        <f>+SUM(L18,U18)</f>
        <v>2484786</v>
      </c>
      <c r="AE18" s="116">
        <f>SUM(AF18,+AK18)</f>
        <v>0</v>
      </c>
      <c r="AF18" s="116">
        <f>SUM(AG18:AJ18)</f>
        <v>0</v>
      </c>
      <c r="AG18" s="116"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863877</v>
      </c>
      <c r="AM18" s="116">
        <f>SUM(AN18,AS18,AW18,AX18,BD18)</f>
        <v>748286</v>
      </c>
      <c r="AN18" s="116">
        <f>SUM(AO18:AR18)</f>
        <v>100671</v>
      </c>
      <c r="AO18" s="116">
        <v>100671</v>
      </c>
      <c r="AP18" s="116">
        <v>0</v>
      </c>
      <c r="AQ18" s="116">
        <v>0</v>
      </c>
      <c r="AR18" s="116">
        <v>0</v>
      </c>
      <c r="AS18" s="116">
        <f>SUM(AT18:AV18)</f>
        <v>236412</v>
      </c>
      <c r="AT18" s="116">
        <v>1990</v>
      </c>
      <c r="AU18" s="116">
        <v>228737</v>
      </c>
      <c r="AV18" s="116">
        <v>5685</v>
      </c>
      <c r="AW18" s="116">
        <v>0</v>
      </c>
      <c r="AX18" s="116">
        <f>SUM(AY18:BB18)</f>
        <v>411203</v>
      </c>
      <c r="AY18" s="116">
        <v>179271</v>
      </c>
      <c r="AZ18" s="116">
        <v>216710</v>
      </c>
      <c r="BA18" s="116">
        <v>0</v>
      </c>
      <c r="BB18" s="116">
        <v>15222</v>
      </c>
      <c r="BC18" s="116">
        <v>16326</v>
      </c>
      <c r="BD18" s="116">
        <v>0</v>
      </c>
      <c r="BE18" s="116">
        <v>887584</v>
      </c>
      <c r="BF18" s="116">
        <f>SUM(AE18,+AM18,+BE18)</f>
        <v>1635870</v>
      </c>
      <c r="BG18" s="116">
        <f>SUM(BH18,+BM18)</f>
        <v>0</v>
      </c>
      <c r="BH18" s="116">
        <f>SUM(BI18:BL18)</f>
        <v>0</v>
      </c>
      <c r="BI18" s="116">
        <v>0</v>
      </c>
      <c r="BJ18" s="116">
        <v>0</v>
      </c>
      <c r="BK18" s="116">
        <v>0</v>
      </c>
      <c r="BL18" s="116">
        <v>0</v>
      </c>
      <c r="BM18" s="116">
        <v>0</v>
      </c>
      <c r="BN18" s="116">
        <v>0</v>
      </c>
      <c r="BO18" s="116">
        <f>SUM(BP18,BU18,BY18,BZ18,CF18)</f>
        <v>267042</v>
      </c>
      <c r="BP18" s="116">
        <f>SUM(BQ18:BT18)</f>
        <v>72525</v>
      </c>
      <c r="BQ18" s="116">
        <v>72525</v>
      </c>
      <c r="BR18" s="116">
        <v>0</v>
      </c>
      <c r="BS18" s="116">
        <v>0</v>
      </c>
      <c r="BT18" s="116">
        <v>0</v>
      </c>
      <c r="BU18" s="116">
        <f>SUM(BV18:BX18)</f>
        <v>93355</v>
      </c>
      <c r="BV18" s="116">
        <v>0</v>
      </c>
      <c r="BW18" s="116">
        <v>93355</v>
      </c>
      <c r="BX18" s="116">
        <v>0</v>
      </c>
      <c r="BY18" s="116">
        <v>0</v>
      </c>
      <c r="BZ18" s="116">
        <f>SUM(CA18:CD18)</f>
        <v>101162</v>
      </c>
      <c r="CA18" s="116">
        <v>93355</v>
      </c>
      <c r="CB18" s="116">
        <v>7478</v>
      </c>
      <c r="CC18" s="116">
        <v>0</v>
      </c>
      <c r="CD18" s="116">
        <v>329</v>
      </c>
      <c r="CE18" s="116">
        <v>0</v>
      </c>
      <c r="CF18" s="116">
        <v>0</v>
      </c>
      <c r="CG18" s="116">
        <v>4466</v>
      </c>
      <c r="CH18" s="116">
        <f>SUM(BG18,+BO18,+CG18)</f>
        <v>271508</v>
      </c>
      <c r="CI18" s="116">
        <f>SUM(AE18,+BG18)</f>
        <v>0</v>
      </c>
      <c r="CJ18" s="116">
        <f>SUM(AF18,+BH18)</f>
        <v>0</v>
      </c>
      <c r="CK18" s="116">
        <f>SUM(AG18,+BI18)</f>
        <v>0</v>
      </c>
      <c r="CL18" s="116">
        <f>SUM(AH18,+BJ18)</f>
        <v>0</v>
      </c>
      <c r="CM18" s="116">
        <f>SUM(AI18,+BK18)</f>
        <v>0</v>
      </c>
      <c r="CN18" s="116">
        <f>SUM(AJ18,+BL18)</f>
        <v>0</v>
      </c>
      <c r="CO18" s="116">
        <f>SUM(AK18,+BM18)</f>
        <v>0</v>
      </c>
      <c r="CP18" s="116">
        <f>SUM(AL18,+BN18)</f>
        <v>863877</v>
      </c>
      <c r="CQ18" s="116">
        <f>SUM(AM18,+BO18)</f>
        <v>1015328</v>
      </c>
      <c r="CR18" s="116">
        <f>SUM(AN18,+BP18)</f>
        <v>173196</v>
      </c>
      <c r="CS18" s="116">
        <f>SUM(AO18,+BQ18)</f>
        <v>173196</v>
      </c>
      <c r="CT18" s="116">
        <f>SUM(AP18,+BR18)</f>
        <v>0</v>
      </c>
      <c r="CU18" s="116">
        <f>SUM(AQ18,+BS18)</f>
        <v>0</v>
      </c>
      <c r="CV18" s="116">
        <f>SUM(AR18,+BT18)</f>
        <v>0</v>
      </c>
      <c r="CW18" s="116">
        <f>SUM(AS18,+BU18)</f>
        <v>329767</v>
      </c>
      <c r="CX18" s="116">
        <f>SUM(AT18,+BV18)</f>
        <v>1990</v>
      </c>
      <c r="CY18" s="116">
        <f>SUM(AU18,+BW18)</f>
        <v>322092</v>
      </c>
      <c r="CZ18" s="116">
        <f>SUM(AV18,+BX18)</f>
        <v>5685</v>
      </c>
      <c r="DA18" s="116">
        <f>SUM(AW18,+BY18)</f>
        <v>0</v>
      </c>
      <c r="DB18" s="116">
        <f>SUM(AX18,+BZ18)</f>
        <v>512365</v>
      </c>
      <c r="DC18" s="116">
        <f>SUM(AY18,+CA18)</f>
        <v>272626</v>
      </c>
      <c r="DD18" s="116">
        <f>SUM(AZ18,+CB18)</f>
        <v>224188</v>
      </c>
      <c r="DE18" s="116">
        <f>SUM(BA18,+CC18)</f>
        <v>0</v>
      </c>
      <c r="DF18" s="116">
        <f>SUM(BB18,+CD18)</f>
        <v>15551</v>
      </c>
      <c r="DG18" s="116">
        <f>SUM(BC18,+CE18)</f>
        <v>16326</v>
      </c>
      <c r="DH18" s="116">
        <f>SUM(BD18,+CF18)</f>
        <v>0</v>
      </c>
      <c r="DI18" s="116">
        <f>SUM(BE18,+CG18)</f>
        <v>892050</v>
      </c>
      <c r="DJ18" s="116">
        <f>SUM(BF18,+CH18)</f>
        <v>1907378</v>
      </c>
    </row>
    <row r="19" spans="1:114" ht="13.5" customHeight="1" x14ac:dyDescent="0.15">
      <c r="A19" s="114" t="s">
        <v>49</v>
      </c>
      <c r="B19" s="115" t="s">
        <v>353</v>
      </c>
      <c r="C19" s="114" t="s">
        <v>354</v>
      </c>
      <c r="D19" s="116">
        <f>SUM(E19,+L19)</f>
        <v>785478</v>
      </c>
      <c r="E19" s="116">
        <f>SUM(F19:I19,K19)</f>
        <v>172924</v>
      </c>
      <c r="F19" s="116">
        <v>0</v>
      </c>
      <c r="G19" s="116">
        <v>0</v>
      </c>
      <c r="H19" s="116">
        <v>0</v>
      </c>
      <c r="I19" s="116">
        <v>56774</v>
      </c>
      <c r="J19" s="117" t="s">
        <v>369</v>
      </c>
      <c r="K19" s="116">
        <v>116150</v>
      </c>
      <c r="L19" s="116">
        <v>612554</v>
      </c>
      <c r="M19" s="116">
        <f>SUM(N19,+U19)</f>
        <v>343683</v>
      </c>
      <c r="N19" s="116">
        <f>SUM(O19:R19,T19)</f>
        <v>38688</v>
      </c>
      <c r="O19" s="116">
        <v>0</v>
      </c>
      <c r="P19" s="116">
        <v>0</v>
      </c>
      <c r="Q19" s="116">
        <v>0</v>
      </c>
      <c r="R19" s="116">
        <v>13</v>
      </c>
      <c r="S19" s="117" t="s">
        <v>369</v>
      </c>
      <c r="T19" s="116">
        <v>38675</v>
      </c>
      <c r="U19" s="116">
        <v>304995</v>
      </c>
      <c r="V19" s="116">
        <f>+SUM(D19,M19)</f>
        <v>1129161</v>
      </c>
      <c r="W19" s="116">
        <f>+SUM(E19,N19)</f>
        <v>211612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56787</v>
      </c>
      <c r="AB19" s="117" t="str">
        <f>IF(+SUM(J19,S19)=0,"-",+SUM(J19,S19))</f>
        <v>-</v>
      </c>
      <c r="AC19" s="116">
        <f>+SUM(K19,T19)</f>
        <v>154825</v>
      </c>
      <c r="AD19" s="116">
        <f>+SUM(L19,U19)</f>
        <v>917549</v>
      </c>
      <c r="AE19" s="116">
        <f>SUM(AF19,+AK19)</f>
        <v>28930</v>
      </c>
      <c r="AF19" s="116">
        <f>SUM(AG19:AJ19)</f>
        <v>28930</v>
      </c>
      <c r="AG19" s="116">
        <v>0</v>
      </c>
      <c r="AH19" s="116">
        <v>28930</v>
      </c>
      <c r="AI19" s="116">
        <v>0</v>
      </c>
      <c r="AJ19" s="116">
        <v>0</v>
      </c>
      <c r="AK19" s="116">
        <v>0</v>
      </c>
      <c r="AL19" s="116">
        <v>0</v>
      </c>
      <c r="AM19" s="116">
        <f>SUM(AN19,AS19,AW19,AX19,BD19)</f>
        <v>756548</v>
      </c>
      <c r="AN19" s="116">
        <f>SUM(AO19:AR19)</f>
        <v>136625</v>
      </c>
      <c r="AO19" s="116">
        <v>24110</v>
      </c>
      <c r="AP19" s="116">
        <v>0</v>
      </c>
      <c r="AQ19" s="116">
        <v>112515</v>
      </c>
      <c r="AR19" s="116">
        <v>0</v>
      </c>
      <c r="AS19" s="116">
        <f>SUM(AT19:AV19)</f>
        <v>233850</v>
      </c>
      <c r="AT19" s="116">
        <v>293</v>
      </c>
      <c r="AU19" s="116">
        <v>233557</v>
      </c>
      <c r="AV19" s="116">
        <v>0</v>
      </c>
      <c r="AW19" s="116">
        <v>0</v>
      </c>
      <c r="AX19" s="116">
        <f>SUM(AY19:BB19)</f>
        <v>386073</v>
      </c>
      <c r="AY19" s="116">
        <v>194925</v>
      </c>
      <c r="AZ19" s="116">
        <v>15783</v>
      </c>
      <c r="BA19" s="116">
        <v>43474</v>
      </c>
      <c r="BB19" s="116">
        <v>131891</v>
      </c>
      <c r="BC19" s="116">
        <v>0</v>
      </c>
      <c r="BD19" s="116">
        <v>0</v>
      </c>
      <c r="BE19" s="116">
        <v>0</v>
      </c>
      <c r="BF19" s="116">
        <f>SUM(AE19,+AM19,+BE19)</f>
        <v>785478</v>
      </c>
      <c r="BG19" s="116">
        <f>SUM(BH19,+BM19)</f>
        <v>101200</v>
      </c>
      <c r="BH19" s="116">
        <f>SUM(BI19:BL19)</f>
        <v>101200</v>
      </c>
      <c r="BI19" s="116">
        <v>0</v>
      </c>
      <c r="BJ19" s="116">
        <v>101200</v>
      </c>
      <c r="BK19" s="116">
        <v>0</v>
      </c>
      <c r="BL19" s="116">
        <v>0</v>
      </c>
      <c r="BM19" s="116">
        <v>0</v>
      </c>
      <c r="BN19" s="116">
        <v>0</v>
      </c>
      <c r="BO19" s="116">
        <f>SUM(BP19,BU19,BY19,BZ19,CF19)</f>
        <v>242483</v>
      </c>
      <c r="BP19" s="116">
        <f>SUM(BQ19:BT19)</f>
        <v>0</v>
      </c>
      <c r="BQ19" s="116">
        <v>0</v>
      </c>
      <c r="BR19" s="116">
        <v>0</v>
      </c>
      <c r="BS19" s="116">
        <v>0</v>
      </c>
      <c r="BT19" s="116">
        <v>0</v>
      </c>
      <c r="BU19" s="116">
        <f>SUM(BV19:BX19)</f>
        <v>7398</v>
      </c>
      <c r="BV19" s="116">
        <v>0</v>
      </c>
      <c r="BW19" s="116">
        <v>7398</v>
      </c>
      <c r="BX19" s="116">
        <v>0</v>
      </c>
      <c r="BY19" s="116">
        <v>0</v>
      </c>
      <c r="BZ19" s="116">
        <f>SUM(CA19:CD19)</f>
        <v>235085</v>
      </c>
      <c r="CA19" s="116">
        <v>0</v>
      </c>
      <c r="CB19" s="116">
        <v>232775</v>
      </c>
      <c r="CC19" s="116">
        <v>0</v>
      </c>
      <c r="CD19" s="116">
        <v>2310</v>
      </c>
      <c r="CE19" s="116">
        <v>0</v>
      </c>
      <c r="CF19" s="116">
        <v>0</v>
      </c>
      <c r="CG19" s="116">
        <v>0</v>
      </c>
      <c r="CH19" s="116">
        <f>SUM(BG19,+BO19,+CG19)</f>
        <v>343683</v>
      </c>
      <c r="CI19" s="116">
        <f>SUM(AE19,+BG19)</f>
        <v>130130</v>
      </c>
      <c r="CJ19" s="116">
        <f>SUM(AF19,+BH19)</f>
        <v>130130</v>
      </c>
      <c r="CK19" s="116">
        <f>SUM(AG19,+BI19)</f>
        <v>0</v>
      </c>
      <c r="CL19" s="116">
        <f>SUM(AH19,+BJ19)</f>
        <v>130130</v>
      </c>
      <c r="CM19" s="116">
        <f>SUM(AI19,+BK19)</f>
        <v>0</v>
      </c>
      <c r="CN19" s="116">
        <f>SUM(AJ19,+BL19)</f>
        <v>0</v>
      </c>
      <c r="CO19" s="116">
        <f>SUM(AK19,+BM19)</f>
        <v>0</v>
      </c>
      <c r="CP19" s="116">
        <f>SUM(AL19,+BN19)</f>
        <v>0</v>
      </c>
      <c r="CQ19" s="116">
        <f>SUM(AM19,+BO19)</f>
        <v>999031</v>
      </c>
      <c r="CR19" s="116">
        <f>SUM(AN19,+BP19)</f>
        <v>136625</v>
      </c>
      <c r="CS19" s="116">
        <f>SUM(AO19,+BQ19)</f>
        <v>24110</v>
      </c>
      <c r="CT19" s="116">
        <f>SUM(AP19,+BR19)</f>
        <v>0</v>
      </c>
      <c r="CU19" s="116">
        <f>SUM(AQ19,+BS19)</f>
        <v>112515</v>
      </c>
      <c r="CV19" s="116">
        <f>SUM(AR19,+BT19)</f>
        <v>0</v>
      </c>
      <c r="CW19" s="116">
        <f>SUM(AS19,+BU19)</f>
        <v>241248</v>
      </c>
      <c r="CX19" s="116">
        <f>SUM(AT19,+BV19)</f>
        <v>293</v>
      </c>
      <c r="CY19" s="116">
        <f>SUM(AU19,+BW19)</f>
        <v>240955</v>
      </c>
      <c r="CZ19" s="116">
        <f>SUM(AV19,+BX19)</f>
        <v>0</v>
      </c>
      <c r="DA19" s="116">
        <f>SUM(AW19,+BY19)</f>
        <v>0</v>
      </c>
      <c r="DB19" s="116">
        <f>SUM(AX19,+BZ19)</f>
        <v>621158</v>
      </c>
      <c r="DC19" s="116">
        <f>SUM(AY19,+CA19)</f>
        <v>194925</v>
      </c>
      <c r="DD19" s="116">
        <f>SUM(AZ19,+CB19)</f>
        <v>248558</v>
      </c>
      <c r="DE19" s="116">
        <f>SUM(BA19,+CC19)</f>
        <v>43474</v>
      </c>
      <c r="DF19" s="116">
        <f>SUM(BB19,+CD19)</f>
        <v>134201</v>
      </c>
      <c r="DG19" s="116">
        <f>SUM(BC19,+CE19)</f>
        <v>0</v>
      </c>
      <c r="DH19" s="116">
        <f>SUM(BD19,+CF19)</f>
        <v>0</v>
      </c>
      <c r="DI19" s="116">
        <f>SUM(BE19,+CG19)</f>
        <v>0</v>
      </c>
      <c r="DJ19" s="116">
        <f>SUM(BF19,+CH19)</f>
        <v>1129161</v>
      </c>
    </row>
    <row r="20" spans="1:114" ht="13.5" customHeight="1" x14ac:dyDescent="0.15">
      <c r="A20" s="114" t="s">
        <v>49</v>
      </c>
      <c r="B20" s="115" t="s">
        <v>355</v>
      </c>
      <c r="C20" s="114" t="s">
        <v>356</v>
      </c>
      <c r="D20" s="116">
        <f>SUM(E20,+L20)</f>
        <v>336772.08439999999</v>
      </c>
      <c r="E20" s="116">
        <f>SUM(F20:I20,K20)</f>
        <v>39800</v>
      </c>
      <c r="F20" s="116">
        <v>4988</v>
      </c>
      <c r="G20" s="116">
        <v>110</v>
      </c>
      <c r="H20" s="116">
        <v>0</v>
      </c>
      <c r="I20" s="116">
        <v>31574</v>
      </c>
      <c r="J20" s="117" t="s">
        <v>369</v>
      </c>
      <c r="K20" s="116">
        <v>3128</v>
      </c>
      <c r="L20" s="116">
        <v>296972.08439999999</v>
      </c>
      <c r="M20" s="116">
        <f>SUM(N20,+U20)</f>
        <v>128068.129</v>
      </c>
      <c r="N20" s="116">
        <f>SUM(O20:R20,T20)</f>
        <v>21533</v>
      </c>
      <c r="O20" s="116">
        <v>16434</v>
      </c>
      <c r="P20" s="116">
        <v>0</v>
      </c>
      <c r="Q20" s="116">
        <v>0</v>
      </c>
      <c r="R20" s="116">
        <v>4853</v>
      </c>
      <c r="S20" s="117" t="s">
        <v>369</v>
      </c>
      <c r="T20" s="116">
        <v>246</v>
      </c>
      <c r="U20" s="116">
        <v>106535.129</v>
      </c>
      <c r="V20" s="116">
        <f>+SUM(D20,M20)</f>
        <v>464840.21340000001</v>
      </c>
      <c r="W20" s="116">
        <f>+SUM(E20,N20)</f>
        <v>61333</v>
      </c>
      <c r="X20" s="116">
        <f>+SUM(F20,O20)</f>
        <v>21422</v>
      </c>
      <c r="Y20" s="116">
        <f>+SUM(G20,P20)</f>
        <v>110</v>
      </c>
      <c r="Z20" s="116">
        <f>+SUM(H20,Q20)</f>
        <v>0</v>
      </c>
      <c r="AA20" s="116">
        <f>+SUM(I20,R20)</f>
        <v>36427</v>
      </c>
      <c r="AB20" s="117" t="str">
        <f>IF(+SUM(J20,S20)=0,"-",+SUM(J20,S20))</f>
        <v>-</v>
      </c>
      <c r="AC20" s="116">
        <f>+SUM(K20,T20)</f>
        <v>3374</v>
      </c>
      <c r="AD20" s="116">
        <f>+SUM(L20,U20)</f>
        <v>403507.21340000001</v>
      </c>
      <c r="AE20" s="116">
        <f>SUM(AF20,+AK20)</f>
        <v>25775.754000000001</v>
      </c>
      <c r="AF20" s="116">
        <f>SUM(AG20:AJ20)</f>
        <v>25775.754000000001</v>
      </c>
      <c r="AG20" s="116">
        <v>0</v>
      </c>
      <c r="AH20" s="116">
        <v>8539.8539999999994</v>
      </c>
      <c r="AI20" s="116">
        <v>0</v>
      </c>
      <c r="AJ20" s="116">
        <v>17235.900000000001</v>
      </c>
      <c r="AK20" s="116">
        <v>0</v>
      </c>
      <c r="AL20" s="116">
        <v>0</v>
      </c>
      <c r="AM20" s="116">
        <f>SUM(AN20,AS20,AW20,AX20,BD20)</f>
        <v>310043.85340000002</v>
      </c>
      <c r="AN20" s="116">
        <f>SUM(AO20:AR20)</f>
        <v>7662.6484</v>
      </c>
      <c r="AO20" s="116">
        <v>7662.6484</v>
      </c>
      <c r="AP20" s="116">
        <v>0</v>
      </c>
      <c r="AQ20" s="116">
        <v>0</v>
      </c>
      <c r="AR20" s="116">
        <v>0</v>
      </c>
      <c r="AS20" s="116">
        <f>SUM(AT20:AV20)</f>
        <v>24488.460999999999</v>
      </c>
      <c r="AT20" s="116">
        <v>24488.460999999999</v>
      </c>
      <c r="AU20" s="116">
        <v>0</v>
      </c>
      <c r="AV20" s="116">
        <v>0</v>
      </c>
      <c r="AW20" s="116">
        <v>0</v>
      </c>
      <c r="AX20" s="116">
        <f>SUM(AY20:BB20)</f>
        <v>277892.74400000001</v>
      </c>
      <c r="AY20" s="116">
        <v>141456.79999999999</v>
      </c>
      <c r="AZ20" s="116">
        <v>127203.443</v>
      </c>
      <c r="BA20" s="116">
        <v>7329.5010000000002</v>
      </c>
      <c r="BB20" s="116">
        <v>1903</v>
      </c>
      <c r="BC20" s="116">
        <v>0</v>
      </c>
      <c r="BD20" s="116">
        <v>0</v>
      </c>
      <c r="BE20" s="116">
        <v>952.47699999999998</v>
      </c>
      <c r="BF20" s="116">
        <f>SUM(AE20,+AM20,+BE20)</f>
        <v>336772.08440000005</v>
      </c>
      <c r="BG20" s="116">
        <f>SUM(BH20,+BM20)</f>
        <v>0</v>
      </c>
      <c r="BH20" s="116">
        <f>SUM(BI20:BL20)</f>
        <v>0</v>
      </c>
      <c r="BI20" s="116">
        <v>0</v>
      </c>
      <c r="BJ20" s="116">
        <v>0</v>
      </c>
      <c r="BK20" s="116">
        <v>0</v>
      </c>
      <c r="BL20" s="116">
        <v>0</v>
      </c>
      <c r="BM20" s="116">
        <v>0</v>
      </c>
      <c r="BN20" s="116">
        <v>0</v>
      </c>
      <c r="BO20" s="116">
        <f>SUM(BP20,BU20,BY20,BZ20,CF20)</f>
        <v>128001.58899999999</v>
      </c>
      <c r="BP20" s="116">
        <f>SUM(BQ20:BT20)</f>
        <v>59251.419000000002</v>
      </c>
      <c r="BQ20" s="116">
        <v>18859.300999999999</v>
      </c>
      <c r="BR20" s="116">
        <v>0</v>
      </c>
      <c r="BS20" s="116">
        <v>40392.118000000002</v>
      </c>
      <c r="BT20" s="116">
        <v>0</v>
      </c>
      <c r="BU20" s="116">
        <f>SUM(BV20:BX20)</f>
        <v>31272.578000000001</v>
      </c>
      <c r="BV20" s="116">
        <v>0</v>
      </c>
      <c r="BW20" s="116">
        <v>31272.578000000001</v>
      </c>
      <c r="BX20" s="116">
        <v>0</v>
      </c>
      <c r="BY20" s="116">
        <v>18260</v>
      </c>
      <c r="BZ20" s="116">
        <f>SUM(CA20:CD20)</f>
        <v>18877.691999999999</v>
      </c>
      <c r="CA20" s="116">
        <v>2632.6419999999998</v>
      </c>
      <c r="CB20" s="116">
        <v>16245.05</v>
      </c>
      <c r="CC20" s="116">
        <v>0</v>
      </c>
      <c r="CD20" s="116">
        <v>0</v>
      </c>
      <c r="CE20" s="116">
        <v>0</v>
      </c>
      <c r="CF20" s="116">
        <v>339.9</v>
      </c>
      <c r="CG20" s="116">
        <v>66.540000000000006</v>
      </c>
      <c r="CH20" s="116">
        <f>SUM(BG20,+BO20,+CG20)</f>
        <v>128068.12899999999</v>
      </c>
      <c r="CI20" s="116">
        <f>SUM(AE20,+BG20)</f>
        <v>25775.754000000001</v>
      </c>
      <c r="CJ20" s="116">
        <f>SUM(AF20,+BH20)</f>
        <v>25775.754000000001</v>
      </c>
      <c r="CK20" s="116">
        <f>SUM(AG20,+BI20)</f>
        <v>0</v>
      </c>
      <c r="CL20" s="116">
        <f>SUM(AH20,+BJ20)</f>
        <v>8539.8539999999994</v>
      </c>
      <c r="CM20" s="116">
        <f>SUM(AI20,+BK20)</f>
        <v>0</v>
      </c>
      <c r="CN20" s="116">
        <f>SUM(AJ20,+BL20)</f>
        <v>17235.900000000001</v>
      </c>
      <c r="CO20" s="116">
        <f>SUM(AK20,+BM20)</f>
        <v>0</v>
      </c>
      <c r="CP20" s="116">
        <f>SUM(AL20,+BN20)</f>
        <v>0</v>
      </c>
      <c r="CQ20" s="116">
        <f>SUM(AM20,+BO20)</f>
        <v>438045.4424</v>
      </c>
      <c r="CR20" s="116">
        <f>SUM(AN20,+BP20)</f>
        <v>66914.0674</v>
      </c>
      <c r="CS20" s="116">
        <f>SUM(AO20,+BQ20)</f>
        <v>26521.949399999998</v>
      </c>
      <c r="CT20" s="116">
        <f>SUM(AP20,+BR20)</f>
        <v>0</v>
      </c>
      <c r="CU20" s="116">
        <f>SUM(AQ20,+BS20)</f>
        <v>40392.118000000002</v>
      </c>
      <c r="CV20" s="116">
        <f>SUM(AR20,+BT20)</f>
        <v>0</v>
      </c>
      <c r="CW20" s="116">
        <f>SUM(AS20,+BU20)</f>
        <v>55761.039000000004</v>
      </c>
      <c r="CX20" s="116">
        <f>SUM(AT20,+BV20)</f>
        <v>24488.460999999999</v>
      </c>
      <c r="CY20" s="116">
        <f>SUM(AU20,+BW20)</f>
        <v>31272.578000000001</v>
      </c>
      <c r="CZ20" s="116">
        <f>SUM(AV20,+BX20)</f>
        <v>0</v>
      </c>
      <c r="DA20" s="116">
        <f>SUM(AW20,+BY20)</f>
        <v>18260</v>
      </c>
      <c r="DB20" s="116">
        <f>SUM(AX20,+BZ20)</f>
        <v>296770.43599999999</v>
      </c>
      <c r="DC20" s="116">
        <f>SUM(AY20,+CA20)</f>
        <v>144089.44199999998</v>
      </c>
      <c r="DD20" s="116">
        <f>SUM(AZ20,+CB20)</f>
        <v>143448.49299999999</v>
      </c>
      <c r="DE20" s="116">
        <f>SUM(BA20,+CC20)</f>
        <v>7329.5010000000002</v>
      </c>
      <c r="DF20" s="116">
        <f>SUM(BB20,+CD20)</f>
        <v>1903</v>
      </c>
      <c r="DG20" s="116">
        <f>SUM(BC20,+CE20)</f>
        <v>0</v>
      </c>
      <c r="DH20" s="116">
        <f>SUM(BD20,+CF20)</f>
        <v>339.9</v>
      </c>
      <c r="DI20" s="116">
        <f>SUM(BE20,+CG20)</f>
        <v>1019.0169999999999</v>
      </c>
      <c r="DJ20" s="116">
        <f>SUM(BF20,+CH20)</f>
        <v>464840.21340000001</v>
      </c>
    </row>
    <row r="21" spans="1:114" ht="13.5" customHeight="1" x14ac:dyDescent="0.15">
      <c r="A21" s="114" t="s">
        <v>49</v>
      </c>
      <c r="B21" s="115" t="s">
        <v>357</v>
      </c>
      <c r="C21" s="114" t="s">
        <v>358</v>
      </c>
      <c r="D21" s="116">
        <f>SUM(E21,+L21)</f>
        <v>809338</v>
      </c>
      <c r="E21" s="116">
        <f>SUM(F21:I21,K21)</f>
        <v>500535</v>
      </c>
      <c r="F21" s="116">
        <v>0</v>
      </c>
      <c r="G21" s="116">
        <v>0</v>
      </c>
      <c r="H21" s="116">
        <v>429900</v>
      </c>
      <c r="I21" s="116">
        <v>55422</v>
      </c>
      <c r="J21" s="117" t="s">
        <v>369</v>
      </c>
      <c r="K21" s="116">
        <v>15213</v>
      </c>
      <c r="L21" s="116">
        <v>308803</v>
      </c>
      <c r="M21" s="116">
        <f>SUM(N21,+U21)</f>
        <v>39935</v>
      </c>
      <c r="N21" s="116">
        <f>SUM(O21:R21,T21)</f>
        <v>2481</v>
      </c>
      <c r="O21" s="116">
        <v>0</v>
      </c>
      <c r="P21" s="116">
        <v>0</v>
      </c>
      <c r="Q21" s="116">
        <v>0</v>
      </c>
      <c r="R21" s="116">
        <v>2481</v>
      </c>
      <c r="S21" s="117" t="s">
        <v>369</v>
      </c>
      <c r="T21" s="116">
        <v>0</v>
      </c>
      <c r="U21" s="116">
        <v>37454</v>
      </c>
      <c r="V21" s="116">
        <f>+SUM(D21,M21)</f>
        <v>849273</v>
      </c>
      <c r="W21" s="116">
        <f>+SUM(E21,N21)</f>
        <v>503016</v>
      </c>
      <c r="X21" s="116">
        <f>+SUM(F21,O21)</f>
        <v>0</v>
      </c>
      <c r="Y21" s="116">
        <f>+SUM(G21,P21)</f>
        <v>0</v>
      </c>
      <c r="Z21" s="116">
        <f>+SUM(H21,Q21)</f>
        <v>429900</v>
      </c>
      <c r="AA21" s="116">
        <f>+SUM(I21,R21)</f>
        <v>57903</v>
      </c>
      <c r="AB21" s="117" t="str">
        <f>IF(+SUM(J21,S21)=0,"-",+SUM(J21,S21))</f>
        <v>-</v>
      </c>
      <c r="AC21" s="116">
        <f>+SUM(K21,T21)</f>
        <v>15213</v>
      </c>
      <c r="AD21" s="116">
        <f>+SUM(L21,U21)</f>
        <v>346257</v>
      </c>
      <c r="AE21" s="116">
        <f>SUM(AF21,+AK21)</f>
        <v>0</v>
      </c>
      <c r="AF21" s="116">
        <f>SUM(AG21:AJ21)</f>
        <v>0</v>
      </c>
      <c r="AG21" s="116"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429425</v>
      </c>
      <c r="AM21" s="116">
        <f>SUM(AN21,AS21,AW21,AX21,BD21)</f>
        <v>369097</v>
      </c>
      <c r="AN21" s="116">
        <f>SUM(AO21:AR21)</f>
        <v>15783</v>
      </c>
      <c r="AO21" s="116">
        <v>6127</v>
      </c>
      <c r="AP21" s="116">
        <v>0</v>
      </c>
      <c r="AQ21" s="116">
        <v>9656</v>
      </c>
      <c r="AR21" s="116">
        <v>0</v>
      </c>
      <c r="AS21" s="116">
        <f>SUM(AT21:AV21)</f>
        <v>206842</v>
      </c>
      <c r="AT21" s="116">
        <v>79406</v>
      </c>
      <c r="AU21" s="116">
        <v>127436</v>
      </c>
      <c r="AV21" s="116">
        <v>0</v>
      </c>
      <c r="AW21" s="116">
        <v>0</v>
      </c>
      <c r="AX21" s="116">
        <f>SUM(AY21:BB21)</f>
        <v>146472</v>
      </c>
      <c r="AY21" s="116">
        <v>0</v>
      </c>
      <c r="AZ21" s="116">
        <v>103965</v>
      </c>
      <c r="BA21" s="116">
        <v>23299</v>
      </c>
      <c r="BB21" s="116">
        <v>19208</v>
      </c>
      <c r="BC21" s="116">
        <v>8115</v>
      </c>
      <c r="BD21" s="116">
        <v>0</v>
      </c>
      <c r="BE21" s="116">
        <v>2701</v>
      </c>
      <c r="BF21" s="116">
        <f>SUM(AE21,+AM21,+BE21)</f>
        <v>371798</v>
      </c>
      <c r="BG21" s="116">
        <f>SUM(BH21,+BM21)</f>
        <v>0</v>
      </c>
      <c r="BH21" s="116">
        <f>SUM(BI21:BL21)</f>
        <v>0</v>
      </c>
      <c r="BI21" s="116">
        <v>0</v>
      </c>
      <c r="BJ21" s="116">
        <v>0</v>
      </c>
      <c r="BK21" s="116">
        <v>0</v>
      </c>
      <c r="BL21" s="116">
        <v>0</v>
      </c>
      <c r="BM21" s="116">
        <v>0</v>
      </c>
      <c r="BN21" s="116">
        <v>0</v>
      </c>
      <c r="BO21" s="116">
        <f>SUM(BP21,BU21,BY21,BZ21,CF21)</f>
        <v>37706</v>
      </c>
      <c r="BP21" s="116">
        <f>SUM(BQ21:BT21)</f>
        <v>0</v>
      </c>
      <c r="BQ21" s="116">
        <v>0</v>
      </c>
      <c r="BR21" s="116">
        <v>0</v>
      </c>
      <c r="BS21" s="116">
        <v>0</v>
      </c>
      <c r="BT21" s="116">
        <v>0</v>
      </c>
      <c r="BU21" s="116">
        <f>SUM(BV21:BX21)</f>
        <v>22772</v>
      </c>
      <c r="BV21" s="116">
        <v>0</v>
      </c>
      <c r="BW21" s="116">
        <v>22772</v>
      </c>
      <c r="BX21" s="116">
        <v>0</v>
      </c>
      <c r="BY21" s="116">
        <v>0</v>
      </c>
      <c r="BZ21" s="116">
        <f>SUM(CA21:CD21)</f>
        <v>14934</v>
      </c>
      <c r="CA21" s="116">
        <v>0</v>
      </c>
      <c r="CB21" s="116">
        <v>14934</v>
      </c>
      <c r="CC21" s="116">
        <v>0</v>
      </c>
      <c r="CD21" s="116">
        <v>0</v>
      </c>
      <c r="CE21" s="116">
        <v>0</v>
      </c>
      <c r="CF21" s="116">
        <v>0</v>
      </c>
      <c r="CG21" s="116">
        <v>2229</v>
      </c>
      <c r="CH21" s="116">
        <f>SUM(BG21,+BO21,+CG21)</f>
        <v>39935</v>
      </c>
      <c r="CI21" s="116">
        <f>SUM(AE21,+BG21)</f>
        <v>0</v>
      </c>
      <c r="CJ21" s="116">
        <f>SUM(AF21,+BH21)</f>
        <v>0</v>
      </c>
      <c r="CK21" s="116">
        <f>SUM(AG21,+BI21)</f>
        <v>0</v>
      </c>
      <c r="CL21" s="116">
        <f>SUM(AH21,+BJ21)</f>
        <v>0</v>
      </c>
      <c r="CM21" s="116">
        <f>SUM(AI21,+BK21)</f>
        <v>0</v>
      </c>
      <c r="CN21" s="116">
        <f>SUM(AJ21,+BL21)</f>
        <v>0</v>
      </c>
      <c r="CO21" s="116">
        <f>SUM(AK21,+BM21)</f>
        <v>0</v>
      </c>
      <c r="CP21" s="116">
        <f>SUM(AL21,+BN21)</f>
        <v>429425</v>
      </c>
      <c r="CQ21" s="116">
        <f>SUM(AM21,+BO21)</f>
        <v>406803</v>
      </c>
      <c r="CR21" s="116">
        <f>SUM(AN21,+BP21)</f>
        <v>15783</v>
      </c>
      <c r="CS21" s="116">
        <f>SUM(AO21,+BQ21)</f>
        <v>6127</v>
      </c>
      <c r="CT21" s="116">
        <f>SUM(AP21,+BR21)</f>
        <v>0</v>
      </c>
      <c r="CU21" s="116">
        <f>SUM(AQ21,+BS21)</f>
        <v>9656</v>
      </c>
      <c r="CV21" s="116">
        <f>SUM(AR21,+BT21)</f>
        <v>0</v>
      </c>
      <c r="CW21" s="116">
        <f>SUM(AS21,+BU21)</f>
        <v>229614</v>
      </c>
      <c r="CX21" s="116">
        <f>SUM(AT21,+BV21)</f>
        <v>79406</v>
      </c>
      <c r="CY21" s="116">
        <f>SUM(AU21,+BW21)</f>
        <v>150208</v>
      </c>
      <c r="CZ21" s="116">
        <f>SUM(AV21,+BX21)</f>
        <v>0</v>
      </c>
      <c r="DA21" s="116">
        <f>SUM(AW21,+BY21)</f>
        <v>0</v>
      </c>
      <c r="DB21" s="116">
        <f>SUM(AX21,+BZ21)</f>
        <v>161406</v>
      </c>
      <c r="DC21" s="116">
        <f>SUM(AY21,+CA21)</f>
        <v>0</v>
      </c>
      <c r="DD21" s="116">
        <f>SUM(AZ21,+CB21)</f>
        <v>118899</v>
      </c>
      <c r="DE21" s="116">
        <f>SUM(BA21,+CC21)</f>
        <v>23299</v>
      </c>
      <c r="DF21" s="116">
        <f>SUM(BB21,+CD21)</f>
        <v>19208</v>
      </c>
      <c r="DG21" s="116">
        <f>SUM(BC21,+CE21)</f>
        <v>8115</v>
      </c>
      <c r="DH21" s="116">
        <f>SUM(BD21,+CF21)</f>
        <v>0</v>
      </c>
      <c r="DI21" s="116">
        <f>SUM(BE21,+CG21)</f>
        <v>4930</v>
      </c>
      <c r="DJ21" s="116">
        <f>SUM(BF21,+CH21)</f>
        <v>411733</v>
      </c>
    </row>
    <row r="22" spans="1:114" ht="13.5" customHeight="1" x14ac:dyDescent="0.15">
      <c r="A22" s="114" t="s">
        <v>49</v>
      </c>
      <c r="B22" s="115" t="s">
        <v>359</v>
      </c>
      <c r="C22" s="114" t="s">
        <v>360</v>
      </c>
      <c r="D22" s="116">
        <f>SUM(E22,+L22)</f>
        <v>40733</v>
      </c>
      <c r="E22" s="116">
        <f>SUM(F22:I22,K22)</f>
        <v>5670</v>
      </c>
      <c r="F22" s="116">
        <v>0</v>
      </c>
      <c r="G22" s="116">
        <v>0</v>
      </c>
      <c r="H22" s="116">
        <v>0</v>
      </c>
      <c r="I22" s="116">
        <v>5285</v>
      </c>
      <c r="J22" s="117" t="s">
        <v>369</v>
      </c>
      <c r="K22" s="116">
        <v>385</v>
      </c>
      <c r="L22" s="116">
        <v>35063</v>
      </c>
      <c r="M22" s="116">
        <f>SUM(N22,+U22)</f>
        <v>6369</v>
      </c>
      <c r="N22" s="116">
        <f>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7" t="s">
        <v>369</v>
      </c>
      <c r="T22" s="116">
        <v>0</v>
      </c>
      <c r="U22" s="116">
        <v>6369</v>
      </c>
      <c r="V22" s="116">
        <f>+SUM(D22,M22)</f>
        <v>47102</v>
      </c>
      <c r="W22" s="116">
        <f>+SUM(E22,N22)</f>
        <v>5670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5285</v>
      </c>
      <c r="AB22" s="117" t="str">
        <f>IF(+SUM(J22,S22)=0,"-",+SUM(J22,S22))</f>
        <v>-</v>
      </c>
      <c r="AC22" s="116">
        <f>+SUM(K22,T22)</f>
        <v>385</v>
      </c>
      <c r="AD22" s="116">
        <f>+SUM(L22,U22)</f>
        <v>41432</v>
      </c>
      <c r="AE22" s="116">
        <f>SUM(AF22,+AK22)</f>
        <v>0</v>
      </c>
      <c r="AF22" s="116">
        <f>SUM(AG22:AJ22)</f>
        <v>0</v>
      </c>
      <c r="AG22" s="116"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f>SUM(AN22,AS22,AW22,AX22,BD22)</f>
        <v>40733</v>
      </c>
      <c r="AN22" s="116">
        <f>SUM(AO22:AR22)</f>
        <v>23730</v>
      </c>
      <c r="AO22" s="116">
        <v>0</v>
      </c>
      <c r="AP22" s="116">
        <v>9865</v>
      </c>
      <c r="AQ22" s="116">
        <v>13865</v>
      </c>
      <c r="AR22" s="116">
        <v>0</v>
      </c>
      <c r="AS22" s="116">
        <f>SUM(AT22:AV22)</f>
        <v>8843</v>
      </c>
      <c r="AT22" s="116">
        <v>247</v>
      </c>
      <c r="AU22" s="116">
        <v>8596</v>
      </c>
      <c r="AV22" s="116">
        <v>0</v>
      </c>
      <c r="AW22" s="116">
        <v>0</v>
      </c>
      <c r="AX22" s="116">
        <f>SUM(AY22:BB22)</f>
        <v>8160</v>
      </c>
      <c r="AY22" s="116">
        <v>0</v>
      </c>
      <c r="AZ22" s="116">
        <v>0</v>
      </c>
      <c r="BA22" s="116">
        <v>6851</v>
      </c>
      <c r="BB22" s="116">
        <v>1309</v>
      </c>
      <c r="BC22" s="116">
        <v>0</v>
      </c>
      <c r="BD22" s="116">
        <v>0</v>
      </c>
      <c r="BE22" s="116">
        <v>0</v>
      </c>
      <c r="BF22" s="116">
        <f>SUM(AE22,+AM22,+BE22)</f>
        <v>40733</v>
      </c>
      <c r="BG22" s="116">
        <f>SUM(BH22,+BM22)</f>
        <v>0</v>
      </c>
      <c r="BH22" s="116">
        <f>SUM(BI22:BL22)</f>
        <v>0</v>
      </c>
      <c r="BI22" s="116">
        <v>0</v>
      </c>
      <c r="BJ22" s="116">
        <v>0</v>
      </c>
      <c r="BK22" s="116">
        <v>0</v>
      </c>
      <c r="BL22" s="116">
        <v>0</v>
      </c>
      <c r="BM22" s="116">
        <v>0</v>
      </c>
      <c r="BN22" s="116">
        <v>0</v>
      </c>
      <c r="BO22" s="116">
        <f>SUM(BP22,BU22,BY22,BZ22,CF22)</f>
        <v>6369</v>
      </c>
      <c r="BP22" s="116">
        <f>SUM(BQ22:BT22)</f>
        <v>5450</v>
      </c>
      <c r="BQ22" s="116">
        <v>0</v>
      </c>
      <c r="BR22" s="116">
        <v>0</v>
      </c>
      <c r="BS22" s="116">
        <v>5450</v>
      </c>
      <c r="BT22" s="116">
        <v>0</v>
      </c>
      <c r="BU22" s="116">
        <f>SUM(BV22:BX22)</f>
        <v>766</v>
      </c>
      <c r="BV22" s="116">
        <v>0</v>
      </c>
      <c r="BW22" s="116">
        <v>0</v>
      </c>
      <c r="BX22" s="116">
        <v>766</v>
      </c>
      <c r="BY22" s="116">
        <v>0</v>
      </c>
      <c r="BZ22" s="116">
        <f>SUM(CA22:CD22)</f>
        <v>153</v>
      </c>
      <c r="CA22" s="116">
        <v>0</v>
      </c>
      <c r="CB22" s="116">
        <v>0</v>
      </c>
      <c r="CC22" s="116">
        <v>0</v>
      </c>
      <c r="CD22" s="116">
        <v>153</v>
      </c>
      <c r="CE22" s="116">
        <v>0</v>
      </c>
      <c r="CF22" s="116">
        <v>0</v>
      </c>
      <c r="CG22" s="116">
        <v>0</v>
      </c>
      <c r="CH22" s="116">
        <f>SUM(BG22,+BO22,+CG22)</f>
        <v>6369</v>
      </c>
      <c r="CI22" s="116">
        <f>SUM(AE22,+BG22)</f>
        <v>0</v>
      </c>
      <c r="CJ22" s="116">
        <f>SUM(AF22,+BH22)</f>
        <v>0</v>
      </c>
      <c r="CK22" s="116">
        <f>SUM(AG22,+BI22)</f>
        <v>0</v>
      </c>
      <c r="CL22" s="116">
        <f>SUM(AH22,+BJ22)</f>
        <v>0</v>
      </c>
      <c r="CM22" s="116">
        <f>SUM(AI22,+BK22)</f>
        <v>0</v>
      </c>
      <c r="CN22" s="116">
        <f>SUM(AJ22,+BL22)</f>
        <v>0</v>
      </c>
      <c r="CO22" s="116">
        <f>SUM(AK22,+BM22)</f>
        <v>0</v>
      </c>
      <c r="CP22" s="116">
        <f>SUM(AL22,+BN22)</f>
        <v>0</v>
      </c>
      <c r="CQ22" s="116">
        <f>SUM(AM22,+BO22)</f>
        <v>47102</v>
      </c>
      <c r="CR22" s="116">
        <f>SUM(AN22,+BP22)</f>
        <v>29180</v>
      </c>
      <c r="CS22" s="116">
        <f>SUM(AO22,+BQ22)</f>
        <v>0</v>
      </c>
      <c r="CT22" s="116">
        <f>SUM(AP22,+BR22)</f>
        <v>9865</v>
      </c>
      <c r="CU22" s="116">
        <f>SUM(AQ22,+BS22)</f>
        <v>19315</v>
      </c>
      <c r="CV22" s="116">
        <f>SUM(AR22,+BT22)</f>
        <v>0</v>
      </c>
      <c r="CW22" s="116">
        <f>SUM(AS22,+BU22)</f>
        <v>9609</v>
      </c>
      <c r="CX22" s="116">
        <f>SUM(AT22,+BV22)</f>
        <v>247</v>
      </c>
      <c r="CY22" s="116">
        <f>SUM(AU22,+BW22)</f>
        <v>8596</v>
      </c>
      <c r="CZ22" s="116">
        <f>SUM(AV22,+BX22)</f>
        <v>766</v>
      </c>
      <c r="DA22" s="116">
        <f>SUM(AW22,+BY22)</f>
        <v>0</v>
      </c>
      <c r="DB22" s="116">
        <f>SUM(AX22,+BZ22)</f>
        <v>8313</v>
      </c>
      <c r="DC22" s="116">
        <f>SUM(AY22,+CA22)</f>
        <v>0</v>
      </c>
      <c r="DD22" s="116">
        <f>SUM(AZ22,+CB22)</f>
        <v>0</v>
      </c>
      <c r="DE22" s="116">
        <f>SUM(BA22,+CC22)</f>
        <v>6851</v>
      </c>
      <c r="DF22" s="116">
        <f>SUM(BB22,+CD22)</f>
        <v>1462</v>
      </c>
      <c r="DG22" s="116">
        <f>SUM(BC22,+CE22)</f>
        <v>0</v>
      </c>
      <c r="DH22" s="116">
        <f>SUM(BD22,+CF22)</f>
        <v>0</v>
      </c>
      <c r="DI22" s="116">
        <f>SUM(BE22,+CG22)</f>
        <v>0</v>
      </c>
      <c r="DJ22" s="116">
        <f>SUM(BF22,+CH22)</f>
        <v>47102</v>
      </c>
    </row>
    <row r="23" spans="1:114" ht="13.5" customHeight="1" x14ac:dyDescent="0.15">
      <c r="A23" s="114" t="s">
        <v>49</v>
      </c>
      <c r="B23" s="115" t="s">
        <v>361</v>
      </c>
      <c r="C23" s="114" t="s">
        <v>362</v>
      </c>
      <c r="D23" s="116">
        <f>SUM(E23,+L23)</f>
        <v>242902</v>
      </c>
      <c r="E23" s="116">
        <f>SUM(F23:I23,K23)</f>
        <v>33163</v>
      </c>
      <c r="F23" s="116">
        <v>0</v>
      </c>
      <c r="G23" s="116">
        <v>0</v>
      </c>
      <c r="H23" s="116">
        <v>0</v>
      </c>
      <c r="I23" s="116">
        <v>29420</v>
      </c>
      <c r="J23" s="117" t="s">
        <v>369</v>
      </c>
      <c r="K23" s="116">
        <v>3743</v>
      </c>
      <c r="L23" s="116">
        <v>209739</v>
      </c>
      <c r="M23" s="116">
        <f>SUM(N23,+U23)</f>
        <v>117241</v>
      </c>
      <c r="N23" s="116">
        <f>SUM(O23:R23,T23)</f>
        <v>0</v>
      </c>
      <c r="O23" s="116">
        <v>0</v>
      </c>
      <c r="P23" s="116">
        <v>0</v>
      </c>
      <c r="Q23" s="116">
        <v>0</v>
      </c>
      <c r="R23" s="116">
        <v>0</v>
      </c>
      <c r="S23" s="117" t="s">
        <v>369</v>
      </c>
      <c r="T23" s="116">
        <v>0</v>
      </c>
      <c r="U23" s="116">
        <v>117241</v>
      </c>
      <c r="V23" s="116">
        <f>+SUM(D23,M23)</f>
        <v>360143</v>
      </c>
      <c r="W23" s="116">
        <f>+SUM(E23,N23)</f>
        <v>33163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29420</v>
      </c>
      <c r="AB23" s="117" t="str">
        <f>IF(+SUM(J23,S23)=0,"-",+SUM(J23,S23))</f>
        <v>-</v>
      </c>
      <c r="AC23" s="116">
        <f>+SUM(K23,T23)</f>
        <v>3743</v>
      </c>
      <c r="AD23" s="116">
        <f>+SUM(L23,U23)</f>
        <v>326980</v>
      </c>
      <c r="AE23" s="116">
        <f>SUM(AF23,+AK23)</f>
        <v>0</v>
      </c>
      <c r="AF23" s="116">
        <f>SUM(AG23:AJ23)</f>
        <v>0</v>
      </c>
      <c r="AG23" s="116"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f>SUM(AN23,AS23,AW23,AX23,BD23)</f>
        <v>130970</v>
      </c>
      <c r="AN23" s="116">
        <f>SUM(AO23:AR23)</f>
        <v>29625</v>
      </c>
      <c r="AO23" s="116">
        <v>29625</v>
      </c>
      <c r="AP23" s="116">
        <v>0</v>
      </c>
      <c r="AQ23" s="116">
        <v>0</v>
      </c>
      <c r="AR23" s="116">
        <v>0</v>
      </c>
      <c r="AS23" s="116">
        <f>SUM(AT23:AV23)</f>
        <v>0</v>
      </c>
      <c r="AT23" s="116">
        <v>0</v>
      </c>
      <c r="AU23" s="116">
        <v>0</v>
      </c>
      <c r="AV23" s="116">
        <v>0</v>
      </c>
      <c r="AW23" s="116">
        <v>0</v>
      </c>
      <c r="AX23" s="116">
        <f>SUM(AY23:BB23)</f>
        <v>101345</v>
      </c>
      <c r="AY23" s="116">
        <v>99585</v>
      </c>
      <c r="AZ23" s="116">
        <v>1760</v>
      </c>
      <c r="BA23" s="116">
        <v>0</v>
      </c>
      <c r="BB23" s="116">
        <v>0</v>
      </c>
      <c r="BC23" s="116">
        <v>111932</v>
      </c>
      <c r="BD23" s="116">
        <v>0</v>
      </c>
      <c r="BE23" s="116">
        <v>0</v>
      </c>
      <c r="BF23" s="116">
        <f>SUM(AE23,+AM23,+BE23)</f>
        <v>130970</v>
      </c>
      <c r="BG23" s="116">
        <f>SUM(BH23,+BM23)</f>
        <v>0</v>
      </c>
      <c r="BH23" s="116">
        <f>SUM(BI23:BL23)</f>
        <v>0</v>
      </c>
      <c r="BI23" s="116">
        <v>0</v>
      </c>
      <c r="BJ23" s="116">
        <v>0</v>
      </c>
      <c r="BK23" s="116">
        <v>0</v>
      </c>
      <c r="BL23" s="116">
        <v>0</v>
      </c>
      <c r="BM23" s="116">
        <v>0</v>
      </c>
      <c r="BN23" s="116">
        <v>0</v>
      </c>
      <c r="BO23" s="116">
        <f>SUM(BP23,BU23,BY23,BZ23,CF23)</f>
        <v>0</v>
      </c>
      <c r="BP23" s="116">
        <f>SUM(BQ23:BT23)</f>
        <v>0</v>
      </c>
      <c r="BQ23" s="116">
        <v>0</v>
      </c>
      <c r="BR23" s="116">
        <v>0</v>
      </c>
      <c r="BS23" s="116">
        <v>0</v>
      </c>
      <c r="BT23" s="116">
        <v>0</v>
      </c>
      <c r="BU23" s="116">
        <f>SUM(BV23:BX23)</f>
        <v>0</v>
      </c>
      <c r="BV23" s="116">
        <v>0</v>
      </c>
      <c r="BW23" s="116">
        <v>0</v>
      </c>
      <c r="BX23" s="116">
        <v>0</v>
      </c>
      <c r="BY23" s="116">
        <v>0</v>
      </c>
      <c r="BZ23" s="116">
        <f>SUM(CA23:CD23)</f>
        <v>0</v>
      </c>
      <c r="CA23" s="116">
        <v>0</v>
      </c>
      <c r="CB23" s="116">
        <v>0</v>
      </c>
      <c r="CC23" s="116">
        <v>0</v>
      </c>
      <c r="CD23" s="116">
        <v>0</v>
      </c>
      <c r="CE23" s="116">
        <v>117241</v>
      </c>
      <c r="CF23" s="116">
        <v>0</v>
      </c>
      <c r="CG23" s="116">
        <v>0</v>
      </c>
      <c r="CH23" s="116">
        <f>SUM(BG23,+BO23,+CG23)</f>
        <v>0</v>
      </c>
      <c r="CI23" s="116">
        <f>SUM(AE23,+BG23)</f>
        <v>0</v>
      </c>
      <c r="CJ23" s="116">
        <f>SUM(AF23,+BH23)</f>
        <v>0</v>
      </c>
      <c r="CK23" s="116">
        <f>SUM(AG23,+BI23)</f>
        <v>0</v>
      </c>
      <c r="CL23" s="116">
        <f>SUM(AH23,+BJ23)</f>
        <v>0</v>
      </c>
      <c r="CM23" s="116">
        <f>SUM(AI23,+BK23)</f>
        <v>0</v>
      </c>
      <c r="CN23" s="116">
        <f>SUM(AJ23,+BL23)</f>
        <v>0</v>
      </c>
      <c r="CO23" s="116">
        <f>SUM(AK23,+BM23)</f>
        <v>0</v>
      </c>
      <c r="CP23" s="116">
        <f>SUM(AL23,+BN23)</f>
        <v>0</v>
      </c>
      <c r="CQ23" s="116">
        <f>SUM(AM23,+BO23)</f>
        <v>130970</v>
      </c>
      <c r="CR23" s="116">
        <f>SUM(AN23,+BP23)</f>
        <v>29625</v>
      </c>
      <c r="CS23" s="116">
        <f>SUM(AO23,+BQ23)</f>
        <v>29625</v>
      </c>
      <c r="CT23" s="116">
        <f>SUM(AP23,+BR23)</f>
        <v>0</v>
      </c>
      <c r="CU23" s="116">
        <f>SUM(AQ23,+BS23)</f>
        <v>0</v>
      </c>
      <c r="CV23" s="116">
        <f>SUM(AR23,+BT23)</f>
        <v>0</v>
      </c>
      <c r="CW23" s="116">
        <f>SUM(AS23,+BU23)</f>
        <v>0</v>
      </c>
      <c r="CX23" s="116">
        <f>SUM(AT23,+BV23)</f>
        <v>0</v>
      </c>
      <c r="CY23" s="116">
        <f>SUM(AU23,+BW23)</f>
        <v>0</v>
      </c>
      <c r="CZ23" s="116">
        <f>SUM(AV23,+BX23)</f>
        <v>0</v>
      </c>
      <c r="DA23" s="116">
        <f>SUM(AW23,+BY23)</f>
        <v>0</v>
      </c>
      <c r="DB23" s="116">
        <f>SUM(AX23,+BZ23)</f>
        <v>101345</v>
      </c>
      <c r="DC23" s="116">
        <f>SUM(AY23,+CA23)</f>
        <v>99585</v>
      </c>
      <c r="DD23" s="116">
        <f>SUM(AZ23,+CB23)</f>
        <v>1760</v>
      </c>
      <c r="DE23" s="116">
        <f>SUM(BA23,+CC23)</f>
        <v>0</v>
      </c>
      <c r="DF23" s="116">
        <f>SUM(BB23,+CD23)</f>
        <v>0</v>
      </c>
      <c r="DG23" s="116">
        <f>SUM(BC23,+CE23)</f>
        <v>229173</v>
      </c>
      <c r="DH23" s="116">
        <f>SUM(BD23,+CF23)</f>
        <v>0</v>
      </c>
      <c r="DI23" s="116">
        <f>SUM(BE23,+CG23)</f>
        <v>0</v>
      </c>
      <c r="DJ23" s="116">
        <f>SUM(BF23,+CH23)</f>
        <v>130970</v>
      </c>
    </row>
    <row r="24" spans="1:114" ht="13.5" customHeight="1" x14ac:dyDescent="0.15">
      <c r="A24" s="114" t="s">
        <v>49</v>
      </c>
      <c r="B24" s="115" t="s">
        <v>363</v>
      </c>
      <c r="C24" s="114" t="s">
        <v>364</v>
      </c>
      <c r="D24" s="116">
        <f>SUM(E24,+L24)</f>
        <v>162999</v>
      </c>
      <c r="E24" s="116">
        <f>SUM(F24:I24,K24)</f>
        <v>0</v>
      </c>
      <c r="F24" s="116">
        <v>0</v>
      </c>
      <c r="G24" s="116">
        <v>0</v>
      </c>
      <c r="H24" s="116">
        <v>0</v>
      </c>
      <c r="I24" s="116">
        <v>0</v>
      </c>
      <c r="J24" s="117" t="s">
        <v>369</v>
      </c>
      <c r="K24" s="116">
        <v>0</v>
      </c>
      <c r="L24" s="116">
        <v>162999</v>
      </c>
      <c r="M24" s="116">
        <f>SUM(N24,+U24)</f>
        <v>61998</v>
      </c>
      <c r="N24" s="116">
        <f>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7" t="s">
        <v>369</v>
      </c>
      <c r="T24" s="116">
        <v>0</v>
      </c>
      <c r="U24" s="116">
        <v>61998</v>
      </c>
      <c r="V24" s="116">
        <f>+SUM(D24,M24)</f>
        <v>224997</v>
      </c>
      <c r="W24" s="116">
        <f>+SUM(E24,N24)</f>
        <v>0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0</v>
      </c>
      <c r="AB24" s="117" t="str">
        <f>IF(+SUM(J24,S24)=0,"-",+SUM(J24,S24))</f>
        <v>-</v>
      </c>
      <c r="AC24" s="116">
        <f>+SUM(K24,T24)</f>
        <v>0</v>
      </c>
      <c r="AD24" s="116">
        <f>+SUM(L24,U24)</f>
        <v>224997</v>
      </c>
      <c r="AE24" s="116">
        <f>SUM(AF24,+AK24)</f>
        <v>0</v>
      </c>
      <c r="AF24" s="116">
        <f>SUM(AG24:AJ24)</f>
        <v>0</v>
      </c>
      <c r="AG24" s="116"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f>SUM(AN24,AS24,AW24,AX24,BD24)</f>
        <v>56179</v>
      </c>
      <c r="AN24" s="116">
        <f>SUM(AO24:AR24)</f>
        <v>56179</v>
      </c>
      <c r="AO24" s="116">
        <v>0</v>
      </c>
      <c r="AP24" s="116">
        <v>55631</v>
      </c>
      <c r="AQ24" s="116">
        <v>548</v>
      </c>
      <c r="AR24" s="116">
        <v>0</v>
      </c>
      <c r="AS24" s="116">
        <f>SUM(AT24:AV24)</f>
        <v>0</v>
      </c>
      <c r="AT24" s="116">
        <v>0</v>
      </c>
      <c r="AU24" s="116">
        <v>0</v>
      </c>
      <c r="AV24" s="116">
        <v>0</v>
      </c>
      <c r="AW24" s="116">
        <v>0</v>
      </c>
      <c r="AX24" s="116">
        <f>SUM(AY24:BB24)</f>
        <v>0</v>
      </c>
      <c r="AY24" s="116">
        <v>0</v>
      </c>
      <c r="AZ24" s="116">
        <v>0</v>
      </c>
      <c r="BA24" s="116">
        <v>0</v>
      </c>
      <c r="BB24" s="116">
        <v>0</v>
      </c>
      <c r="BC24" s="116">
        <v>106820</v>
      </c>
      <c r="BD24" s="116">
        <v>0</v>
      </c>
      <c r="BE24" s="116">
        <v>0</v>
      </c>
      <c r="BF24" s="116">
        <f>SUM(AE24,+AM24,+BE24)</f>
        <v>56179</v>
      </c>
      <c r="BG24" s="116">
        <f>SUM(BH24,+BM24)</f>
        <v>0</v>
      </c>
      <c r="BH24" s="116">
        <f>SUM(BI24:BL24)</f>
        <v>0</v>
      </c>
      <c r="BI24" s="116">
        <v>0</v>
      </c>
      <c r="BJ24" s="116">
        <v>0</v>
      </c>
      <c r="BK24" s="116">
        <v>0</v>
      </c>
      <c r="BL24" s="116">
        <v>0</v>
      </c>
      <c r="BM24" s="116">
        <v>0</v>
      </c>
      <c r="BN24" s="116">
        <v>0</v>
      </c>
      <c r="BO24" s="116">
        <f>SUM(BP24,BU24,BY24,BZ24,CF24)</f>
        <v>0</v>
      </c>
      <c r="BP24" s="116">
        <f>SUM(BQ24:BT24)</f>
        <v>0</v>
      </c>
      <c r="BQ24" s="116">
        <v>0</v>
      </c>
      <c r="BR24" s="116">
        <v>0</v>
      </c>
      <c r="BS24" s="116">
        <v>0</v>
      </c>
      <c r="BT24" s="116">
        <v>0</v>
      </c>
      <c r="BU24" s="116">
        <f>SUM(BV24:BX24)</f>
        <v>0</v>
      </c>
      <c r="BV24" s="116">
        <v>0</v>
      </c>
      <c r="BW24" s="116">
        <v>0</v>
      </c>
      <c r="BX24" s="116">
        <v>0</v>
      </c>
      <c r="BY24" s="116">
        <v>0</v>
      </c>
      <c r="BZ24" s="116">
        <f>SUM(CA24:CD24)</f>
        <v>0</v>
      </c>
      <c r="CA24" s="116">
        <v>0</v>
      </c>
      <c r="CB24" s="116">
        <v>0</v>
      </c>
      <c r="CC24" s="116">
        <v>0</v>
      </c>
      <c r="CD24" s="116">
        <v>0</v>
      </c>
      <c r="CE24" s="116">
        <v>61998</v>
      </c>
      <c r="CF24" s="116">
        <v>0</v>
      </c>
      <c r="CG24" s="116">
        <v>0</v>
      </c>
      <c r="CH24" s="116">
        <f>SUM(BG24,+BO24,+CG24)</f>
        <v>0</v>
      </c>
      <c r="CI24" s="116">
        <f>SUM(AE24,+BG24)</f>
        <v>0</v>
      </c>
      <c r="CJ24" s="116">
        <f>SUM(AF24,+BH24)</f>
        <v>0</v>
      </c>
      <c r="CK24" s="116">
        <f>SUM(AG24,+BI24)</f>
        <v>0</v>
      </c>
      <c r="CL24" s="116">
        <f>SUM(AH24,+BJ24)</f>
        <v>0</v>
      </c>
      <c r="CM24" s="116">
        <f>SUM(AI24,+BK24)</f>
        <v>0</v>
      </c>
      <c r="CN24" s="116">
        <f>SUM(AJ24,+BL24)</f>
        <v>0</v>
      </c>
      <c r="CO24" s="116">
        <f>SUM(AK24,+BM24)</f>
        <v>0</v>
      </c>
      <c r="CP24" s="116">
        <f>SUM(AL24,+BN24)</f>
        <v>0</v>
      </c>
      <c r="CQ24" s="116">
        <f>SUM(AM24,+BO24)</f>
        <v>56179</v>
      </c>
      <c r="CR24" s="116">
        <f>SUM(AN24,+BP24)</f>
        <v>56179</v>
      </c>
      <c r="CS24" s="116">
        <f>SUM(AO24,+BQ24)</f>
        <v>0</v>
      </c>
      <c r="CT24" s="116">
        <f>SUM(AP24,+BR24)</f>
        <v>55631</v>
      </c>
      <c r="CU24" s="116">
        <f>SUM(AQ24,+BS24)</f>
        <v>548</v>
      </c>
      <c r="CV24" s="116">
        <f>SUM(AR24,+BT24)</f>
        <v>0</v>
      </c>
      <c r="CW24" s="116">
        <f>SUM(AS24,+BU24)</f>
        <v>0</v>
      </c>
      <c r="CX24" s="116">
        <f>SUM(AT24,+BV24)</f>
        <v>0</v>
      </c>
      <c r="CY24" s="116">
        <f>SUM(AU24,+BW24)</f>
        <v>0</v>
      </c>
      <c r="CZ24" s="116">
        <f>SUM(AV24,+BX24)</f>
        <v>0</v>
      </c>
      <c r="DA24" s="116">
        <f>SUM(AW24,+BY24)</f>
        <v>0</v>
      </c>
      <c r="DB24" s="116">
        <f>SUM(AX24,+BZ24)</f>
        <v>0</v>
      </c>
      <c r="DC24" s="116">
        <f>SUM(AY24,+CA24)</f>
        <v>0</v>
      </c>
      <c r="DD24" s="116">
        <f>SUM(AZ24,+CB24)</f>
        <v>0</v>
      </c>
      <c r="DE24" s="116">
        <f>SUM(BA24,+CC24)</f>
        <v>0</v>
      </c>
      <c r="DF24" s="116">
        <f>SUM(BB24,+CD24)</f>
        <v>0</v>
      </c>
      <c r="DG24" s="116">
        <f>SUM(BC24,+CE24)</f>
        <v>168818</v>
      </c>
      <c r="DH24" s="116">
        <f>SUM(BD24,+CF24)</f>
        <v>0</v>
      </c>
      <c r="DI24" s="116">
        <f>SUM(BE24,+CG24)</f>
        <v>0</v>
      </c>
      <c r="DJ24" s="116">
        <f>SUM(BF24,+CH24)</f>
        <v>56179</v>
      </c>
    </row>
    <row r="25" spans="1:114" ht="13.5" customHeight="1" x14ac:dyDescent="0.15">
      <c r="A25" s="114" t="s">
        <v>49</v>
      </c>
      <c r="B25" s="115" t="s">
        <v>367</v>
      </c>
      <c r="C25" s="114" t="s">
        <v>368</v>
      </c>
      <c r="D25" s="116">
        <f>SUM(E25,+L25)</f>
        <v>221217</v>
      </c>
      <c r="E25" s="116">
        <f>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7" t="s">
        <v>369</v>
      </c>
      <c r="K25" s="116">
        <v>0</v>
      </c>
      <c r="L25" s="116">
        <v>221217</v>
      </c>
      <c r="M25" s="116">
        <f>SUM(N25,+U25)</f>
        <v>85617</v>
      </c>
      <c r="N25" s="116">
        <f>SUM(O25:R25,T25)</f>
        <v>0</v>
      </c>
      <c r="O25" s="116">
        <v>0</v>
      </c>
      <c r="P25" s="116">
        <v>0</v>
      </c>
      <c r="Q25" s="116">
        <v>0</v>
      </c>
      <c r="R25" s="116">
        <v>0</v>
      </c>
      <c r="S25" s="117" t="s">
        <v>369</v>
      </c>
      <c r="T25" s="116">
        <v>0</v>
      </c>
      <c r="U25" s="116">
        <v>85617</v>
      </c>
      <c r="V25" s="116">
        <f>+SUM(D25,M25)</f>
        <v>306834</v>
      </c>
      <c r="W25" s="116">
        <f>+SUM(E25,N25)</f>
        <v>0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7" t="str">
        <f>IF(+SUM(J25,S25)=0,"-",+SUM(J25,S25))</f>
        <v>-</v>
      </c>
      <c r="AC25" s="116">
        <f>+SUM(K25,T25)</f>
        <v>0</v>
      </c>
      <c r="AD25" s="116">
        <f>+SUM(L25,U25)</f>
        <v>306834</v>
      </c>
      <c r="AE25" s="116">
        <f>SUM(AF25,+AK25)</f>
        <v>0</v>
      </c>
      <c r="AF25" s="116">
        <f>SUM(AG25:AJ25)</f>
        <v>0</v>
      </c>
      <c r="AG25" s="116"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f>SUM(AN25,AS25,AW25,AX25,BD25)</f>
        <v>54840</v>
      </c>
      <c r="AN25" s="116">
        <f>SUM(AO25:AR25)</f>
        <v>54840</v>
      </c>
      <c r="AO25" s="116">
        <v>0</v>
      </c>
      <c r="AP25" s="116">
        <v>54840</v>
      </c>
      <c r="AQ25" s="116">
        <v>0</v>
      </c>
      <c r="AR25" s="116">
        <v>0</v>
      </c>
      <c r="AS25" s="116">
        <f>SUM(AT25:AV25)</f>
        <v>0</v>
      </c>
      <c r="AT25" s="116">
        <v>0</v>
      </c>
      <c r="AU25" s="116">
        <v>0</v>
      </c>
      <c r="AV25" s="116">
        <v>0</v>
      </c>
      <c r="AW25" s="116">
        <v>0</v>
      </c>
      <c r="AX25" s="116">
        <f>SUM(AY25:BB25)</f>
        <v>0</v>
      </c>
      <c r="AY25" s="116">
        <v>0</v>
      </c>
      <c r="AZ25" s="116">
        <v>0</v>
      </c>
      <c r="BA25" s="116">
        <v>0</v>
      </c>
      <c r="BB25" s="116">
        <v>0</v>
      </c>
      <c r="BC25" s="116">
        <v>166377</v>
      </c>
      <c r="BD25" s="116">
        <v>0</v>
      </c>
      <c r="BE25" s="116">
        <v>0</v>
      </c>
      <c r="BF25" s="116">
        <f>SUM(AE25,+AM25,+BE25)</f>
        <v>54840</v>
      </c>
      <c r="BG25" s="116">
        <f>SUM(BH25,+BM25)</f>
        <v>0</v>
      </c>
      <c r="BH25" s="116">
        <f>SUM(BI25:BL25)</f>
        <v>0</v>
      </c>
      <c r="BI25" s="116">
        <v>0</v>
      </c>
      <c r="BJ25" s="116">
        <v>0</v>
      </c>
      <c r="BK25" s="116">
        <v>0</v>
      </c>
      <c r="BL25" s="116">
        <v>0</v>
      </c>
      <c r="BM25" s="116">
        <v>0</v>
      </c>
      <c r="BN25" s="116">
        <v>0</v>
      </c>
      <c r="BO25" s="116">
        <f>SUM(BP25,BU25,BY25,BZ25,CF25)</f>
        <v>0</v>
      </c>
      <c r="BP25" s="116">
        <f>SUM(BQ25:BT25)</f>
        <v>0</v>
      </c>
      <c r="BQ25" s="116">
        <v>0</v>
      </c>
      <c r="BR25" s="116">
        <v>0</v>
      </c>
      <c r="BS25" s="116">
        <v>0</v>
      </c>
      <c r="BT25" s="116">
        <v>0</v>
      </c>
      <c r="BU25" s="116">
        <f>SUM(BV25:BX25)</f>
        <v>0</v>
      </c>
      <c r="BV25" s="116">
        <v>0</v>
      </c>
      <c r="BW25" s="116">
        <v>0</v>
      </c>
      <c r="BX25" s="116">
        <v>0</v>
      </c>
      <c r="BY25" s="116">
        <v>0</v>
      </c>
      <c r="BZ25" s="116">
        <f>SUM(CA25:CD25)</f>
        <v>0</v>
      </c>
      <c r="CA25" s="116">
        <v>0</v>
      </c>
      <c r="CB25" s="116">
        <v>0</v>
      </c>
      <c r="CC25" s="116">
        <v>0</v>
      </c>
      <c r="CD25" s="116">
        <v>0</v>
      </c>
      <c r="CE25" s="116">
        <v>85617</v>
      </c>
      <c r="CF25" s="116">
        <v>0</v>
      </c>
      <c r="CG25" s="116">
        <v>0</v>
      </c>
      <c r="CH25" s="116">
        <f>SUM(BG25,+BO25,+CG25)</f>
        <v>0</v>
      </c>
      <c r="CI25" s="116">
        <f>SUM(AE25,+BG25)</f>
        <v>0</v>
      </c>
      <c r="CJ25" s="116">
        <f>SUM(AF25,+BH25)</f>
        <v>0</v>
      </c>
      <c r="CK25" s="116">
        <f>SUM(AG25,+BI25)</f>
        <v>0</v>
      </c>
      <c r="CL25" s="116">
        <f>SUM(AH25,+BJ25)</f>
        <v>0</v>
      </c>
      <c r="CM25" s="116">
        <f>SUM(AI25,+BK25)</f>
        <v>0</v>
      </c>
      <c r="CN25" s="116">
        <f>SUM(AJ25,+BL25)</f>
        <v>0</v>
      </c>
      <c r="CO25" s="116">
        <f>SUM(AK25,+BM25)</f>
        <v>0</v>
      </c>
      <c r="CP25" s="116">
        <f>SUM(AL25,+BN25)</f>
        <v>0</v>
      </c>
      <c r="CQ25" s="116">
        <f>SUM(AM25,+BO25)</f>
        <v>54840</v>
      </c>
      <c r="CR25" s="116">
        <f>SUM(AN25,+BP25)</f>
        <v>54840</v>
      </c>
      <c r="CS25" s="116">
        <f>SUM(AO25,+BQ25)</f>
        <v>0</v>
      </c>
      <c r="CT25" s="116">
        <f>SUM(AP25,+BR25)</f>
        <v>54840</v>
      </c>
      <c r="CU25" s="116">
        <f>SUM(AQ25,+BS25)</f>
        <v>0</v>
      </c>
      <c r="CV25" s="116">
        <f>SUM(AR25,+BT25)</f>
        <v>0</v>
      </c>
      <c r="CW25" s="116">
        <f>SUM(AS25,+BU25)</f>
        <v>0</v>
      </c>
      <c r="CX25" s="116">
        <f>SUM(AT25,+BV25)</f>
        <v>0</v>
      </c>
      <c r="CY25" s="116">
        <f>SUM(AU25,+BW25)</f>
        <v>0</v>
      </c>
      <c r="CZ25" s="116">
        <f>SUM(AV25,+BX25)</f>
        <v>0</v>
      </c>
      <c r="DA25" s="116">
        <f>SUM(AW25,+BY25)</f>
        <v>0</v>
      </c>
      <c r="DB25" s="116">
        <f>SUM(AX25,+BZ25)</f>
        <v>0</v>
      </c>
      <c r="DC25" s="116">
        <f>SUM(AY25,+CA25)</f>
        <v>0</v>
      </c>
      <c r="DD25" s="116">
        <f>SUM(AZ25,+CB25)</f>
        <v>0</v>
      </c>
      <c r="DE25" s="116">
        <f>SUM(BA25,+CC25)</f>
        <v>0</v>
      </c>
      <c r="DF25" s="116">
        <f>SUM(BB25,+CD25)</f>
        <v>0</v>
      </c>
      <c r="DG25" s="116">
        <f>SUM(BC25,+CE25)</f>
        <v>251994</v>
      </c>
      <c r="DH25" s="116">
        <f>SUM(BD25,+CF25)</f>
        <v>0</v>
      </c>
      <c r="DI25" s="116">
        <f>SUM(BE25,+CG25)</f>
        <v>0</v>
      </c>
      <c r="DJ25" s="116">
        <f>SUM(BF25,+CH25)</f>
        <v>54840</v>
      </c>
    </row>
    <row r="26" spans="1:114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7"/>
      <c r="K26" s="116"/>
      <c r="L26" s="116"/>
      <c r="M26" s="116"/>
      <c r="N26" s="116"/>
      <c r="O26" s="116"/>
      <c r="P26" s="116"/>
      <c r="Q26" s="116"/>
      <c r="R26" s="116"/>
      <c r="S26" s="117"/>
      <c r="T26" s="116"/>
      <c r="U26" s="116"/>
      <c r="V26" s="116"/>
      <c r="W26" s="116"/>
      <c r="X26" s="116"/>
      <c r="Y26" s="116"/>
      <c r="Z26" s="116"/>
      <c r="AA26" s="116"/>
      <c r="AB26" s="117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</row>
    <row r="27" spans="1:114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7"/>
      <c r="K27" s="116"/>
      <c r="L27" s="116"/>
      <c r="M27" s="116"/>
      <c r="N27" s="116"/>
      <c r="O27" s="116"/>
      <c r="P27" s="116"/>
      <c r="Q27" s="116"/>
      <c r="R27" s="116"/>
      <c r="S27" s="117"/>
      <c r="T27" s="116"/>
      <c r="U27" s="116"/>
      <c r="V27" s="116"/>
      <c r="W27" s="116"/>
      <c r="X27" s="116"/>
      <c r="Y27" s="116"/>
      <c r="Z27" s="116"/>
      <c r="AA27" s="116"/>
      <c r="AB27" s="117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</row>
    <row r="28" spans="1:114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7"/>
      <c r="K28" s="116"/>
      <c r="L28" s="116"/>
      <c r="M28" s="116"/>
      <c r="N28" s="116"/>
      <c r="O28" s="116"/>
      <c r="P28" s="116"/>
      <c r="Q28" s="116"/>
      <c r="R28" s="116"/>
      <c r="S28" s="117"/>
      <c r="T28" s="116"/>
      <c r="U28" s="116"/>
      <c r="V28" s="116"/>
      <c r="W28" s="116"/>
      <c r="X28" s="116"/>
      <c r="Y28" s="116"/>
      <c r="Z28" s="116"/>
      <c r="AA28" s="116"/>
      <c r="AB28" s="117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</row>
    <row r="29" spans="1:114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7"/>
      <c r="K29" s="116"/>
      <c r="L29" s="116"/>
      <c r="M29" s="116"/>
      <c r="N29" s="116"/>
      <c r="O29" s="116"/>
      <c r="P29" s="116"/>
      <c r="Q29" s="116"/>
      <c r="R29" s="116"/>
      <c r="S29" s="117"/>
      <c r="T29" s="116"/>
      <c r="U29" s="116"/>
      <c r="V29" s="116"/>
      <c r="W29" s="116"/>
      <c r="X29" s="116"/>
      <c r="Y29" s="116"/>
      <c r="Z29" s="116"/>
      <c r="AA29" s="116"/>
      <c r="AB29" s="117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</row>
    <row r="30" spans="1:114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7"/>
      <c r="K30" s="116"/>
      <c r="L30" s="116"/>
      <c r="M30" s="116"/>
      <c r="N30" s="116"/>
      <c r="O30" s="116"/>
      <c r="P30" s="116"/>
      <c r="Q30" s="116"/>
      <c r="R30" s="116"/>
      <c r="S30" s="117"/>
      <c r="T30" s="116"/>
      <c r="U30" s="116"/>
      <c r="V30" s="116"/>
      <c r="W30" s="116"/>
      <c r="X30" s="116"/>
      <c r="Y30" s="116"/>
      <c r="Z30" s="116"/>
      <c r="AA30" s="116"/>
      <c r="AB30" s="117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</row>
    <row r="31" spans="1:114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7"/>
      <c r="K31" s="116"/>
      <c r="L31" s="116"/>
      <c r="M31" s="116"/>
      <c r="N31" s="116"/>
      <c r="O31" s="116"/>
      <c r="P31" s="116"/>
      <c r="Q31" s="116"/>
      <c r="R31" s="116"/>
      <c r="S31" s="117"/>
      <c r="T31" s="116"/>
      <c r="U31" s="116"/>
      <c r="V31" s="116"/>
      <c r="W31" s="116"/>
      <c r="X31" s="116"/>
      <c r="Y31" s="116"/>
      <c r="Z31" s="116"/>
      <c r="AA31" s="116"/>
      <c r="AB31" s="117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</row>
    <row r="32" spans="1:114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7"/>
      <c r="K32" s="116"/>
      <c r="L32" s="116"/>
      <c r="M32" s="116"/>
      <c r="N32" s="116"/>
      <c r="O32" s="116"/>
      <c r="P32" s="116"/>
      <c r="Q32" s="116"/>
      <c r="R32" s="116"/>
      <c r="S32" s="117"/>
      <c r="T32" s="116"/>
      <c r="U32" s="116"/>
      <c r="V32" s="116"/>
      <c r="W32" s="116"/>
      <c r="X32" s="116"/>
      <c r="Y32" s="116"/>
      <c r="Z32" s="116"/>
      <c r="AA32" s="116"/>
      <c r="AB32" s="117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</row>
    <row r="33" spans="1:114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7"/>
      <c r="K33" s="116"/>
      <c r="L33" s="116"/>
      <c r="M33" s="116"/>
      <c r="N33" s="116"/>
      <c r="O33" s="116"/>
      <c r="P33" s="116"/>
      <c r="Q33" s="116"/>
      <c r="R33" s="116"/>
      <c r="S33" s="117"/>
      <c r="T33" s="116"/>
      <c r="U33" s="116"/>
      <c r="V33" s="116"/>
      <c r="W33" s="116"/>
      <c r="X33" s="116"/>
      <c r="Y33" s="116"/>
      <c r="Z33" s="116"/>
      <c r="AA33" s="116"/>
      <c r="AB33" s="117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</row>
    <row r="34" spans="1:114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7"/>
      <c r="K34" s="116"/>
      <c r="L34" s="116"/>
      <c r="M34" s="116"/>
      <c r="N34" s="116"/>
      <c r="O34" s="116"/>
      <c r="P34" s="116"/>
      <c r="Q34" s="116"/>
      <c r="R34" s="116"/>
      <c r="S34" s="117"/>
      <c r="T34" s="116"/>
      <c r="U34" s="116"/>
      <c r="V34" s="116"/>
      <c r="W34" s="116"/>
      <c r="X34" s="116"/>
      <c r="Y34" s="116"/>
      <c r="Z34" s="116"/>
      <c r="AA34" s="116"/>
      <c r="AB34" s="117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</row>
    <row r="35" spans="1:114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7"/>
      <c r="K35" s="116"/>
      <c r="L35" s="116"/>
      <c r="M35" s="116"/>
      <c r="N35" s="116"/>
      <c r="O35" s="116"/>
      <c r="P35" s="116"/>
      <c r="Q35" s="116"/>
      <c r="R35" s="116"/>
      <c r="S35" s="117"/>
      <c r="T35" s="116"/>
      <c r="U35" s="116"/>
      <c r="V35" s="116"/>
      <c r="W35" s="116"/>
      <c r="X35" s="116"/>
      <c r="Y35" s="116"/>
      <c r="Z35" s="116"/>
      <c r="AA35" s="116"/>
      <c r="AB35" s="117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</row>
    <row r="36" spans="1:114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7"/>
      <c r="K36" s="116"/>
      <c r="L36" s="116"/>
      <c r="M36" s="116"/>
      <c r="N36" s="116"/>
      <c r="O36" s="116"/>
      <c r="P36" s="116"/>
      <c r="Q36" s="116"/>
      <c r="R36" s="116"/>
      <c r="S36" s="117"/>
      <c r="T36" s="116"/>
      <c r="U36" s="116"/>
      <c r="V36" s="116"/>
      <c r="W36" s="116"/>
      <c r="X36" s="116"/>
      <c r="Y36" s="116"/>
      <c r="Z36" s="116"/>
      <c r="AA36" s="116"/>
      <c r="AB36" s="117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</row>
    <row r="37" spans="1:114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7"/>
      <c r="K37" s="116"/>
      <c r="L37" s="116"/>
      <c r="M37" s="116"/>
      <c r="N37" s="116"/>
      <c r="O37" s="116"/>
      <c r="P37" s="116"/>
      <c r="Q37" s="116"/>
      <c r="R37" s="116"/>
      <c r="S37" s="117"/>
      <c r="T37" s="116"/>
      <c r="U37" s="116"/>
      <c r="V37" s="116"/>
      <c r="W37" s="116"/>
      <c r="X37" s="116"/>
      <c r="Y37" s="116"/>
      <c r="Z37" s="116"/>
      <c r="AA37" s="116"/>
      <c r="AB37" s="117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</row>
    <row r="38" spans="1:114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7"/>
      <c r="K38" s="116"/>
      <c r="L38" s="116"/>
      <c r="M38" s="116"/>
      <c r="N38" s="116"/>
      <c r="O38" s="116"/>
      <c r="P38" s="116"/>
      <c r="Q38" s="116"/>
      <c r="R38" s="116"/>
      <c r="S38" s="117"/>
      <c r="T38" s="116"/>
      <c r="U38" s="116"/>
      <c r="V38" s="116"/>
      <c r="W38" s="116"/>
      <c r="X38" s="116"/>
      <c r="Y38" s="116"/>
      <c r="Z38" s="116"/>
      <c r="AA38" s="116"/>
      <c r="AB38" s="117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</row>
    <row r="39" spans="1:114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7"/>
      <c r="K39" s="116"/>
      <c r="L39" s="116"/>
      <c r="M39" s="116"/>
      <c r="N39" s="116"/>
      <c r="O39" s="116"/>
      <c r="P39" s="116"/>
      <c r="Q39" s="116"/>
      <c r="R39" s="116"/>
      <c r="S39" s="117"/>
      <c r="T39" s="116"/>
      <c r="U39" s="116"/>
      <c r="V39" s="116"/>
      <c r="W39" s="116"/>
      <c r="X39" s="116"/>
      <c r="Y39" s="116"/>
      <c r="Z39" s="116"/>
      <c r="AA39" s="116"/>
      <c r="AB39" s="117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</row>
    <row r="40" spans="1:114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7"/>
      <c r="K40" s="116"/>
      <c r="L40" s="116"/>
      <c r="M40" s="116"/>
      <c r="N40" s="116"/>
      <c r="O40" s="116"/>
      <c r="P40" s="116"/>
      <c r="Q40" s="116"/>
      <c r="R40" s="116"/>
      <c r="S40" s="117"/>
      <c r="T40" s="116"/>
      <c r="U40" s="116"/>
      <c r="V40" s="116"/>
      <c r="W40" s="116"/>
      <c r="X40" s="116"/>
      <c r="Y40" s="116"/>
      <c r="Z40" s="116"/>
      <c r="AA40" s="116"/>
      <c r="AB40" s="117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</row>
    <row r="41" spans="1:114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7"/>
      <c r="K41" s="116"/>
      <c r="L41" s="116"/>
      <c r="M41" s="116"/>
      <c r="N41" s="116"/>
      <c r="O41" s="116"/>
      <c r="P41" s="116"/>
      <c r="Q41" s="116"/>
      <c r="R41" s="116"/>
      <c r="S41" s="117"/>
      <c r="T41" s="116"/>
      <c r="U41" s="116"/>
      <c r="V41" s="116"/>
      <c r="W41" s="116"/>
      <c r="X41" s="116"/>
      <c r="Y41" s="116"/>
      <c r="Z41" s="116"/>
      <c r="AA41" s="116"/>
      <c r="AB41" s="117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</row>
    <row r="42" spans="1:114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7"/>
      <c r="K42" s="116"/>
      <c r="L42" s="116"/>
      <c r="M42" s="116"/>
      <c r="N42" s="116"/>
      <c r="O42" s="116"/>
      <c r="P42" s="116"/>
      <c r="Q42" s="116"/>
      <c r="R42" s="116"/>
      <c r="S42" s="117"/>
      <c r="T42" s="116"/>
      <c r="U42" s="116"/>
      <c r="V42" s="116"/>
      <c r="W42" s="116"/>
      <c r="X42" s="116"/>
      <c r="Y42" s="116"/>
      <c r="Z42" s="116"/>
      <c r="AA42" s="116"/>
      <c r="AB42" s="117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7"/>
      <c r="K43" s="116"/>
      <c r="L43" s="116"/>
      <c r="M43" s="116"/>
      <c r="N43" s="116"/>
      <c r="O43" s="116"/>
      <c r="P43" s="116"/>
      <c r="Q43" s="116"/>
      <c r="R43" s="116"/>
      <c r="S43" s="117"/>
      <c r="T43" s="116"/>
      <c r="U43" s="116"/>
      <c r="V43" s="116"/>
      <c r="W43" s="116"/>
      <c r="X43" s="116"/>
      <c r="Y43" s="116"/>
      <c r="Z43" s="116"/>
      <c r="AA43" s="116"/>
      <c r="AB43" s="117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7"/>
      <c r="K44" s="116"/>
      <c r="L44" s="116"/>
      <c r="M44" s="116"/>
      <c r="N44" s="116"/>
      <c r="O44" s="116"/>
      <c r="P44" s="116"/>
      <c r="Q44" s="116"/>
      <c r="R44" s="116"/>
      <c r="S44" s="117"/>
      <c r="T44" s="116"/>
      <c r="U44" s="116"/>
      <c r="V44" s="116"/>
      <c r="W44" s="116"/>
      <c r="X44" s="116"/>
      <c r="Y44" s="116"/>
      <c r="Z44" s="116"/>
      <c r="AA44" s="116"/>
      <c r="AB44" s="117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7"/>
      <c r="K45" s="116"/>
      <c r="L45" s="116"/>
      <c r="M45" s="116"/>
      <c r="N45" s="116"/>
      <c r="O45" s="116"/>
      <c r="P45" s="116"/>
      <c r="Q45" s="116"/>
      <c r="R45" s="116"/>
      <c r="S45" s="117"/>
      <c r="T45" s="116"/>
      <c r="U45" s="116"/>
      <c r="V45" s="116"/>
      <c r="W45" s="116"/>
      <c r="X45" s="116"/>
      <c r="Y45" s="116"/>
      <c r="Z45" s="116"/>
      <c r="AA45" s="116"/>
      <c r="AB45" s="117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7"/>
      <c r="K46" s="116"/>
      <c r="L46" s="116"/>
      <c r="M46" s="116"/>
      <c r="N46" s="116"/>
      <c r="O46" s="116"/>
      <c r="P46" s="116"/>
      <c r="Q46" s="116"/>
      <c r="R46" s="116"/>
      <c r="S46" s="117"/>
      <c r="T46" s="116"/>
      <c r="U46" s="116"/>
      <c r="V46" s="116"/>
      <c r="W46" s="116"/>
      <c r="X46" s="116"/>
      <c r="Y46" s="116"/>
      <c r="Z46" s="116"/>
      <c r="AA46" s="116"/>
      <c r="AB46" s="117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7"/>
      <c r="K47" s="116"/>
      <c r="L47" s="116"/>
      <c r="M47" s="116"/>
      <c r="N47" s="116"/>
      <c r="O47" s="116"/>
      <c r="P47" s="116"/>
      <c r="Q47" s="116"/>
      <c r="R47" s="116"/>
      <c r="S47" s="117"/>
      <c r="T47" s="116"/>
      <c r="U47" s="116"/>
      <c r="V47" s="116"/>
      <c r="W47" s="116"/>
      <c r="X47" s="116"/>
      <c r="Y47" s="116"/>
      <c r="Z47" s="116"/>
      <c r="AA47" s="116"/>
      <c r="AB47" s="117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7"/>
      <c r="K48" s="116"/>
      <c r="L48" s="116"/>
      <c r="M48" s="116"/>
      <c r="N48" s="116"/>
      <c r="O48" s="116"/>
      <c r="P48" s="116"/>
      <c r="Q48" s="116"/>
      <c r="R48" s="116"/>
      <c r="S48" s="117"/>
      <c r="T48" s="116"/>
      <c r="U48" s="116"/>
      <c r="V48" s="116"/>
      <c r="W48" s="116"/>
      <c r="X48" s="116"/>
      <c r="Y48" s="116"/>
      <c r="Z48" s="116"/>
      <c r="AA48" s="116"/>
      <c r="AB48" s="117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7"/>
      <c r="K49" s="116"/>
      <c r="L49" s="116"/>
      <c r="M49" s="116"/>
      <c r="N49" s="116"/>
      <c r="O49" s="116"/>
      <c r="P49" s="116"/>
      <c r="Q49" s="116"/>
      <c r="R49" s="116"/>
      <c r="S49" s="117"/>
      <c r="T49" s="116"/>
      <c r="U49" s="116"/>
      <c r="V49" s="116"/>
      <c r="W49" s="116"/>
      <c r="X49" s="116"/>
      <c r="Y49" s="116"/>
      <c r="Z49" s="116"/>
      <c r="AA49" s="116"/>
      <c r="AB49" s="117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7"/>
      <c r="K50" s="116"/>
      <c r="L50" s="116"/>
      <c r="M50" s="116"/>
      <c r="N50" s="116"/>
      <c r="O50" s="116"/>
      <c r="P50" s="116"/>
      <c r="Q50" s="116"/>
      <c r="R50" s="116"/>
      <c r="S50" s="117"/>
      <c r="T50" s="116"/>
      <c r="U50" s="116"/>
      <c r="V50" s="116"/>
      <c r="W50" s="116"/>
      <c r="X50" s="116"/>
      <c r="Y50" s="116"/>
      <c r="Z50" s="116"/>
      <c r="AA50" s="116"/>
      <c r="AB50" s="117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7"/>
      <c r="K51" s="116"/>
      <c r="L51" s="116"/>
      <c r="M51" s="116"/>
      <c r="N51" s="116"/>
      <c r="O51" s="116"/>
      <c r="P51" s="116"/>
      <c r="Q51" s="116"/>
      <c r="R51" s="116"/>
      <c r="S51" s="117"/>
      <c r="T51" s="116"/>
      <c r="U51" s="116"/>
      <c r="V51" s="116"/>
      <c r="W51" s="116"/>
      <c r="X51" s="116"/>
      <c r="Y51" s="116"/>
      <c r="Z51" s="116"/>
      <c r="AA51" s="116"/>
      <c r="AB51" s="117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7"/>
      <c r="K52" s="116"/>
      <c r="L52" s="116"/>
      <c r="M52" s="116"/>
      <c r="N52" s="116"/>
      <c r="O52" s="116"/>
      <c r="P52" s="116"/>
      <c r="Q52" s="116"/>
      <c r="R52" s="116"/>
      <c r="S52" s="117"/>
      <c r="T52" s="116"/>
      <c r="U52" s="116"/>
      <c r="V52" s="116"/>
      <c r="W52" s="116"/>
      <c r="X52" s="116"/>
      <c r="Y52" s="116"/>
      <c r="Z52" s="116"/>
      <c r="AA52" s="116"/>
      <c r="AB52" s="117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7"/>
      <c r="K53" s="116"/>
      <c r="L53" s="116"/>
      <c r="M53" s="116"/>
      <c r="N53" s="116"/>
      <c r="O53" s="116"/>
      <c r="P53" s="116"/>
      <c r="Q53" s="116"/>
      <c r="R53" s="116"/>
      <c r="S53" s="117"/>
      <c r="T53" s="116"/>
      <c r="U53" s="116"/>
      <c r="V53" s="116"/>
      <c r="W53" s="116"/>
      <c r="X53" s="116"/>
      <c r="Y53" s="116"/>
      <c r="Z53" s="116"/>
      <c r="AA53" s="116"/>
      <c r="AB53" s="117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7"/>
      <c r="K54" s="116"/>
      <c r="L54" s="116"/>
      <c r="M54" s="116"/>
      <c r="N54" s="116"/>
      <c r="O54" s="116"/>
      <c r="P54" s="116"/>
      <c r="Q54" s="116"/>
      <c r="R54" s="116"/>
      <c r="S54" s="117"/>
      <c r="T54" s="116"/>
      <c r="U54" s="116"/>
      <c r="V54" s="116"/>
      <c r="W54" s="116"/>
      <c r="X54" s="116"/>
      <c r="Y54" s="116"/>
      <c r="Z54" s="116"/>
      <c r="AA54" s="116"/>
      <c r="AB54" s="117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7"/>
      <c r="K55" s="116"/>
      <c r="L55" s="116"/>
      <c r="M55" s="116"/>
      <c r="N55" s="116"/>
      <c r="O55" s="116"/>
      <c r="P55" s="116"/>
      <c r="Q55" s="116"/>
      <c r="R55" s="116"/>
      <c r="S55" s="117"/>
      <c r="T55" s="116"/>
      <c r="U55" s="116"/>
      <c r="V55" s="116"/>
      <c r="W55" s="116"/>
      <c r="X55" s="116"/>
      <c r="Y55" s="116"/>
      <c r="Z55" s="116"/>
      <c r="AA55" s="116"/>
      <c r="AB55" s="117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7"/>
      <c r="K56" s="116"/>
      <c r="L56" s="116"/>
      <c r="M56" s="116"/>
      <c r="N56" s="116"/>
      <c r="O56" s="116"/>
      <c r="P56" s="116"/>
      <c r="Q56" s="116"/>
      <c r="R56" s="116"/>
      <c r="S56" s="117"/>
      <c r="T56" s="116"/>
      <c r="U56" s="116"/>
      <c r="V56" s="116"/>
      <c r="W56" s="116"/>
      <c r="X56" s="116"/>
      <c r="Y56" s="116"/>
      <c r="Z56" s="116"/>
      <c r="AA56" s="116"/>
      <c r="AB56" s="117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7"/>
      <c r="K57" s="116"/>
      <c r="L57" s="116"/>
      <c r="M57" s="116"/>
      <c r="N57" s="116"/>
      <c r="O57" s="116"/>
      <c r="P57" s="116"/>
      <c r="Q57" s="116"/>
      <c r="R57" s="116"/>
      <c r="S57" s="117"/>
      <c r="T57" s="116"/>
      <c r="U57" s="116"/>
      <c r="V57" s="116"/>
      <c r="W57" s="116"/>
      <c r="X57" s="116"/>
      <c r="Y57" s="116"/>
      <c r="Z57" s="116"/>
      <c r="AA57" s="116"/>
      <c r="AB57" s="117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</row>
    <row r="58" spans="1:114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7"/>
      <c r="K58" s="116"/>
      <c r="L58" s="116"/>
      <c r="M58" s="116"/>
      <c r="N58" s="116"/>
      <c r="O58" s="116"/>
      <c r="P58" s="116"/>
      <c r="Q58" s="116"/>
      <c r="R58" s="116"/>
      <c r="S58" s="117"/>
      <c r="T58" s="116"/>
      <c r="U58" s="116"/>
      <c r="V58" s="116"/>
      <c r="W58" s="116"/>
      <c r="X58" s="116"/>
      <c r="Y58" s="116"/>
      <c r="Z58" s="116"/>
      <c r="AA58" s="116"/>
      <c r="AB58" s="117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</row>
    <row r="59" spans="1:114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7"/>
      <c r="K59" s="116"/>
      <c r="L59" s="116"/>
      <c r="M59" s="116"/>
      <c r="N59" s="116"/>
      <c r="O59" s="116"/>
      <c r="P59" s="116"/>
      <c r="Q59" s="116"/>
      <c r="R59" s="116"/>
      <c r="S59" s="117"/>
      <c r="T59" s="116"/>
      <c r="U59" s="116"/>
      <c r="V59" s="116"/>
      <c r="W59" s="116"/>
      <c r="X59" s="116"/>
      <c r="Y59" s="116"/>
      <c r="Z59" s="116"/>
      <c r="AA59" s="116"/>
      <c r="AB59" s="117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</row>
    <row r="60" spans="1:114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7"/>
      <c r="K60" s="116"/>
      <c r="L60" s="116"/>
      <c r="M60" s="116"/>
      <c r="N60" s="116"/>
      <c r="O60" s="116"/>
      <c r="P60" s="116"/>
      <c r="Q60" s="116"/>
      <c r="R60" s="116"/>
      <c r="S60" s="117"/>
      <c r="T60" s="116"/>
      <c r="U60" s="116"/>
      <c r="V60" s="116"/>
      <c r="W60" s="116"/>
      <c r="X60" s="116"/>
      <c r="Y60" s="116"/>
      <c r="Z60" s="116"/>
      <c r="AA60" s="116"/>
      <c r="AB60" s="117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</row>
    <row r="61" spans="1:114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7"/>
      <c r="K61" s="116"/>
      <c r="L61" s="116"/>
      <c r="M61" s="116"/>
      <c r="N61" s="116"/>
      <c r="O61" s="116"/>
      <c r="P61" s="116"/>
      <c r="Q61" s="116"/>
      <c r="R61" s="116"/>
      <c r="S61" s="117"/>
      <c r="T61" s="116"/>
      <c r="U61" s="116"/>
      <c r="V61" s="116"/>
      <c r="W61" s="116"/>
      <c r="X61" s="116"/>
      <c r="Y61" s="116"/>
      <c r="Z61" s="116"/>
      <c r="AA61" s="116"/>
      <c r="AB61" s="117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</row>
    <row r="62" spans="1:114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7"/>
      <c r="K62" s="116"/>
      <c r="L62" s="116"/>
      <c r="M62" s="116"/>
      <c r="N62" s="116"/>
      <c r="O62" s="116"/>
      <c r="P62" s="116"/>
      <c r="Q62" s="116"/>
      <c r="R62" s="116"/>
      <c r="S62" s="117"/>
      <c r="T62" s="116"/>
      <c r="U62" s="116"/>
      <c r="V62" s="116"/>
      <c r="W62" s="116"/>
      <c r="X62" s="116"/>
      <c r="Y62" s="116"/>
      <c r="Z62" s="116"/>
      <c r="AA62" s="116"/>
      <c r="AB62" s="117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</row>
    <row r="63" spans="1:114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7"/>
      <c r="K63" s="116"/>
      <c r="L63" s="116"/>
      <c r="M63" s="116"/>
      <c r="N63" s="116"/>
      <c r="O63" s="116"/>
      <c r="P63" s="116"/>
      <c r="Q63" s="116"/>
      <c r="R63" s="116"/>
      <c r="S63" s="117"/>
      <c r="T63" s="116"/>
      <c r="U63" s="116"/>
      <c r="V63" s="116"/>
      <c r="W63" s="116"/>
      <c r="X63" s="116"/>
      <c r="Y63" s="116"/>
      <c r="Z63" s="116"/>
      <c r="AA63" s="116"/>
      <c r="AB63" s="117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</row>
    <row r="64" spans="1:114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7"/>
      <c r="K64" s="116"/>
      <c r="L64" s="116"/>
      <c r="M64" s="116"/>
      <c r="N64" s="116"/>
      <c r="O64" s="116"/>
      <c r="P64" s="116"/>
      <c r="Q64" s="116"/>
      <c r="R64" s="116"/>
      <c r="S64" s="117"/>
      <c r="T64" s="116"/>
      <c r="U64" s="116"/>
      <c r="V64" s="116"/>
      <c r="W64" s="116"/>
      <c r="X64" s="116"/>
      <c r="Y64" s="116"/>
      <c r="Z64" s="116"/>
      <c r="AA64" s="116"/>
      <c r="AB64" s="117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</row>
    <row r="65" spans="1:114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7"/>
      <c r="K65" s="116"/>
      <c r="L65" s="116"/>
      <c r="M65" s="116"/>
      <c r="N65" s="116"/>
      <c r="O65" s="116"/>
      <c r="P65" s="116"/>
      <c r="Q65" s="116"/>
      <c r="R65" s="116"/>
      <c r="S65" s="117"/>
      <c r="T65" s="116"/>
      <c r="U65" s="116"/>
      <c r="V65" s="116"/>
      <c r="W65" s="116"/>
      <c r="X65" s="116"/>
      <c r="Y65" s="116"/>
      <c r="Z65" s="116"/>
      <c r="AA65" s="116"/>
      <c r="AB65" s="117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</row>
    <row r="66" spans="1:114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7"/>
      <c r="K66" s="116"/>
      <c r="L66" s="116"/>
      <c r="M66" s="116"/>
      <c r="N66" s="116"/>
      <c r="O66" s="116"/>
      <c r="P66" s="116"/>
      <c r="Q66" s="116"/>
      <c r="R66" s="116"/>
      <c r="S66" s="117"/>
      <c r="T66" s="116"/>
      <c r="U66" s="116"/>
      <c r="V66" s="116"/>
      <c r="W66" s="116"/>
      <c r="X66" s="116"/>
      <c r="Y66" s="116"/>
      <c r="Z66" s="116"/>
      <c r="AA66" s="116"/>
      <c r="AB66" s="117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</row>
    <row r="67" spans="1:114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7"/>
      <c r="K67" s="116"/>
      <c r="L67" s="116"/>
      <c r="M67" s="116"/>
      <c r="N67" s="116"/>
      <c r="O67" s="116"/>
      <c r="P67" s="116"/>
      <c r="Q67" s="116"/>
      <c r="R67" s="116"/>
      <c r="S67" s="117"/>
      <c r="T67" s="116"/>
      <c r="U67" s="116"/>
      <c r="V67" s="116"/>
      <c r="W67" s="116"/>
      <c r="X67" s="116"/>
      <c r="Y67" s="116"/>
      <c r="Z67" s="116"/>
      <c r="AA67" s="116"/>
      <c r="AB67" s="117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</row>
    <row r="68" spans="1:114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7"/>
      <c r="K68" s="116"/>
      <c r="L68" s="116"/>
      <c r="M68" s="116"/>
      <c r="N68" s="116"/>
      <c r="O68" s="116"/>
      <c r="P68" s="116"/>
      <c r="Q68" s="116"/>
      <c r="R68" s="116"/>
      <c r="S68" s="117"/>
      <c r="T68" s="116"/>
      <c r="U68" s="116"/>
      <c r="V68" s="116"/>
      <c r="W68" s="116"/>
      <c r="X68" s="116"/>
      <c r="Y68" s="116"/>
      <c r="Z68" s="116"/>
      <c r="AA68" s="116"/>
      <c r="AB68" s="117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</row>
    <row r="69" spans="1:114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7"/>
      <c r="K69" s="116"/>
      <c r="L69" s="116"/>
      <c r="M69" s="116"/>
      <c r="N69" s="116"/>
      <c r="O69" s="116"/>
      <c r="P69" s="116"/>
      <c r="Q69" s="116"/>
      <c r="R69" s="116"/>
      <c r="S69" s="117"/>
      <c r="T69" s="116"/>
      <c r="U69" s="116"/>
      <c r="V69" s="116"/>
      <c r="W69" s="116"/>
      <c r="X69" s="116"/>
      <c r="Y69" s="116"/>
      <c r="Z69" s="116"/>
      <c r="AA69" s="116"/>
      <c r="AB69" s="117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</row>
    <row r="70" spans="1:114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7"/>
      <c r="K70" s="116"/>
      <c r="L70" s="116"/>
      <c r="M70" s="116"/>
      <c r="N70" s="116"/>
      <c r="O70" s="116"/>
      <c r="P70" s="116"/>
      <c r="Q70" s="116"/>
      <c r="R70" s="116"/>
      <c r="S70" s="117"/>
      <c r="T70" s="116"/>
      <c r="U70" s="116"/>
      <c r="V70" s="116"/>
      <c r="W70" s="116"/>
      <c r="X70" s="116"/>
      <c r="Y70" s="116"/>
      <c r="Z70" s="116"/>
      <c r="AA70" s="116"/>
      <c r="AB70" s="117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</row>
    <row r="71" spans="1:114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7"/>
      <c r="K71" s="116"/>
      <c r="L71" s="116"/>
      <c r="M71" s="116"/>
      <c r="N71" s="116"/>
      <c r="O71" s="116"/>
      <c r="P71" s="116"/>
      <c r="Q71" s="116"/>
      <c r="R71" s="116"/>
      <c r="S71" s="117"/>
      <c r="T71" s="116"/>
      <c r="U71" s="116"/>
      <c r="V71" s="116"/>
      <c r="W71" s="116"/>
      <c r="X71" s="116"/>
      <c r="Y71" s="116"/>
      <c r="Z71" s="116"/>
      <c r="AA71" s="116"/>
      <c r="AB71" s="117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  <c r="CJ71" s="116"/>
      <c r="CK71" s="116"/>
      <c r="CL71" s="116"/>
      <c r="CM71" s="116"/>
      <c r="CN71" s="116"/>
      <c r="CO71" s="116"/>
      <c r="CP71" s="116"/>
      <c r="CQ71" s="116"/>
      <c r="CR71" s="116"/>
      <c r="CS71" s="116"/>
      <c r="CT71" s="116"/>
      <c r="CU71" s="116"/>
      <c r="CV71" s="116"/>
      <c r="CW71" s="116"/>
      <c r="CX71" s="116"/>
      <c r="CY71" s="116"/>
      <c r="CZ71" s="116"/>
      <c r="DA71" s="116"/>
      <c r="DB71" s="116"/>
      <c r="DC71" s="116"/>
      <c r="DD71" s="116"/>
      <c r="DE71" s="116"/>
      <c r="DF71" s="116"/>
      <c r="DG71" s="116"/>
      <c r="DH71" s="116"/>
      <c r="DI71" s="116"/>
      <c r="DJ71" s="116"/>
    </row>
    <row r="72" spans="1:114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7"/>
      <c r="K72" s="116"/>
      <c r="L72" s="116"/>
      <c r="M72" s="116"/>
      <c r="N72" s="116"/>
      <c r="O72" s="116"/>
      <c r="P72" s="116"/>
      <c r="Q72" s="116"/>
      <c r="R72" s="116"/>
      <c r="S72" s="117"/>
      <c r="T72" s="116"/>
      <c r="U72" s="116"/>
      <c r="V72" s="116"/>
      <c r="W72" s="116"/>
      <c r="X72" s="116"/>
      <c r="Y72" s="116"/>
      <c r="Z72" s="116"/>
      <c r="AA72" s="116"/>
      <c r="AB72" s="117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  <c r="CJ72" s="116"/>
      <c r="CK72" s="116"/>
      <c r="CL72" s="116"/>
      <c r="CM72" s="116"/>
      <c r="CN72" s="116"/>
      <c r="CO72" s="116"/>
      <c r="CP72" s="116"/>
      <c r="CQ72" s="116"/>
      <c r="CR72" s="116"/>
      <c r="CS72" s="116"/>
      <c r="CT72" s="116"/>
      <c r="CU72" s="116"/>
      <c r="CV72" s="116"/>
      <c r="CW72" s="116"/>
      <c r="CX72" s="116"/>
      <c r="CY72" s="116"/>
      <c r="CZ72" s="116"/>
      <c r="DA72" s="116"/>
      <c r="DB72" s="116"/>
      <c r="DC72" s="116"/>
      <c r="DD72" s="116"/>
      <c r="DE72" s="116"/>
      <c r="DF72" s="116"/>
      <c r="DG72" s="116"/>
      <c r="DH72" s="116"/>
      <c r="DI72" s="116"/>
      <c r="DJ72" s="116"/>
    </row>
    <row r="73" spans="1:114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7"/>
      <c r="K73" s="116"/>
      <c r="L73" s="116"/>
      <c r="M73" s="116"/>
      <c r="N73" s="116"/>
      <c r="O73" s="116"/>
      <c r="P73" s="116"/>
      <c r="Q73" s="116"/>
      <c r="R73" s="116"/>
      <c r="S73" s="117"/>
      <c r="T73" s="116"/>
      <c r="U73" s="116"/>
      <c r="V73" s="116"/>
      <c r="W73" s="116"/>
      <c r="X73" s="116"/>
      <c r="Y73" s="116"/>
      <c r="Z73" s="116"/>
      <c r="AA73" s="116"/>
      <c r="AB73" s="117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  <c r="CJ73" s="116"/>
      <c r="CK73" s="116"/>
      <c r="CL73" s="116"/>
      <c r="CM73" s="116"/>
      <c r="CN73" s="116"/>
      <c r="CO73" s="116"/>
      <c r="CP73" s="116"/>
      <c r="CQ73" s="116"/>
      <c r="CR73" s="116"/>
      <c r="CS73" s="116"/>
      <c r="CT73" s="116"/>
      <c r="CU73" s="116"/>
      <c r="CV73" s="116"/>
      <c r="CW73" s="116"/>
      <c r="CX73" s="116"/>
      <c r="CY73" s="116"/>
      <c r="CZ73" s="116"/>
      <c r="DA73" s="116"/>
      <c r="DB73" s="116"/>
      <c r="DC73" s="116"/>
      <c r="DD73" s="116"/>
      <c r="DE73" s="116"/>
      <c r="DF73" s="116"/>
      <c r="DG73" s="116"/>
      <c r="DH73" s="116"/>
      <c r="DI73" s="116"/>
      <c r="DJ73" s="116"/>
    </row>
    <row r="74" spans="1:114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7"/>
      <c r="K74" s="116"/>
      <c r="L74" s="116"/>
      <c r="M74" s="116"/>
      <c r="N74" s="116"/>
      <c r="O74" s="116"/>
      <c r="P74" s="116"/>
      <c r="Q74" s="116"/>
      <c r="R74" s="116"/>
      <c r="S74" s="117"/>
      <c r="T74" s="116"/>
      <c r="U74" s="116"/>
      <c r="V74" s="116"/>
      <c r="W74" s="116"/>
      <c r="X74" s="116"/>
      <c r="Y74" s="116"/>
      <c r="Z74" s="116"/>
      <c r="AA74" s="116"/>
      <c r="AB74" s="117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  <c r="CJ74" s="116"/>
      <c r="CK74" s="116"/>
      <c r="CL74" s="116"/>
      <c r="CM74" s="116"/>
      <c r="CN74" s="116"/>
      <c r="CO74" s="116"/>
      <c r="CP74" s="116"/>
      <c r="CQ74" s="116"/>
      <c r="CR74" s="116"/>
      <c r="CS74" s="116"/>
      <c r="CT74" s="116"/>
      <c r="CU74" s="116"/>
      <c r="CV74" s="116"/>
      <c r="CW74" s="116"/>
      <c r="CX74" s="116"/>
      <c r="CY74" s="116"/>
      <c r="CZ74" s="116"/>
      <c r="DA74" s="116"/>
      <c r="DB74" s="116"/>
      <c r="DC74" s="116"/>
      <c r="DD74" s="116"/>
      <c r="DE74" s="116"/>
      <c r="DF74" s="116"/>
      <c r="DG74" s="116"/>
      <c r="DH74" s="116"/>
      <c r="DI74" s="116"/>
      <c r="DJ74" s="116"/>
    </row>
    <row r="75" spans="1:114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7"/>
      <c r="K75" s="116"/>
      <c r="L75" s="116"/>
      <c r="M75" s="116"/>
      <c r="N75" s="116"/>
      <c r="O75" s="116"/>
      <c r="P75" s="116"/>
      <c r="Q75" s="116"/>
      <c r="R75" s="116"/>
      <c r="S75" s="117"/>
      <c r="T75" s="116"/>
      <c r="U75" s="116"/>
      <c r="V75" s="116"/>
      <c r="W75" s="116"/>
      <c r="X75" s="116"/>
      <c r="Y75" s="116"/>
      <c r="Z75" s="116"/>
      <c r="AA75" s="116"/>
      <c r="AB75" s="117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  <c r="CJ75" s="116"/>
      <c r="CK75" s="116"/>
      <c r="CL75" s="116"/>
      <c r="CM75" s="116"/>
      <c r="CN75" s="116"/>
      <c r="CO75" s="116"/>
      <c r="CP75" s="116"/>
      <c r="CQ75" s="116"/>
      <c r="CR75" s="116"/>
      <c r="CS75" s="116"/>
      <c r="CT75" s="116"/>
      <c r="CU75" s="116"/>
      <c r="CV75" s="116"/>
      <c r="CW75" s="116"/>
      <c r="CX75" s="116"/>
      <c r="CY75" s="116"/>
      <c r="CZ75" s="116"/>
      <c r="DA75" s="116"/>
      <c r="DB75" s="116"/>
      <c r="DC75" s="116"/>
      <c r="DD75" s="116"/>
      <c r="DE75" s="116"/>
      <c r="DF75" s="116"/>
      <c r="DG75" s="116"/>
      <c r="DH75" s="116"/>
      <c r="DI75" s="116"/>
      <c r="DJ75" s="116"/>
    </row>
    <row r="76" spans="1:114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7"/>
      <c r="K76" s="116"/>
      <c r="L76" s="116"/>
      <c r="M76" s="116"/>
      <c r="N76" s="116"/>
      <c r="O76" s="116"/>
      <c r="P76" s="116"/>
      <c r="Q76" s="116"/>
      <c r="R76" s="116"/>
      <c r="S76" s="117"/>
      <c r="T76" s="116"/>
      <c r="U76" s="116"/>
      <c r="V76" s="116"/>
      <c r="W76" s="116"/>
      <c r="X76" s="116"/>
      <c r="Y76" s="116"/>
      <c r="Z76" s="116"/>
      <c r="AA76" s="116"/>
      <c r="AB76" s="117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  <c r="CJ76" s="116"/>
      <c r="CK76" s="116"/>
      <c r="CL76" s="116"/>
      <c r="CM76" s="116"/>
      <c r="CN76" s="116"/>
      <c r="CO76" s="116"/>
      <c r="CP76" s="116"/>
      <c r="CQ76" s="116"/>
      <c r="CR76" s="116"/>
      <c r="CS76" s="116"/>
      <c r="CT76" s="116"/>
      <c r="CU76" s="116"/>
      <c r="CV76" s="116"/>
      <c r="CW76" s="116"/>
      <c r="CX76" s="116"/>
      <c r="CY76" s="116"/>
      <c r="CZ76" s="116"/>
      <c r="DA76" s="116"/>
      <c r="DB76" s="116"/>
      <c r="DC76" s="116"/>
      <c r="DD76" s="116"/>
      <c r="DE76" s="116"/>
      <c r="DF76" s="116"/>
      <c r="DG76" s="116"/>
      <c r="DH76" s="116"/>
      <c r="DI76" s="116"/>
      <c r="DJ76" s="116"/>
    </row>
    <row r="77" spans="1:114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7"/>
      <c r="K77" s="116"/>
      <c r="L77" s="116"/>
      <c r="M77" s="116"/>
      <c r="N77" s="116"/>
      <c r="O77" s="116"/>
      <c r="P77" s="116"/>
      <c r="Q77" s="116"/>
      <c r="R77" s="116"/>
      <c r="S77" s="117"/>
      <c r="T77" s="116"/>
      <c r="U77" s="116"/>
      <c r="V77" s="116"/>
      <c r="W77" s="116"/>
      <c r="X77" s="116"/>
      <c r="Y77" s="116"/>
      <c r="Z77" s="116"/>
      <c r="AA77" s="116"/>
      <c r="AB77" s="117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  <c r="CJ77" s="116"/>
      <c r="CK77" s="116"/>
      <c r="CL77" s="116"/>
      <c r="CM77" s="116"/>
      <c r="CN77" s="116"/>
      <c r="CO77" s="116"/>
      <c r="CP77" s="116"/>
      <c r="CQ77" s="116"/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</row>
    <row r="78" spans="1:114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7"/>
      <c r="K78" s="116"/>
      <c r="L78" s="116"/>
      <c r="M78" s="116"/>
      <c r="N78" s="116"/>
      <c r="O78" s="116"/>
      <c r="P78" s="116"/>
      <c r="Q78" s="116"/>
      <c r="R78" s="116"/>
      <c r="S78" s="117"/>
      <c r="T78" s="116"/>
      <c r="U78" s="116"/>
      <c r="V78" s="116"/>
      <c r="W78" s="116"/>
      <c r="X78" s="116"/>
      <c r="Y78" s="116"/>
      <c r="Z78" s="116"/>
      <c r="AA78" s="116"/>
      <c r="AB78" s="117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  <c r="CJ78" s="116"/>
      <c r="CK78" s="116"/>
      <c r="CL78" s="116"/>
      <c r="CM78" s="116"/>
      <c r="CN78" s="116"/>
      <c r="CO78" s="116"/>
      <c r="CP78" s="116"/>
      <c r="CQ78" s="116"/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</row>
    <row r="79" spans="1:114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7"/>
      <c r="K79" s="116"/>
      <c r="L79" s="116"/>
      <c r="M79" s="116"/>
      <c r="N79" s="116"/>
      <c r="O79" s="116"/>
      <c r="P79" s="116"/>
      <c r="Q79" s="116"/>
      <c r="R79" s="116"/>
      <c r="S79" s="117"/>
      <c r="T79" s="116"/>
      <c r="U79" s="116"/>
      <c r="V79" s="116"/>
      <c r="W79" s="116"/>
      <c r="X79" s="116"/>
      <c r="Y79" s="116"/>
      <c r="Z79" s="116"/>
      <c r="AA79" s="116"/>
      <c r="AB79" s="117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  <c r="CJ79" s="116"/>
      <c r="CK79" s="116"/>
      <c r="CL79" s="116"/>
      <c r="CM79" s="116"/>
      <c r="CN79" s="116"/>
      <c r="CO79" s="116"/>
      <c r="CP79" s="116"/>
      <c r="CQ79" s="116"/>
      <c r="CR79" s="116"/>
      <c r="CS79" s="116"/>
      <c r="CT79" s="116"/>
      <c r="CU79" s="116"/>
      <c r="CV79" s="116"/>
      <c r="CW79" s="116"/>
      <c r="CX79" s="116"/>
      <c r="CY79" s="116"/>
      <c r="CZ79" s="116"/>
      <c r="DA79" s="116"/>
      <c r="DB79" s="116"/>
      <c r="DC79" s="116"/>
      <c r="DD79" s="116"/>
      <c r="DE79" s="116"/>
      <c r="DF79" s="116"/>
      <c r="DG79" s="116"/>
      <c r="DH79" s="116"/>
      <c r="DI79" s="116"/>
      <c r="DJ79" s="116"/>
    </row>
    <row r="80" spans="1:114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7"/>
      <c r="K80" s="116"/>
      <c r="L80" s="116"/>
      <c r="M80" s="116"/>
      <c r="N80" s="116"/>
      <c r="O80" s="116"/>
      <c r="P80" s="116"/>
      <c r="Q80" s="116"/>
      <c r="R80" s="116"/>
      <c r="S80" s="117"/>
      <c r="T80" s="116"/>
      <c r="U80" s="116"/>
      <c r="V80" s="116"/>
      <c r="W80" s="116"/>
      <c r="X80" s="116"/>
      <c r="Y80" s="116"/>
      <c r="Z80" s="116"/>
      <c r="AA80" s="116"/>
      <c r="AB80" s="117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</row>
    <row r="81" spans="1:114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7"/>
      <c r="K81" s="116"/>
      <c r="L81" s="116"/>
      <c r="M81" s="116"/>
      <c r="N81" s="116"/>
      <c r="O81" s="116"/>
      <c r="P81" s="116"/>
      <c r="Q81" s="116"/>
      <c r="R81" s="116"/>
      <c r="S81" s="117"/>
      <c r="T81" s="116"/>
      <c r="U81" s="116"/>
      <c r="V81" s="116"/>
      <c r="W81" s="116"/>
      <c r="X81" s="116"/>
      <c r="Y81" s="116"/>
      <c r="Z81" s="116"/>
      <c r="AA81" s="116"/>
      <c r="AB81" s="117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</row>
    <row r="82" spans="1:114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7"/>
      <c r="K82" s="116"/>
      <c r="L82" s="116"/>
      <c r="M82" s="116"/>
      <c r="N82" s="116"/>
      <c r="O82" s="116"/>
      <c r="P82" s="116"/>
      <c r="Q82" s="116"/>
      <c r="R82" s="116"/>
      <c r="S82" s="117"/>
      <c r="T82" s="116"/>
      <c r="U82" s="116"/>
      <c r="V82" s="116"/>
      <c r="W82" s="116"/>
      <c r="X82" s="116"/>
      <c r="Y82" s="116"/>
      <c r="Z82" s="116"/>
      <c r="AA82" s="116"/>
      <c r="AB82" s="117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</row>
    <row r="83" spans="1:114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7"/>
      <c r="K83" s="116"/>
      <c r="L83" s="116"/>
      <c r="M83" s="116"/>
      <c r="N83" s="116"/>
      <c r="O83" s="116"/>
      <c r="P83" s="116"/>
      <c r="Q83" s="116"/>
      <c r="R83" s="116"/>
      <c r="S83" s="117"/>
      <c r="T83" s="116"/>
      <c r="U83" s="116"/>
      <c r="V83" s="116"/>
      <c r="W83" s="116"/>
      <c r="X83" s="116"/>
      <c r="Y83" s="116"/>
      <c r="Z83" s="116"/>
      <c r="AA83" s="116"/>
      <c r="AB83" s="117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</row>
    <row r="84" spans="1:114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7"/>
      <c r="K84" s="116"/>
      <c r="L84" s="116"/>
      <c r="M84" s="116"/>
      <c r="N84" s="116"/>
      <c r="O84" s="116"/>
      <c r="P84" s="116"/>
      <c r="Q84" s="116"/>
      <c r="R84" s="116"/>
      <c r="S84" s="117"/>
      <c r="T84" s="116"/>
      <c r="U84" s="116"/>
      <c r="V84" s="116"/>
      <c r="W84" s="116"/>
      <c r="X84" s="116"/>
      <c r="Y84" s="116"/>
      <c r="Z84" s="116"/>
      <c r="AA84" s="116"/>
      <c r="AB84" s="117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</row>
    <row r="85" spans="1:114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7"/>
      <c r="K85" s="116"/>
      <c r="L85" s="116"/>
      <c r="M85" s="116"/>
      <c r="N85" s="116"/>
      <c r="O85" s="116"/>
      <c r="P85" s="116"/>
      <c r="Q85" s="116"/>
      <c r="R85" s="116"/>
      <c r="S85" s="117"/>
      <c r="T85" s="116"/>
      <c r="U85" s="116"/>
      <c r="V85" s="116"/>
      <c r="W85" s="116"/>
      <c r="X85" s="116"/>
      <c r="Y85" s="116"/>
      <c r="Z85" s="116"/>
      <c r="AA85" s="116"/>
      <c r="AB85" s="117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</row>
    <row r="86" spans="1:114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7"/>
      <c r="K86" s="116"/>
      <c r="L86" s="116"/>
      <c r="M86" s="116"/>
      <c r="N86" s="116"/>
      <c r="O86" s="116"/>
      <c r="P86" s="116"/>
      <c r="Q86" s="116"/>
      <c r="R86" s="116"/>
      <c r="S86" s="117"/>
      <c r="T86" s="116"/>
      <c r="U86" s="116"/>
      <c r="V86" s="116"/>
      <c r="W86" s="116"/>
      <c r="X86" s="116"/>
      <c r="Y86" s="116"/>
      <c r="Z86" s="116"/>
      <c r="AA86" s="116"/>
      <c r="AB86" s="117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  <c r="CJ86" s="116"/>
      <c r="CK86" s="116"/>
      <c r="CL86" s="116"/>
      <c r="CM86" s="116"/>
      <c r="CN86" s="116"/>
      <c r="CO86" s="116"/>
      <c r="CP86" s="116"/>
      <c r="CQ86" s="116"/>
      <c r="CR86" s="116"/>
      <c r="CS86" s="116"/>
      <c r="CT86" s="116"/>
      <c r="CU86" s="116"/>
      <c r="CV86" s="116"/>
      <c r="CW86" s="116"/>
      <c r="CX86" s="116"/>
      <c r="CY86" s="116"/>
      <c r="CZ86" s="116"/>
      <c r="DA86" s="116"/>
      <c r="DB86" s="116"/>
      <c r="DC86" s="116"/>
      <c r="DD86" s="116"/>
      <c r="DE86" s="116"/>
      <c r="DF86" s="116"/>
      <c r="DG86" s="116"/>
      <c r="DH86" s="116"/>
      <c r="DI86" s="116"/>
      <c r="DJ86" s="116"/>
    </row>
    <row r="87" spans="1:114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7"/>
      <c r="K87" s="116"/>
      <c r="L87" s="116"/>
      <c r="M87" s="116"/>
      <c r="N87" s="116"/>
      <c r="O87" s="116"/>
      <c r="P87" s="116"/>
      <c r="Q87" s="116"/>
      <c r="R87" s="116"/>
      <c r="S87" s="117"/>
      <c r="T87" s="116"/>
      <c r="U87" s="116"/>
      <c r="V87" s="116"/>
      <c r="W87" s="116"/>
      <c r="X87" s="116"/>
      <c r="Y87" s="116"/>
      <c r="Z87" s="116"/>
      <c r="AA87" s="116"/>
      <c r="AB87" s="117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</row>
    <row r="88" spans="1:114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7"/>
      <c r="K88" s="116"/>
      <c r="L88" s="116"/>
      <c r="M88" s="116"/>
      <c r="N88" s="116"/>
      <c r="O88" s="116"/>
      <c r="P88" s="116"/>
      <c r="Q88" s="116"/>
      <c r="R88" s="116"/>
      <c r="S88" s="117"/>
      <c r="T88" s="116"/>
      <c r="U88" s="116"/>
      <c r="V88" s="116"/>
      <c r="W88" s="116"/>
      <c r="X88" s="116"/>
      <c r="Y88" s="116"/>
      <c r="Z88" s="116"/>
      <c r="AA88" s="116"/>
      <c r="AB88" s="117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</row>
    <row r="89" spans="1:114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7"/>
      <c r="K89" s="116"/>
      <c r="L89" s="116"/>
      <c r="M89" s="116"/>
      <c r="N89" s="116"/>
      <c r="O89" s="116"/>
      <c r="P89" s="116"/>
      <c r="Q89" s="116"/>
      <c r="R89" s="116"/>
      <c r="S89" s="117"/>
      <c r="T89" s="116"/>
      <c r="U89" s="116"/>
      <c r="V89" s="116"/>
      <c r="W89" s="116"/>
      <c r="X89" s="116"/>
      <c r="Y89" s="116"/>
      <c r="Z89" s="116"/>
      <c r="AA89" s="116"/>
      <c r="AB89" s="117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</row>
    <row r="90" spans="1:114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7"/>
      <c r="K90" s="116"/>
      <c r="L90" s="116"/>
      <c r="M90" s="116"/>
      <c r="N90" s="116"/>
      <c r="O90" s="116"/>
      <c r="P90" s="116"/>
      <c r="Q90" s="116"/>
      <c r="R90" s="116"/>
      <c r="S90" s="117"/>
      <c r="T90" s="116"/>
      <c r="U90" s="116"/>
      <c r="V90" s="116"/>
      <c r="W90" s="116"/>
      <c r="X90" s="116"/>
      <c r="Y90" s="116"/>
      <c r="Z90" s="116"/>
      <c r="AA90" s="116"/>
      <c r="AB90" s="117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</row>
    <row r="91" spans="1:114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7"/>
      <c r="K91" s="116"/>
      <c r="L91" s="116"/>
      <c r="M91" s="116"/>
      <c r="N91" s="116"/>
      <c r="O91" s="116"/>
      <c r="P91" s="116"/>
      <c r="Q91" s="116"/>
      <c r="R91" s="116"/>
      <c r="S91" s="117"/>
      <c r="T91" s="116"/>
      <c r="U91" s="116"/>
      <c r="V91" s="116"/>
      <c r="W91" s="116"/>
      <c r="X91" s="116"/>
      <c r="Y91" s="116"/>
      <c r="Z91" s="116"/>
      <c r="AA91" s="116"/>
      <c r="AB91" s="117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</row>
    <row r="92" spans="1:114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7"/>
      <c r="K92" s="116"/>
      <c r="L92" s="116"/>
      <c r="M92" s="116"/>
      <c r="N92" s="116"/>
      <c r="O92" s="116"/>
      <c r="P92" s="116"/>
      <c r="Q92" s="116"/>
      <c r="R92" s="116"/>
      <c r="S92" s="117"/>
      <c r="T92" s="116"/>
      <c r="U92" s="116"/>
      <c r="V92" s="116"/>
      <c r="W92" s="116"/>
      <c r="X92" s="116"/>
      <c r="Y92" s="116"/>
      <c r="Z92" s="116"/>
      <c r="AA92" s="116"/>
      <c r="AB92" s="117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</row>
    <row r="93" spans="1:114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7"/>
      <c r="K93" s="116"/>
      <c r="L93" s="116"/>
      <c r="M93" s="116"/>
      <c r="N93" s="116"/>
      <c r="O93" s="116"/>
      <c r="P93" s="116"/>
      <c r="Q93" s="116"/>
      <c r="R93" s="116"/>
      <c r="S93" s="117"/>
      <c r="T93" s="116"/>
      <c r="U93" s="116"/>
      <c r="V93" s="116"/>
      <c r="W93" s="116"/>
      <c r="X93" s="116"/>
      <c r="Y93" s="116"/>
      <c r="Z93" s="116"/>
      <c r="AA93" s="116"/>
      <c r="AB93" s="117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</row>
    <row r="94" spans="1:114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7"/>
      <c r="K94" s="116"/>
      <c r="L94" s="116"/>
      <c r="M94" s="116"/>
      <c r="N94" s="116"/>
      <c r="O94" s="116"/>
      <c r="P94" s="116"/>
      <c r="Q94" s="116"/>
      <c r="R94" s="116"/>
      <c r="S94" s="117"/>
      <c r="T94" s="116"/>
      <c r="U94" s="116"/>
      <c r="V94" s="116"/>
      <c r="W94" s="116"/>
      <c r="X94" s="116"/>
      <c r="Y94" s="116"/>
      <c r="Z94" s="116"/>
      <c r="AA94" s="116"/>
      <c r="AB94" s="117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</row>
    <row r="95" spans="1:114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7"/>
      <c r="K95" s="116"/>
      <c r="L95" s="116"/>
      <c r="M95" s="116"/>
      <c r="N95" s="116"/>
      <c r="O95" s="116"/>
      <c r="P95" s="116"/>
      <c r="Q95" s="116"/>
      <c r="R95" s="116"/>
      <c r="S95" s="117"/>
      <c r="T95" s="116"/>
      <c r="U95" s="116"/>
      <c r="V95" s="116"/>
      <c r="W95" s="116"/>
      <c r="X95" s="116"/>
      <c r="Y95" s="116"/>
      <c r="Z95" s="116"/>
      <c r="AA95" s="116"/>
      <c r="AB95" s="117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</row>
    <row r="96" spans="1:114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7"/>
      <c r="K96" s="116"/>
      <c r="L96" s="116"/>
      <c r="M96" s="116"/>
      <c r="N96" s="116"/>
      <c r="O96" s="116"/>
      <c r="P96" s="116"/>
      <c r="Q96" s="116"/>
      <c r="R96" s="116"/>
      <c r="S96" s="117"/>
      <c r="T96" s="116"/>
      <c r="U96" s="116"/>
      <c r="V96" s="116"/>
      <c r="W96" s="116"/>
      <c r="X96" s="116"/>
      <c r="Y96" s="116"/>
      <c r="Z96" s="116"/>
      <c r="AA96" s="116"/>
      <c r="AB96" s="117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</row>
    <row r="97" spans="1:114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7"/>
      <c r="K97" s="116"/>
      <c r="L97" s="116"/>
      <c r="M97" s="116"/>
      <c r="N97" s="116"/>
      <c r="O97" s="116"/>
      <c r="P97" s="116"/>
      <c r="Q97" s="116"/>
      <c r="R97" s="116"/>
      <c r="S97" s="117"/>
      <c r="T97" s="116"/>
      <c r="U97" s="116"/>
      <c r="V97" s="116"/>
      <c r="W97" s="116"/>
      <c r="X97" s="116"/>
      <c r="Y97" s="116"/>
      <c r="Z97" s="116"/>
      <c r="AA97" s="116"/>
      <c r="AB97" s="117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</row>
    <row r="98" spans="1:114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7"/>
      <c r="K98" s="116"/>
      <c r="L98" s="116"/>
      <c r="M98" s="116"/>
      <c r="N98" s="116"/>
      <c r="O98" s="116"/>
      <c r="P98" s="116"/>
      <c r="Q98" s="116"/>
      <c r="R98" s="116"/>
      <c r="S98" s="117"/>
      <c r="T98" s="116"/>
      <c r="U98" s="116"/>
      <c r="V98" s="116"/>
      <c r="W98" s="116"/>
      <c r="X98" s="116"/>
      <c r="Y98" s="116"/>
      <c r="Z98" s="116"/>
      <c r="AA98" s="116"/>
      <c r="AB98" s="117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</row>
    <row r="99" spans="1:114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7"/>
      <c r="K99" s="116"/>
      <c r="L99" s="116"/>
      <c r="M99" s="116"/>
      <c r="N99" s="116"/>
      <c r="O99" s="116"/>
      <c r="P99" s="116"/>
      <c r="Q99" s="116"/>
      <c r="R99" s="116"/>
      <c r="S99" s="117"/>
      <c r="T99" s="116"/>
      <c r="U99" s="116"/>
      <c r="V99" s="116"/>
      <c r="W99" s="116"/>
      <c r="X99" s="116"/>
      <c r="Y99" s="116"/>
      <c r="Z99" s="116"/>
      <c r="AA99" s="116"/>
      <c r="AB99" s="117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</row>
    <row r="100" spans="1:114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7"/>
      <c r="K100" s="116"/>
      <c r="L100" s="116"/>
      <c r="M100" s="116"/>
      <c r="N100" s="116"/>
      <c r="O100" s="116"/>
      <c r="P100" s="116"/>
      <c r="Q100" s="116"/>
      <c r="R100" s="116"/>
      <c r="S100" s="117"/>
      <c r="T100" s="116"/>
      <c r="U100" s="116"/>
      <c r="V100" s="116"/>
      <c r="W100" s="116"/>
      <c r="X100" s="116"/>
      <c r="Y100" s="116"/>
      <c r="Z100" s="116"/>
      <c r="AA100" s="116"/>
      <c r="AB100" s="117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</row>
    <row r="101" spans="1:114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7"/>
      <c r="K101" s="116"/>
      <c r="L101" s="116"/>
      <c r="M101" s="116"/>
      <c r="N101" s="116"/>
      <c r="O101" s="116"/>
      <c r="P101" s="116"/>
      <c r="Q101" s="116"/>
      <c r="R101" s="116"/>
      <c r="S101" s="117"/>
      <c r="T101" s="116"/>
      <c r="U101" s="116"/>
      <c r="V101" s="116"/>
      <c r="W101" s="116"/>
      <c r="X101" s="116"/>
      <c r="Y101" s="116"/>
      <c r="Z101" s="116"/>
      <c r="AA101" s="116"/>
      <c r="AB101" s="117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</row>
    <row r="102" spans="1:114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7"/>
      <c r="K102" s="116"/>
      <c r="L102" s="116"/>
      <c r="M102" s="116"/>
      <c r="N102" s="116"/>
      <c r="O102" s="116"/>
      <c r="P102" s="116"/>
      <c r="Q102" s="116"/>
      <c r="R102" s="116"/>
      <c r="S102" s="117"/>
      <c r="T102" s="116"/>
      <c r="U102" s="116"/>
      <c r="V102" s="116"/>
      <c r="W102" s="116"/>
      <c r="X102" s="116"/>
      <c r="Y102" s="116"/>
      <c r="Z102" s="116"/>
      <c r="AA102" s="116"/>
      <c r="AB102" s="117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</row>
    <row r="103" spans="1:114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7"/>
      <c r="K103" s="116"/>
      <c r="L103" s="116"/>
      <c r="M103" s="116"/>
      <c r="N103" s="116"/>
      <c r="O103" s="116"/>
      <c r="P103" s="116"/>
      <c r="Q103" s="116"/>
      <c r="R103" s="116"/>
      <c r="S103" s="117"/>
      <c r="T103" s="116"/>
      <c r="U103" s="116"/>
      <c r="V103" s="116"/>
      <c r="W103" s="116"/>
      <c r="X103" s="116"/>
      <c r="Y103" s="116"/>
      <c r="Z103" s="116"/>
      <c r="AA103" s="116"/>
      <c r="AB103" s="117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</row>
    <row r="104" spans="1:114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7"/>
      <c r="K104" s="116"/>
      <c r="L104" s="116"/>
      <c r="M104" s="116"/>
      <c r="N104" s="116"/>
      <c r="O104" s="116"/>
      <c r="P104" s="116"/>
      <c r="Q104" s="116"/>
      <c r="R104" s="116"/>
      <c r="S104" s="117"/>
      <c r="T104" s="116"/>
      <c r="U104" s="116"/>
      <c r="V104" s="116"/>
      <c r="W104" s="116"/>
      <c r="X104" s="116"/>
      <c r="Y104" s="116"/>
      <c r="Z104" s="116"/>
      <c r="AA104" s="116"/>
      <c r="AB104" s="117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</row>
    <row r="105" spans="1:114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7"/>
      <c r="K105" s="116"/>
      <c r="L105" s="116"/>
      <c r="M105" s="116"/>
      <c r="N105" s="116"/>
      <c r="O105" s="116"/>
      <c r="P105" s="116"/>
      <c r="Q105" s="116"/>
      <c r="R105" s="116"/>
      <c r="S105" s="117"/>
      <c r="T105" s="116"/>
      <c r="U105" s="116"/>
      <c r="V105" s="116"/>
      <c r="W105" s="116"/>
      <c r="X105" s="116"/>
      <c r="Y105" s="116"/>
      <c r="Z105" s="116"/>
      <c r="AA105" s="116"/>
      <c r="AB105" s="117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</row>
    <row r="106" spans="1:114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7"/>
      <c r="K106" s="116"/>
      <c r="L106" s="116"/>
      <c r="M106" s="116"/>
      <c r="N106" s="116"/>
      <c r="O106" s="116"/>
      <c r="P106" s="116"/>
      <c r="Q106" s="116"/>
      <c r="R106" s="116"/>
      <c r="S106" s="117"/>
      <c r="T106" s="116"/>
      <c r="U106" s="116"/>
      <c r="V106" s="116"/>
      <c r="W106" s="116"/>
      <c r="X106" s="116"/>
      <c r="Y106" s="116"/>
      <c r="Z106" s="116"/>
      <c r="AA106" s="116"/>
      <c r="AB106" s="117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</row>
    <row r="107" spans="1:114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7"/>
      <c r="K107" s="116"/>
      <c r="L107" s="116"/>
      <c r="M107" s="116"/>
      <c r="N107" s="116"/>
      <c r="O107" s="116"/>
      <c r="P107" s="116"/>
      <c r="Q107" s="116"/>
      <c r="R107" s="116"/>
      <c r="S107" s="117"/>
      <c r="T107" s="116"/>
      <c r="U107" s="116"/>
      <c r="V107" s="116"/>
      <c r="W107" s="116"/>
      <c r="X107" s="116"/>
      <c r="Y107" s="116"/>
      <c r="Z107" s="116"/>
      <c r="AA107" s="116"/>
      <c r="AB107" s="117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</row>
    <row r="108" spans="1:114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7"/>
      <c r="K108" s="116"/>
      <c r="L108" s="116"/>
      <c r="M108" s="116"/>
      <c r="N108" s="116"/>
      <c r="O108" s="116"/>
      <c r="P108" s="116"/>
      <c r="Q108" s="116"/>
      <c r="R108" s="116"/>
      <c r="S108" s="117"/>
      <c r="T108" s="116"/>
      <c r="U108" s="116"/>
      <c r="V108" s="116"/>
      <c r="W108" s="116"/>
      <c r="X108" s="116"/>
      <c r="Y108" s="116"/>
      <c r="Z108" s="116"/>
      <c r="AA108" s="116"/>
      <c r="AB108" s="117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</row>
    <row r="109" spans="1:114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7"/>
      <c r="K109" s="116"/>
      <c r="L109" s="116"/>
      <c r="M109" s="116"/>
      <c r="N109" s="116"/>
      <c r="O109" s="116"/>
      <c r="P109" s="116"/>
      <c r="Q109" s="116"/>
      <c r="R109" s="116"/>
      <c r="S109" s="117"/>
      <c r="T109" s="116"/>
      <c r="U109" s="116"/>
      <c r="V109" s="116"/>
      <c r="W109" s="116"/>
      <c r="X109" s="116"/>
      <c r="Y109" s="116"/>
      <c r="Z109" s="116"/>
      <c r="AA109" s="116"/>
      <c r="AB109" s="117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</row>
    <row r="110" spans="1:114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7"/>
      <c r="K110" s="116"/>
      <c r="L110" s="116"/>
      <c r="M110" s="116"/>
      <c r="N110" s="116"/>
      <c r="O110" s="116"/>
      <c r="P110" s="116"/>
      <c r="Q110" s="116"/>
      <c r="R110" s="116"/>
      <c r="S110" s="117"/>
      <c r="T110" s="116"/>
      <c r="U110" s="116"/>
      <c r="V110" s="116"/>
      <c r="W110" s="116"/>
      <c r="X110" s="116"/>
      <c r="Y110" s="116"/>
      <c r="Z110" s="116"/>
      <c r="AA110" s="116"/>
      <c r="AB110" s="117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</row>
    <row r="111" spans="1:114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7"/>
      <c r="K111" s="116"/>
      <c r="L111" s="116"/>
      <c r="M111" s="116"/>
      <c r="N111" s="116"/>
      <c r="O111" s="116"/>
      <c r="P111" s="116"/>
      <c r="Q111" s="116"/>
      <c r="R111" s="116"/>
      <c r="S111" s="117"/>
      <c r="T111" s="116"/>
      <c r="U111" s="116"/>
      <c r="V111" s="116"/>
      <c r="W111" s="116"/>
      <c r="X111" s="116"/>
      <c r="Y111" s="116"/>
      <c r="Z111" s="116"/>
      <c r="AA111" s="116"/>
      <c r="AB111" s="117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</row>
    <row r="112" spans="1:114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7"/>
      <c r="K112" s="116"/>
      <c r="L112" s="116"/>
      <c r="M112" s="116"/>
      <c r="N112" s="116"/>
      <c r="O112" s="116"/>
      <c r="P112" s="116"/>
      <c r="Q112" s="116"/>
      <c r="R112" s="116"/>
      <c r="S112" s="117"/>
      <c r="T112" s="116"/>
      <c r="U112" s="116"/>
      <c r="V112" s="116"/>
      <c r="W112" s="116"/>
      <c r="X112" s="116"/>
      <c r="Y112" s="116"/>
      <c r="Z112" s="116"/>
      <c r="AA112" s="116"/>
      <c r="AB112" s="117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</row>
    <row r="113" spans="1:114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7"/>
      <c r="K113" s="116"/>
      <c r="L113" s="116"/>
      <c r="M113" s="116"/>
      <c r="N113" s="116"/>
      <c r="O113" s="116"/>
      <c r="P113" s="116"/>
      <c r="Q113" s="116"/>
      <c r="R113" s="116"/>
      <c r="S113" s="117"/>
      <c r="T113" s="116"/>
      <c r="U113" s="116"/>
      <c r="V113" s="116"/>
      <c r="W113" s="116"/>
      <c r="X113" s="116"/>
      <c r="Y113" s="116"/>
      <c r="Z113" s="116"/>
      <c r="AA113" s="116"/>
      <c r="AB113" s="117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</row>
    <row r="114" spans="1:114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7"/>
      <c r="K114" s="116"/>
      <c r="L114" s="116"/>
      <c r="M114" s="116"/>
      <c r="N114" s="116"/>
      <c r="O114" s="116"/>
      <c r="P114" s="116"/>
      <c r="Q114" s="116"/>
      <c r="R114" s="116"/>
      <c r="S114" s="117"/>
      <c r="T114" s="116"/>
      <c r="U114" s="116"/>
      <c r="V114" s="116"/>
      <c r="W114" s="116"/>
      <c r="X114" s="116"/>
      <c r="Y114" s="116"/>
      <c r="Z114" s="116"/>
      <c r="AA114" s="116"/>
      <c r="AB114" s="117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</row>
    <row r="115" spans="1:114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7"/>
      <c r="K115" s="116"/>
      <c r="L115" s="116"/>
      <c r="M115" s="116"/>
      <c r="N115" s="116"/>
      <c r="O115" s="116"/>
      <c r="P115" s="116"/>
      <c r="Q115" s="116"/>
      <c r="R115" s="116"/>
      <c r="S115" s="117"/>
      <c r="T115" s="116"/>
      <c r="U115" s="116"/>
      <c r="V115" s="116"/>
      <c r="W115" s="116"/>
      <c r="X115" s="116"/>
      <c r="Y115" s="116"/>
      <c r="Z115" s="116"/>
      <c r="AA115" s="116"/>
      <c r="AB115" s="117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</row>
    <row r="116" spans="1:114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7"/>
      <c r="K116" s="116"/>
      <c r="L116" s="116"/>
      <c r="M116" s="116"/>
      <c r="N116" s="116"/>
      <c r="O116" s="116"/>
      <c r="P116" s="116"/>
      <c r="Q116" s="116"/>
      <c r="R116" s="116"/>
      <c r="S116" s="117"/>
      <c r="T116" s="116"/>
      <c r="U116" s="116"/>
      <c r="V116" s="116"/>
      <c r="W116" s="116"/>
      <c r="X116" s="116"/>
      <c r="Y116" s="116"/>
      <c r="Z116" s="116"/>
      <c r="AA116" s="116"/>
      <c r="AB116" s="117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</row>
    <row r="117" spans="1:114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7"/>
      <c r="K117" s="116"/>
      <c r="L117" s="116"/>
      <c r="M117" s="116"/>
      <c r="N117" s="116"/>
      <c r="O117" s="116"/>
      <c r="P117" s="116"/>
      <c r="Q117" s="116"/>
      <c r="R117" s="116"/>
      <c r="S117" s="117"/>
      <c r="T117" s="116"/>
      <c r="U117" s="116"/>
      <c r="V117" s="116"/>
      <c r="W117" s="116"/>
      <c r="X117" s="116"/>
      <c r="Y117" s="116"/>
      <c r="Z117" s="116"/>
      <c r="AA117" s="116"/>
      <c r="AB117" s="117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</row>
    <row r="118" spans="1:114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7"/>
      <c r="K118" s="116"/>
      <c r="L118" s="116"/>
      <c r="M118" s="116"/>
      <c r="N118" s="116"/>
      <c r="O118" s="116"/>
      <c r="P118" s="116"/>
      <c r="Q118" s="116"/>
      <c r="R118" s="116"/>
      <c r="S118" s="117"/>
      <c r="T118" s="116"/>
      <c r="U118" s="116"/>
      <c r="V118" s="116"/>
      <c r="W118" s="116"/>
      <c r="X118" s="116"/>
      <c r="Y118" s="116"/>
      <c r="Z118" s="116"/>
      <c r="AA118" s="116"/>
      <c r="AB118" s="117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</row>
    <row r="119" spans="1:114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7"/>
      <c r="K119" s="116"/>
      <c r="L119" s="116"/>
      <c r="M119" s="116"/>
      <c r="N119" s="116"/>
      <c r="O119" s="116"/>
      <c r="P119" s="116"/>
      <c r="Q119" s="116"/>
      <c r="R119" s="116"/>
      <c r="S119" s="117"/>
      <c r="T119" s="116"/>
      <c r="U119" s="116"/>
      <c r="V119" s="116"/>
      <c r="W119" s="116"/>
      <c r="X119" s="116"/>
      <c r="Y119" s="116"/>
      <c r="Z119" s="116"/>
      <c r="AA119" s="116"/>
      <c r="AB119" s="117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</row>
    <row r="120" spans="1:114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7"/>
      <c r="K120" s="116"/>
      <c r="L120" s="116"/>
      <c r="M120" s="116"/>
      <c r="N120" s="116"/>
      <c r="O120" s="116"/>
      <c r="P120" s="116"/>
      <c r="Q120" s="116"/>
      <c r="R120" s="116"/>
      <c r="S120" s="117"/>
      <c r="T120" s="116"/>
      <c r="U120" s="116"/>
      <c r="V120" s="116"/>
      <c r="W120" s="116"/>
      <c r="X120" s="116"/>
      <c r="Y120" s="116"/>
      <c r="Z120" s="116"/>
      <c r="AA120" s="116"/>
      <c r="AB120" s="117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</row>
    <row r="121" spans="1:114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7"/>
      <c r="K121" s="116"/>
      <c r="L121" s="116"/>
      <c r="M121" s="116"/>
      <c r="N121" s="116"/>
      <c r="O121" s="116"/>
      <c r="P121" s="116"/>
      <c r="Q121" s="116"/>
      <c r="R121" s="116"/>
      <c r="S121" s="117"/>
      <c r="T121" s="116"/>
      <c r="U121" s="116"/>
      <c r="V121" s="116"/>
      <c r="W121" s="116"/>
      <c r="X121" s="116"/>
      <c r="Y121" s="116"/>
      <c r="Z121" s="116"/>
      <c r="AA121" s="116"/>
      <c r="AB121" s="117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</row>
    <row r="122" spans="1:114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7"/>
      <c r="K122" s="116"/>
      <c r="L122" s="116"/>
      <c r="M122" s="116"/>
      <c r="N122" s="116"/>
      <c r="O122" s="116"/>
      <c r="P122" s="116"/>
      <c r="Q122" s="116"/>
      <c r="R122" s="116"/>
      <c r="S122" s="117"/>
      <c r="T122" s="116"/>
      <c r="U122" s="116"/>
      <c r="V122" s="116"/>
      <c r="W122" s="116"/>
      <c r="X122" s="116"/>
      <c r="Y122" s="116"/>
      <c r="Z122" s="116"/>
      <c r="AA122" s="116"/>
      <c r="AB122" s="117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</row>
    <row r="123" spans="1:114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7"/>
      <c r="K123" s="116"/>
      <c r="L123" s="116"/>
      <c r="M123" s="116"/>
      <c r="N123" s="116"/>
      <c r="O123" s="116"/>
      <c r="P123" s="116"/>
      <c r="Q123" s="116"/>
      <c r="R123" s="116"/>
      <c r="S123" s="117"/>
      <c r="T123" s="116"/>
      <c r="U123" s="116"/>
      <c r="V123" s="116"/>
      <c r="W123" s="116"/>
      <c r="X123" s="116"/>
      <c r="Y123" s="116"/>
      <c r="Z123" s="116"/>
      <c r="AA123" s="116"/>
      <c r="AB123" s="117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</row>
    <row r="124" spans="1:114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7"/>
      <c r="K124" s="116"/>
      <c r="L124" s="116"/>
      <c r="M124" s="116"/>
      <c r="N124" s="116"/>
      <c r="O124" s="116"/>
      <c r="P124" s="116"/>
      <c r="Q124" s="116"/>
      <c r="R124" s="116"/>
      <c r="S124" s="117"/>
      <c r="T124" s="116"/>
      <c r="U124" s="116"/>
      <c r="V124" s="116"/>
      <c r="W124" s="116"/>
      <c r="X124" s="116"/>
      <c r="Y124" s="116"/>
      <c r="Z124" s="116"/>
      <c r="AA124" s="116"/>
      <c r="AB124" s="117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</row>
    <row r="125" spans="1:114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7"/>
      <c r="K125" s="116"/>
      <c r="L125" s="116"/>
      <c r="M125" s="116"/>
      <c r="N125" s="116"/>
      <c r="O125" s="116"/>
      <c r="P125" s="116"/>
      <c r="Q125" s="116"/>
      <c r="R125" s="116"/>
      <c r="S125" s="117"/>
      <c r="T125" s="116"/>
      <c r="U125" s="116"/>
      <c r="V125" s="116"/>
      <c r="W125" s="116"/>
      <c r="X125" s="116"/>
      <c r="Y125" s="116"/>
      <c r="Z125" s="116"/>
      <c r="AA125" s="116"/>
      <c r="AB125" s="117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</row>
    <row r="126" spans="1:114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7"/>
      <c r="K126" s="116"/>
      <c r="L126" s="116"/>
      <c r="M126" s="116"/>
      <c r="N126" s="116"/>
      <c r="O126" s="116"/>
      <c r="P126" s="116"/>
      <c r="Q126" s="116"/>
      <c r="R126" s="116"/>
      <c r="S126" s="117"/>
      <c r="T126" s="116"/>
      <c r="U126" s="116"/>
      <c r="V126" s="116"/>
      <c r="W126" s="116"/>
      <c r="X126" s="116"/>
      <c r="Y126" s="116"/>
      <c r="Z126" s="116"/>
      <c r="AA126" s="116"/>
      <c r="AB126" s="117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</row>
    <row r="127" spans="1:114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7"/>
      <c r="K127" s="116"/>
      <c r="L127" s="116"/>
      <c r="M127" s="116"/>
      <c r="N127" s="116"/>
      <c r="O127" s="116"/>
      <c r="P127" s="116"/>
      <c r="Q127" s="116"/>
      <c r="R127" s="116"/>
      <c r="S127" s="117"/>
      <c r="T127" s="116"/>
      <c r="U127" s="116"/>
      <c r="V127" s="116"/>
      <c r="W127" s="116"/>
      <c r="X127" s="116"/>
      <c r="Y127" s="116"/>
      <c r="Z127" s="116"/>
      <c r="AA127" s="116"/>
      <c r="AB127" s="117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</row>
    <row r="128" spans="1:114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7"/>
      <c r="K128" s="116"/>
      <c r="L128" s="116"/>
      <c r="M128" s="116"/>
      <c r="N128" s="116"/>
      <c r="O128" s="116"/>
      <c r="P128" s="116"/>
      <c r="Q128" s="116"/>
      <c r="R128" s="116"/>
      <c r="S128" s="117"/>
      <c r="T128" s="116"/>
      <c r="U128" s="116"/>
      <c r="V128" s="116"/>
      <c r="W128" s="116"/>
      <c r="X128" s="116"/>
      <c r="Y128" s="116"/>
      <c r="Z128" s="116"/>
      <c r="AA128" s="116"/>
      <c r="AB128" s="117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</row>
    <row r="129" spans="1:114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7"/>
      <c r="K129" s="116"/>
      <c r="L129" s="116"/>
      <c r="M129" s="116"/>
      <c r="N129" s="116"/>
      <c r="O129" s="116"/>
      <c r="P129" s="116"/>
      <c r="Q129" s="116"/>
      <c r="R129" s="116"/>
      <c r="S129" s="117"/>
      <c r="T129" s="116"/>
      <c r="U129" s="116"/>
      <c r="V129" s="116"/>
      <c r="W129" s="116"/>
      <c r="X129" s="116"/>
      <c r="Y129" s="116"/>
      <c r="Z129" s="116"/>
      <c r="AA129" s="116"/>
      <c r="AB129" s="117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</row>
    <row r="130" spans="1:114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7"/>
      <c r="K130" s="116"/>
      <c r="L130" s="116"/>
      <c r="M130" s="116"/>
      <c r="N130" s="116"/>
      <c r="O130" s="116"/>
      <c r="P130" s="116"/>
      <c r="Q130" s="116"/>
      <c r="R130" s="116"/>
      <c r="S130" s="117"/>
      <c r="T130" s="116"/>
      <c r="U130" s="116"/>
      <c r="V130" s="116"/>
      <c r="W130" s="116"/>
      <c r="X130" s="116"/>
      <c r="Y130" s="116"/>
      <c r="Z130" s="116"/>
      <c r="AA130" s="116"/>
      <c r="AB130" s="117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</row>
    <row r="131" spans="1:114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7"/>
      <c r="K131" s="116"/>
      <c r="L131" s="116"/>
      <c r="M131" s="116"/>
      <c r="N131" s="116"/>
      <c r="O131" s="116"/>
      <c r="P131" s="116"/>
      <c r="Q131" s="116"/>
      <c r="R131" s="116"/>
      <c r="S131" s="117"/>
      <c r="T131" s="116"/>
      <c r="U131" s="116"/>
      <c r="V131" s="116"/>
      <c r="W131" s="116"/>
      <c r="X131" s="116"/>
      <c r="Y131" s="116"/>
      <c r="Z131" s="116"/>
      <c r="AA131" s="116"/>
      <c r="AB131" s="117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</row>
    <row r="132" spans="1:114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7"/>
      <c r="K132" s="116"/>
      <c r="L132" s="116"/>
      <c r="M132" s="116"/>
      <c r="N132" s="116"/>
      <c r="O132" s="116"/>
      <c r="P132" s="116"/>
      <c r="Q132" s="116"/>
      <c r="R132" s="116"/>
      <c r="S132" s="117"/>
      <c r="T132" s="116"/>
      <c r="U132" s="116"/>
      <c r="V132" s="116"/>
      <c r="W132" s="116"/>
      <c r="X132" s="116"/>
      <c r="Y132" s="116"/>
      <c r="Z132" s="116"/>
      <c r="AA132" s="116"/>
      <c r="AB132" s="117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</row>
    <row r="133" spans="1:114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7"/>
      <c r="K133" s="116"/>
      <c r="L133" s="116"/>
      <c r="M133" s="116"/>
      <c r="N133" s="116"/>
      <c r="O133" s="116"/>
      <c r="P133" s="116"/>
      <c r="Q133" s="116"/>
      <c r="R133" s="116"/>
      <c r="S133" s="117"/>
      <c r="T133" s="116"/>
      <c r="U133" s="116"/>
      <c r="V133" s="116"/>
      <c r="W133" s="116"/>
      <c r="X133" s="116"/>
      <c r="Y133" s="116"/>
      <c r="Z133" s="116"/>
      <c r="AA133" s="116"/>
      <c r="AB133" s="117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</row>
    <row r="134" spans="1:114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7"/>
      <c r="K134" s="116"/>
      <c r="L134" s="116"/>
      <c r="M134" s="116"/>
      <c r="N134" s="116"/>
      <c r="O134" s="116"/>
      <c r="P134" s="116"/>
      <c r="Q134" s="116"/>
      <c r="R134" s="116"/>
      <c r="S134" s="117"/>
      <c r="T134" s="116"/>
      <c r="U134" s="116"/>
      <c r="V134" s="116"/>
      <c r="W134" s="116"/>
      <c r="X134" s="116"/>
      <c r="Y134" s="116"/>
      <c r="Z134" s="116"/>
      <c r="AA134" s="116"/>
      <c r="AB134" s="117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</row>
    <row r="135" spans="1:114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7"/>
      <c r="K135" s="116"/>
      <c r="L135" s="116"/>
      <c r="M135" s="116"/>
      <c r="N135" s="116"/>
      <c r="O135" s="116"/>
      <c r="P135" s="116"/>
      <c r="Q135" s="116"/>
      <c r="R135" s="116"/>
      <c r="S135" s="117"/>
      <c r="T135" s="116"/>
      <c r="U135" s="116"/>
      <c r="V135" s="116"/>
      <c r="W135" s="116"/>
      <c r="X135" s="116"/>
      <c r="Y135" s="116"/>
      <c r="Z135" s="116"/>
      <c r="AA135" s="116"/>
      <c r="AB135" s="117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</row>
    <row r="136" spans="1:114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7"/>
      <c r="K136" s="116"/>
      <c r="L136" s="116"/>
      <c r="M136" s="116"/>
      <c r="N136" s="116"/>
      <c r="O136" s="116"/>
      <c r="P136" s="116"/>
      <c r="Q136" s="116"/>
      <c r="R136" s="116"/>
      <c r="S136" s="117"/>
      <c r="T136" s="116"/>
      <c r="U136" s="116"/>
      <c r="V136" s="116"/>
      <c r="W136" s="116"/>
      <c r="X136" s="116"/>
      <c r="Y136" s="116"/>
      <c r="Z136" s="116"/>
      <c r="AA136" s="116"/>
      <c r="AB136" s="117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</row>
    <row r="137" spans="1:114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7"/>
      <c r="K137" s="116"/>
      <c r="L137" s="116"/>
      <c r="M137" s="116"/>
      <c r="N137" s="116"/>
      <c r="O137" s="116"/>
      <c r="P137" s="116"/>
      <c r="Q137" s="116"/>
      <c r="R137" s="116"/>
      <c r="S137" s="117"/>
      <c r="T137" s="116"/>
      <c r="U137" s="116"/>
      <c r="V137" s="116"/>
      <c r="W137" s="116"/>
      <c r="X137" s="116"/>
      <c r="Y137" s="116"/>
      <c r="Z137" s="116"/>
      <c r="AA137" s="116"/>
      <c r="AB137" s="117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</row>
    <row r="138" spans="1:114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7"/>
      <c r="K138" s="116"/>
      <c r="L138" s="116"/>
      <c r="M138" s="116"/>
      <c r="N138" s="116"/>
      <c r="O138" s="116"/>
      <c r="P138" s="116"/>
      <c r="Q138" s="116"/>
      <c r="R138" s="116"/>
      <c r="S138" s="117"/>
      <c r="T138" s="116"/>
      <c r="U138" s="116"/>
      <c r="V138" s="116"/>
      <c r="W138" s="116"/>
      <c r="X138" s="116"/>
      <c r="Y138" s="116"/>
      <c r="Z138" s="116"/>
      <c r="AA138" s="116"/>
      <c r="AB138" s="117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</row>
    <row r="139" spans="1:114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7"/>
      <c r="K139" s="116"/>
      <c r="L139" s="116"/>
      <c r="M139" s="116"/>
      <c r="N139" s="116"/>
      <c r="O139" s="116"/>
      <c r="P139" s="116"/>
      <c r="Q139" s="116"/>
      <c r="R139" s="116"/>
      <c r="S139" s="117"/>
      <c r="T139" s="116"/>
      <c r="U139" s="116"/>
      <c r="V139" s="116"/>
      <c r="W139" s="116"/>
      <c r="X139" s="116"/>
      <c r="Y139" s="116"/>
      <c r="Z139" s="116"/>
      <c r="AA139" s="116"/>
      <c r="AB139" s="117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</row>
    <row r="140" spans="1:114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7"/>
      <c r="K140" s="116"/>
      <c r="L140" s="116"/>
      <c r="M140" s="116"/>
      <c r="N140" s="116"/>
      <c r="O140" s="116"/>
      <c r="P140" s="116"/>
      <c r="Q140" s="116"/>
      <c r="R140" s="116"/>
      <c r="S140" s="117"/>
      <c r="T140" s="116"/>
      <c r="U140" s="116"/>
      <c r="V140" s="116"/>
      <c r="W140" s="116"/>
      <c r="X140" s="116"/>
      <c r="Y140" s="116"/>
      <c r="Z140" s="116"/>
      <c r="AA140" s="116"/>
      <c r="AB140" s="117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</row>
    <row r="141" spans="1:114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7"/>
      <c r="K141" s="116"/>
      <c r="L141" s="116"/>
      <c r="M141" s="116"/>
      <c r="N141" s="116"/>
      <c r="O141" s="116"/>
      <c r="P141" s="116"/>
      <c r="Q141" s="116"/>
      <c r="R141" s="116"/>
      <c r="S141" s="117"/>
      <c r="T141" s="116"/>
      <c r="U141" s="116"/>
      <c r="V141" s="116"/>
      <c r="W141" s="116"/>
      <c r="X141" s="116"/>
      <c r="Y141" s="116"/>
      <c r="Z141" s="116"/>
      <c r="AA141" s="116"/>
      <c r="AB141" s="117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</row>
    <row r="142" spans="1:114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7"/>
      <c r="K142" s="116"/>
      <c r="L142" s="116"/>
      <c r="M142" s="116"/>
      <c r="N142" s="116"/>
      <c r="O142" s="116"/>
      <c r="P142" s="116"/>
      <c r="Q142" s="116"/>
      <c r="R142" s="116"/>
      <c r="S142" s="117"/>
      <c r="T142" s="116"/>
      <c r="U142" s="116"/>
      <c r="V142" s="116"/>
      <c r="W142" s="116"/>
      <c r="X142" s="116"/>
      <c r="Y142" s="116"/>
      <c r="Z142" s="116"/>
      <c r="AA142" s="116"/>
      <c r="AB142" s="117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</row>
    <row r="143" spans="1:114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7"/>
      <c r="K143" s="116"/>
      <c r="L143" s="116"/>
      <c r="M143" s="116"/>
      <c r="N143" s="116"/>
      <c r="O143" s="116"/>
      <c r="P143" s="116"/>
      <c r="Q143" s="116"/>
      <c r="R143" s="116"/>
      <c r="S143" s="117"/>
      <c r="T143" s="116"/>
      <c r="U143" s="116"/>
      <c r="V143" s="116"/>
      <c r="W143" s="116"/>
      <c r="X143" s="116"/>
      <c r="Y143" s="116"/>
      <c r="Z143" s="116"/>
      <c r="AA143" s="116"/>
      <c r="AB143" s="117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</row>
    <row r="144" spans="1:114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7"/>
      <c r="K144" s="116"/>
      <c r="L144" s="116"/>
      <c r="M144" s="116"/>
      <c r="N144" s="116"/>
      <c r="O144" s="116"/>
      <c r="P144" s="116"/>
      <c r="Q144" s="116"/>
      <c r="R144" s="116"/>
      <c r="S144" s="117"/>
      <c r="T144" s="116"/>
      <c r="U144" s="116"/>
      <c r="V144" s="116"/>
      <c r="W144" s="116"/>
      <c r="X144" s="116"/>
      <c r="Y144" s="116"/>
      <c r="Z144" s="116"/>
      <c r="AA144" s="116"/>
      <c r="AB144" s="117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</row>
    <row r="145" spans="1:114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7"/>
      <c r="K145" s="116"/>
      <c r="L145" s="116"/>
      <c r="M145" s="116"/>
      <c r="N145" s="116"/>
      <c r="O145" s="116"/>
      <c r="P145" s="116"/>
      <c r="Q145" s="116"/>
      <c r="R145" s="116"/>
      <c r="S145" s="117"/>
      <c r="T145" s="116"/>
      <c r="U145" s="116"/>
      <c r="V145" s="116"/>
      <c r="W145" s="116"/>
      <c r="X145" s="116"/>
      <c r="Y145" s="116"/>
      <c r="Z145" s="116"/>
      <c r="AA145" s="116"/>
      <c r="AB145" s="117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</row>
    <row r="146" spans="1:114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7"/>
      <c r="K146" s="116"/>
      <c r="L146" s="116"/>
      <c r="M146" s="116"/>
      <c r="N146" s="116"/>
      <c r="O146" s="116"/>
      <c r="P146" s="116"/>
      <c r="Q146" s="116"/>
      <c r="R146" s="116"/>
      <c r="S146" s="117"/>
      <c r="T146" s="116"/>
      <c r="U146" s="116"/>
      <c r="V146" s="116"/>
      <c r="W146" s="116"/>
      <c r="X146" s="116"/>
      <c r="Y146" s="116"/>
      <c r="Z146" s="116"/>
      <c r="AA146" s="116"/>
      <c r="AB146" s="117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</row>
    <row r="147" spans="1:114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7"/>
      <c r="K147" s="116"/>
      <c r="L147" s="116"/>
      <c r="M147" s="116"/>
      <c r="N147" s="116"/>
      <c r="O147" s="116"/>
      <c r="P147" s="116"/>
      <c r="Q147" s="116"/>
      <c r="R147" s="116"/>
      <c r="S147" s="117"/>
      <c r="T147" s="116"/>
      <c r="U147" s="116"/>
      <c r="V147" s="116"/>
      <c r="W147" s="116"/>
      <c r="X147" s="116"/>
      <c r="Y147" s="116"/>
      <c r="Z147" s="116"/>
      <c r="AA147" s="116"/>
      <c r="AB147" s="117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</row>
    <row r="148" spans="1:114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7"/>
      <c r="K148" s="116"/>
      <c r="L148" s="116"/>
      <c r="M148" s="116"/>
      <c r="N148" s="116"/>
      <c r="O148" s="116"/>
      <c r="P148" s="116"/>
      <c r="Q148" s="116"/>
      <c r="R148" s="116"/>
      <c r="S148" s="117"/>
      <c r="T148" s="116"/>
      <c r="U148" s="116"/>
      <c r="V148" s="116"/>
      <c r="W148" s="116"/>
      <c r="X148" s="116"/>
      <c r="Y148" s="116"/>
      <c r="Z148" s="116"/>
      <c r="AA148" s="116"/>
      <c r="AB148" s="117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</row>
    <row r="149" spans="1:114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7"/>
      <c r="K149" s="116"/>
      <c r="L149" s="116"/>
      <c r="M149" s="116"/>
      <c r="N149" s="116"/>
      <c r="O149" s="116"/>
      <c r="P149" s="116"/>
      <c r="Q149" s="116"/>
      <c r="R149" s="116"/>
      <c r="S149" s="117"/>
      <c r="T149" s="116"/>
      <c r="U149" s="116"/>
      <c r="V149" s="116"/>
      <c r="W149" s="116"/>
      <c r="X149" s="116"/>
      <c r="Y149" s="116"/>
      <c r="Z149" s="116"/>
      <c r="AA149" s="116"/>
      <c r="AB149" s="117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</row>
    <row r="150" spans="1:114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7"/>
      <c r="K150" s="116"/>
      <c r="L150" s="116"/>
      <c r="M150" s="116"/>
      <c r="N150" s="116"/>
      <c r="O150" s="116"/>
      <c r="P150" s="116"/>
      <c r="Q150" s="116"/>
      <c r="R150" s="116"/>
      <c r="S150" s="117"/>
      <c r="T150" s="116"/>
      <c r="U150" s="116"/>
      <c r="V150" s="116"/>
      <c r="W150" s="116"/>
      <c r="X150" s="116"/>
      <c r="Y150" s="116"/>
      <c r="Z150" s="116"/>
      <c r="AA150" s="116"/>
      <c r="AB150" s="117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</row>
    <row r="151" spans="1:114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7"/>
      <c r="K151" s="116"/>
      <c r="L151" s="116"/>
      <c r="M151" s="116"/>
      <c r="N151" s="116"/>
      <c r="O151" s="116"/>
      <c r="P151" s="116"/>
      <c r="Q151" s="116"/>
      <c r="R151" s="116"/>
      <c r="S151" s="117"/>
      <c r="T151" s="116"/>
      <c r="U151" s="116"/>
      <c r="V151" s="116"/>
      <c r="W151" s="116"/>
      <c r="X151" s="116"/>
      <c r="Y151" s="116"/>
      <c r="Z151" s="116"/>
      <c r="AA151" s="116"/>
      <c r="AB151" s="117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</row>
    <row r="152" spans="1:114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7"/>
      <c r="K152" s="116"/>
      <c r="L152" s="116"/>
      <c r="M152" s="116"/>
      <c r="N152" s="116"/>
      <c r="O152" s="116"/>
      <c r="P152" s="116"/>
      <c r="Q152" s="116"/>
      <c r="R152" s="116"/>
      <c r="S152" s="117"/>
      <c r="T152" s="116"/>
      <c r="U152" s="116"/>
      <c r="V152" s="116"/>
      <c r="W152" s="116"/>
      <c r="X152" s="116"/>
      <c r="Y152" s="116"/>
      <c r="Z152" s="116"/>
      <c r="AA152" s="116"/>
      <c r="AB152" s="117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  <c r="CJ152" s="116"/>
      <c r="CK152" s="116"/>
      <c r="CL152" s="116"/>
      <c r="CM152" s="116"/>
      <c r="CN152" s="116"/>
      <c r="CO152" s="116"/>
      <c r="CP152" s="116"/>
      <c r="CQ152" s="116"/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</row>
    <row r="153" spans="1:114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7"/>
      <c r="K153" s="116"/>
      <c r="L153" s="116"/>
      <c r="M153" s="116"/>
      <c r="N153" s="116"/>
      <c r="O153" s="116"/>
      <c r="P153" s="116"/>
      <c r="Q153" s="116"/>
      <c r="R153" s="116"/>
      <c r="S153" s="117"/>
      <c r="T153" s="116"/>
      <c r="U153" s="116"/>
      <c r="V153" s="116"/>
      <c r="W153" s="116"/>
      <c r="X153" s="116"/>
      <c r="Y153" s="116"/>
      <c r="Z153" s="116"/>
      <c r="AA153" s="116"/>
      <c r="AB153" s="117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  <c r="CJ153" s="116"/>
      <c r="CK153" s="116"/>
      <c r="CL153" s="116"/>
      <c r="CM153" s="116"/>
      <c r="CN153" s="116"/>
      <c r="CO153" s="116"/>
      <c r="CP153" s="116"/>
      <c r="CQ153" s="116"/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</row>
    <row r="154" spans="1:114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7"/>
      <c r="K154" s="116"/>
      <c r="L154" s="116"/>
      <c r="M154" s="116"/>
      <c r="N154" s="116"/>
      <c r="O154" s="116"/>
      <c r="P154" s="116"/>
      <c r="Q154" s="116"/>
      <c r="R154" s="116"/>
      <c r="S154" s="117"/>
      <c r="T154" s="116"/>
      <c r="U154" s="116"/>
      <c r="V154" s="116"/>
      <c r="W154" s="116"/>
      <c r="X154" s="116"/>
      <c r="Y154" s="116"/>
      <c r="Z154" s="116"/>
      <c r="AA154" s="116"/>
      <c r="AB154" s="117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  <c r="CJ154" s="116"/>
      <c r="CK154" s="116"/>
      <c r="CL154" s="116"/>
      <c r="CM154" s="116"/>
      <c r="CN154" s="116"/>
      <c r="CO154" s="116"/>
      <c r="CP154" s="116"/>
      <c r="CQ154" s="116"/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</row>
    <row r="155" spans="1:114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7"/>
      <c r="K155" s="116"/>
      <c r="L155" s="116"/>
      <c r="M155" s="116"/>
      <c r="N155" s="116"/>
      <c r="O155" s="116"/>
      <c r="P155" s="116"/>
      <c r="Q155" s="116"/>
      <c r="R155" s="116"/>
      <c r="S155" s="117"/>
      <c r="T155" s="116"/>
      <c r="U155" s="116"/>
      <c r="V155" s="116"/>
      <c r="W155" s="116"/>
      <c r="X155" s="116"/>
      <c r="Y155" s="116"/>
      <c r="Z155" s="116"/>
      <c r="AA155" s="116"/>
      <c r="AB155" s="117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  <c r="CJ155" s="116"/>
      <c r="CK155" s="116"/>
      <c r="CL155" s="116"/>
      <c r="CM155" s="116"/>
      <c r="CN155" s="116"/>
      <c r="CO155" s="116"/>
      <c r="CP155" s="116"/>
      <c r="CQ155" s="116"/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</row>
    <row r="156" spans="1:114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7"/>
      <c r="K156" s="116"/>
      <c r="L156" s="116"/>
      <c r="M156" s="116"/>
      <c r="N156" s="116"/>
      <c r="O156" s="116"/>
      <c r="P156" s="116"/>
      <c r="Q156" s="116"/>
      <c r="R156" s="116"/>
      <c r="S156" s="117"/>
      <c r="T156" s="116"/>
      <c r="U156" s="116"/>
      <c r="V156" s="116"/>
      <c r="W156" s="116"/>
      <c r="X156" s="116"/>
      <c r="Y156" s="116"/>
      <c r="Z156" s="116"/>
      <c r="AA156" s="116"/>
      <c r="AB156" s="117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  <c r="CJ156" s="116"/>
      <c r="CK156" s="116"/>
      <c r="CL156" s="116"/>
      <c r="CM156" s="116"/>
      <c r="CN156" s="116"/>
      <c r="CO156" s="116"/>
      <c r="CP156" s="116"/>
      <c r="CQ156" s="116"/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</row>
    <row r="157" spans="1:114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7"/>
      <c r="K157" s="116"/>
      <c r="L157" s="116"/>
      <c r="M157" s="116"/>
      <c r="N157" s="116"/>
      <c r="O157" s="116"/>
      <c r="P157" s="116"/>
      <c r="Q157" s="116"/>
      <c r="R157" s="116"/>
      <c r="S157" s="117"/>
      <c r="T157" s="116"/>
      <c r="U157" s="116"/>
      <c r="V157" s="116"/>
      <c r="W157" s="116"/>
      <c r="X157" s="116"/>
      <c r="Y157" s="116"/>
      <c r="Z157" s="116"/>
      <c r="AA157" s="116"/>
      <c r="AB157" s="117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  <c r="CJ157" s="116"/>
      <c r="CK157" s="116"/>
      <c r="CL157" s="116"/>
      <c r="CM157" s="116"/>
      <c r="CN157" s="116"/>
      <c r="CO157" s="116"/>
      <c r="CP157" s="116"/>
      <c r="CQ157" s="116"/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</row>
    <row r="158" spans="1:114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7"/>
      <c r="K158" s="116"/>
      <c r="L158" s="116"/>
      <c r="M158" s="116"/>
      <c r="N158" s="116"/>
      <c r="O158" s="116"/>
      <c r="P158" s="116"/>
      <c r="Q158" s="116"/>
      <c r="R158" s="116"/>
      <c r="S158" s="117"/>
      <c r="T158" s="116"/>
      <c r="U158" s="116"/>
      <c r="V158" s="116"/>
      <c r="W158" s="116"/>
      <c r="X158" s="116"/>
      <c r="Y158" s="116"/>
      <c r="Z158" s="116"/>
      <c r="AA158" s="116"/>
      <c r="AB158" s="117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  <c r="CJ158" s="116"/>
      <c r="CK158" s="116"/>
      <c r="CL158" s="116"/>
      <c r="CM158" s="116"/>
      <c r="CN158" s="116"/>
      <c r="CO158" s="116"/>
      <c r="CP158" s="116"/>
      <c r="CQ158" s="116"/>
      <c r="CR158" s="116"/>
      <c r="CS158" s="116"/>
      <c r="CT158" s="116"/>
      <c r="CU158" s="116"/>
      <c r="CV158" s="116"/>
      <c r="CW158" s="116"/>
      <c r="CX158" s="116"/>
      <c r="CY158" s="116"/>
      <c r="CZ158" s="116"/>
      <c r="DA158" s="116"/>
      <c r="DB158" s="116"/>
      <c r="DC158" s="116"/>
      <c r="DD158" s="116"/>
      <c r="DE158" s="116"/>
      <c r="DF158" s="116"/>
      <c r="DG158" s="116"/>
      <c r="DH158" s="116"/>
      <c r="DI158" s="116"/>
      <c r="DJ158" s="116"/>
    </row>
    <row r="159" spans="1:114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7"/>
      <c r="K159" s="116"/>
      <c r="L159" s="116"/>
      <c r="M159" s="116"/>
      <c r="N159" s="116"/>
      <c r="O159" s="116"/>
      <c r="P159" s="116"/>
      <c r="Q159" s="116"/>
      <c r="R159" s="116"/>
      <c r="S159" s="117"/>
      <c r="T159" s="116"/>
      <c r="U159" s="116"/>
      <c r="V159" s="116"/>
      <c r="W159" s="116"/>
      <c r="X159" s="116"/>
      <c r="Y159" s="116"/>
      <c r="Z159" s="116"/>
      <c r="AA159" s="116"/>
      <c r="AB159" s="117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</row>
    <row r="160" spans="1:114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7"/>
      <c r="K160" s="116"/>
      <c r="L160" s="116"/>
      <c r="M160" s="116"/>
      <c r="N160" s="116"/>
      <c r="O160" s="116"/>
      <c r="P160" s="116"/>
      <c r="Q160" s="116"/>
      <c r="R160" s="116"/>
      <c r="S160" s="117"/>
      <c r="T160" s="116"/>
      <c r="U160" s="116"/>
      <c r="V160" s="116"/>
      <c r="W160" s="116"/>
      <c r="X160" s="116"/>
      <c r="Y160" s="116"/>
      <c r="Z160" s="116"/>
      <c r="AA160" s="116"/>
      <c r="AB160" s="117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</row>
    <row r="161" spans="1:114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7"/>
      <c r="K161" s="116"/>
      <c r="L161" s="116"/>
      <c r="M161" s="116"/>
      <c r="N161" s="116"/>
      <c r="O161" s="116"/>
      <c r="P161" s="116"/>
      <c r="Q161" s="116"/>
      <c r="R161" s="116"/>
      <c r="S161" s="117"/>
      <c r="T161" s="116"/>
      <c r="U161" s="116"/>
      <c r="V161" s="116"/>
      <c r="W161" s="116"/>
      <c r="X161" s="116"/>
      <c r="Y161" s="116"/>
      <c r="Z161" s="116"/>
      <c r="AA161" s="116"/>
      <c r="AB161" s="117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</row>
    <row r="162" spans="1:114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7"/>
      <c r="K162" s="116"/>
      <c r="L162" s="116"/>
      <c r="M162" s="116"/>
      <c r="N162" s="116"/>
      <c r="O162" s="116"/>
      <c r="P162" s="116"/>
      <c r="Q162" s="116"/>
      <c r="R162" s="116"/>
      <c r="S162" s="117"/>
      <c r="T162" s="116"/>
      <c r="U162" s="116"/>
      <c r="V162" s="116"/>
      <c r="W162" s="116"/>
      <c r="X162" s="116"/>
      <c r="Y162" s="116"/>
      <c r="Z162" s="116"/>
      <c r="AA162" s="116"/>
      <c r="AB162" s="117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</row>
    <row r="163" spans="1:114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7"/>
      <c r="K163" s="116"/>
      <c r="L163" s="116"/>
      <c r="M163" s="116"/>
      <c r="N163" s="116"/>
      <c r="O163" s="116"/>
      <c r="P163" s="116"/>
      <c r="Q163" s="116"/>
      <c r="R163" s="116"/>
      <c r="S163" s="117"/>
      <c r="T163" s="116"/>
      <c r="U163" s="116"/>
      <c r="V163" s="116"/>
      <c r="W163" s="116"/>
      <c r="X163" s="116"/>
      <c r="Y163" s="116"/>
      <c r="Z163" s="116"/>
      <c r="AA163" s="116"/>
      <c r="AB163" s="117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</row>
    <row r="164" spans="1:114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7"/>
      <c r="K164" s="116"/>
      <c r="L164" s="116"/>
      <c r="M164" s="116"/>
      <c r="N164" s="116"/>
      <c r="O164" s="116"/>
      <c r="P164" s="116"/>
      <c r="Q164" s="116"/>
      <c r="R164" s="116"/>
      <c r="S164" s="117"/>
      <c r="T164" s="116"/>
      <c r="U164" s="116"/>
      <c r="V164" s="116"/>
      <c r="W164" s="116"/>
      <c r="X164" s="116"/>
      <c r="Y164" s="116"/>
      <c r="Z164" s="116"/>
      <c r="AA164" s="116"/>
      <c r="AB164" s="117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</row>
    <row r="165" spans="1:114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7"/>
      <c r="K165" s="116"/>
      <c r="L165" s="116"/>
      <c r="M165" s="116"/>
      <c r="N165" s="116"/>
      <c r="O165" s="116"/>
      <c r="P165" s="116"/>
      <c r="Q165" s="116"/>
      <c r="R165" s="116"/>
      <c r="S165" s="117"/>
      <c r="T165" s="116"/>
      <c r="U165" s="116"/>
      <c r="V165" s="116"/>
      <c r="W165" s="116"/>
      <c r="X165" s="116"/>
      <c r="Y165" s="116"/>
      <c r="Z165" s="116"/>
      <c r="AA165" s="116"/>
      <c r="AB165" s="117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  <c r="CJ165" s="116"/>
      <c r="CK165" s="116"/>
      <c r="CL165" s="116"/>
      <c r="CM165" s="116"/>
      <c r="CN165" s="116"/>
      <c r="CO165" s="116"/>
      <c r="CP165" s="116"/>
      <c r="CQ165" s="116"/>
      <c r="CR165" s="116"/>
      <c r="CS165" s="116"/>
      <c r="CT165" s="116"/>
      <c r="CU165" s="116"/>
      <c r="CV165" s="116"/>
      <c r="CW165" s="116"/>
      <c r="CX165" s="116"/>
      <c r="CY165" s="116"/>
      <c r="CZ165" s="116"/>
      <c r="DA165" s="116"/>
      <c r="DB165" s="116"/>
      <c r="DC165" s="116"/>
      <c r="DD165" s="116"/>
      <c r="DE165" s="116"/>
      <c r="DF165" s="116"/>
      <c r="DG165" s="116"/>
      <c r="DH165" s="116"/>
      <c r="DI165" s="116"/>
      <c r="DJ165" s="116"/>
    </row>
    <row r="166" spans="1:114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7"/>
      <c r="K166" s="116"/>
      <c r="L166" s="116"/>
      <c r="M166" s="116"/>
      <c r="N166" s="116"/>
      <c r="O166" s="116"/>
      <c r="P166" s="116"/>
      <c r="Q166" s="116"/>
      <c r="R166" s="116"/>
      <c r="S166" s="117"/>
      <c r="T166" s="116"/>
      <c r="U166" s="116"/>
      <c r="V166" s="116"/>
      <c r="W166" s="116"/>
      <c r="X166" s="116"/>
      <c r="Y166" s="116"/>
      <c r="Z166" s="116"/>
      <c r="AA166" s="116"/>
      <c r="AB166" s="117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</row>
    <row r="167" spans="1:114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7"/>
      <c r="K167" s="116"/>
      <c r="L167" s="116"/>
      <c r="M167" s="116"/>
      <c r="N167" s="116"/>
      <c r="O167" s="116"/>
      <c r="P167" s="116"/>
      <c r="Q167" s="116"/>
      <c r="R167" s="116"/>
      <c r="S167" s="117"/>
      <c r="T167" s="116"/>
      <c r="U167" s="116"/>
      <c r="V167" s="116"/>
      <c r="W167" s="116"/>
      <c r="X167" s="116"/>
      <c r="Y167" s="116"/>
      <c r="Z167" s="116"/>
      <c r="AA167" s="116"/>
      <c r="AB167" s="117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</row>
    <row r="168" spans="1:114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7"/>
      <c r="K168" s="116"/>
      <c r="L168" s="116"/>
      <c r="M168" s="116"/>
      <c r="N168" s="116"/>
      <c r="O168" s="116"/>
      <c r="P168" s="116"/>
      <c r="Q168" s="116"/>
      <c r="R168" s="116"/>
      <c r="S168" s="117"/>
      <c r="T168" s="116"/>
      <c r="U168" s="116"/>
      <c r="V168" s="116"/>
      <c r="W168" s="116"/>
      <c r="X168" s="116"/>
      <c r="Y168" s="116"/>
      <c r="Z168" s="116"/>
      <c r="AA168" s="116"/>
      <c r="AB168" s="117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</row>
    <row r="169" spans="1:114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7"/>
      <c r="K169" s="116"/>
      <c r="L169" s="116"/>
      <c r="M169" s="116"/>
      <c r="N169" s="116"/>
      <c r="O169" s="116"/>
      <c r="P169" s="116"/>
      <c r="Q169" s="116"/>
      <c r="R169" s="116"/>
      <c r="S169" s="117"/>
      <c r="T169" s="116"/>
      <c r="U169" s="116"/>
      <c r="V169" s="116"/>
      <c r="W169" s="116"/>
      <c r="X169" s="116"/>
      <c r="Y169" s="116"/>
      <c r="Z169" s="116"/>
      <c r="AA169" s="116"/>
      <c r="AB169" s="117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</row>
    <row r="170" spans="1:114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7"/>
      <c r="K170" s="116"/>
      <c r="L170" s="116"/>
      <c r="M170" s="116"/>
      <c r="N170" s="116"/>
      <c r="O170" s="116"/>
      <c r="P170" s="116"/>
      <c r="Q170" s="116"/>
      <c r="R170" s="116"/>
      <c r="S170" s="117"/>
      <c r="T170" s="116"/>
      <c r="U170" s="116"/>
      <c r="V170" s="116"/>
      <c r="W170" s="116"/>
      <c r="X170" s="116"/>
      <c r="Y170" s="116"/>
      <c r="Z170" s="116"/>
      <c r="AA170" s="116"/>
      <c r="AB170" s="117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</row>
    <row r="171" spans="1:114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7"/>
      <c r="K171" s="116"/>
      <c r="L171" s="116"/>
      <c r="M171" s="116"/>
      <c r="N171" s="116"/>
      <c r="O171" s="116"/>
      <c r="P171" s="116"/>
      <c r="Q171" s="116"/>
      <c r="R171" s="116"/>
      <c r="S171" s="117"/>
      <c r="T171" s="116"/>
      <c r="U171" s="116"/>
      <c r="V171" s="116"/>
      <c r="W171" s="116"/>
      <c r="X171" s="116"/>
      <c r="Y171" s="116"/>
      <c r="Z171" s="116"/>
      <c r="AA171" s="116"/>
      <c r="AB171" s="117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</row>
    <row r="172" spans="1:114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7"/>
      <c r="K172" s="116"/>
      <c r="L172" s="116"/>
      <c r="M172" s="116"/>
      <c r="N172" s="116"/>
      <c r="O172" s="116"/>
      <c r="P172" s="116"/>
      <c r="Q172" s="116"/>
      <c r="R172" s="116"/>
      <c r="S172" s="117"/>
      <c r="T172" s="116"/>
      <c r="U172" s="116"/>
      <c r="V172" s="116"/>
      <c r="W172" s="116"/>
      <c r="X172" s="116"/>
      <c r="Y172" s="116"/>
      <c r="Z172" s="116"/>
      <c r="AA172" s="116"/>
      <c r="AB172" s="117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</row>
    <row r="173" spans="1:114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7"/>
      <c r="K173" s="116"/>
      <c r="L173" s="116"/>
      <c r="M173" s="116"/>
      <c r="N173" s="116"/>
      <c r="O173" s="116"/>
      <c r="P173" s="116"/>
      <c r="Q173" s="116"/>
      <c r="R173" s="116"/>
      <c r="S173" s="117"/>
      <c r="T173" s="116"/>
      <c r="U173" s="116"/>
      <c r="V173" s="116"/>
      <c r="W173" s="116"/>
      <c r="X173" s="116"/>
      <c r="Y173" s="116"/>
      <c r="Z173" s="116"/>
      <c r="AA173" s="116"/>
      <c r="AB173" s="117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</row>
    <row r="174" spans="1:114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7"/>
      <c r="K174" s="116"/>
      <c r="L174" s="116"/>
      <c r="M174" s="116"/>
      <c r="N174" s="116"/>
      <c r="O174" s="116"/>
      <c r="P174" s="116"/>
      <c r="Q174" s="116"/>
      <c r="R174" s="116"/>
      <c r="S174" s="117"/>
      <c r="T174" s="116"/>
      <c r="U174" s="116"/>
      <c r="V174" s="116"/>
      <c r="W174" s="116"/>
      <c r="X174" s="116"/>
      <c r="Y174" s="116"/>
      <c r="Z174" s="116"/>
      <c r="AA174" s="116"/>
      <c r="AB174" s="117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</row>
    <row r="175" spans="1:114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7"/>
      <c r="K175" s="116"/>
      <c r="L175" s="116"/>
      <c r="M175" s="116"/>
      <c r="N175" s="116"/>
      <c r="O175" s="116"/>
      <c r="P175" s="116"/>
      <c r="Q175" s="116"/>
      <c r="R175" s="116"/>
      <c r="S175" s="117"/>
      <c r="T175" s="116"/>
      <c r="U175" s="116"/>
      <c r="V175" s="116"/>
      <c r="W175" s="116"/>
      <c r="X175" s="116"/>
      <c r="Y175" s="116"/>
      <c r="Z175" s="116"/>
      <c r="AA175" s="116"/>
      <c r="AB175" s="117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</row>
    <row r="176" spans="1:114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7"/>
      <c r="K176" s="116"/>
      <c r="L176" s="116"/>
      <c r="M176" s="116"/>
      <c r="N176" s="116"/>
      <c r="O176" s="116"/>
      <c r="P176" s="116"/>
      <c r="Q176" s="116"/>
      <c r="R176" s="116"/>
      <c r="S176" s="117"/>
      <c r="T176" s="116"/>
      <c r="U176" s="116"/>
      <c r="V176" s="116"/>
      <c r="W176" s="116"/>
      <c r="X176" s="116"/>
      <c r="Y176" s="116"/>
      <c r="Z176" s="116"/>
      <c r="AA176" s="116"/>
      <c r="AB176" s="117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</row>
    <row r="177" spans="1:114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7"/>
      <c r="K177" s="116"/>
      <c r="L177" s="116"/>
      <c r="M177" s="116"/>
      <c r="N177" s="116"/>
      <c r="O177" s="116"/>
      <c r="P177" s="116"/>
      <c r="Q177" s="116"/>
      <c r="R177" s="116"/>
      <c r="S177" s="117"/>
      <c r="T177" s="116"/>
      <c r="U177" s="116"/>
      <c r="V177" s="116"/>
      <c r="W177" s="116"/>
      <c r="X177" s="116"/>
      <c r="Y177" s="116"/>
      <c r="Z177" s="116"/>
      <c r="AA177" s="116"/>
      <c r="AB177" s="117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</row>
    <row r="178" spans="1:114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7"/>
      <c r="K178" s="116"/>
      <c r="L178" s="116"/>
      <c r="M178" s="116"/>
      <c r="N178" s="116"/>
      <c r="O178" s="116"/>
      <c r="P178" s="116"/>
      <c r="Q178" s="116"/>
      <c r="R178" s="116"/>
      <c r="S178" s="117"/>
      <c r="T178" s="116"/>
      <c r="U178" s="116"/>
      <c r="V178" s="116"/>
      <c r="W178" s="116"/>
      <c r="X178" s="116"/>
      <c r="Y178" s="116"/>
      <c r="Z178" s="116"/>
      <c r="AA178" s="116"/>
      <c r="AB178" s="117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</row>
    <row r="179" spans="1:114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7"/>
      <c r="K179" s="116"/>
      <c r="L179" s="116"/>
      <c r="M179" s="116"/>
      <c r="N179" s="116"/>
      <c r="O179" s="116"/>
      <c r="P179" s="116"/>
      <c r="Q179" s="116"/>
      <c r="R179" s="116"/>
      <c r="S179" s="117"/>
      <c r="T179" s="116"/>
      <c r="U179" s="116"/>
      <c r="V179" s="116"/>
      <c r="W179" s="116"/>
      <c r="X179" s="116"/>
      <c r="Y179" s="116"/>
      <c r="Z179" s="116"/>
      <c r="AA179" s="116"/>
      <c r="AB179" s="117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</row>
    <row r="180" spans="1:114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7"/>
      <c r="K180" s="116"/>
      <c r="L180" s="116"/>
      <c r="M180" s="116"/>
      <c r="N180" s="116"/>
      <c r="O180" s="116"/>
      <c r="P180" s="116"/>
      <c r="Q180" s="116"/>
      <c r="R180" s="116"/>
      <c r="S180" s="117"/>
      <c r="T180" s="116"/>
      <c r="U180" s="116"/>
      <c r="V180" s="116"/>
      <c r="W180" s="116"/>
      <c r="X180" s="116"/>
      <c r="Y180" s="116"/>
      <c r="Z180" s="116"/>
      <c r="AA180" s="116"/>
      <c r="AB180" s="117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</row>
    <row r="181" spans="1:114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7"/>
      <c r="K181" s="116"/>
      <c r="L181" s="116"/>
      <c r="M181" s="116"/>
      <c r="N181" s="116"/>
      <c r="O181" s="116"/>
      <c r="P181" s="116"/>
      <c r="Q181" s="116"/>
      <c r="R181" s="116"/>
      <c r="S181" s="117"/>
      <c r="T181" s="116"/>
      <c r="U181" s="116"/>
      <c r="V181" s="116"/>
      <c r="W181" s="116"/>
      <c r="X181" s="116"/>
      <c r="Y181" s="116"/>
      <c r="Z181" s="116"/>
      <c r="AA181" s="116"/>
      <c r="AB181" s="117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</row>
    <row r="182" spans="1:114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7"/>
      <c r="K182" s="116"/>
      <c r="L182" s="116"/>
      <c r="M182" s="116"/>
      <c r="N182" s="116"/>
      <c r="O182" s="116"/>
      <c r="P182" s="116"/>
      <c r="Q182" s="116"/>
      <c r="R182" s="116"/>
      <c r="S182" s="117"/>
      <c r="T182" s="116"/>
      <c r="U182" s="116"/>
      <c r="V182" s="116"/>
      <c r="W182" s="116"/>
      <c r="X182" s="116"/>
      <c r="Y182" s="116"/>
      <c r="Z182" s="116"/>
      <c r="AA182" s="116"/>
      <c r="AB182" s="117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</row>
    <row r="183" spans="1:114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7"/>
      <c r="K183" s="116"/>
      <c r="L183" s="116"/>
      <c r="M183" s="116"/>
      <c r="N183" s="116"/>
      <c r="O183" s="116"/>
      <c r="P183" s="116"/>
      <c r="Q183" s="116"/>
      <c r="R183" s="116"/>
      <c r="S183" s="117"/>
      <c r="T183" s="116"/>
      <c r="U183" s="116"/>
      <c r="V183" s="116"/>
      <c r="W183" s="116"/>
      <c r="X183" s="116"/>
      <c r="Y183" s="116"/>
      <c r="Z183" s="116"/>
      <c r="AA183" s="116"/>
      <c r="AB183" s="117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</row>
    <row r="184" spans="1:114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7"/>
      <c r="K184" s="116"/>
      <c r="L184" s="116"/>
      <c r="M184" s="116"/>
      <c r="N184" s="116"/>
      <c r="O184" s="116"/>
      <c r="P184" s="116"/>
      <c r="Q184" s="116"/>
      <c r="R184" s="116"/>
      <c r="S184" s="117"/>
      <c r="T184" s="116"/>
      <c r="U184" s="116"/>
      <c r="V184" s="116"/>
      <c r="W184" s="116"/>
      <c r="X184" s="116"/>
      <c r="Y184" s="116"/>
      <c r="Z184" s="116"/>
      <c r="AA184" s="116"/>
      <c r="AB184" s="117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</row>
    <row r="185" spans="1:114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7"/>
      <c r="K185" s="116"/>
      <c r="L185" s="116"/>
      <c r="M185" s="116"/>
      <c r="N185" s="116"/>
      <c r="O185" s="116"/>
      <c r="P185" s="116"/>
      <c r="Q185" s="116"/>
      <c r="R185" s="116"/>
      <c r="S185" s="117"/>
      <c r="T185" s="116"/>
      <c r="U185" s="116"/>
      <c r="V185" s="116"/>
      <c r="W185" s="116"/>
      <c r="X185" s="116"/>
      <c r="Y185" s="116"/>
      <c r="Z185" s="116"/>
      <c r="AA185" s="116"/>
      <c r="AB185" s="117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</row>
    <row r="186" spans="1:114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7"/>
      <c r="K186" s="116"/>
      <c r="L186" s="116"/>
      <c r="M186" s="116"/>
      <c r="N186" s="116"/>
      <c r="O186" s="116"/>
      <c r="P186" s="116"/>
      <c r="Q186" s="116"/>
      <c r="R186" s="116"/>
      <c r="S186" s="117"/>
      <c r="T186" s="116"/>
      <c r="U186" s="116"/>
      <c r="V186" s="116"/>
      <c r="W186" s="116"/>
      <c r="X186" s="116"/>
      <c r="Y186" s="116"/>
      <c r="Z186" s="116"/>
      <c r="AA186" s="116"/>
      <c r="AB186" s="117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</row>
    <row r="187" spans="1:114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7"/>
      <c r="K187" s="116"/>
      <c r="L187" s="116"/>
      <c r="M187" s="116"/>
      <c r="N187" s="116"/>
      <c r="O187" s="116"/>
      <c r="P187" s="116"/>
      <c r="Q187" s="116"/>
      <c r="R187" s="116"/>
      <c r="S187" s="117"/>
      <c r="T187" s="116"/>
      <c r="U187" s="116"/>
      <c r="V187" s="116"/>
      <c r="W187" s="116"/>
      <c r="X187" s="116"/>
      <c r="Y187" s="116"/>
      <c r="Z187" s="116"/>
      <c r="AA187" s="116"/>
      <c r="AB187" s="117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</row>
    <row r="188" spans="1:114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7"/>
      <c r="K188" s="116"/>
      <c r="L188" s="116"/>
      <c r="M188" s="116"/>
      <c r="N188" s="116"/>
      <c r="O188" s="116"/>
      <c r="P188" s="116"/>
      <c r="Q188" s="116"/>
      <c r="R188" s="116"/>
      <c r="S188" s="117"/>
      <c r="T188" s="116"/>
      <c r="U188" s="116"/>
      <c r="V188" s="116"/>
      <c r="W188" s="116"/>
      <c r="X188" s="116"/>
      <c r="Y188" s="116"/>
      <c r="Z188" s="116"/>
      <c r="AA188" s="116"/>
      <c r="AB188" s="117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</row>
    <row r="189" spans="1:114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7"/>
      <c r="K189" s="116"/>
      <c r="L189" s="116"/>
      <c r="M189" s="116"/>
      <c r="N189" s="116"/>
      <c r="O189" s="116"/>
      <c r="P189" s="116"/>
      <c r="Q189" s="116"/>
      <c r="R189" s="116"/>
      <c r="S189" s="117"/>
      <c r="T189" s="116"/>
      <c r="U189" s="116"/>
      <c r="V189" s="116"/>
      <c r="W189" s="116"/>
      <c r="X189" s="116"/>
      <c r="Y189" s="116"/>
      <c r="Z189" s="116"/>
      <c r="AA189" s="116"/>
      <c r="AB189" s="117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</row>
    <row r="190" spans="1:114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7"/>
      <c r="K190" s="116"/>
      <c r="L190" s="116"/>
      <c r="M190" s="116"/>
      <c r="N190" s="116"/>
      <c r="O190" s="116"/>
      <c r="P190" s="116"/>
      <c r="Q190" s="116"/>
      <c r="R190" s="116"/>
      <c r="S190" s="117"/>
      <c r="T190" s="116"/>
      <c r="U190" s="116"/>
      <c r="V190" s="116"/>
      <c r="W190" s="116"/>
      <c r="X190" s="116"/>
      <c r="Y190" s="116"/>
      <c r="Z190" s="116"/>
      <c r="AA190" s="116"/>
      <c r="AB190" s="117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</row>
    <row r="191" spans="1:114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7"/>
      <c r="K191" s="116"/>
      <c r="L191" s="116"/>
      <c r="M191" s="116"/>
      <c r="N191" s="116"/>
      <c r="O191" s="116"/>
      <c r="P191" s="116"/>
      <c r="Q191" s="116"/>
      <c r="R191" s="116"/>
      <c r="S191" s="117"/>
      <c r="T191" s="116"/>
      <c r="U191" s="116"/>
      <c r="V191" s="116"/>
      <c r="W191" s="116"/>
      <c r="X191" s="116"/>
      <c r="Y191" s="116"/>
      <c r="Z191" s="116"/>
      <c r="AA191" s="116"/>
      <c r="AB191" s="117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</row>
    <row r="192" spans="1:114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7"/>
      <c r="K192" s="116"/>
      <c r="L192" s="116"/>
      <c r="M192" s="116"/>
      <c r="N192" s="116"/>
      <c r="O192" s="116"/>
      <c r="P192" s="116"/>
      <c r="Q192" s="116"/>
      <c r="R192" s="116"/>
      <c r="S192" s="117"/>
      <c r="T192" s="116"/>
      <c r="U192" s="116"/>
      <c r="V192" s="116"/>
      <c r="W192" s="116"/>
      <c r="X192" s="116"/>
      <c r="Y192" s="116"/>
      <c r="Z192" s="116"/>
      <c r="AA192" s="116"/>
      <c r="AB192" s="117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</row>
    <row r="193" spans="1:114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7"/>
      <c r="K193" s="116"/>
      <c r="L193" s="116"/>
      <c r="M193" s="116"/>
      <c r="N193" s="116"/>
      <c r="O193" s="116"/>
      <c r="P193" s="116"/>
      <c r="Q193" s="116"/>
      <c r="R193" s="116"/>
      <c r="S193" s="117"/>
      <c r="T193" s="116"/>
      <c r="U193" s="116"/>
      <c r="V193" s="116"/>
      <c r="W193" s="116"/>
      <c r="X193" s="116"/>
      <c r="Y193" s="116"/>
      <c r="Z193" s="116"/>
      <c r="AA193" s="116"/>
      <c r="AB193" s="117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</row>
    <row r="194" spans="1:114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7"/>
      <c r="K194" s="116"/>
      <c r="L194" s="116"/>
      <c r="M194" s="116"/>
      <c r="N194" s="116"/>
      <c r="O194" s="116"/>
      <c r="P194" s="116"/>
      <c r="Q194" s="116"/>
      <c r="R194" s="116"/>
      <c r="S194" s="117"/>
      <c r="T194" s="116"/>
      <c r="U194" s="116"/>
      <c r="V194" s="116"/>
      <c r="W194" s="116"/>
      <c r="X194" s="116"/>
      <c r="Y194" s="116"/>
      <c r="Z194" s="116"/>
      <c r="AA194" s="116"/>
      <c r="AB194" s="117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</row>
    <row r="195" spans="1:114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7"/>
      <c r="K195" s="116"/>
      <c r="L195" s="116"/>
      <c r="M195" s="116"/>
      <c r="N195" s="116"/>
      <c r="O195" s="116"/>
      <c r="P195" s="116"/>
      <c r="Q195" s="116"/>
      <c r="R195" s="116"/>
      <c r="S195" s="117"/>
      <c r="T195" s="116"/>
      <c r="U195" s="116"/>
      <c r="V195" s="116"/>
      <c r="W195" s="116"/>
      <c r="X195" s="116"/>
      <c r="Y195" s="116"/>
      <c r="Z195" s="116"/>
      <c r="AA195" s="116"/>
      <c r="AB195" s="117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</row>
    <row r="196" spans="1:114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7"/>
      <c r="K196" s="116"/>
      <c r="L196" s="116"/>
      <c r="M196" s="116"/>
      <c r="N196" s="116"/>
      <c r="O196" s="116"/>
      <c r="P196" s="116"/>
      <c r="Q196" s="116"/>
      <c r="R196" s="116"/>
      <c r="S196" s="117"/>
      <c r="T196" s="116"/>
      <c r="U196" s="116"/>
      <c r="V196" s="116"/>
      <c r="W196" s="116"/>
      <c r="X196" s="116"/>
      <c r="Y196" s="116"/>
      <c r="Z196" s="116"/>
      <c r="AA196" s="116"/>
      <c r="AB196" s="117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</row>
    <row r="197" spans="1:114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7"/>
      <c r="K197" s="116"/>
      <c r="L197" s="116"/>
      <c r="M197" s="116"/>
      <c r="N197" s="116"/>
      <c r="O197" s="116"/>
      <c r="P197" s="116"/>
      <c r="Q197" s="116"/>
      <c r="R197" s="116"/>
      <c r="S197" s="117"/>
      <c r="T197" s="116"/>
      <c r="U197" s="116"/>
      <c r="V197" s="116"/>
      <c r="W197" s="116"/>
      <c r="X197" s="116"/>
      <c r="Y197" s="116"/>
      <c r="Z197" s="116"/>
      <c r="AA197" s="116"/>
      <c r="AB197" s="117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</row>
    <row r="198" spans="1:114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7"/>
      <c r="K198" s="116"/>
      <c r="L198" s="116"/>
      <c r="M198" s="116"/>
      <c r="N198" s="116"/>
      <c r="O198" s="116"/>
      <c r="P198" s="116"/>
      <c r="Q198" s="116"/>
      <c r="R198" s="116"/>
      <c r="S198" s="117"/>
      <c r="T198" s="116"/>
      <c r="U198" s="116"/>
      <c r="V198" s="116"/>
      <c r="W198" s="116"/>
      <c r="X198" s="116"/>
      <c r="Y198" s="116"/>
      <c r="Z198" s="116"/>
      <c r="AA198" s="116"/>
      <c r="AB198" s="117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</row>
    <row r="199" spans="1:114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7"/>
      <c r="K199" s="116"/>
      <c r="L199" s="116"/>
      <c r="M199" s="116"/>
      <c r="N199" s="116"/>
      <c r="O199" s="116"/>
      <c r="P199" s="116"/>
      <c r="Q199" s="116"/>
      <c r="R199" s="116"/>
      <c r="S199" s="117"/>
      <c r="T199" s="116"/>
      <c r="U199" s="116"/>
      <c r="V199" s="116"/>
      <c r="W199" s="116"/>
      <c r="X199" s="116"/>
      <c r="Y199" s="116"/>
      <c r="Z199" s="116"/>
      <c r="AA199" s="116"/>
      <c r="AB199" s="117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</row>
    <row r="200" spans="1:114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7"/>
      <c r="K200" s="116"/>
      <c r="L200" s="116"/>
      <c r="M200" s="116"/>
      <c r="N200" s="116"/>
      <c r="O200" s="116"/>
      <c r="P200" s="116"/>
      <c r="Q200" s="116"/>
      <c r="R200" s="116"/>
      <c r="S200" s="117"/>
      <c r="T200" s="116"/>
      <c r="U200" s="116"/>
      <c r="V200" s="116"/>
      <c r="W200" s="116"/>
      <c r="X200" s="116"/>
      <c r="Y200" s="116"/>
      <c r="Z200" s="116"/>
      <c r="AA200" s="116"/>
      <c r="AB200" s="117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</row>
    <row r="201" spans="1:114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7"/>
      <c r="K201" s="116"/>
      <c r="L201" s="116"/>
      <c r="M201" s="116"/>
      <c r="N201" s="116"/>
      <c r="O201" s="116"/>
      <c r="P201" s="116"/>
      <c r="Q201" s="116"/>
      <c r="R201" s="116"/>
      <c r="S201" s="117"/>
      <c r="T201" s="116"/>
      <c r="U201" s="116"/>
      <c r="V201" s="116"/>
      <c r="W201" s="116"/>
      <c r="X201" s="116"/>
      <c r="Y201" s="116"/>
      <c r="Z201" s="116"/>
      <c r="AA201" s="116"/>
      <c r="AB201" s="117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</row>
    <row r="202" spans="1:114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7"/>
      <c r="K202" s="116"/>
      <c r="L202" s="116"/>
      <c r="M202" s="116"/>
      <c r="N202" s="116"/>
      <c r="O202" s="116"/>
      <c r="P202" s="116"/>
      <c r="Q202" s="116"/>
      <c r="R202" s="116"/>
      <c r="S202" s="117"/>
      <c r="T202" s="116"/>
      <c r="U202" s="116"/>
      <c r="V202" s="116"/>
      <c r="W202" s="116"/>
      <c r="X202" s="116"/>
      <c r="Y202" s="116"/>
      <c r="Z202" s="116"/>
      <c r="AA202" s="116"/>
      <c r="AB202" s="117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</row>
    <row r="203" spans="1:114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7"/>
      <c r="K203" s="116"/>
      <c r="L203" s="116"/>
      <c r="M203" s="116"/>
      <c r="N203" s="116"/>
      <c r="O203" s="116"/>
      <c r="P203" s="116"/>
      <c r="Q203" s="116"/>
      <c r="R203" s="116"/>
      <c r="S203" s="117"/>
      <c r="T203" s="116"/>
      <c r="U203" s="116"/>
      <c r="V203" s="116"/>
      <c r="W203" s="116"/>
      <c r="X203" s="116"/>
      <c r="Y203" s="116"/>
      <c r="Z203" s="116"/>
      <c r="AA203" s="116"/>
      <c r="AB203" s="117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</row>
    <row r="204" spans="1:114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7"/>
      <c r="K204" s="116"/>
      <c r="L204" s="116"/>
      <c r="M204" s="116"/>
      <c r="N204" s="116"/>
      <c r="O204" s="116"/>
      <c r="P204" s="116"/>
      <c r="Q204" s="116"/>
      <c r="R204" s="116"/>
      <c r="S204" s="117"/>
      <c r="T204" s="116"/>
      <c r="U204" s="116"/>
      <c r="V204" s="116"/>
      <c r="W204" s="116"/>
      <c r="X204" s="116"/>
      <c r="Y204" s="116"/>
      <c r="Z204" s="116"/>
      <c r="AA204" s="116"/>
      <c r="AB204" s="117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</row>
    <row r="205" spans="1:114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7"/>
      <c r="K205" s="116"/>
      <c r="L205" s="116"/>
      <c r="M205" s="116"/>
      <c r="N205" s="116"/>
      <c r="O205" s="116"/>
      <c r="P205" s="116"/>
      <c r="Q205" s="116"/>
      <c r="R205" s="116"/>
      <c r="S205" s="117"/>
      <c r="T205" s="116"/>
      <c r="U205" s="116"/>
      <c r="V205" s="116"/>
      <c r="W205" s="116"/>
      <c r="X205" s="116"/>
      <c r="Y205" s="116"/>
      <c r="Z205" s="116"/>
      <c r="AA205" s="116"/>
      <c r="AB205" s="117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</row>
    <row r="206" spans="1:114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7"/>
      <c r="K206" s="116"/>
      <c r="L206" s="116"/>
      <c r="M206" s="116"/>
      <c r="N206" s="116"/>
      <c r="O206" s="116"/>
      <c r="P206" s="116"/>
      <c r="Q206" s="116"/>
      <c r="R206" s="116"/>
      <c r="S206" s="117"/>
      <c r="T206" s="116"/>
      <c r="U206" s="116"/>
      <c r="V206" s="116"/>
      <c r="W206" s="116"/>
      <c r="X206" s="116"/>
      <c r="Y206" s="116"/>
      <c r="Z206" s="116"/>
      <c r="AA206" s="116"/>
      <c r="AB206" s="117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</row>
    <row r="207" spans="1:114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7"/>
      <c r="K207" s="116"/>
      <c r="L207" s="116"/>
      <c r="M207" s="116"/>
      <c r="N207" s="116"/>
      <c r="O207" s="116"/>
      <c r="P207" s="116"/>
      <c r="Q207" s="116"/>
      <c r="R207" s="116"/>
      <c r="S207" s="117"/>
      <c r="T207" s="116"/>
      <c r="U207" s="116"/>
      <c r="V207" s="116"/>
      <c r="W207" s="116"/>
      <c r="X207" s="116"/>
      <c r="Y207" s="116"/>
      <c r="Z207" s="116"/>
      <c r="AA207" s="116"/>
      <c r="AB207" s="117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</row>
  </sheetData>
  <sortState ref="A8:XFD25">
    <sortCondition ref="A8:A25"/>
    <sortCondition ref="B8:B25"/>
    <sortCondition ref="C8:C25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&amp;L廃棄物処理事業経費（市区町村の合計）（令和5年度実績）</oddHeader>
  </headerFooter>
  <colBreaks count="5" manualBreakCount="5">
    <brk id="21" min="1" max="24" man="1"/>
    <brk id="30" min="1" max="24" man="1"/>
    <brk id="38" min="1" max="24" man="1"/>
    <brk id="66" min="1" max="24" man="1"/>
    <brk id="94" min="1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5.375" style="44" customWidth="1"/>
    <col min="4" max="37" width="14.75" style="49" customWidth="1"/>
    <col min="38" max="38" width="14.75" style="118" customWidth="1"/>
    <col min="39" max="54" width="14.75" style="49" customWidth="1"/>
    <col min="55" max="55" width="14.75" style="118" customWidth="1"/>
    <col min="56" max="65" width="14.75" style="49" customWidth="1"/>
    <col min="66" max="66" width="14.75" style="118" customWidth="1"/>
    <col min="67" max="82" width="14.75" style="49" customWidth="1"/>
    <col min="83" max="83" width="14.75" style="118" customWidth="1"/>
    <col min="84" max="93" width="14.75" style="49" customWidth="1"/>
    <col min="94" max="94" width="14.75" style="118" customWidth="1"/>
    <col min="95" max="110" width="14.75" style="49" customWidth="1"/>
    <col min="111" max="111" width="14.75" style="118" customWidth="1"/>
    <col min="112" max="114" width="14.75" style="49" customWidth="1"/>
    <col min="115" max="16384" width="9" style="44"/>
  </cols>
  <sheetData>
    <row r="1" spans="1:114" ht="17.25" x14ac:dyDescent="0.15">
      <c r="A1" s="38" t="s">
        <v>318</v>
      </c>
      <c r="B1" s="199"/>
      <c r="C1" s="199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141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141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141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141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107</v>
      </c>
      <c r="D2" s="50" t="s">
        <v>32</v>
      </c>
      <c r="E2" s="51"/>
      <c r="F2" s="51"/>
      <c r="G2" s="51"/>
      <c r="H2" s="51"/>
      <c r="I2" s="51"/>
      <c r="J2" s="51"/>
      <c r="K2" s="51"/>
      <c r="L2" s="52"/>
      <c r="M2" s="50" t="s">
        <v>58</v>
      </c>
      <c r="N2" s="51"/>
      <c r="O2" s="51"/>
      <c r="P2" s="51"/>
      <c r="Q2" s="51"/>
      <c r="R2" s="51"/>
      <c r="S2" s="51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142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14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142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14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61"/>
      <c r="K3" s="61"/>
      <c r="L3" s="62"/>
      <c r="M3" s="60" t="s">
        <v>62</v>
      </c>
      <c r="N3" s="61"/>
      <c r="O3" s="61"/>
      <c r="P3" s="61"/>
      <c r="Q3" s="61"/>
      <c r="R3" s="61"/>
      <c r="S3" s="61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143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145"/>
      <c r="BD3" s="67"/>
      <c r="BE3" s="68" t="s">
        <v>65</v>
      </c>
      <c r="BF3" s="69" t="s">
        <v>33</v>
      </c>
      <c r="BG3" s="63" t="s">
        <v>63</v>
      </c>
      <c r="BH3" s="54"/>
      <c r="BI3" s="54"/>
      <c r="BJ3" s="54"/>
      <c r="BK3" s="54"/>
      <c r="BL3" s="54"/>
      <c r="BM3" s="54"/>
      <c r="BN3" s="143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145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7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7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53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53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7"/>
      <c r="CC4" s="78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 t="s">
        <v>33</v>
      </c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 t="s">
        <v>33</v>
      </c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 t="s">
        <v>33</v>
      </c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 t="s">
        <v>33</v>
      </c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 t="s">
        <v>33</v>
      </c>
      <c r="AY5" s="68" t="s">
        <v>101</v>
      </c>
      <c r="AZ5" s="68" t="s">
        <v>103</v>
      </c>
      <c r="BA5" s="68" t="s">
        <v>105</v>
      </c>
      <c r="BB5" s="76" t="s">
        <v>65</v>
      </c>
      <c r="BC5" s="146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 t="s">
        <v>33</v>
      </c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 t="s">
        <v>33</v>
      </c>
      <c r="CA5" s="68" t="s">
        <v>101</v>
      </c>
      <c r="CB5" s="68" t="s">
        <v>103</v>
      </c>
      <c r="CC5" s="68" t="s">
        <v>105</v>
      </c>
      <c r="CD5" s="76" t="s">
        <v>65</v>
      </c>
      <c r="CE5" s="146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 t="s">
        <v>33</v>
      </c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 t="s">
        <v>33</v>
      </c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SUM(E7,+L7)</f>
        <v>1091590</v>
      </c>
      <c r="E7" s="133">
        <f>SUM(F7:I7)+K7</f>
        <v>1091590</v>
      </c>
      <c r="F7" s="133">
        <f t="shared" ref="F7:L7" si="0">SUM(F$8:F$57)</f>
        <v>813899</v>
      </c>
      <c r="G7" s="133">
        <f t="shared" si="0"/>
        <v>0</v>
      </c>
      <c r="H7" s="133">
        <f t="shared" si="0"/>
        <v>0</v>
      </c>
      <c r="I7" s="133">
        <f t="shared" si="0"/>
        <v>259988</v>
      </c>
      <c r="J7" s="133">
        <f t="shared" si="0"/>
        <v>2674313</v>
      </c>
      <c r="K7" s="133">
        <f t="shared" si="0"/>
        <v>17703</v>
      </c>
      <c r="L7" s="133">
        <f t="shared" si="0"/>
        <v>0</v>
      </c>
      <c r="M7" s="133">
        <f>SUM(N7,+U7)</f>
        <v>3688</v>
      </c>
      <c r="N7" s="133">
        <f>SUM(O7:R7,T7)</f>
        <v>3676</v>
      </c>
      <c r="O7" s="133">
        <f t="shared" ref="O7:U7" si="1">SUM(O$8:O$57)</f>
        <v>0</v>
      </c>
      <c r="P7" s="133">
        <f t="shared" si="1"/>
        <v>0</v>
      </c>
      <c r="Q7" s="133">
        <f t="shared" si="1"/>
        <v>0</v>
      </c>
      <c r="R7" s="133">
        <f t="shared" si="1"/>
        <v>3414</v>
      </c>
      <c r="S7" s="133">
        <f t="shared" si="1"/>
        <v>433929</v>
      </c>
      <c r="T7" s="133">
        <f t="shared" si="1"/>
        <v>262</v>
      </c>
      <c r="U7" s="133">
        <f t="shared" si="1"/>
        <v>12</v>
      </c>
      <c r="V7" s="133">
        <f t="shared" ref="V7:AD7" si="2">+SUM(D7,M7)</f>
        <v>1095278</v>
      </c>
      <c r="W7" s="133">
        <f t="shared" si="2"/>
        <v>1095266</v>
      </c>
      <c r="X7" s="133">
        <f t="shared" si="2"/>
        <v>813899</v>
      </c>
      <c r="Y7" s="133">
        <f t="shared" si="2"/>
        <v>0</v>
      </c>
      <c r="Z7" s="133">
        <f t="shared" si="2"/>
        <v>0</v>
      </c>
      <c r="AA7" s="133">
        <f t="shared" si="2"/>
        <v>263402</v>
      </c>
      <c r="AB7" s="133">
        <f t="shared" si="2"/>
        <v>3108242</v>
      </c>
      <c r="AC7" s="133">
        <f t="shared" si="2"/>
        <v>17965</v>
      </c>
      <c r="AD7" s="133">
        <f t="shared" si="2"/>
        <v>12</v>
      </c>
      <c r="AE7" s="133">
        <f>SUM(AF7,+AK7)</f>
        <v>2455786</v>
      </c>
      <c r="AF7" s="133">
        <f>SUM(AG7:AJ7)</f>
        <v>2455786</v>
      </c>
      <c r="AG7" s="133">
        <f>SUM(AG$8:AG$57)</f>
        <v>35455</v>
      </c>
      <c r="AH7" s="133">
        <f>SUM(AH$8:AH$57)</f>
        <v>2408055</v>
      </c>
      <c r="AI7" s="133">
        <f>SUM(AI$8:AI$57)</f>
        <v>0</v>
      </c>
      <c r="AJ7" s="133">
        <f>SUM(AJ$8:AJ$57)</f>
        <v>12276</v>
      </c>
      <c r="AK7" s="133">
        <f>SUM(AK$8:AK$57)</f>
        <v>0</v>
      </c>
      <c r="AL7" s="136" t="s">
        <v>311</v>
      </c>
      <c r="AM7" s="133">
        <f>SUM(AN7,AS7,AW7,AX7,BD7)</f>
        <v>1263566</v>
      </c>
      <c r="AN7" s="133">
        <f>SUM(AO7:AR7)</f>
        <v>6925</v>
      </c>
      <c r="AO7" s="133">
        <f>SUM(AO$8:AO$57)</f>
        <v>4444</v>
      </c>
      <c r="AP7" s="133">
        <f>SUM(AP$8:AP$57)</f>
        <v>0</v>
      </c>
      <c r="AQ7" s="133">
        <f>SUM(AQ$8:AQ$57)</f>
        <v>2481</v>
      </c>
      <c r="AR7" s="133">
        <f>SUM(AR$8:AR$57)</f>
        <v>0</v>
      </c>
      <c r="AS7" s="133">
        <f>SUM(AT7:AV7)</f>
        <v>1054</v>
      </c>
      <c r="AT7" s="133">
        <f>SUM(AT$8:AT$57)</f>
        <v>0</v>
      </c>
      <c r="AU7" s="133">
        <f>SUM(AU$8:AU$57)</f>
        <v>957</v>
      </c>
      <c r="AV7" s="133">
        <f>SUM(AV$8:AV$57)</f>
        <v>97</v>
      </c>
      <c r="AW7" s="133">
        <f>SUM(AW$8:AW$57)</f>
        <v>0</v>
      </c>
      <c r="AX7" s="133">
        <f>SUM(AY7:BB7)</f>
        <v>1255587</v>
      </c>
      <c r="AY7" s="133">
        <f>SUM(AY$8:AY$57)</f>
        <v>0</v>
      </c>
      <c r="AZ7" s="133">
        <f>SUM(AZ$8:AZ$57)</f>
        <v>1098292</v>
      </c>
      <c r="BA7" s="133">
        <f>SUM(BA$8:BA$57)</f>
        <v>4476</v>
      </c>
      <c r="BB7" s="133">
        <f>SUM(BB$8:BB$57)</f>
        <v>152819</v>
      </c>
      <c r="BC7" s="136" t="s">
        <v>312</v>
      </c>
      <c r="BD7" s="133">
        <f>SUM(BD$8:BD$57)</f>
        <v>0</v>
      </c>
      <c r="BE7" s="133">
        <f>SUM(BE$8:BE$57)</f>
        <v>46551</v>
      </c>
      <c r="BF7" s="133">
        <f>SUM(AE7,+AM7,+BE7)</f>
        <v>3765903</v>
      </c>
      <c r="BG7" s="133">
        <f>SUM(BH7,+BM7)</f>
        <v>10423</v>
      </c>
      <c r="BH7" s="133">
        <f>SUM(BI7:BL7)</f>
        <v>10423</v>
      </c>
      <c r="BI7" s="133">
        <f>SUM(BI$8:BI$57)</f>
        <v>0</v>
      </c>
      <c r="BJ7" s="133">
        <f>SUM(BJ$8:BJ$57)</f>
        <v>10423</v>
      </c>
      <c r="BK7" s="133">
        <f>SUM(BK$8:BK$57)</f>
        <v>0</v>
      </c>
      <c r="BL7" s="133">
        <f>SUM(BL$8:BL$57)</f>
        <v>0</v>
      </c>
      <c r="BM7" s="133">
        <f>SUM(BM$8:BM$57)</f>
        <v>0</v>
      </c>
      <c r="BN7" s="136" t="s">
        <v>311</v>
      </c>
      <c r="BO7" s="133">
        <f>SUM(BP7,BU7,BY7,BZ7,CF7)</f>
        <v>416673</v>
      </c>
      <c r="BP7" s="133">
        <f>SUM(BQ7:BT7)</f>
        <v>25760</v>
      </c>
      <c r="BQ7" s="133">
        <f>SUM(BQ$8:BQ$57)</f>
        <v>25760</v>
      </c>
      <c r="BR7" s="133">
        <f>SUM(BR$8:BR$57)</f>
        <v>0</v>
      </c>
      <c r="BS7" s="133">
        <f>SUM(BS$8:BS$57)</f>
        <v>0</v>
      </c>
      <c r="BT7" s="133">
        <f>SUM(BT$8:BT$57)</f>
        <v>0</v>
      </c>
      <c r="BU7" s="133">
        <f>SUM(BV7:BX7)</f>
        <v>62366</v>
      </c>
      <c r="BV7" s="133">
        <f>SUM(BV$8:BV$57)</f>
        <v>0</v>
      </c>
      <c r="BW7" s="133">
        <f>SUM(BW$8:BW$57)</f>
        <v>62366</v>
      </c>
      <c r="BX7" s="133">
        <f>SUM(BX$8:BX$57)</f>
        <v>0</v>
      </c>
      <c r="BY7" s="133">
        <f>SUM(BY$8:BY$57)</f>
        <v>0</v>
      </c>
      <c r="BZ7" s="133">
        <f>SUM(CA7:CD7)</f>
        <v>328547</v>
      </c>
      <c r="CA7" s="133">
        <f>SUM(CA$8:CA$57)</f>
        <v>0</v>
      </c>
      <c r="CB7" s="133">
        <f>SUM(CB$8:CB$57)</f>
        <v>316298</v>
      </c>
      <c r="CC7" s="133">
        <f>SUM(CC$8:CC$57)</f>
        <v>0</v>
      </c>
      <c r="CD7" s="133">
        <f>SUM(CD$8:CD$57)</f>
        <v>12249</v>
      </c>
      <c r="CE7" s="136" t="s">
        <v>311</v>
      </c>
      <c r="CF7" s="133">
        <f>SUM(CF$8:CF$57)</f>
        <v>0</v>
      </c>
      <c r="CG7" s="133">
        <f>SUM(CG$8:CG$57)</f>
        <v>10521</v>
      </c>
      <c r="CH7" s="133">
        <f>SUM(BG7,+BO7,+CG7)</f>
        <v>437617</v>
      </c>
      <c r="CI7" s="133">
        <f t="shared" ref="CI7:CO7" si="3">SUM(AE7,+BG7)</f>
        <v>2466209</v>
      </c>
      <c r="CJ7" s="133">
        <f>SUM(AF7,+BH7)</f>
        <v>2466209</v>
      </c>
      <c r="CK7" s="133">
        <f t="shared" si="3"/>
        <v>35455</v>
      </c>
      <c r="CL7" s="133">
        <f t="shared" si="3"/>
        <v>2418478</v>
      </c>
      <c r="CM7" s="133">
        <f t="shared" si="3"/>
        <v>0</v>
      </c>
      <c r="CN7" s="133">
        <f t="shared" si="3"/>
        <v>12276</v>
      </c>
      <c r="CO7" s="133">
        <f t="shared" si="3"/>
        <v>0</v>
      </c>
      <c r="CP7" s="136" t="s">
        <v>311</v>
      </c>
      <c r="CQ7" s="133">
        <f t="shared" ref="CQ7:DF7" si="4">SUM(AM7,+BO7)</f>
        <v>1680239</v>
      </c>
      <c r="CR7" s="133">
        <f t="shared" si="4"/>
        <v>32685</v>
      </c>
      <c r="CS7" s="133">
        <f t="shared" si="4"/>
        <v>30204</v>
      </c>
      <c r="CT7" s="133">
        <f t="shared" si="4"/>
        <v>0</v>
      </c>
      <c r="CU7" s="133">
        <f t="shared" si="4"/>
        <v>2481</v>
      </c>
      <c r="CV7" s="133">
        <f t="shared" si="4"/>
        <v>0</v>
      </c>
      <c r="CW7" s="133">
        <f t="shared" si="4"/>
        <v>63420</v>
      </c>
      <c r="CX7" s="133">
        <f t="shared" si="4"/>
        <v>0</v>
      </c>
      <c r="CY7" s="133">
        <f t="shared" si="4"/>
        <v>63323</v>
      </c>
      <c r="CZ7" s="133">
        <f t="shared" si="4"/>
        <v>97</v>
      </c>
      <c r="DA7" s="133">
        <f t="shared" si="4"/>
        <v>0</v>
      </c>
      <c r="DB7" s="133">
        <f t="shared" si="4"/>
        <v>1584134</v>
      </c>
      <c r="DC7" s="133">
        <f t="shared" si="4"/>
        <v>0</v>
      </c>
      <c r="DD7" s="133">
        <f t="shared" si="4"/>
        <v>1414590</v>
      </c>
      <c r="DE7" s="133">
        <f t="shared" si="4"/>
        <v>4476</v>
      </c>
      <c r="DF7" s="133">
        <f t="shared" si="4"/>
        <v>165068</v>
      </c>
      <c r="DG7" s="136" t="s">
        <v>311</v>
      </c>
      <c r="DH7" s="133">
        <f>SUM(BD7,+CF7)</f>
        <v>0</v>
      </c>
      <c r="DI7" s="133">
        <f>SUM(BE7,+CG7)</f>
        <v>57072</v>
      </c>
      <c r="DJ7" s="133">
        <f>SUM(BF7,+CH7)</f>
        <v>4203520</v>
      </c>
    </row>
    <row r="8" spans="1:114" ht="13.5" customHeight="1" x14ac:dyDescent="0.15">
      <c r="A8" s="114" t="s">
        <v>49</v>
      </c>
      <c r="B8" s="115" t="s">
        <v>349</v>
      </c>
      <c r="C8" s="114" t="s">
        <v>350</v>
      </c>
      <c r="D8" s="116">
        <f>SUM(E8,+L8)</f>
        <v>0</v>
      </c>
      <c r="E8" s="116">
        <f>SUM(F8:I8)+K8</f>
        <v>0</v>
      </c>
      <c r="F8" s="116">
        <v>0</v>
      </c>
      <c r="G8" s="116">
        <v>0</v>
      </c>
      <c r="H8" s="116">
        <v>0</v>
      </c>
      <c r="I8" s="116">
        <v>0</v>
      </c>
      <c r="J8" s="116">
        <v>0</v>
      </c>
      <c r="K8" s="116">
        <v>0</v>
      </c>
      <c r="L8" s="116">
        <v>0</v>
      </c>
      <c r="M8" s="116">
        <f>SUM(N8,+U8)</f>
        <v>3544</v>
      </c>
      <c r="N8" s="116">
        <f>SUM(O8:R8,T8)</f>
        <v>3532</v>
      </c>
      <c r="O8" s="116">
        <v>0</v>
      </c>
      <c r="P8" s="116">
        <v>0</v>
      </c>
      <c r="Q8" s="116">
        <v>0</v>
      </c>
      <c r="R8" s="116">
        <v>3410</v>
      </c>
      <c r="S8" s="116">
        <v>286314</v>
      </c>
      <c r="T8" s="116">
        <v>122</v>
      </c>
      <c r="U8" s="116">
        <v>12</v>
      </c>
      <c r="V8" s="116">
        <f>+SUM(D8,M8)</f>
        <v>3544</v>
      </c>
      <c r="W8" s="116">
        <f>+SUM(E8,N8)</f>
        <v>3532</v>
      </c>
      <c r="X8" s="116">
        <f>+SUM(F8,O8)</f>
        <v>0</v>
      </c>
      <c r="Y8" s="116">
        <f>+SUM(G8,P8)</f>
        <v>0</v>
      </c>
      <c r="Z8" s="116">
        <f>+SUM(H8,Q8)</f>
        <v>0</v>
      </c>
      <c r="AA8" s="116">
        <f>+SUM(I8,R8)</f>
        <v>3410</v>
      </c>
      <c r="AB8" s="116">
        <f>+SUM(J8,S8)</f>
        <v>286314</v>
      </c>
      <c r="AC8" s="116">
        <f>+SUM(K8,T8)</f>
        <v>122</v>
      </c>
      <c r="AD8" s="116">
        <f>+SUM(L8,U8)</f>
        <v>12</v>
      </c>
      <c r="AE8" s="116">
        <f>SUM(AF8,+AK8)</f>
        <v>0</v>
      </c>
      <c r="AF8" s="116">
        <f>SUM(AG8:AJ8)</f>
        <v>0</v>
      </c>
      <c r="AG8" s="116">
        <v>0</v>
      </c>
      <c r="AH8" s="116">
        <v>0</v>
      </c>
      <c r="AI8" s="116">
        <v>0</v>
      </c>
      <c r="AJ8" s="116">
        <v>0</v>
      </c>
      <c r="AK8" s="116">
        <v>0</v>
      </c>
      <c r="AL8" s="117" t="s">
        <v>369</v>
      </c>
      <c r="AM8" s="116">
        <f>SUM(AN8,AS8,AW8,AX8,BD8)</f>
        <v>0</v>
      </c>
      <c r="AN8" s="116">
        <f>SUM(AO8:AR8)</f>
        <v>0</v>
      </c>
      <c r="AO8" s="116">
        <v>0</v>
      </c>
      <c r="AP8" s="116">
        <v>0</v>
      </c>
      <c r="AQ8" s="116">
        <v>0</v>
      </c>
      <c r="AR8" s="116">
        <v>0</v>
      </c>
      <c r="AS8" s="116">
        <f>SUM(AT8:AV8)</f>
        <v>0</v>
      </c>
      <c r="AT8" s="116">
        <v>0</v>
      </c>
      <c r="AU8" s="116">
        <v>0</v>
      </c>
      <c r="AV8" s="116">
        <v>0</v>
      </c>
      <c r="AW8" s="116">
        <v>0</v>
      </c>
      <c r="AX8" s="116">
        <f>SUM(AY8:BB8)</f>
        <v>0</v>
      </c>
      <c r="AY8" s="116">
        <v>0</v>
      </c>
      <c r="AZ8" s="116">
        <v>0</v>
      </c>
      <c r="BA8" s="116">
        <v>0</v>
      </c>
      <c r="BB8" s="116">
        <v>0</v>
      </c>
      <c r="BC8" s="117" t="s">
        <v>369</v>
      </c>
      <c r="BD8" s="116">
        <v>0</v>
      </c>
      <c r="BE8" s="116">
        <v>0</v>
      </c>
      <c r="BF8" s="116">
        <f>SUM(AE8,+AM8,+BE8)</f>
        <v>0</v>
      </c>
      <c r="BG8" s="116">
        <f>SUM(BH8,+BM8)</f>
        <v>10423</v>
      </c>
      <c r="BH8" s="116">
        <f>SUM(BI8:BL8)</f>
        <v>10423</v>
      </c>
      <c r="BI8" s="116">
        <v>0</v>
      </c>
      <c r="BJ8" s="116">
        <v>10423</v>
      </c>
      <c r="BK8" s="116">
        <v>0</v>
      </c>
      <c r="BL8" s="116">
        <v>0</v>
      </c>
      <c r="BM8" s="116">
        <v>0</v>
      </c>
      <c r="BN8" s="117" t="s">
        <v>369</v>
      </c>
      <c r="BO8" s="116">
        <f>SUM(BP8,BU8,BY8,BZ8,CF8)</f>
        <v>269013</v>
      </c>
      <c r="BP8" s="116">
        <f>SUM(BQ8:BT8)</f>
        <v>25760</v>
      </c>
      <c r="BQ8" s="116">
        <v>25760</v>
      </c>
      <c r="BR8" s="116">
        <v>0</v>
      </c>
      <c r="BS8" s="116">
        <v>0</v>
      </c>
      <c r="BT8" s="116">
        <v>0</v>
      </c>
      <c r="BU8" s="116">
        <f>SUM(BV8:BX8)</f>
        <v>61589</v>
      </c>
      <c r="BV8" s="116">
        <v>0</v>
      </c>
      <c r="BW8" s="116">
        <v>61589</v>
      </c>
      <c r="BX8" s="116">
        <v>0</v>
      </c>
      <c r="BY8" s="116">
        <v>0</v>
      </c>
      <c r="BZ8" s="116">
        <f>SUM(CA8:CD8)</f>
        <v>181664</v>
      </c>
      <c r="CA8" s="116">
        <v>0</v>
      </c>
      <c r="CB8" s="116">
        <v>171098</v>
      </c>
      <c r="CC8" s="116">
        <v>0</v>
      </c>
      <c r="CD8" s="116">
        <v>10566</v>
      </c>
      <c r="CE8" s="117" t="s">
        <v>369</v>
      </c>
      <c r="CF8" s="116">
        <v>0</v>
      </c>
      <c r="CG8" s="116">
        <v>10422</v>
      </c>
      <c r="CH8" s="116">
        <f>SUM(BG8,+BO8,+CG8)</f>
        <v>289858</v>
      </c>
      <c r="CI8" s="116">
        <f>SUM(AE8,+BG8)</f>
        <v>10423</v>
      </c>
      <c r="CJ8" s="116">
        <f>SUM(AF8,+BH8)</f>
        <v>10423</v>
      </c>
      <c r="CK8" s="116">
        <f>SUM(AG8,+BI8)</f>
        <v>0</v>
      </c>
      <c r="CL8" s="116">
        <f>SUM(AH8,+BJ8)</f>
        <v>10423</v>
      </c>
      <c r="CM8" s="116">
        <f>SUM(AI8,+BK8)</f>
        <v>0</v>
      </c>
      <c r="CN8" s="116">
        <f>SUM(AJ8,+BL8)</f>
        <v>0</v>
      </c>
      <c r="CO8" s="116">
        <f>SUM(AK8,+BM8)</f>
        <v>0</v>
      </c>
      <c r="CP8" s="117" t="s">
        <v>369</v>
      </c>
      <c r="CQ8" s="116">
        <f>SUM(AM8,+BO8)</f>
        <v>269013</v>
      </c>
      <c r="CR8" s="116">
        <f>SUM(AN8,+BP8)</f>
        <v>25760</v>
      </c>
      <c r="CS8" s="116">
        <f>SUM(AO8,+BQ8)</f>
        <v>25760</v>
      </c>
      <c r="CT8" s="116">
        <f>SUM(AP8,+BR8)</f>
        <v>0</v>
      </c>
      <c r="CU8" s="116">
        <f>SUM(AQ8,+BS8)</f>
        <v>0</v>
      </c>
      <c r="CV8" s="116">
        <f>SUM(AR8,+BT8)</f>
        <v>0</v>
      </c>
      <c r="CW8" s="116">
        <f>SUM(AS8,+BU8)</f>
        <v>61589</v>
      </c>
      <c r="CX8" s="116">
        <f>SUM(AT8,+BV8)</f>
        <v>0</v>
      </c>
      <c r="CY8" s="116">
        <f>SUM(AU8,+BW8)</f>
        <v>61589</v>
      </c>
      <c r="CZ8" s="116">
        <f>SUM(AV8,+BX8)</f>
        <v>0</v>
      </c>
      <c r="DA8" s="116">
        <f>SUM(AW8,+BY8)</f>
        <v>0</v>
      </c>
      <c r="DB8" s="116">
        <f>SUM(AX8,+BZ8)</f>
        <v>181664</v>
      </c>
      <c r="DC8" s="116">
        <f>SUM(AY8,+CA8)</f>
        <v>0</v>
      </c>
      <c r="DD8" s="116">
        <f>SUM(AZ8,+CB8)</f>
        <v>171098</v>
      </c>
      <c r="DE8" s="116">
        <f>SUM(BA8,+CC8)</f>
        <v>0</v>
      </c>
      <c r="DF8" s="116">
        <f>SUM(BB8,+CD8)</f>
        <v>10566</v>
      </c>
      <c r="DG8" s="117" t="s">
        <v>369</v>
      </c>
      <c r="DH8" s="116">
        <f>SUM(BD8,+CF8)</f>
        <v>0</v>
      </c>
      <c r="DI8" s="116">
        <f>SUM(BE8,+CG8)</f>
        <v>10422</v>
      </c>
      <c r="DJ8" s="116">
        <f>SUM(BF8,+CH8)</f>
        <v>289858</v>
      </c>
    </row>
    <row r="9" spans="1:114" ht="13.5" customHeight="1" x14ac:dyDescent="0.15">
      <c r="A9" s="114" t="s">
        <v>49</v>
      </c>
      <c r="B9" s="115" t="s">
        <v>328</v>
      </c>
      <c r="C9" s="114" t="s">
        <v>329</v>
      </c>
      <c r="D9" s="116">
        <f>SUM(E9,+L9)</f>
        <v>247386</v>
      </c>
      <c r="E9" s="116">
        <f>SUM(F9:I9)+K9</f>
        <v>247386</v>
      </c>
      <c r="F9" s="116">
        <v>0</v>
      </c>
      <c r="G9" s="116">
        <v>0</v>
      </c>
      <c r="H9" s="116">
        <v>0</v>
      </c>
      <c r="I9" s="116">
        <v>247386</v>
      </c>
      <c r="J9" s="116">
        <v>714552</v>
      </c>
      <c r="K9" s="116">
        <v>0</v>
      </c>
      <c r="L9" s="116">
        <v>0</v>
      </c>
      <c r="M9" s="116">
        <f>SUM(N9,+U9)</f>
        <v>0</v>
      </c>
      <c r="N9" s="116">
        <f>SUM(O9:R9,T9)</f>
        <v>0</v>
      </c>
      <c r="O9" s="116">
        <v>0</v>
      </c>
      <c r="P9" s="116">
        <v>0</v>
      </c>
      <c r="Q9" s="116">
        <v>0</v>
      </c>
      <c r="R9" s="116">
        <v>0</v>
      </c>
      <c r="S9" s="116">
        <v>0</v>
      </c>
      <c r="T9" s="116">
        <v>0</v>
      </c>
      <c r="U9" s="116">
        <v>0</v>
      </c>
      <c r="V9" s="116">
        <f>+SUM(D9,M9)</f>
        <v>247386</v>
      </c>
      <c r="W9" s="116">
        <f>+SUM(E9,N9)</f>
        <v>247386</v>
      </c>
      <c r="X9" s="116">
        <f>+SUM(F9,O9)</f>
        <v>0</v>
      </c>
      <c r="Y9" s="116">
        <f>+SUM(G9,P9)</f>
        <v>0</v>
      </c>
      <c r="Z9" s="116">
        <f>+SUM(H9,Q9)</f>
        <v>0</v>
      </c>
      <c r="AA9" s="116">
        <f>+SUM(I9,R9)</f>
        <v>247386</v>
      </c>
      <c r="AB9" s="116">
        <f>+SUM(J9,S9)</f>
        <v>714552</v>
      </c>
      <c r="AC9" s="116">
        <f>+SUM(K9,T9)</f>
        <v>0</v>
      </c>
      <c r="AD9" s="116">
        <f>+SUM(L9,U9)</f>
        <v>0</v>
      </c>
      <c r="AE9" s="116">
        <f>SUM(AF9,+AK9)</f>
        <v>0</v>
      </c>
      <c r="AF9" s="116">
        <f>SUM(AG9:AJ9)</f>
        <v>0</v>
      </c>
      <c r="AG9" s="116">
        <v>0</v>
      </c>
      <c r="AH9" s="116">
        <v>0</v>
      </c>
      <c r="AI9" s="116">
        <v>0</v>
      </c>
      <c r="AJ9" s="116">
        <v>0</v>
      </c>
      <c r="AK9" s="116">
        <v>0</v>
      </c>
      <c r="AL9" s="117" t="s">
        <v>369</v>
      </c>
      <c r="AM9" s="116">
        <f>SUM(AN9,AS9,AW9,AX9,BD9)</f>
        <v>944193</v>
      </c>
      <c r="AN9" s="116">
        <f>SUM(AO9:AR9)</f>
        <v>0</v>
      </c>
      <c r="AO9" s="116">
        <v>0</v>
      </c>
      <c r="AP9" s="116">
        <v>0</v>
      </c>
      <c r="AQ9" s="116">
        <v>0</v>
      </c>
      <c r="AR9" s="116">
        <v>0</v>
      </c>
      <c r="AS9" s="116">
        <f>SUM(AT9:AV9)</f>
        <v>0</v>
      </c>
      <c r="AT9" s="116">
        <v>0</v>
      </c>
      <c r="AU9" s="116">
        <v>0</v>
      </c>
      <c r="AV9" s="116">
        <v>0</v>
      </c>
      <c r="AW9" s="116">
        <v>0</v>
      </c>
      <c r="AX9" s="116">
        <f>SUM(AY9:BB9)</f>
        <v>944193</v>
      </c>
      <c r="AY9" s="116">
        <v>0</v>
      </c>
      <c r="AZ9" s="116">
        <v>810379</v>
      </c>
      <c r="BA9" s="116">
        <v>0</v>
      </c>
      <c r="BB9" s="116">
        <v>133814</v>
      </c>
      <c r="BC9" s="117" t="s">
        <v>369</v>
      </c>
      <c r="BD9" s="116">
        <v>0</v>
      </c>
      <c r="BE9" s="116">
        <v>17745</v>
      </c>
      <c r="BF9" s="116">
        <f>SUM(AE9,+AM9,+BE9)</f>
        <v>961938</v>
      </c>
      <c r="BG9" s="116">
        <f>SUM(BH9,+BM9)</f>
        <v>0</v>
      </c>
      <c r="BH9" s="116">
        <f>SUM(BI9:BL9)</f>
        <v>0</v>
      </c>
      <c r="BI9" s="116">
        <v>0</v>
      </c>
      <c r="BJ9" s="116">
        <v>0</v>
      </c>
      <c r="BK9" s="116">
        <v>0</v>
      </c>
      <c r="BL9" s="116">
        <v>0</v>
      </c>
      <c r="BM9" s="116">
        <v>0</v>
      </c>
      <c r="BN9" s="117" t="s">
        <v>369</v>
      </c>
      <c r="BO9" s="116">
        <f>SUM(BP9,BU9,BY9,BZ9,CF9)</f>
        <v>0</v>
      </c>
      <c r="BP9" s="116">
        <f>SUM(BQ9:BT9)</f>
        <v>0</v>
      </c>
      <c r="BQ9" s="116">
        <v>0</v>
      </c>
      <c r="BR9" s="116">
        <v>0</v>
      </c>
      <c r="BS9" s="116">
        <v>0</v>
      </c>
      <c r="BT9" s="116">
        <v>0</v>
      </c>
      <c r="BU9" s="116">
        <f>SUM(BV9:BX9)</f>
        <v>0</v>
      </c>
      <c r="BV9" s="116">
        <v>0</v>
      </c>
      <c r="BW9" s="116">
        <v>0</v>
      </c>
      <c r="BX9" s="116">
        <v>0</v>
      </c>
      <c r="BY9" s="116">
        <v>0</v>
      </c>
      <c r="BZ9" s="116">
        <f>SUM(CA9:CD9)</f>
        <v>0</v>
      </c>
      <c r="CA9" s="116">
        <v>0</v>
      </c>
      <c r="CB9" s="116">
        <v>0</v>
      </c>
      <c r="CC9" s="116">
        <v>0</v>
      </c>
      <c r="CD9" s="116">
        <v>0</v>
      </c>
      <c r="CE9" s="117" t="s">
        <v>369</v>
      </c>
      <c r="CF9" s="116">
        <v>0</v>
      </c>
      <c r="CG9" s="116">
        <v>0</v>
      </c>
      <c r="CH9" s="116">
        <f>SUM(BG9,+BO9,+CG9)</f>
        <v>0</v>
      </c>
      <c r="CI9" s="116">
        <f>SUM(AE9,+BG9)</f>
        <v>0</v>
      </c>
      <c r="CJ9" s="116">
        <f>SUM(AF9,+BH9)</f>
        <v>0</v>
      </c>
      <c r="CK9" s="116">
        <f>SUM(AG9,+BI9)</f>
        <v>0</v>
      </c>
      <c r="CL9" s="116">
        <f>SUM(AH9,+BJ9)</f>
        <v>0</v>
      </c>
      <c r="CM9" s="116">
        <f>SUM(AI9,+BK9)</f>
        <v>0</v>
      </c>
      <c r="CN9" s="116">
        <f>SUM(AJ9,+BL9)</f>
        <v>0</v>
      </c>
      <c r="CO9" s="116">
        <f>SUM(AK9,+BM9)</f>
        <v>0</v>
      </c>
      <c r="CP9" s="117" t="s">
        <v>369</v>
      </c>
      <c r="CQ9" s="116">
        <f>SUM(AM9,+BO9)</f>
        <v>944193</v>
      </c>
      <c r="CR9" s="116">
        <f>SUM(AN9,+BP9)</f>
        <v>0</v>
      </c>
      <c r="CS9" s="116">
        <f>SUM(AO9,+BQ9)</f>
        <v>0</v>
      </c>
      <c r="CT9" s="116">
        <f>SUM(AP9,+BR9)</f>
        <v>0</v>
      </c>
      <c r="CU9" s="116">
        <f>SUM(AQ9,+BS9)</f>
        <v>0</v>
      </c>
      <c r="CV9" s="116">
        <f>SUM(AR9,+BT9)</f>
        <v>0</v>
      </c>
      <c r="CW9" s="116">
        <f>SUM(AS9,+BU9)</f>
        <v>0</v>
      </c>
      <c r="CX9" s="116">
        <f>SUM(AT9,+BV9)</f>
        <v>0</v>
      </c>
      <c r="CY9" s="116">
        <f>SUM(AU9,+BW9)</f>
        <v>0</v>
      </c>
      <c r="CZ9" s="116">
        <f>SUM(AV9,+BX9)</f>
        <v>0</v>
      </c>
      <c r="DA9" s="116">
        <f>SUM(AW9,+BY9)</f>
        <v>0</v>
      </c>
      <c r="DB9" s="116">
        <f>SUM(AX9,+BZ9)</f>
        <v>944193</v>
      </c>
      <c r="DC9" s="116">
        <f>SUM(AY9,+CA9)</f>
        <v>0</v>
      </c>
      <c r="DD9" s="116">
        <f>SUM(AZ9,+CB9)</f>
        <v>810379</v>
      </c>
      <c r="DE9" s="116">
        <f>SUM(BA9,+CC9)</f>
        <v>0</v>
      </c>
      <c r="DF9" s="116">
        <f>SUM(BB9,+CD9)</f>
        <v>133814</v>
      </c>
      <c r="DG9" s="117" t="s">
        <v>369</v>
      </c>
      <c r="DH9" s="116">
        <f>SUM(BD9,+CF9)</f>
        <v>0</v>
      </c>
      <c r="DI9" s="116">
        <f>SUM(BE9,+CG9)</f>
        <v>17745</v>
      </c>
      <c r="DJ9" s="116">
        <f>SUM(BF9,+CH9)</f>
        <v>961938</v>
      </c>
    </row>
    <row r="10" spans="1:114" ht="13.5" customHeight="1" x14ac:dyDescent="0.15">
      <c r="A10" s="114" t="s">
        <v>49</v>
      </c>
      <c r="B10" s="115" t="s">
        <v>365</v>
      </c>
      <c r="C10" s="114" t="s">
        <v>366</v>
      </c>
      <c r="D10" s="116">
        <f>SUM(E10,+L10)</f>
        <v>30305</v>
      </c>
      <c r="E10" s="116">
        <f>SUM(F10:I10)+K10</f>
        <v>30305</v>
      </c>
      <c r="F10" s="116">
        <v>0</v>
      </c>
      <c r="G10" s="116">
        <v>0</v>
      </c>
      <c r="H10" s="116">
        <v>0</v>
      </c>
      <c r="I10" s="116">
        <v>12602</v>
      </c>
      <c r="J10" s="116">
        <v>273197</v>
      </c>
      <c r="K10" s="116">
        <v>17703</v>
      </c>
      <c r="L10" s="116">
        <v>0</v>
      </c>
      <c r="M10" s="116">
        <f>SUM(N10,+U10)</f>
        <v>144</v>
      </c>
      <c r="N10" s="116">
        <f>SUM(O10:R10,T10)</f>
        <v>144</v>
      </c>
      <c r="O10" s="116">
        <v>0</v>
      </c>
      <c r="P10" s="116">
        <v>0</v>
      </c>
      <c r="Q10" s="116">
        <v>0</v>
      </c>
      <c r="R10" s="116">
        <v>4</v>
      </c>
      <c r="S10" s="116">
        <v>147615</v>
      </c>
      <c r="T10" s="116">
        <v>140</v>
      </c>
      <c r="U10" s="116">
        <v>0</v>
      </c>
      <c r="V10" s="116">
        <f>+SUM(D10,M10)</f>
        <v>30449</v>
      </c>
      <c r="W10" s="116">
        <f>+SUM(E10,N10)</f>
        <v>30449</v>
      </c>
      <c r="X10" s="116">
        <f>+SUM(F10,O10)</f>
        <v>0</v>
      </c>
      <c r="Y10" s="116">
        <f>+SUM(G10,P10)</f>
        <v>0</v>
      </c>
      <c r="Z10" s="116">
        <f>+SUM(H10,Q10)</f>
        <v>0</v>
      </c>
      <c r="AA10" s="116">
        <f>+SUM(I10,R10)</f>
        <v>12606</v>
      </c>
      <c r="AB10" s="116">
        <f>+SUM(J10,S10)</f>
        <v>420812</v>
      </c>
      <c r="AC10" s="116">
        <f>+SUM(K10,T10)</f>
        <v>17843</v>
      </c>
      <c r="AD10" s="116">
        <f>+SUM(L10,U10)</f>
        <v>0</v>
      </c>
      <c r="AE10" s="116">
        <f>SUM(AF10,+AK10)</f>
        <v>0</v>
      </c>
      <c r="AF10" s="116">
        <f>SUM(AG10:AJ10)</f>
        <v>0</v>
      </c>
      <c r="AG10" s="116">
        <v>0</v>
      </c>
      <c r="AH10" s="116">
        <v>0</v>
      </c>
      <c r="AI10" s="116">
        <v>0</v>
      </c>
      <c r="AJ10" s="116">
        <v>0</v>
      </c>
      <c r="AK10" s="116">
        <v>0</v>
      </c>
      <c r="AL10" s="117" t="s">
        <v>369</v>
      </c>
      <c r="AM10" s="116">
        <f>SUM(AN10,AS10,AW10,AX10,BD10)</f>
        <v>303497</v>
      </c>
      <c r="AN10" s="116">
        <f>SUM(AO10:AR10)</f>
        <v>4444</v>
      </c>
      <c r="AO10" s="116">
        <v>4444</v>
      </c>
      <c r="AP10" s="116">
        <v>0</v>
      </c>
      <c r="AQ10" s="116">
        <v>0</v>
      </c>
      <c r="AR10" s="116">
        <v>0</v>
      </c>
      <c r="AS10" s="116">
        <f>SUM(AT10:AV10)</f>
        <v>1054</v>
      </c>
      <c r="AT10" s="116">
        <v>0</v>
      </c>
      <c r="AU10" s="116">
        <v>957</v>
      </c>
      <c r="AV10" s="116">
        <v>97</v>
      </c>
      <c r="AW10" s="116">
        <v>0</v>
      </c>
      <c r="AX10" s="116">
        <f>SUM(AY10:BB10)</f>
        <v>297999</v>
      </c>
      <c r="AY10" s="116">
        <v>0</v>
      </c>
      <c r="AZ10" s="116">
        <v>287913</v>
      </c>
      <c r="BA10" s="116">
        <v>4476</v>
      </c>
      <c r="BB10" s="116">
        <v>5610</v>
      </c>
      <c r="BC10" s="117" t="s">
        <v>369</v>
      </c>
      <c r="BD10" s="116">
        <v>0</v>
      </c>
      <c r="BE10" s="116">
        <v>5</v>
      </c>
      <c r="BF10" s="116">
        <f>SUM(AE10,+AM10,+BE10)</f>
        <v>303502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7" t="s">
        <v>369</v>
      </c>
      <c r="BO10" s="116">
        <f>SUM(BP10,BU10,BY10,BZ10,CF10)</f>
        <v>147660</v>
      </c>
      <c r="BP10" s="116">
        <f>SUM(BQ10:BT10)</f>
        <v>0</v>
      </c>
      <c r="BQ10" s="116">
        <v>0</v>
      </c>
      <c r="BR10" s="116">
        <v>0</v>
      </c>
      <c r="BS10" s="116">
        <v>0</v>
      </c>
      <c r="BT10" s="116">
        <v>0</v>
      </c>
      <c r="BU10" s="116">
        <f>SUM(BV10:BX10)</f>
        <v>777</v>
      </c>
      <c r="BV10" s="116">
        <v>0</v>
      </c>
      <c r="BW10" s="116">
        <v>777</v>
      </c>
      <c r="BX10" s="116">
        <v>0</v>
      </c>
      <c r="BY10" s="116">
        <v>0</v>
      </c>
      <c r="BZ10" s="116">
        <f>SUM(CA10:CD10)</f>
        <v>146883</v>
      </c>
      <c r="CA10" s="116">
        <v>0</v>
      </c>
      <c r="CB10" s="116">
        <v>145200</v>
      </c>
      <c r="CC10" s="116">
        <v>0</v>
      </c>
      <c r="CD10" s="116">
        <v>1683</v>
      </c>
      <c r="CE10" s="117" t="s">
        <v>369</v>
      </c>
      <c r="CF10" s="116">
        <v>0</v>
      </c>
      <c r="CG10" s="116">
        <v>99</v>
      </c>
      <c r="CH10" s="116">
        <f>SUM(BG10,+BO10,+CG10)</f>
        <v>147759</v>
      </c>
      <c r="CI10" s="116">
        <f>SUM(AE10,+BG10)</f>
        <v>0</v>
      </c>
      <c r="CJ10" s="116">
        <f>SUM(AF10,+BH10)</f>
        <v>0</v>
      </c>
      <c r="CK10" s="116">
        <f>SUM(AG10,+BI10)</f>
        <v>0</v>
      </c>
      <c r="CL10" s="116">
        <f>SUM(AH10,+BJ10)</f>
        <v>0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7" t="s">
        <v>369</v>
      </c>
      <c r="CQ10" s="116">
        <f>SUM(AM10,+BO10)</f>
        <v>451157</v>
      </c>
      <c r="CR10" s="116">
        <f>SUM(AN10,+BP10)</f>
        <v>4444</v>
      </c>
      <c r="CS10" s="116">
        <f>SUM(AO10,+BQ10)</f>
        <v>4444</v>
      </c>
      <c r="CT10" s="116">
        <f>SUM(AP10,+BR10)</f>
        <v>0</v>
      </c>
      <c r="CU10" s="116">
        <f>SUM(AQ10,+BS10)</f>
        <v>0</v>
      </c>
      <c r="CV10" s="116">
        <f>SUM(AR10,+BT10)</f>
        <v>0</v>
      </c>
      <c r="CW10" s="116">
        <f>SUM(AS10,+BU10)</f>
        <v>1831</v>
      </c>
      <c r="CX10" s="116">
        <f>SUM(AT10,+BV10)</f>
        <v>0</v>
      </c>
      <c r="CY10" s="116">
        <f>SUM(AU10,+BW10)</f>
        <v>1734</v>
      </c>
      <c r="CZ10" s="116">
        <f>SUM(AV10,+BX10)</f>
        <v>97</v>
      </c>
      <c r="DA10" s="116">
        <f>SUM(AW10,+BY10)</f>
        <v>0</v>
      </c>
      <c r="DB10" s="116">
        <f>SUM(AX10,+BZ10)</f>
        <v>444882</v>
      </c>
      <c r="DC10" s="116">
        <f>SUM(AY10,+CA10)</f>
        <v>0</v>
      </c>
      <c r="DD10" s="116">
        <f>SUM(AZ10,+CB10)</f>
        <v>433113</v>
      </c>
      <c r="DE10" s="116">
        <f>SUM(BA10,+CC10)</f>
        <v>4476</v>
      </c>
      <c r="DF10" s="116">
        <f>SUM(BB10,+CD10)</f>
        <v>7293</v>
      </c>
      <c r="DG10" s="117" t="s">
        <v>369</v>
      </c>
      <c r="DH10" s="116">
        <f>SUM(BD10,+CF10)</f>
        <v>0</v>
      </c>
      <c r="DI10" s="116">
        <f>SUM(BE10,+CG10)</f>
        <v>104</v>
      </c>
      <c r="DJ10" s="116">
        <f>SUM(BF10,+CH10)</f>
        <v>451261</v>
      </c>
    </row>
    <row r="11" spans="1:114" ht="13.5" customHeight="1" x14ac:dyDescent="0.15">
      <c r="A11" s="114" t="s">
        <v>49</v>
      </c>
      <c r="B11" s="115" t="s">
        <v>344</v>
      </c>
      <c r="C11" s="114" t="s">
        <v>345</v>
      </c>
      <c r="D11" s="116">
        <f>SUM(E11,+L11)</f>
        <v>813899</v>
      </c>
      <c r="E11" s="116">
        <f>SUM(F11:I11)+K11</f>
        <v>813899</v>
      </c>
      <c r="F11" s="116">
        <v>813899</v>
      </c>
      <c r="G11" s="116">
        <v>0</v>
      </c>
      <c r="H11" s="116">
        <v>0</v>
      </c>
      <c r="I11" s="116">
        <v>0</v>
      </c>
      <c r="J11" s="116">
        <v>1686564</v>
      </c>
      <c r="K11" s="116">
        <v>0</v>
      </c>
      <c r="L11" s="116">
        <v>0</v>
      </c>
      <c r="M11" s="116">
        <f>SUM(N11,+U11)</f>
        <v>0</v>
      </c>
      <c r="N11" s="116">
        <f>SUM(O11:R11,T11)</f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  <c r="T11" s="116">
        <v>0</v>
      </c>
      <c r="U11" s="116">
        <v>0</v>
      </c>
      <c r="V11" s="116">
        <f>+SUM(D11,M11)</f>
        <v>813899</v>
      </c>
      <c r="W11" s="116">
        <f>+SUM(E11,N11)</f>
        <v>813899</v>
      </c>
      <c r="X11" s="116">
        <f>+SUM(F11,O11)</f>
        <v>813899</v>
      </c>
      <c r="Y11" s="116">
        <f>+SUM(G11,P11)</f>
        <v>0</v>
      </c>
      <c r="Z11" s="116">
        <f>+SUM(H11,Q11)</f>
        <v>0</v>
      </c>
      <c r="AA11" s="116">
        <f>+SUM(I11,R11)</f>
        <v>0</v>
      </c>
      <c r="AB11" s="116">
        <f>+SUM(J11,S11)</f>
        <v>1686564</v>
      </c>
      <c r="AC11" s="116">
        <f>+SUM(K11,T11)</f>
        <v>0</v>
      </c>
      <c r="AD11" s="116">
        <f>+SUM(L11,U11)</f>
        <v>0</v>
      </c>
      <c r="AE11" s="116">
        <f>SUM(AF11,+AK11)</f>
        <v>2455786</v>
      </c>
      <c r="AF11" s="116">
        <f>SUM(AG11:AJ11)</f>
        <v>2455786</v>
      </c>
      <c r="AG11" s="116">
        <v>35455</v>
      </c>
      <c r="AH11" s="116">
        <v>2408055</v>
      </c>
      <c r="AI11" s="116">
        <v>0</v>
      </c>
      <c r="AJ11" s="116">
        <v>12276</v>
      </c>
      <c r="AK11" s="116">
        <v>0</v>
      </c>
      <c r="AL11" s="117" t="s">
        <v>369</v>
      </c>
      <c r="AM11" s="116">
        <f>SUM(AN11,AS11,AW11,AX11,BD11)</f>
        <v>15876</v>
      </c>
      <c r="AN11" s="116">
        <f>SUM(AO11:AR11)</f>
        <v>2481</v>
      </c>
      <c r="AO11" s="116">
        <v>0</v>
      </c>
      <c r="AP11" s="116">
        <v>0</v>
      </c>
      <c r="AQ11" s="116">
        <v>2481</v>
      </c>
      <c r="AR11" s="116">
        <v>0</v>
      </c>
      <c r="AS11" s="116">
        <f>SUM(AT11:AV11)</f>
        <v>0</v>
      </c>
      <c r="AT11" s="116">
        <v>0</v>
      </c>
      <c r="AU11" s="116">
        <v>0</v>
      </c>
      <c r="AV11" s="116">
        <v>0</v>
      </c>
      <c r="AW11" s="116">
        <v>0</v>
      </c>
      <c r="AX11" s="116">
        <f>SUM(AY11:BB11)</f>
        <v>13395</v>
      </c>
      <c r="AY11" s="116">
        <v>0</v>
      </c>
      <c r="AZ11" s="116">
        <v>0</v>
      </c>
      <c r="BA11" s="116">
        <v>0</v>
      </c>
      <c r="BB11" s="116">
        <v>13395</v>
      </c>
      <c r="BC11" s="117" t="s">
        <v>369</v>
      </c>
      <c r="BD11" s="116">
        <v>0</v>
      </c>
      <c r="BE11" s="116">
        <v>28801</v>
      </c>
      <c r="BF11" s="116">
        <f>SUM(AE11,+AM11,+BE11)</f>
        <v>2500463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7" t="s">
        <v>369</v>
      </c>
      <c r="BO11" s="116">
        <f>SUM(BP11,BU11,BY11,BZ11,CF11)</f>
        <v>0</v>
      </c>
      <c r="BP11" s="116">
        <f>SUM(BQ11:BT11)</f>
        <v>0</v>
      </c>
      <c r="BQ11" s="116">
        <v>0</v>
      </c>
      <c r="BR11" s="116">
        <v>0</v>
      </c>
      <c r="BS11" s="116">
        <v>0</v>
      </c>
      <c r="BT11" s="116">
        <v>0</v>
      </c>
      <c r="BU11" s="116">
        <f>SUM(BV11:BX11)</f>
        <v>0</v>
      </c>
      <c r="BV11" s="116">
        <v>0</v>
      </c>
      <c r="BW11" s="116">
        <v>0</v>
      </c>
      <c r="BX11" s="116">
        <v>0</v>
      </c>
      <c r="BY11" s="116">
        <v>0</v>
      </c>
      <c r="BZ11" s="116">
        <f>SUM(CA11:CD11)</f>
        <v>0</v>
      </c>
      <c r="CA11" s="116">
        <v>0</v>
      </c>
      <c r="CB11" s="116">
        <v>0</v>
      </c>
      <c r="CC11" s="116">
        <v>0</v>
      </c>
      <c r="CD11" s="116">
        <v>0</v>
      </c>
      <c r="CE11" s="117" t="s">
        <v>369</v>
      </c>
      <c r="CF11" s="116">
        <v>0</v>
      </c>
      <c r="CG11" s="116">
        <v>0</v>
      </c>
      <c r="CH11" s="116">
        <f>SUM(BG11,+BO11,+CG11)</f>
        <v>0</v>
      </c>
      <c r="CI11" s="116">
        <f>SUM(AE11,+BG11)</f>
        <v>2455786</v>
      </c>
      <c r="CJ11" s="116">
        <f>SUM(AF11,+BH11)</f>
        <v>2455786</v>
      </c>
      <c r="CK11" s="116">
        <f>SUM(AG11,+BI11)</f>
        <v>35455</v>
      </c>
      <c r="CL11" s="116">
        <f>SUM(AH11,+BJ11)</f>
        <v>2408055</v>
      </c>
      <c r="CM11" s="116">
        <f>SUM(AI11,+BK11)</f>
        <v>0</v>
      </c>
      <c r="CN11" s="116">
        <f>SUM(AJ11,+BL11)</f>
        <v>12276</v>
      </c>
      <c r="CO11" s="116">
        <f>SUM(AK11,+BM11)</f>
        <v>0</v>
      </c>
      <c r="CP11" s="117" t="s">
        <v>369</v>
      </c>
      <c r="CQ11" s="116">
        <f>SUM(AM11,+BO11)</f>
        <v>15876</v>
      </c>
      <c r="CR11" s="116">
        <f>SUM(AN11,+BP11)</f>
        <v>2481</v>
      </c>
      <c r="CS11" s="116">
        <f>SUM(AO11,+BQ11)</f>
        <v>0</v>
      </c>
      <c r="CT11" s="116">
        <f>SUM(AP11,+BR11)</f>
        <v>0</v>
      </c>
      <c r="CU11" s="116">
        <f>SUM(AQ11,+BS11)</f>
        <v>2481</v>
      </c>
      <c r="CV11" s="116">
        <f>SUM(AR11,+BT11)</f>
        <v>0</v>
      </c>
      <c r="CW11" s="116">
        <f>SUM(AS11,+BU11)</f>
        <v>0</v>
      </c>
      <c r="CX11" s="116">
        <f>SUM(AT11,+BV11)</f>
        <v>0</v>
      </c>
      <c r="CY11" s="116">
        <f>SUM(AU11,+BW11)</f>
        <v>0</v>
      </c>
      <c r="CZ11" s="116">
        <f>SUM(AV11,+BX11)</f>
        <v>0</v>
      </c>
      <c r="DA11" s="116">
        <f>SUM(AW11,+BY11)</f>
        <v>0</v>
      </c>
      <c r="DB11" s="116">
        <f>SUM(AX11,+BZ11)</f>
        <v>13395</v>
      </c>
      <c r="DC11" s="116">
        <f>SUM(AY11,+CA11)</f>
        <v>0</v>
      </c>
      <c r="DD11" s="116">
        <f>SUM(AZ11,+CB11)</f>
        <v>0</v>
      </c>
      <c r="DE11" s="116">
        <f>SUM(BA11,+CC11)</f>
        <v>0</v>
      </c>
      <c r="DF11" s="116">
        <f>SUM(BB11,+CD11)</f>
        <v>13395</v>
      </c>
      <c r="DG11" s="117" t="s">
        <v>369</v>
      </c>
      <c r="DH11" s="116">
        <f>SUM(BD11,+CF11)</f>
        <v>0</v>
      </c>
      <c r="DI11" s="116">
        <f>SUM(BE11,+CG11)</f>
        <v>28801</v>
      </c>
      <c r="DJ11" s="116">
        <f>SUM(BF11,+CH11)</f>
        <v>2500463</v>
      </c>
    </row>
    <row r="12" spans="1:114" ht="13.5" customHeight="1" x14ac:dyDescent="0.15">
      <c r="A12" s="114"/>
      <c r="B12" s="115"/>
      <c r="C12" s="114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7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7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7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7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7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7"/>
      <c r="DH12" s="116"/>
      <c r="DI12" s="116"/>
      <c r="DJ12" s="116"/>
    </row>
    <row r="13" spans="1:114" ht="13.5" customHeight="1" x14ac:dyDescent="0.15">
      <c r="A13" s="114"/>
      <c r="B13" s="115"/>
      <c r="C13" s="114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7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7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7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7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7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7"/>
      <c r="DH13" s="116"/>
      <c r="DI13" s="116"/>
      <c r="DJ13" s="116"/>
    </row>
    <row r="14" spans="1:114" ht="13.5" customHeight="1" x14ac:dyDescent="0.15">
      <c r="A14" s="114"/>
      <c r="B14" s="115"/>
      <c r="C14" s="114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7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7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7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7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7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7"/>
      <c r="DH14" s="116"/>
      <c r="DI14" s="116"/>
      <c r="DJ14" s="116"/>
    </row>
    <row r="15" spans="1:114" ht="13.5" customHeight="1" x14ac:dyDescent="0.15">
      <c r="A15" s="114"/>
      <c r="B15" s="115"/>
      <c r="C15" s="114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7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7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7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7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7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7"/>
      <c r="DH15" s="116"/>
      <c r="DI15" s="116"/>
      <c r="DJ15" s="116"/>
    </row>
    <row r="16" spans="1:114" ht="13.5" customHeight="1" x14ac:dyDescent="0.15">
      <c r="A16" s="114"/>
      <c r="B16" s="115"/>
      <c r="C16" s="114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7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7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7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7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7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7"/>
      <c r="DH16" s="116"/>
      <c r="DI16" s="116"/>
      <c r="DJ16" s="116"/>
    </row>
    <row r="17" spans="1:114" ht="13.5" customHeight="1" x14ac:dyDescent="0.15">
      <c r="A17" s="114"/>
      <c r="B17" s="115"/>
      <c r="C17" s="114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7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7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7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7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7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7"/>
      <c r="DH17" s="116"/>
      <c r="DI17" s="116"/>
      <c r="DJ17" s="116"/>
    </row>
    <row r="18" spans="1:114" ht="13.5" customHeight="1" x14ac:dyDescent="0.15">
      <c r="A18" s="114"/>
      <c r="B18" s="115"/>
      <c r="C18" s="114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7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7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7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7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7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7"/>
      <c r="DH18" s="116"/>
      <c r="DI18" s="116"/>
      <c r="DJ18" s="116"/>
    </row>
    <row r="19" spans="1:114" ht="13.5" customHeight="1" x14ac:dyDescent="0.15">
      <c r="A19" s="114"/>
      <c r="B19" s="115"/>
      <c r="C19" s="114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7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7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7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7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7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7"/>
      <c r="DH19" s="116"/>
      <c r="DI19" s="116"/>
      <c r="DJ19" s="116"/>
    </row>
    <row r="20" spans="1:114" ht="13.5" customHeight="1" x14ac:dyDescent="0.15">
      <c r="A20" s="114"/>
      <c r="B20" s="115"/>
      <c r="C20" s="114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7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7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7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7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7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7"/>
      <c r="DH20" s="116"/>
      <c r="DI20" s="116"/>
      <c r="DJ20" s="116"/>
    </row>
    <row r="21" spans="1:114" ht="13.5" customHeight="1" x14ac:dyDescent="0.15">
      <c r="A21" s="114"/>
      <c r="B21" s="115"/>
      <c r="C21" s="114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7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7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7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7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7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7"/>
      <c r="DH21" s="116"/>
      <c r="DI21" s="116"/>
      <c r="DJ21" s="116"/>
    </row>
    <row r="22" spans="1:114" ht="13.5" customHeight="1" x14ac:dyDescent="0.15">
      <c r="A22" s="114"/>
      <c r="B22" s="115"/>
      <c r="C22" s="114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7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7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7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7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7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7"/>
      <c r="DH22" s="116"/>
      <c r="DI22" s="116"/>
      <c r="DJ22" s="116"/>
    </row>
    <row r="23" spans="1:114" ht="13.5" customHeight="1" x14ac:dyDescent="0.15">
      <c r="A23" s="114"/>
      <c r="B23" s="115"/>
      <c r="C23" s="114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7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7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7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7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7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7"/>
      <c r="DH23" s="116"/>
      <c r="DI23" s="116"/>
      <c r="DJ23" s="116"/>
    </row>
    <row r="24" spans="1:114" ht="13.5" customHeight="1" x14ac:dyDescent="0.15">
      <c r="A24" s="114"/>
      <c r="B24" s="115"/>
      <c r="C24" s="114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7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7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7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7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7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7"/>
      <c r="DH24" s="116"/>
      <c r="DI24" s="116"/>
      <c r="DJ24" s="116"/>
    </row>
    <row r="25" spans="1:114" ht="13.5" customHeight="1" x14ac:dyDescent="0.15">
      <c r="A25" s="114"/>
      <c r="B25" s="115"/>
      <c r="C25" s="114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7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7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7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7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7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7"/>
      <c r="DH25" s="116"/>
      <c r="DI25" s="116"/>
      <c r="DJ25" s="116"/>
    </row>
    <row r="26" spans="1:114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7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7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7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7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7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7"/>
      <c r="DH26" s="116"/>
      <c r="DI26" s="116"/>
      <c r="DJ26" s="116"/>
    </row>
    <row r="27" spans="1:114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7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7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7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7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7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7"/>
      <c r="DH27" s="116"/>
      <c r="DI27" s="116"/>
      <c r="DJ27" s="116"/>
    </row>
    <row r="28" spans="1:114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7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7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7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7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7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7"/>
      <c r="DH28" s="116"/>
      <c r="DI28" s="116"/>
      <c r="DJ28" s="116"/>
    </row>
    <row r="29" spans="1:114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7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7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7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7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7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7"/>
      <c r="DH29" s="116"/>
      <c r="DI29" s="116"/>
      <c r="DJ29" s="116"/>
    </row>
    <row r="30" spans="1:114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7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7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7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7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7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7"/>
      <c r="DH30" s="116"/>
      <c r="DI30" s="116"/>
      <c r="DJ30" s="116"/>
    </row>
    <row r="31" spans="1:114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7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7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7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7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7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7"/>
      <c r="DH31" s="116"/>
      <c r="DI31" s="116"/>
      <c r="DJ31" s="116"/>
    </row>
    <row r="32" spans="1:114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7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7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7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7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7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7"/>
      <c r="DH32" s="116"/>
      <c r="DI32" s="116"/>
      <c r="DJ32" s="116"/>
    </row>
    <row r="33" spans="1:114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7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7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7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7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7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7"/>
      <c r="DH33" s="116"/>
      <c r="DI33" s="116"/>
      <c r="DJ33" s="116"/>
    </row>
    <row r="34" spans="1:114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7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7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7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7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7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7"/>
      <c r="DH34" s="116"/>
      <c r="DI34" s="116"/>
      <c r="DJ34" s="116"/>
    </row>
    <row r="35" spans="1:114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7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7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7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7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7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7"/>
      <c r="DH35" s="116"/>
      <c r="DI35" s="116"/>
      <c r="DJ35" s="116"/>
    </row>
    <row r="36" spans="1:114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7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7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7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7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7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7"/>
      <c r="DH36" s="116"/>
      <c r="DI36" s="116"/>
      <c r="DJ36" s="116"/>
    </row>
    <row r="37" spans="1:114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7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7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7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7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7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7"/>
      <c r="DH37" s="116"/>
      <c r="DI37" s="116"/>
      <c r="DJ37" s="116"/>
    </row>
    <row r="38" spans="1:114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7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7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7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7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7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7"/>
      <c r="DH38" s="116"/>
      <c r="DI38" s="116"/>
      <c r="DJ38" s="116"/>
    </row>
    <row r="39" spans="1:114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7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7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7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7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7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7"/>
      <c r="DH39" s="116"/>
      <c r="DI39" s="116"/>
      <c r="DJ39" s="116"/>
    </row>
    <row r="40" spans="1:114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7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7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7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7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7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7"/>
      <c r="DH40" s="116"/>
      <c r="DI40" s="116"/>
      <c r="DJ40" s="116"/>
    </row>
    <row r="41" spans="1:114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7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7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7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7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7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7"/>
      <c r="DH41" s="116"/>
      <c r="DI41" s="116"/>
      <c r="DJ41" s="116"/>
    </row>
    <row r="42" spans="1:114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7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7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7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7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7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7"/>
      <c r="DH42" s="116"/>
      <c r="DI42" s="116"/>
      <c r="DJ42" s="116"/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7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7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7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7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7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7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7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7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7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7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7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7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7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7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7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7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7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7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7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7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7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7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7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7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7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7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7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7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7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7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7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7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7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7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7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7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7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7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7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7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7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7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7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7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7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7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7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7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7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7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7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7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7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7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7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7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7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7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7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7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7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7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7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7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7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7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7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7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7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7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7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7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7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7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7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7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7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7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7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7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7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7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7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7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7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7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7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7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7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7"/>
      <c r="DH57" s="116"/>
      <c r="DI57" s="116"/>
      <c r="DJ57" s="116"/>
    </row>
  </sheetData>
  <sortState ref="A8:XFD11">
    <sortCondition ref="A8:A11"/>
    <sortCondition ref="B8:B11"/>
    <sortCondition ref="C8:C11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&amp;L廃棄物処理事業経費（一部事務組合・広域連合の合計）（令和5年度実績）</oddHeader>
  </headerFooter>
  <colBreaks count="5" manualBreakCount="5">
    <brk id="21" min="1" max="10" man="1"/>
    <brk id="30" min="1" max="10" man="1"/>
    <brk id="38" min="1" max="10" man="1"/>
    <brk id="66" min="1" max="10" man="1"/>
    <brk id="94" min="1" max="10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30" width="14.75" style="49" customWidth="1"/>
    <col min="31" max="32" width="9" style="202"/>
    <col min="33" max="16384" width="9" style="44"/>
  </cols>
  <sheetData>
    <row r="1" spans="1:32" ht="17.25" x14ac:dyDescent="0.15">
      <c r="A1" s="38" t="s">
        <v>319</v>
      </c>
      <c r="B1" s="199"/>
      <c r="C1" s="198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2" s="57" customFormat="1" ht="13.5" customHeight="1" x14ac:dyDescent="0.15">
      <c r="A2" s="154" t="s">
        <v>53</v>
      </c>
      <c r="B2" s="149" t="s">
        <v>54</v>
      </c>
      <c r="C2" s="156" t="s">
        <v>108</v>
      </c>
      <c r="D2" s="83" t="s">
        <v>32</v>
      </c>
      <c r="E2" s="84"/>
      <c r="F2" s="84"/>
      <c r="G2" s="84"/>
      <c r="H2" s="84"/>
      <c r="I2" s="84"/>
      <c r="J2" s="84"/>
      <c r="K2" s="84"/>
      <c r="L2" s="85"/>
      <c r="M2" s="83" t="s">
        <v>58</v>
      </c>
      <c r="N2" s="84"/>
      <c r="O2" s="84"/>
      <c r="P2" s="84"/>
      <c r="Q2" s="84"/>
      <c r="R2" s="84"/>
      <c r="S2" s="84"/>
      <c r="T2" s="84"/>
      <c r="U2" s="85"/>
      <c r="V2" s="83" t="s">
        <v>33</v>
      </c>
      <c r="W2" s="84"/>
      <c r="X2" s="84"/>
      <c r="Y2" s="84"/>
      <c r="Z2" s="84"/>
      <c r="AA2" s="84"/>
      <c r="AB2" s="84"/>
      <c r="AC2" s="84"/>
      <c r="AD2" s="85"/>
      <c r="AE2" s="203"/>
      <c r="AF2" s="203"/>
    </row>
    <row r="3" spans="1:32" s="57" customFormat="1" ht="13.5" customHeight="1" x14ac:dyDescent="0.15">
      <c r="A3" s="155"/>
      <c r="B3" s="150"/>
      <c r="C3" s="155"/>
      <c r="D3" s="87" t="s">
        <v>62</v>
      </c>
      <c r="E3" s="88"/>
      <c r="F3" s="88"/>
      <c r="G3" s="88"/>
      <c r="H3" s="88"/>
      <c r="I3" s="88"/>
      <c r="J3" s="88"/>
      <c r="K3" s="88"/>
      <c r="L3" s="89"/>
      <c r="M3" s="87" t="s">
        <v>62</v>
      </c>
      <c r="N3" s="88"/>
      <c r="O3" s="88"/>
      <c r="P3" s="88"/>
      <c r="Q3" s="88"/>
      <c r="R3" s="88"/>
      <c r="S3" s="88"/>
      <c r="T3" s="88"/>
      <c r="U3" s="89"/>
      <c r="V3" s="87" t="s">
        <v>62</v>
      </c>
      <c r="W3" s="88"/>
      <c r="X3" s="88"/>
      <c r="Y3" s="88"/>
      <c r="Z3" s="88"/>
      <c r="AA3" s="88"/>
      <c r="AB3" s="88"/>
      <c r="AC3" s="88"/>
      <c r="AD3" s="89"/>
      <c r="AE3" s="203"/>
      <c r="AF3" s="203"/>
    </row>
    <row r="4" spans="1:32" s="57" customFormat="1" ht="18.75" customHeight="1" x14ac:dyDescent="0.15">
      <c r="A4" s="155"/>
      <c r="B4" s="150"/>
      <c r="C4" s="155"/>
      <c r="D4" s="90"/>
      <c r="E4" s="87" t="s">
        <v>66</v>
      </c>
      <c r="F4" s="91"/>
      <c r="G4" s="91"/>
      <c r="H4" s="91"/>
      <c r="I4" s="91"/>
      <c r="J4" s="91"/>
      <c r="K4" s="92"/>
      <c r="L4" s="93" t="s">
        <v>68</v>
      </c>
      <c r="M4" s="90"/>
      <c r="N4" s="87" t="s">
        <v>66</v>
      </c>
      <c r="O4" s="91"/>
      <c r="P4" s="91"/>
      <c r="Q4" s="91"/>
      <c r="R4" s="91"/>
      <c r="S4" s="91"/>
      <c r="T4" s="92"/>
      <c r="U4" s="93" t="s">
        <v>68</v>
      </c>
      <c r="V4" s="90"/>
      <c r="W4" s="87" t="s">
        <v>66</v>
      </c>
      <c r="X4" s="91"/>
      <c r="Y4" s="91"/>
      <c r="Z4" s="91"/>
      <c r="AA4" s="91"/>
      <c r="AB4" s="91"/>
      <c r="AC4" s="92"/>
      <c r="AD4" s="93" t="s">
        <v>68</v>
      </c>
      <c r="AE4" s="203"/>
      <c r="AF4" s="203"/>
    </row>
    <row r="5" spans="1:32" s="57" customFormat="1" ht="22.5" customHeight="1" x14ac:dyDescent="0.15">
      <c r="A5" s="155"/>
      <c r="B5" s="150"/>
      <c r="C5" s="155"/>
      <c r="D5" s="90"/>
      <c r="E5" s="90" t="s">
        <v>33</v>
      </c>
      <c r="F5" s="82" t="s">
        <v>80</v>
      </c>
      <c r="G5" s="82" t="s">
        <v>81</v>
      </c>
      <c r="H5" s="82" t="s">
        <v>83</v>
      </c>
      <c r="I5" s="82" t="s">
        <v>84</v>
      </c>
      <c r="J5" s="82" t="s">
        <v>85</v>
      </c>
      <c r="K5" s="82" t="s">
        <v>65</v>
      </c>
      <c r="L5" s="86"/>
      <c r="M5" s="90"/>
      <c r="N5" s="90" t="s">
        <v>33</v>
      </c>
      <c r="O5" s="82" t="s">
        <v>80</v>
      </c>
      <c r="P5" s="82" t="s">
        <v>81</v>
      </c>
      <c r="Q5" s="82" t="s">
        <v>83</v>
      </c>
      <c r="R5" s="82" t="s">
        <v>84</v>
      </c>
      <c r="S5" s="82" t="s">
        <v>85</v>
      </c>
      <c r="T5" s="82" t="s">
        <v>65</v>
      </c>
      <c r="U5" s="86"/>
      <c r="V5" s="90"/>
      <c r="W5" s="90" t="s">
        <v>33</v>
      </c>
      <c r="X5" s="82" t="s">
        <v>80</v>
      </c>
      <c r="Y5" s="82" t="s">
        <v>81</v>
      </c>
      <c r="Z5" s="82" t="s">
        <v>83</v>
      </c>
      <c r="AA5" s="82" t="s">
        <v>84</v>
      </c>
      <c r="AB5" s="82" t="s">
        <v>85</v>
      </c>
      <c r="AC5" s="82" t="s">
        <v>65</v>
      </c>
      <c r="AD5" s="86"/>
      <c r="AE5" s="203"/>
      <c r="AF5" s="203"/>
    </row>
    <row r="6" spans="1:32" s="81" customFormat="1" ht="13.5" customHeight="1" x14ac:dyDescent="0.15">
      <c r="A6" s="155"/>
      <c r="B6" s="150"/>
      <c r="C6" s="155"/>
      <c r="D6" s="128" t="s">
        <v>106</v>
      </c>
      <c r="E6" s="128" t="s">
        <v>106</v>
      </c>
      <c r="F6" s="129" t="s">
        <v>106</v>
      </c>
      <c r="G6" s="129" t="s">
        <v>106</v>
      </c>
      <c r="H6" s="129" t="s">
        <v>106</v>
      </c>
      <c r="I6" s="129" t="s">
        <v>106</v>
      </c>
      <c r="J6" s="129" t="s">
        <v>106</v>
      </c>
      <c r="K6" s="129" t="s">
        <v>106</v>
      </c>
      <c r="L6" s="130" t="s">
        <v>106</v>
      </c>
      <c r="M6" s="128" t="s">
        <v>106</v>
      </c>
      <c r="N6" s="128" t="s">
        <v>106</v>
      </c>
      <c r="O6" s="129" t="s">
        <v>106</v>
      </c>
      <c r="P6" s="129" t="s">
        <v>106</v>
      </c>
      <c r="Q6" s="129" t="s">
        <v>106</v>
      </c>
      <c r="R6" s="129" t="s">
        <v>106</v>
      </c>
      <c r="S6" s="129" t="s">
        <v>106</v>
      </c>
      <c r="T6" s="129" t="s">
        <v>106</v>
      </c>
      <c r="U6" s="130" t="s">
        <v>106</v>
      </c>
      <c r="V6" s="128" t="s">
        <v>106</v>
      </c>
      <c r="W6" s="128" t="s">
        <v>106</v>
      </c>
      <c r="X6" s="129" t="s">
        <v>106</v>
      </c>
      <c r="Y6" s="129" t="s">
        <v>106</v>
      </c>
      <c r="Z6" s="129" t="s">
        <v>106</v>
      </c>
      <c r="AA6" s="129" t="s">
        <v>106</v>
      </c>
      <c r="AB6" s="129" t="s">
        <v>106</v>
      </c>
      <c r="AC6" s="129" t="s">
        <v>106</v>
      </c>
      <c r="AD6" s="130" t="s">
        <v>106</v>
      </c>
      <c r="AE6" s="204"/>
      <c r="AF6" s="204"/>
    </row>
    <row r="7" spans="1:32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SUM(E7,+L7)</f>
        <v>20830306.084399998</v>
      </c>
      <c r="E7" s="133">
        <f>+SUM(F7:I7,K7)</f>
        <v>6036059</v>
      </c>
      <c r="F7" s="133">
        <f t="shared" ref="F7:L7" si="0">SUM(F$8:F$257)</f>
        <v>1024217</v>
      </c>
      <c r="G7" s="133">
        <f t="shared" si="0"/>
        <v>3387</v>
      </c>
      <c r="H7" s="133">
        <f t="shared" si="0"/>
        <v>1603100</v>
      </c>
      <c r="I7" s="133">
        <f t="shared" si="0"/>
        <v>2468772</v>
      </c>
      <c r="J7" s="133">
        <f t="shared" si="0"/>
        <v>2674313</v>
      </c>
      <c r="K7" s="133">
        <f t="shared" si="0"/>
        <v>936583</v>
      </c>
      <c r="L7" s="133">
        <f t="shared" si="0"/>
        <v>14794247.0844</v>
      </c>
      <c r="M7" s="133">
        <f>SUM(N7,+U7)</f>
        <v>2835236.1290000002</v>
      </c>
      <c r="N7" s="133">
        <f>+SUM(O7:R7,T7)</f>
        <v>308466</v>
      </c>
      <c r="O7" s="133">
        <f t="shared" ref="O7:U7" si="1">SUM(O$8:O$257)</f>
        <v>21567</v>
      </c>
      <c r="P7" s="133">
        <f t="shared" si="1"/>
        <v>4309</v>
      </c>
      <c r="Q7" s="133">
        <f t="shared" si="1"/>
        <v>58739</v>
      </c>
      <c r="R7" s="133">
        <f t="shared" si="1"/>
        <v>172660</v>
      </c>
      <c r="S7" s="133">
        <f t="shared" si="1"/>
        <v>433929</v>
      </c>
      <c r="T7" s="133">
        <f t="shared" si="1"/>
        <v>51191</v>
      </c>
      <c r="U7" s="133">
        <f t="shared" si="1"/>
        <v>2526770.1290000002</v>
      </c>
      <c r="V7" s="133">
        <f t="shared" ref="V7:AB7" si="2">+SUM(D7,M7)</f>
        <v>23665542.213399999</v>
      </c>
      <c r="W7" s="133">
        <f t="shared" si="2"/>
        <v>6344525</v>
      </c>
      <c r="X7" s="133">
        <f t="shared" si="2"/>
        <v>1045784</v>
      </c>
      <c r="Y7" s="133">
        <f t="shared" si="2"/>
        <v>7696</v>
      </c>
      <c r="Z7" s="133">
        <f t="shared" si="2"/>
        <v>1661839</v>
      </c>
      <c r="AA7" s="133">
        <f t="shared" si="2"/>
        <v>2641432</v>
      </c>
      <c r="AB7" s="133">
        <f t="shared" si="2"/>
        <v>3108242</v>
      </c>
      <c r="AC7" s="133">
        <f>+SUM(K7,T7)</f>
        <v>987774</v>
      </c>
      <c r="AD7" s="133">
        <f>+SUM(L7,U7)</f>
        <v>17321017.213399999</v>
      </c>
    </row>
    <row r="8" spans="1:32" ht="13.5" customHeight="1" x14ac:dyDescent="0.15">
      <c r="A8" s="114" t="s">
        <v>49</v>
      </c>
      <c r="B8" s="115" t="s">
        <v>323</v>
      </c>
      <c r="C8" s="114" t="s">
        <v>324</v>
      </c>
      <c r="D8" s="116">
        <f>SUM(E8,+L8)</f>
        <v>6350977</v>
      </c>
      <c r="E8" s="116">
        <f>+SUM(F8:I8,K8)</f>
        <v>1446599</v>
      </c>
      <c r="F8" s="116">
        <v>3300</v>
      </c>
      <c r="G8" s="116">
        <v>0</v>
      </c>
      <c r="H8" s="116">
        <v>11700</v>
      </c>
      <c r="I8" s="116">
        <v>1026730</v>
      </c>
      <c r="J8" s="116"/>
      <c r="K8" s="116">
        <v>404869</v>
      </c>
      <c r="L8" s="116">
        <v>4904378</v>
      </c>
      <c r="M8" s="116">
        <f>SUM(N8,+U8)</f>
        <v>436899</v>
      </c>
      <c r="N8" s="116">
        <f>+SUM(O8:R8,T8)</f>
        <v>37513</v>
      </c>
      <c r="O8" s="116">
        <v>0</v>
      </c>
      <c r="P8" s="116">
        <v>0</v>
      </c>
      <c r="Q8" s="116">
        <v>34400</v>
      </c>
      <c r="R8" s="116">
        <v>3113</v>
      </c>
      <c r="S8" s="116"/>
      <c r="T8" s="116">
        <v>0</v>
      </c>
      <c r="U8" s="116">
        <v>399386</v>
      </c>
      <c r="V8" s="116">
        <f>+SUM(D8,M8)</f>
        <v>6787876</v>
      </c>
      <c r="W8" s="116">
        <f>+SUM(E8,N8)</f>
        <v>1484112</v>
      </c>
      <c r="X8" s="116">
        <f>+SUM(F8,O8)</f>
        <v>3300</v>
      </c>
      <c r="Y8" s="116">
        <f>+SUM(G8,P8)</f>
        <v>0</v>
      </c>
      <c r="Z8" s="116">
        <f>+SUM(H8,Q8)</f>
        <v>46100</v>
      </c>
      <c r="AA8" s="116">
        <f>+SUM(I8,R8)</f>
        <v>1029843</v>
      </c>
      <c r="AB8" s="116">
        <f>+SUM(J8,S8)</f>
        <v>0</v>
      </c>
      <c r="AC8" s="116">
        <f>+SUM(K8,T8)</f>
        <v>404869</v>
      </c>
      <c r="AD8" s="116">
        <f>+SUM(L8,U8)</f>
        <v>5303764</v>
      </c>
      <c r="AE8" s="205" t="s">
        <v>325</v>
      </c>
    </row>
    <row r="9" spans="1:32" ht="13.5" customHeight="1" x14ac:dyDescent="0.15">
      <c r="A9" s="114" t="s">
        <v>49</v>
      </c>
      <c r="B9" s="115" t="s">
        <v>326</v>
      </c>
      <c r="C9" s="114" t="s">
        <v>327</v>
      </c>
      <c r="D9" s="116">
        <f>SUM(E9,+L9)</f>
        <v>1338569</v>
      </c>
      <c r="E9" s="116">
        <f>+SUM(F9:I9,K9)</f>
        <v>214458</v>
      </c>
      <c r="F9" s="116">
        <v>0</v>
      </c>
      <c r="G9" s="116">
        <v>357</v>
      </c>
      <c r="H9" s="116">
        <v>17400</v>
      </c>
      <c r="I9" s="116">
        <v>120715</v>
      </c>
      <c r="J9" s="116"/>
      <c r="K9" s="116">
        <v>75986</v>
      </c>
      <c r="L9" s="116">
        <v>1124111</v>
      </c>
      <c r="M9" s="116">
        <f>SUM(N9,+U9)</f>
        <v>175955</v>
      </c>
      <c r="N9" s="116">
        <f>+SUM(O9:R9,T9)</f>
        <v>9141</v>
      </c>
      <c r="O9" s="116">
        <v>0</v>
      </c>
      <c r="P9" s="116">
        <v>0</v>
      </c>
      <c r="Q9" s="116">
        <v>0</v>
      </c>
      <c r="R9" s="116">
        <v>9141</v>
      </c>
      <c r="S9" s="116"/>
      <c r="T9" s="116">
        <v>0</v>
      </c>
      <c r="U9" s="116">
        <v>166814</v>
      </c>
      <c r="V9" s="116">
        <f>+SUM(D9,M9)</f>
        <v>1514524</v>
      </c>
      <c r="W9" s="116">
        <f>+SUM(E9,N9)</f>
        <v>223599</v>
      </c>
      <c r="X9" s="116">
        <f>+SUM(F9,O9)</f>
        <v>0</v>
      </c>
      <c r="Y9" s="116">
        <f>+SUM(G9,P9)</f>
        <v>357</v>
      </c>
      <c r="Z9" s="116">
        <f>+SUM(H9,Q9)</f>
        <v>17400</v>
      </c>
      <c r="AA9" s="116">
        <f>+SUM(I9,R9)</f>
        <v>129856</v>
      </c>
      <c r="AB9" s="116">
        <f>+SUM(J9,S9)</f>
        <v>0</v>
      </c>
      <c r="AC9" s="116">
        <f>+SUM(K9,T9)</f>
        <v>75986</v>
      </c>
      <c r="AD9" s="116">
        <f>+SUM(L9,U9)</f>
        <v>1290925</v>
      </c>
      <c r="AE9" s="205" t="s">
        <v>325</v>
      </c>
    </row>
    <row r="10" spans="1:32" ht="13.5" customHeight="1" x14ac:dyDescent="0.15">
      <c r="A10" s="114" t="s">
        <v>49</v>
      </c>
      <c r="B10" s="115" t="s">
        <v>330</v>
      </c>
      <c r="C10" s="114" t="s">
        <v>331</v>
      </c>
      <c r="D10" s="116">
        <f>SUM(E10,+L10)</f>
        <v>1124095</v>
      </c>
      <c r="E10" s="116">
        <f>+SUM(F10:I10,K10)</f>
        <v>349770</v>
      </c>
      <c r="F10" s="116">
        <v>0</v>
      </c>
      <c r="G10" s="116">
        <v>1000</v>
      </c>
      <c r="H10" s="116">
        <v>22200</v>
      </c>
      <c r="I10" s="116">
        <v>250832</v>
      </c>
      <c r="J10" s="116"/>
      <c r="K10" s="116">
        <v>75738</v>
      </c>
      <c r="L10" s="116">
        <v>774325</v>
      </c>
      <c r="M10" s="116">
        <f>SUM(N10,+U10)</f>
        <v>273472</v>
      </c>
      <c r="N10" s="116">
        <f>+SUM(O10:R10,T10)</f>
        <v>4195</v>
      </c>
      <c r="O10" s="116">
        <v>0</v>
      </c>
      <c r="P10" s="116">
        <v>0</v>
      </c>
      <c r="Q10" s="116">
        <v>2600</v>
      </c>
      <c r="R10" s="116">
        <v>1594</v>
      </c>
      <c r="S10" s="116"/>
      <c r="T10" s="116">
        <v>1</v>
      </c>
      <c r="U10" s="116">
        <v>269277</v>
      </c>
      <c r="V10" s="116">
        <f>+SUM(D10,M10)</f>
        <v>1397567</v>
      </c>
      <c r="W10" s="116">
        <f>+SUM(E10,N10)</f>
        <v>353965</v>
      </c>
      <c r="X10" s="116">
        <f>+SUM(F10,O10)</f>
        <v>0</v>
      </c>
      <c r="Y10" s="116">
        <f>+SUM(G10,P10)</f>
        <v>1000</v>
      </c>
      <c r="Z10" s="116">
        <f>+SUM(H10,Q10)</f>
        <v>24800</v>
      </c>
      <c r="AA10" s="116">
        <f>+SUM(I10,R10)</f>
        <v>252426</v>
      </c>
      <c r="AB10" s="116">
        <f>+SUM(J10,S10)</f>
        <v>0</v>
      </c>
      <c r="AC10" s="116">
        <f>+SUM(K10,T10)</f>
        <v>75739</v>
      </c>
      <c r="AD10" s="116">
        <f>+SUM(L10,U10)</f>
        <v>1043602</v>
      </c>
      <c r="AE10" s="205" t="s">
        <v>325</v>
      </c>
    </row>
    <row r="11" spans="1:32" ht="13.5" customHeight="1" x14ac:dyDescent="0.15">
      <c r="A11" s="114" t="s">
        <v>49</v>
      </c>
      <c r="B11" s="115" t="s">
        <v>332</v>
      </c>
      <c r="C11" s="114" t="s">
        <v>333</v>
      </c>
      <c r="D11" s="116">
        <f>SUM(E11,+L11)</f>
        <v>1370111</v>
      </c>
      <c r="E11" s="116">
        <f>+SUM(F11:I11,K11)</f>
        <v>189439</v>
      </c>
      <c r="F11" s="116">
        <v>0</v>
      </c>
      <c r="G11" s="116">
        <v>1000</v>
      </c>
      <c r="H11" s="116">
        <v>0</v>
      </c>
      <c r="I11" s="116">
        <v>122818</v>
      </c>
      <c r="J11" s="116"/>
      <c r="K11" s="116">
        <v>65621</v>
      </c>
      <c r="L11" s="116">
        <v>1180672</v>
      </c>
      <c r="M11" s="116">
        <f>SUM(N11,+U11)</f>
        <v>325246</v>
      </c>
      <c r="N11" s="116">
        <f>+SUM(O11:R11,T11)</f>
        <v>47594</v>
      </c>
      <c r="O11" s="116">
        <v>0</v>
      </c>
      <c r="P11" s="116">
        <v>0</v>
      </c>
      <c r="Q11" s="116">
        <v>0</v>
      </c>
      <c r="R11" s="116">
        <v>46782</v>
      </c>
      <c r="S11" s="116"/>
      <c r="T11" s="116">
        <v>812</v>
      </c>
      <c r="U11" s="116">
        <v>277652</v>
      </c>
      <c r="V11" s="116">
        <f>+SUM(D11,M11)</f>
        <v>1695357</v>
      </c>
      <c r="W11" s="116">
        <f>+SUM(E11,N11)</f>
        <v>237033</v>
      </c>
      <c r="X11" s="116">
        <f>+SUM(F11,O11)</f>
        <v>0</v>
      </c>
      <c r="Y11" s="116">
        <f>+SUM(G11,P11)</f>
        <v>1000</v>
      </c>
      <c r="Z11" s="116">
        <f>+SUM(H11,Q11)</f>
        <v>0</v>
      </c>
      <c r="AA11" s="116">
        <f>+SUM(I11,R11)</f>
        <v>169600</v>
      </c>
      <c r="AB11" s="116">
        <f>+SUM(J11,S11)</f>
        <v>0</v>
      </c>
      <c r="AC11" s="116">
        <f>+SUM(K11,T11)</f>
        <v>66433</v>
      </c>
      <c r="AD11" s="116">
        <f>+SUM(L11,U11)</f>
        <v>1458324</v>
      </c>
      <c r="AE11" s="205" t="s">
        <v>325</v>
      </c>
    </row>
    <row r="12" spans="1:32" ht="13.5" customHeight="1" x14ac:dyDescent="0.15">
      <c r="A12" s="114" t="s">
        <v>49</v>
      </c>
      <c r="B12" s="115" t="s">
        <v>334</v>
      </c>
      <c r="C12" s="114" t="s">
        <v>335</v>
      </c>
      <c r="D12" s="116">
        <f>SUM(E12,+L12)</f>
        <v>1678233</v>
      </c>
      <c r="E12" s="116">
        <f>+SUM(F12:I12,K12)</f>
        <v>515979</v>
      </c>
      <c r="F12" s="116">
        <v>0</v>
      </c>
      <c r="G12" s="116">
        <v>227</v>
      </c>
      <c r="H12" s="116">
        <v>296200</v>
      </c>
      <c r="I12" s="116">
        <v>173378</v>
      </c>
      <c r="J12" s="116"/>
      <c r="K12" s="116">
        <v>46174</v>
      </c>
      <c r="L12" s="116">
        <v>1162254</v>
      </c>
      <c r="M12" s="116">
        <f>SUM(N12,+U12)</f>
        <v>105864</v>
      </c>
      <c r="N12" s="116">
        <f>+SUM(O12:R12,T12)</f>
        <v>21700</v>
      </c>
      <c r="O12" s="116">
        <v>0</v>
      </c>
      <c r="P12" s="116">
        <v>0</v>
      </c>
      <c r="Q12" s="116">
        <v>21700</v>
      </c>
      <c r="R12" s="116">
        <v>0</v>
      </c>
      <c r="S12" s="116"/>
      <c r="T12" s="116">
        <v>0</v>
      </c>
      <c r="U12" s="116">
        <v>84164</v>
      </c>
      <c r="V12" s="116">
        <f>+SUM(D12,M12)</f>
        <v>1784097</v>
      </c>
      <c r="W12" s="116">
        <f>+SUM(E12,N12)</f>
        <v>537679</v>
      </c>
      <c r="X12" s="116">
        <f>+SUM(F12,O12)</f>
        <v>0</v>
      </c>
      <c r="Y12" s="116">
        <f>+SUM(G12,P12)</f>
        <v>227</v>
      </c>
      <c r="Z12" s="116">
        <f>+SUM(H12,Q12)</f>
        <v>317900</v>
      </c>
      <c r="AA12" s="116">
        <f>+SUM(I12,R12)</f>
        <v>173378</v>
      </c>
      <c r="AB12" s="116">
        <f>+SUM(J12,S12)</f>
        <v>0</v>
      </c>
      <c r="AC12" s="116">
        <f>+SUM(K12,T12)</f>
        <v>46174</v>
      </c>
      <c r="AD12" s="116">
        <f>+SUM(L12,U12)</f>
        <v>1246418</v>
      </c>
      <c r="AE12" s="205" t="s">
        <v>325</v>
      </c>
    </row>
    <row r="13" spans="1:32" ht="13.5" customHeight="1" x14ac:dyDescent="0.15">
      <c r="A13" s="114" t="s">
        <v>49</v>
      </c>
      <c r="B13" s="115" t="s">
        <v>336</v>
      </c>
      <c r="C13" s="114" t="s">
        <v>337</v>
      </c>
      <c r="D13" s="116">
        <f>SUM(E13,+L13)</f>
        <v>533373</v>
      </c>
      <c r="E13" s="116">
        <f>+SUM(F13:I13,K13)</f>
        <v>76126</v>
      </c>
      <c r="F13" s="116">
        <v>0</v>
      </c>
      <c r="G13" s="116">
        <v>0</v>
      </c>
      <c r="H13" s="116">
        <v>4300</v>
      </c>
      <c r="I13" s="116">
        <v>43280</v>
      </c>
      <c r="J13" s="116"/>
      <c r="K13" s="116">
        <v>28546</v>
      </c>
      <c r="L13" s="116">
        <v>457247</v>
      </c>
      <c r="M13" s="116">
        <f>SUM(N13,+U13)</f>
        <v>85336</v>
      </c>
      <c r="N13" s="116">
        <f>+SUM(O13:R13,T13)</f>
        <v>39</v>
      </c>
      <c r="O13" s="116">
        <v>0</v>
      </c>
      <c r="P13" s="116">
        <v>0</v>
      </c>
      <c r="Q13" s="116">
        <v>39</v>
      </c>
      <c r="R13" s="116">
        <v>0</v>
      </c>
      <c r="S13" s="116"/>
      <c r="T13" s="116">
        <v>0</v>
      </c>
      <c r="U13" s="116">
        <v>85297</v>
      </c>
      <c r="V13" s="116">
        <f>+SUM(D13,M13)</f>
        <v>618709</v>
      </c>
      <c r="W13" s="116">
        <f>+SUM(E13,N13)</f>
        <v>76165</v>
      </c>
      <c r="X13" s="116">
        <f>+SUM(F13,O13)</f>
        <v>0</v>
      </c>
      <c r="Y13" s="116">
        <f>+SUM(G13,P13)</f>
        <v>0</v>
      </c>
      <c r="Z13" s="116">
        <f>+SUM(H13,Q13)</f>
        <v>4339</v>
      </c>
      <c r="AA13" s="116">
        <f>+SUM(I13,R13)</f>
        <v>43280</v>
      </c>
      <c r="AB13" s="116">
        <f>+SUM(J13,S13)</f>
        <v>0</v>
      </c>
      <c r="AC13" s="116">
        <f>+SUM(K13,T13)</f>
        <v>28546</v>
      </c>
      <c r="AD13" s="116">
        <f>+SUM(L13,U13)</f>
        <v>542544</v>
      </c>
      <c r="AE13" s="205" t="s">
        <v>325</v>
      </c>
    </row>
    <row r="14" spans="1:32" ht="13.5" customHeight="1" x14ac:dyDescent="0.15">
      <c r="A14" s="114" t="s">
        <v>49</v>
      </c>
      <c r="B14" s="115" t="s">
        <v>338</v>
      </c>
      <c r="C14" s="114" t="s">
        <v>339</v>
      </c>
      <c r="D14" s="116">
        <f>SUM(E14,+L14)</f>
        <v>919274</v>
      </c>
      <c r="E14" s="116">
        <f>+SUM(F14:I14,K14)</f>
        <v>668012</v>
      </c>
      <c r="F14" s="116">
        <v>202030</v>
      </c>
      <c r="G14" s="116">
        <v>0</v>
      </c>
      <c r="H14" s="116">
        <v>443700</v>
      </c>
      <c r="I14" s="116">
        <v>17010</v>
      </c>
      <c r="J14" s="116"/>
      <c r="K14" s="116">
        <v>5272</v>
      </c>
      <c r="L14" s="116">
        <v>251262</v>
      </c>
      <c r="M14" s="116">
        <f>SUM(N14,+U14)</f>
        <v>80966</v>
      </c>
      <c r="N14" s="116">
        <f>+SUM(O14:R14,T14)</f>
        <v>11977</v>
      </c>
      <c r="O14" s="116">
        <v>5133</v>
      </c>
      <c r="P14" s="116">
        <v>4309</v>
      </c>
      <c r="Q14" s="116">
        <v>0</v>
      </c>
      <c r="R14" s="116">
        <v>2535</v>
      </c>
      <c r="S14" s="116"/>
      <c r="T14" s="116">
        <v>0</v>
      </c>
      <c r="U14" s="116">
        <v>68989</v>
      </c>
      <c r="V14" s="116">
        <f>+SUM(D14,M14)</f>
        <v>1000240</v>
      </c>
      <c r="W14" s="116">
        <f>+SUM(E14,N14)</f>
        <v>679989</v>
      </c>
      <c r="X14" s="116">
        <f>+SUM(F14,O14)</f>
        <v>207163</v>
      </c>
      <c r="Y14" s="116">
        <f>+SUM(G14,P14)</f>
        <v>4309</v>
      </c>
      <c r="Z14" s="116">
        <f>+SUM(H14,Q14)</f>
        <v>443700</v>
      </c>
      <c r="AA14" s="116">
        <f>+SUM(I14,R14)</f>
        <v>19545</v>
      </c>
      <c r="AB14" s="116">
        <f>+SUM(J14,S14)</f>
        <v>0</v>
      </c>
      <c r="AC14" s="116">
        <f>+SUM(K14,T14)</f>
        <v>5272</v>
      </c>
      <c r="AD14" s="116">
        <f>+SUM(L14,U14)</f>
        <v>320251</v>
      </c>
      <c r="AE14" s="205" t="s">
        <v>325</v>
      </c>
    </row>
    <row r="15" spans="1:32" ht="13.5" customHeight="1" x14ac:dyDescent="0.15">
      <c r="A15" s="114" t="s">
        <v>49</v>
      </c>
      <c r="B15" s="115" t="s">
        <v>340</v>
      </c>
      <c r="C15" s="114" t="s">
        <v>341</v>
      </c>
      <c r="D15" s="116">
        <f>SUM(E15,+L15)</f>
        <v>375718</v>
      </c>
      <c r="E15" s="116">
        <f>+SUM(F15:I15,K15)</f>
        <v>70923</v>
      </c>
      <c r="F15" s="116">
        <v>0</v>
      </c>
      <c r="G15" s="116">
        <v>0</v>
      </c>
      <c r="H15" s="116">
        <v>0</v>
      </c>
      <c r="I15" s="116">
        <v>44633</v>
      </c>
      <c r="J15" s="116"/>
      <c r="K15" s="116">
        <v>26290</v>
      </c>
      <c r="L15" s="116">
        <v>304795</v>
      </c>
      <c r="M15" s="116">
        <f>SUM(N15,+U15)</f>
        <v>59263</v>
      </c>
      <c r="N15" s="116">
        <f>+SUM(O15:R15,T15)</f>
        <v>10000</v>
      </c>
      <c r="O15" s="116">
        <v>0</v>
      </c>
      <c r="P15" s="116">
        <v>0</v>
      </c>
      <c r="Q15" s="116">
        <v>0</v>
      </c>
      <c r="R15" s="116">
        <v>0</v>
      </c>
      <c r="S15" s="116"/>
      <c r="T15" s="116">
        <v>10000</v>
      </c>
      <c r="U15" s="116">
        <v>49263</v>
      </c>
      <c r="V15" s="116">
        <f>+SUM(D15,M15)</f>
        <v>434981</v>
      </c>
      <c r="W15" s="116">
        <f>+SUM(E15,N15)</f>
        <v>80923</v>
      </c>
      <c r="X15" s="116">
        <f>+SUM(F15,O15)</f>
        <v>0</v>
      </c>
      <c r="Y15" s="116">
        <f>+SUM(G15,P15)</f>
        <v>0</v>
      </c>
      <c r="Z15" s="116">
        <f>+SUM(H15,Q15)</f>
        <v>0</v>
      </c>
      <c r="AA15" s="116">
        <f>+SUM(I15,R15)</f>
        <v>44633</v>
      </c>
      <c r="AB15" s="116">
        <f>+SUM(J15,S15)</f>
        <v>0</v>
      </c>
      <c r="AC15" s="116">
        <f>+SUM(K15,T15)</f>
        <v>36290</v>
      </c>
      <c r="AD15" s="116">
        <f>+SUM(L15,U15)</f>
        <v>354058</v>
      </c>
      <c r="AE15" s="205" t="s">
        <v>325</v>
      </c>
    </row>
    <row r="16" spans="1:32" ht="13.5" customHeight="1" x14ac:dyDescent="0.15">
      <c r="A16" s="114" t="s">
        <v>49</v>
      </c>
      <c r="B16" s="115" t="s">
        <v>342</v>
      </c>
      <c r="C16" s="114" t="s">
        <v>343</v>
      </c>
      <c r="D16" s="116">
        <f>SUM(E16,+L16)</f>
        <v>641941</v>
      </c>
      <c r="E16" s="116">
        <f>+SUM(F16:I16,K16)</f>
        <v>422663</v>
      </c>
      <c r="F16" s="116">
        <v>0</v>
      </c>
      <c r="G16" s="116">
        <v>500</v>
      </c>
      <c r="H16" s="116">
        <v>377700</v>
      </c>
      <c r="I16" s="116">
        <v>39869</v>
      </c>
      <c r="J16" s="116"/>
      <c r="K16" s="116">
        <v>4594</v>
      </c>
      <c r="L16" s="116">
        <v>219278</v>
      </c>
      <c r="M16" s="116">
        <f>SUM(N16,+U16)</f>
        <v>65055</v>
      </c>
      <c r="N16" s="116">
        <f>+SUM(O16:R16,T16)</f>
        <v>22</v>
      </c>
      <c r="O16" s="116">
        <v>0</v>
      </c>
      <c r="P16" s="116">
        <v>0</v>
      </c>
      <c r="Q16" s="116">
        <v>0</v>
      </c>
      <c r="R16" s="116">
        <v>0</v>
      </c>
      <c r="S16" s="116"/>
      <c r="T16" s="116">
        <v>22</v>
      </c>
      <c r="U16" s="116">
        <v>65033</v>
      </c>
      <c r="V16" s="116">
        <f>+SUM(D16,M16)</f>
        <v>706996</v>
      </c>
      <c r="W16" s="116">
        <f>+SUM(E16,N16)</f>
        <v>422685</v>
      </c>
      <c r="X16" s="116">
        <f>+SUM(F16,O16)</f>
        <v>0</v>
      </c>
      <c r="Y16" s="116">
        <f>+SUM(G16,P16)</f>
        <v>500</v>
      </c>
      <c r="Z16" s="116">
        <f>+SUM(H16,Q16)</f>
        <v>377700</v>
      </c>
      <c r="AA16" s="116">
        <f>+SUM(I16,R16)</f>
        <v>39869</v>
      </c>
      <c r="AB16" s="116">
        <f>+SUM(J16,S16)</f>
        <v>0</v>
      </c>
      <c r="AC16" s="116">
        <f>+SUM(K16,T16)</f>
        <v>4616</v>
      </c>
      <c r="AD16" s="116">
        <f>+SUM(L16,U16)</f>
        <v>284311</v>
      </c>
      <c r="AE16" s="205" t="s">
        <v>325</v>
      </c>
    </row>
    <row r="17" spans="1:31" ht="13.5" customHeight="1" x14ac:dyDescent="0.15">
      <c r="A17" s="114" t="s">
        <v>49</v>
      </c>
      <c r="B17" s="115" t="s">
        <v>346</v>
      </c>
      <c r="C17" s="114" t="s">
        <v>347</v>
      </c>
      <c r="D17" s="116">
        <f>SUM(E17,+L17)</f>
        <v>290913</v>
      </c>
      <c r="E17" s="116">
        <f>+SUM(F17:I17,K17)</f>
        <v>35520</v>
      </c>
      <c r="F17" s="116">
        <v>0</v>
      </c>
      <c r="G17" s="116">
        <v>193</v>
      </c>
      <c r="H17" s="116">
        <v>0</v>
      </c>
      <c r="I17" s="116">
        <v>0</v>
      </c>
      <c r="J17" s="116"/>
      <c r="K17" s="116">
        <v>35327</v>
      </c>
      <c r="L17" s="116">
        <v>255393</v>
      </c>
      <c r="M17" s="116">
        <f>SUM(N17,+U17)</f>
        <v>169073</v>
      </c>
      <c r="N17" s="116">
        <f>+SUM(O17:R17,T17)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6"/>
      <c r="T17" s="116">
        <v>0</v>
      </c>
      <c r="U17" s="116">
        <v>169073</v>
      </c>
      <c r="V17" s="116">
        <f>+SUM(D17,M17)</f>
        <v>459986</v>
      </c>
      <c r="W17" s="116">
        <f>+SUM(E17,N17)</f>
        <v>35520</v>
      </c>
      <c r="X17" s="116">
        <f>+SUM(F17,O17)</f>
        <v>0</v>
      </c>
      <c r="Y17" s="116">
        <f>+SUM(G17,P17)</f>
        <v>193</v>
      </c>
      <c r="Z17" s="116">
        <f>+SUM(H17,Q17)</f>
        <v>0</v>
      </c>
      <c r="AA17" s="116">
        <f>+SUM(I17,R17)</f>
        <v>0</v>
      </c>
      <c r="AB17" s="116">
        <f>+SUM(J17,S17)</f>
        <v>0</v>
      </c>
      <c r="AC17" s="116">
        <f>+SUM(K17,T17)</f>
        <v>35327</v>
      </c>
      <c r="AD17" s="116">
        <f>+SUM(L17,U17)</f>
        <v>424466</v>
      </c>
      <c r="AE17" s="205" t="s">
        <v>325</v>
      </c>
    </row>
    <row r="18" spans="1:31" ht="13.5" customHeight="1" x14ac:dyDescent="0.15">
      <c r="A18" s="114" t="s">
        <v>49</v>
      </c>
      <c r="B18" s="115" t="s">
        <v>351</v>
      </c>
      <c r="C18" s="114" t="s">
        <v>352</v>
      </c>
      <c r="D18" s="116">
        <f>SUM(E18,+L18)</f>
        <v>2516073</v>
      </c>
      <c r="E18" s="116">
        <f>+SUM(F18:I18,K18)</f>
        <v>202888</v>
      </c>
      <c r="F18" s="116">
        <v>0</v>
      </c>
      <c r="G18" s="116">
        <v>0</v>
      </c>
      <c r="H18" s="116">
        <v>0</v>
      </c>
      <c r="I18" s="116">
        <v>191044</v>
      </c>
      <c r="J18" s="116"/>
      <c r="K18" s="116">
        <v>11844</v>
      </c>
      <c r="L18" s="116">
        <v>2313185</v>
      </c>
      <c r="M18" s="116">
        <f>SUM(N18,+U18)</f>
        <v>271508</v>
      </c>
      <c r="N18" s="116">
        <f>+SUM(O18:R18,T18)</f>
        <v>99907</v>
      </c>
      <c r="O18" s="116">
        <v>0</v>
      </c>
      <c r="P18" s="116">
        <v>0</v>
      </c>
      <c r="Q18" s="116">
        <v>0</v>
      </c>
      <c r="R18" s="116">
        <v>98734</v>
      </c>
      <c r="S18" s="116"/>
      <c r="T18" s="116">
        <v>1173</v>
      </c>
      <c r="U18" s="116">
        <v>171601</v>
      </c>
      <c r="V18" s="116">
        <f>+SUM(D18,M18)</f>
        <v>2787581</v>
      </c>
      <c r="W18" s="116">
        <f>+SUM(E18,N18)</f>
        <v>302795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289778</v>
      </c>
      <c r="AB18" s="116">
        <f>+SUM(J18,S18)</f>
        <v>0</v>
      </c>
      <c r="AC18" s="116">
        <f>+SUM(K18,T18)</f>
        <v>13017</v>
      </c>
      <c r="AD18" s="116">
        <f>+SUM(L18,U18)</f>
        <v>2484786</v>
      </c>
      <c r="AE18" s="205" t="s">
        <v>325</v>
      </c>
    </row>
    <row r="19" spans="1:31" ht="13.5" customHeight="1" x14ac:dyDescent="0.15">
      <c r="A19" s="114" t="s">
        <v>49</v>
      </c>
      <c r="B19" s="115" t="s">
        <v>353</v>
      </c>
      <c r="C19" s="114" t="s">
        <v>354</v>
      </c>
      <c r="D19" s="116">
        <f>SUM(E19,+L19)</f>
        <v>785478</v>
      </c>
      <c r="E19" s="116">
        <f>+SUM(F19:I19,K19)</f>
        <v>172924</v>
      </c>
      <c r="F19" s="116">
        <v>0</v>
      </c>
      <c r="G19" s="116">
        <v>0</v>
      </c>
      <c r="H19" s="116">
        <v>0</v>
      </c>
      <c r="I19" s="116">
        <v>56774</v>
      </c>
      <c r="J19" s="116"/>
      <c r="K19" s="116">
        <v>116150</v>
      </c>
      <c r="L19" s="116">
        <v>612554</v>
      </c>
      <c r="M19" s="116">
        <f>SUM(N19,+U19)</f>
        <v>343683</v>
      </c>
      <c r="N19" s="116">
        <f>+SUM(O19:R19,T19)</f>
        <v>38688</v>
      </c>
      <c r="O19" s="116">
        <v>0</v>
      </c>
      <c r="P19" s="116">
        <v>0</v>
      </c>
      <c r="Q19" s="116">
        <v>0</v>
      </c>
      <c r="R19" s="116">
        <v>13</v>
      </c>
      <c r="S19" s="116"/>
      <c r="T19" s="116">
        <v>38675</v>
      </c>
      <c r="U19" s="116">
        <v>304995</v>
      </c>
      <c r="V19" s="116">
        <f>+SUM(D19,M19)</f>
        <v>1129161</v>
      </c>
      <c r="W19" s="116">
        <f>+SUM(E19,N19)</f>
        <v>211612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56787</v>
      </c>
      <c r="AB19" s="116">
        <f>+SUM(J19,S19)</f>
        <v>0</v>
      </c>
      <c r="AC19" s="116">
        <f>+SUM(K19,T19)</f>
        <v>154825</v>
      </c>
      <c r="AD19" s="116">
        <f>+SUM(L19,U19)</f>
        <v>917549</v>
      </c>
      <c r="AE19" s="205" t="s">
        <v>325</v>
      </c>
    </row>
    <row r="20" spans="1:31" ht="13.5" customHeight="1" x14ac:dyDescent="0.15">
      <c r="A20" s="114" t="s">
        <v>49</v>
      </c>
      <c r="B20" s="115" t="s">
        <v>355</v>
      </c>
      <c r="C20" s="114" t="s">
        <v>356</v>
      </c>
      <c r="D20" s="116">
        <f>SUM(E20,+L20)</f>
        <v>336772.08439999999</v>
      </c>
      <c r="E20" s="116">
        <f>+SUM(F20:I20,K20)</f>
        <v>39800</v>
      </c>
      <c r="F20" s="116">
        <v>4988</v>
      </c>
      <c r="G20" s="116">
        <v>110</v>
      </c>
      <c r="H20" s="116">
        <v>0</v>
      </c>
      <c r="I20" s="116">
        <v>31574</v>
      </c>
      <c r="J20" s="116"/>
      <c r="K20" s="116">
        <v>3128</v>
      </c>
      <c r="L20" s="116">
        <v>296972.08439999999</v>
      </c>
      <c r="M20" s="116">
        <f>SUM(N20,+U20)</f>
        <v>128068.129</v>
      </c>
      <c r="N20" s="116">
        <f>+SUM(O20:R20,T20)</f>
        <v>21533</v>
      </c>
      <c r="O20" s="116">
        <v>16434</v>
      </c>
      <c r="P20" s="116">
        <v>0</v>
      </c>
      <c r="Q20" s="116">
        <v>0</v>
      </c>
      <c r="R20" s="116">
        <v>4853</v>
      </c>
      <c r="S20" s="116"/>
      <c r="T20" s="116">
        <v>246</v>
      </c>
      <c r="U20" s="116">
        <v>106535.129</v>
      </c>
      <c r="V20" s="116">
        <f>+SUM(D20,M20)</f>
        <v>464840.21340000001</v>
      </c>
      <c r="W20" s="116">
        <f>+SUM(E20,N20)</f>
        <v>61333</v>
      </c>
      <c r="X20" s="116">
        <f>+SUM(F20,O20)</f>
        <v>21422</v>
      </c>
      <c r="Y20" s="116">
        <f>+SUM(G20,P20)</f>
        <v>110</v>
      </c>
      <c r="Z20" s="116">
        <f>+SUM(H20,Q20)</f>
        <v>0</v>
      </c>
      <c r="AA20" s="116">
        <f>+SUM(I20,R20)</f>
        <v>36427</v>
      </c>
      <c r="AB20" s="116">
        <f>+SUM(J20,S20)</f>
        <v>0</v>
      </c>
      <c r="AC20" s="116">
        <f>+SUM(K20,T20)</f>
        <v>3374</v>
      </c>
      <c r="AD20" s="116">
        <f>+SUM(L20,U20)</f>
        <v>403507.21340000001</v>
      </c>
      <c r="AE20" s="205" t="s">
        <v>325</v>
      </c>
    </row>
    <row r="21" spans="1:31" ht="13.5" customHeight="1" x14ac:dyDescent="0.15">
      <c r="A21" s="114" t="s">
        <v>49</v>
      </c>
      <c r="B21" s="115" t="s">
        <v>357</v>
      </c>
      <c r="C21" s="114" t="s">
        <v>358</v>
      </c>
      <c r="D21" s="116">
        <f>SUM(E21,+L21)</f>
        <v>809338</v>
      </c>
      <c r="E21" s="116">
        <f>+SUM(F21:I21,K21)</f>
        <v>500535</v>
      </c>
      <c r="F21" s="116">
        <v>0</v>
      </c>
      <c r="G21" s="116">
        <v>0</v>
      </c>
      <c r="H21" s="116">
        <v>429900</v>
      </c>
      <c r="I21" s="116">
        <v>55422</v>
      </c>
      <c r="J21" s="116"/>
      <c r="K21" s="116">
        <v>15213</v>
      </c>
      <c r="L21" s="116">
        <v>308803</v>
      </c>
      <c r="M21" s="116">
        <f>SUM(N21,+U21)</f>
        <v>39935</v>
      </c>
      <c r="N21" s="116">
        <f>+SUM(O21:R21,T21)</f>
        <v>2481</v>
      </c>
      <c r="O21" s="116">
        <v>0</v>
      </c>
      <c r="P21" s="116">
        <v>0</v>
      </c>
      <c r="Q21" s="116">
        <v>0</v>
      </c>
      <c r="R21" s="116">
        <v>2481</v>
      </c>
      <c r="S21" s="116"/>
      <c r="T21" s="116">
        <v>0</v>
      </c>
      <c r="U21" s="116">
        <v>37454</v>
      </c>
      <c r="V21" s="116">
        <f>+SUM(D21,M21)</f>
        <v>849273</v>
      </c>
      <c r="W21" s="116">
        <f>+SUM(E21,N21)</f>
        <v>503016</v>
      </c>
      <c r="X21" s="116">
        <f>+SUM(F21,O21)</f>
        <v>0</v>
      </c>
      <c r="Y21" s="116">
        <f>+SUM(G21,P21)</f>
        <v>0</v>
      </c>
      <c r="Z21" s="116">
        <f>+SUM(H21,Q21)</f>
        <v>429900</v>
      </c>
      <c r="AA21" s="116">
        <f>+SUM(I21,R21)</f>
        <v>57903</v>
      </c>
      <c r="AB21" s="116">
        <f>+SUM(J21,S21)</f>
        <v>0</v>
      </c>
      <c r="AC21" s="116">
        <f>+SUM(K21,T21)</f>
        <v>15213</v>
      </c>
      <c r="AD21" s="116">
        <f>+SUM(L21,U21)</f>
        <v>346257</v>
      </c>
      <c r="AE21" s="205" t="s">
        <v>325</v>
      </c>
    </row>
    <row r="22" spans="1:31" ht="13.5" customHeight="1" x14ac:dyDescent="0.15">
      <c r="A22" s="114" t="s">
        <v>49</v>
      </c>
      <c r="B22" s="115" t="s">
        <v>359</v>
      </c>
      <c r="C22" s="114" t="s">
        <v>360</v>
      </c>
      <c r="D22" s="116">
        <f>SUM(E22,+L22)</f>
        <v>40733</v>
      </c>
      <c r="E22" s="116">
        <f>+SUM(F22:I22,K22)</f>
        <v>5670</v>
      </c>
      <c r="F22" s="116">
        <v>0</v>
      </c>
      <c r="G22" s="116">
        <v>0</v>
      </c>
      <c r="H22" s="116">
        <v>0</v>
      </c>
      <c r="I22" s="116">
        <v>5285</v>
      </c>
      <c r="J22" s="116"/>
      <c r="K22" s="116">
        <v>385</v>
      </c>
      <c r="L22" s="116">
        <v>35063</v>
      </c>
      <c r="M22" s="116">
        <f>SUM(N22,+U22)</f>
        <v>6369</v>
      </c>
      <c r="N22" s="116">
        <f>+SUM(O22:R22,T22)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6"/>
      <c r="T22" s="116">
        <v>0</v>
      </c>
      <c r="U22" s="116">
        <v>6369</v>
      </c>
      <c r="V22" s="116">
        <f>+SUM(D22,M22)</f>
        <v>47102</v>
      </c>
      <c r="W22" s="116">
        <f>+SUM(E22,N22)</f>
        <v>5670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5285</v>
      </c>
      <c r="AB22" s="116">
        <f>+SUM(J22,S22)</f>
        <v>0</v>
      </c>
      <c r="AC22" s="116">
        <f>+SUM(K22,T22)</f>
        <v>385</v>
      </c>
      <c r="AD22" s="116">
        <f>+SUM(L22,U22)</f>
        <v>41432</v>
      </c>
      <c r="AE22" s="205" t="s">
        <v>325</v>
      </c>
    </row>
    <row r="23" spans="1:31" ht="13.5" customHeight="1" x14ac:dyDescent="0.15">
      <c r="A23" s="114" t="s">
        <v>49</v>
      </c>
      <c r="B23" s="115" t="s">
        <v>361</v>
      </c>
      <c r="C23" s="114" t="s">
        <v>362</v>
      </c>
      <c r="D23" s="116">
        <f>SUM(E23,+L23)</f>
        <v>242902</v>
      </c>
      <c r="E23" s="116">
        <f>+SUM(F23:I23,K23)</f>
        <v>33163</v>
      </c>
      <c r="F23" s="116">
        <v>0</v>
      </c>
      <c r="G23" s="116">
        <v>0</v>
      </c>
      <c r="H23" s="116">
        <v>0</v>
      </c>
      <c r="I23" s="116">
        <v>29420</v>
      </c>
      <c r="J23" s="116"/>
      <c r="K23" s="116">
        <v>3743</v>
      </c>
      <c r="L23" s="116">
        <v>209739</v>
      </c>
      <c r="M23" s="116">
        <f>SUM(N23,+U23)</f>
        <v>117241</v>
      </c>
      <c r="N23" s="116">
        <f>+SUM(O23:R23,T23)</f>
        <v>0</v>
      </c>
      <c r="O23" s="116">
        <v>0</v>
      </c>
      <c r="P23" s="116">
        <v>0</v>
      </c>
      <c r="Q23" s="116">
        <v>0</v>
      </c>
      <c r="R23" s="116">
        <v>0</v>
      </c>
      <c r="S23" s="116"/>
      <c r="T23" s="116">
        <v>0</v>
      </c>
      <c r="U23" s="116">
        <v>117241</v>
      </c>
      <c r="V23" s="116">
        <f>+SUM(D23,M23)</f>
        <v>360143</v>
      </c>
      <c r="W23" s="116">
        <f>+SUM(E23,N23)</f>
        <v>33163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29420</v>
      </c>
      <c r="AB23" s="116">
        <f>+SUM(J23,S23)</f>
        <v>0</v>
      </c>
      <c r="AC23" s="116">
        <f>+SUM(K23,T23)</f>
        <v>3743</v>
      </c>
      <c r="AD23" s="116">
        <f>+SUM(L23,U23)</f>
        <v>326980</v>
      </c>
      <c r="AE23" s="205" t="s">
        <v>325</v>
      </c>
    </row>
    <row r="24" spans="1:31" ht="13.5" customHeight="1" x14ac:dyDescent="0.15">
      <c r="A24" s="114" t="s">
        <v>49</v>
      </c>
      <c r="B24" s="115" t="s">
        <v>363</v>
      </c>
      <c r="C24" s="114" t="s">
        <v>364</v>
      </c>
      <c r="D24" s="116">
        <f>SUM(E24,+L24)</f>
        <v>162999</v>
      </c>
      <c r="E24" s="116">
        <f>+SUM(F24:I24,K24)</f>
        <v>0</v>
      </c>
      <c r="F24" s="116">
        <v>0</v>
      </c>
      <c r="G24" s="116">
        <v>0</v>
      </c>
      <c r="H24" s="116">
        <v>0</v>
      </c>
      <c r="I24" s="116">
        <v>0</v>
      </c>
      <c r="J24" s="116"/>
      <c r="K24" s="116">
        <v>0</v>
      </c>
      <c r="L24" s="116">
        <v>162999</v>
      </c>
      <c r="M24" s="116">
        <f>SUM(N24,+U24)</f>
        <v>61998</v>
      </c>
      <c r="N24" s="116">
        <f>+SUM(O24:R24,T24)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6"/>
      <c r="T24" s="116">
        <v>0</v>
      </c>
      <c r="U24" s="116">
        <v>61998</v>
      </c>
      <c r="V24" s="116">
        <f>+SUM(D24,M24)</f>
        <v>224997</v>
      </c>
      <c r="W24" s="116">
        <f>+SUM(E24,N24)</f>
        <v>0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0</v>
      </c>
      <c r="AB24" s="116">
        <f>+SUM(J24,S24)</f>
        <v>0</v>
      </c>
      <c r="AC24" s="116">
        <f>+SUM(K24,T24)</f>
        <v>0</v>
      </c>
      <c r="AD24" s="116">
        <f>+SUM(L24,U24)</f>
        <v>224997</v>
      </c>
      <c r="AE24" s="205" t="s">
        <v>325</v>
      </c>
    </row>
    <row r="25" spans="1:31" ht="13.5" customHeight="1" x14ac:dyDescent="0.15">
      <c r="A25" s="114" t="s">
        <v>49</v>
      </c>
      <c r="B25" s="115" t="s">
        <v>367</v>
      </c>
      <c r="C25" s="114" t="s">
        <v>368</v>
      </c>
      <c r="D25" s="116">
        <f>SUM(E25,+L25)</f>
        <v>221217</v>
      </c>
      <c r="E25" s="116">
        <f>+SUM(F25:I25,K25)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6"/>
      <c r="K25" s="116">
        <v>0</v>
      </c>
      <c r="L25" s="116">
        <v>221217</v>
      </c>
      <c r="M25" s="116">
        <f>SUM(N25,+U25)</f>
        <v>85617</v>
      </c>
      <c r="N25" s="116">
        <f>+SUM(O25:R25,T25)</f>
        <v>0</v>
      </c>
      <c r="O25" s="116">
        <v>0</v>
      </c>
      <c r="P25" s="116">
        <v>0</v>
      </c>
      <c r="Q25" s="116">
        <v>0</v>
      </c>
      <c r="R25" s="116">
        <v>0</v>
      </c>
      <c r="S25" s="116"/>
      <c r="T25" s="116">
        <v>0</v>
      </c>
      <c r="U25" s="116">
        <v>85617</v>
      </c>
      <c r="V25" s="116">
        <f>+SUM(D25,M25)</f>
        <v>306834</v>
      </c>
      <c r="W25" s="116">
        <f>+SUM(E25,N25)</f>
        <v>0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6">
        <f>+SUM(J25,S25)</f>
        <v>0</v>
      </c>
      <c r="AC25" s="116">
        <f>+SUM(K25,T25)</f>
        <v>0</v>
      </c>
      <c r="AD25" s="116">
        <f>+SUM(L25,U25)</f>
        <v>306834</v>
      </c>
      <c r="AE25" s="205" t="s">
        <v>325</v>
      </c>
    </row>
    <row r="26" spans="1:31" ht="13.5" customHeight="1" x14ac:dyDescent="0.15">
      <c r="A26" s="114" t="s">
        <v>49</v>
      </c>
      <c r="B26" s="115" t="s">
        <v>349</v>
      </c>
      <c r="C26" s="114" t="s">
        <v>350</v>
      </c>
      <c r="D26" s="116">
        <f>SUM(E26,+L26)</f>
        <v>0</v>
      </c>
      <c r="E26" s="116">
        <f>+SUM(F26:I26,K26)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>
        <v>0</v>
      </c>
      <c r="L26" s="116">
        <v>0</v>
      </c>
      <c r="M26" s="116">
        <f>SUM(N26,+U26)</f>
        <v>3544</v>
      </c>
      <c r="N26" s="116">
        <f>+SUM(O26:R26,T26)</f>
        <v>3532</v>
      </c>
      <c r="O26" s="116">
        <v>0</v>
      </c>
      <c r="P26" s="116">
        <v>0</v>
      </c>
      <c r="Q26" s="116">
        <v>0</v>
      </c>
      <c r="R26" s="116">
        <v>3410</v>
      </c>
      <c r="S26" s="116">
        <v>286314</v>
      </c>
      <c r="T26" s="116">
        <v>122</v>
      </c>
      <c r="U26" s="116">
        <v>12</v>
      </c>
      <c r="V26" s="116">
        <f>+SUM(D26,M26)</f>
        <v>3544</v>
      </c>
      <c r="W26" s="116">
        <f>+SUM(E26,N26)</f>
        <v>3532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3410</v>
      </c>
      <c r="AB26" s="116">
        <f>+SUM(J26,S26)</f>
        <v>286314</v>
      </c>
      <c r="AC26" s="116">
        <f>+SUM(K26,T26)</f>
        <v>122</v>
      </c>
      <c r="AD26" s="116">
        <f>+SUM(L26,U26)</f>
        <v>12</v>
      </c>
      <c r="AE26" s="205" t="s">
        <v>325</v>
      </c>
    </row>
    <row r="27" spans="1:31" ht="13.5" customHeight="1" x14ac:dyDescent="0.15">
      <c r="A27" s="114" t="s">
        <v>49</v>
      </c>
      <c r="B27" s="115" t="s">
        <v>328</v>
      </c>
      <c r="C27" s="114" t="s">
        <v>329</v>
      </c>
      <c r="D27" s="116">
        <f>SUM(E27,+L27)</f>
        <v>247386</v>
      </c>
      <c r="E27" s="116">
        <f>+SUM(F27:I27,K27)</f>
        <v>247386</v>
      </c>
      <c r="F27" s="116">
        <v>0</v>
      </c>
      <c r="G27" s="116">
        <v>0</v>
      </c>
      <c r="H27" s="116">
        <v>0</v>
      </c>
      <c r="I27" s="116">
        <v>247386</v>
      </c>
      <c r="J27" s="116">
        <v>714552</v>
      </c>
      <c r="K27" s="116">
        <v>0</v>
      </c>
      <c r="L27" s="116">
        <v>0</v>
      </c>
      <c r="M27" s="116">
        <f>SUM(N27,+U27)</f>
        <v>0</v>
      </c>
      <c r="N27" s="116">
        <f>+SUM(O27:R27,T27)</f>
        <v>0</v>
      </c>
      <c r="O27" s="116">
        <v>0</v>
      </c>
      <c r="P27" s="116">
        <v>0</v>
      </c>
      <c r="Q27" s="116">
        <v>0</v>
      </c>
      <c r="R27" s="116">
        <v>0</v>
      </c>
      <c r="S27" s="116">
        <v>0</v>
      </c>
      <c r="T27" s="116">
        <v>0</v>
      </c>
      <c r="U27" s="116">
        <v>0</v>
      </c>
      <c r="V27" s="116">
        <f>+SUM(D27,M27)</f>
        <v>247386</v>
      </c>
      <c r="W27" s="116">
        <f>+SUM(E27,N27)</f>
        <v>247386</v>
      </c>
      <c r="X27" s="116">
        <f>+SUM(F27,O27)</f>
        <v>0</v>
      </c>
      <c r="Y27" s="116">
        <f>+SUM(G27,P27)</f>
        <v>0</v>
      </c>
      <c r="Z27" s="116">
        <f>+SUM(H27,Q27)</f>
        <v>0</v>
      </c>
      <c r="AA27" s="116">
        <f>+SUM(I27,R27)</f>
        <v>247386</v>
      </c>
      <c r="AB27" s="116">
        <f>+SUM(J27,S27)</f>
        <v>714552</v>
      </c>
      <c r="AC27" s="116">
        <f>+SUM(K27,T27)</f>
        <v>0</v>
      </c>
      <c r="AD27" s="116">
        <f>+SUM(L27,U27)</f>
        <v>0</v>
      </c>
      <c r="AE27" s="205" t="s">
        <v>325</v>
      </c>
    </row>
    <row r="28" spans="1:31" ht="13.5" customHeight="1" x14ac:dyDescent="0.15">
      <c r="A28" s="114" t="s">
        <v>49</v>
      </c>
      <c r="B28" s="115" t="s">
        <v>365</v>
      </c>
      <c r="C28" s="114" t="s">
        <v>366</v>
      </c>
      <c r="D28" s="116">
        <f>SUM(E28,+L28)</f>
        <v>30305</v>
      </c>
      <c r="E28" s="116">
        <f>+SUM(F28:I28,K28)</f>
        <v>30305</v>
      </c>
      <c r="F28" s="116">
        <v>0</v>
      </c>
      <c r="G28" s="116">
        <v>0</v>
      </c>
      <c r="H28" s="116">
        <v>0</v>
      </c>
      <c r="I28" s="116">
        <v>12602</v>
      </c>
      <c r="J28" s="116">
        <v>273197</v>
      </c>
      <c r="K28" s="116">
        <v>17703</v>
      </c>
      <c r="L28" s="116">
        <v>0</v>
      </c>
      <c r="M28" s="116">
        <f>SUM(N28,+U28)</f>
        <v>144</v>
      </c>
      <c r="N28" s="116">
        <f>+SUM(O28:R28,T28)</f>
        <v>144</v>
      </c>
      <c r="O28" s="116">
        <v>0</v>
      </c>
      <c r="P28" s="116">
        <v>0</v>
      </c>
      <c r="Q28" s="116">
        <v>0</v>
      </c>
      <c r="R28" s="116">
        <v>4</v>
      </c>
      <c r="S28" s="116">
        <v>147615</v>
      </c>
      <c r="T28" s="116">
        <v>140</v>
      </c>
      <c r="U28" s="116">
        <v>0</v>
      </c>
      <c r="V28" s="116">
        <f>+SUM(D28,M28)</f>
        <v>30449</v>
      </c>
      <c r="W28" s="116">
        <f>+SUM(E28,N28)</f>
        <v>30449</v>
      </c>
      <c r="X28" s="116">
        <f>+SUM(F28,O28)</f>
        <v>0</v>
      </c>
      <c r="Y28" s="116">
        <f>+SUM(G28,P28)</f>
        <v>0</v>
      </c>
      <c r="Z28" s="116">
        <f>+SUM(H28,Q28)</f>
        <v>0</v>
      </c>
      <c r="AA28" s="116">
        <f>+SUM(I28,R28)</f>
        <v>12606</v>
      </c>
      <c r="AB28" s="116">
        <f>+SUM(J28,S28)</f>
        <v>420812</v>
      </c>
      <c r="AC28" s="116">
        <f>+SUM(K28,T28)</f>
        <v>17843</v>
      </c>
      <c r="AD28" s="116">
        <f>+SUM(L28,U28)</f>
        <v>0</v>
      </c>
      <c r="AE28" s="205" t="s">
        <v>325</v>
      </c>
    </row>
    <row r="29" spans="1:31" ht="13.5" customHeight="1" x14ac:dyDescent="0.15">
      <c r="A29" s="114" t="s">
        <v>49</v>
      </c>
      <c r="B29" s="115" t="s">
        <v>344</v>
      </c>
      <c r="C29" s="114" t="s">
        <v>345</v>
      </c>
      <c r="D29" s="116">
        <f>SUM(E29,+L29)</f>
        <v>813899</v>
      </c>
      <c r="E29" s="116">
        <f>+SUM(F29:I29,K29)</f>
        <v>813899</v>
      </c>
      <c r="F29" s="116">
        <v>813899</v>
      </c>
      <c r="G29" s="116">
        <v>0</v>
      </c>
      <c r="H29" s="116">
        <v>0</v>
      </c>
      <c r="I29" s="116">
        <v>0</v>
      </c>
      <c r="J29" s="116">
        <v>1686564</v>
      </c>
      <c r="K29" s="116">
        <v>0</v>
      </c>
      <c r="L29" s="116">
        <v>0</v>
      </c>
      <c r="M29" s="116">
        <f>SUM(N29,+U29)</f>
        <v>0</v>
      </c>
      <c r="N29" s="116">
        <f>+SUM(O29:R29,T29)</f>
        <v>0</v>
      </c>
      <c r="O29" s="116">
        <v>0</v>
      </c>
      <c r="P29" s="116">
        <v>0</v>
      </c>
      <c r="Q29" s="116">
        <v>0</v>
      </c>
      <c r="R29" s="116">
        <v>0</v>
      </c>
      <c r="S29" s="116">
        <v>0</v>
      </c>
      <c r="T29" s="116">
        <v>0</v>
      </c>
      <c r="U29" s="116">
        <v>0</v>
      </c>
      <c r="V29" s="116">
        <f>+SUM(D29,M29)</f>
        <v>813899</v>
      </c>
      <c r="W29" s="116">
        <f>+SUM(E29,N29)</f>
        <v>813899</v>
      </c>
      <c r="X29" s="116">
        <f>+SUM(F29,O29)</f>
        <v>813899</v>
      </c>
      <c r="Y29" s="116">
        <f>+SUM(G29,P29)</f>
        <v>0</v>
      </c>
      <c r="Z29" s="116">
        <f>+SUM(H29,Q29)</f>
        <v>0</v>
      </c>
      <c r="AA29" s="116">
        <f>+SUM(I29,R29)</f>
        <v>0</v>
      </c>
      <c r="AB29" s="116">
        <f>+SUM(J29,S29)</f>
        <v>1686564</v>
      </c>
      <c r="AC29" s="116">
        <f>+SUM(K29,T29)</f>
        <v>0</v>
      </c>
      <c r="AD29" s="116">
        <f>+SUM(L29,U29)</f>
        <v>0</v>
      </c>
      <c r="AE29" s="205" t="s">
        <v>325</v>
      </c>
    </row>
    <row r="30" spans="1:31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</row>
    <row r="31" spans="1:31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</row>
    <row r="32" spans="1:31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</row>
    <row r="33" spans="1:30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</row>
    <row r="34" spans="1:30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</row>
    <row r="35" spans="1:30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</row>
    <row r="36" spans="1:30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</row>
    <row r="37" spans="1:30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</row>
    <row r="38" spans="1:30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</row>
    <row r="39" spans="1:30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</row>
    <row r="40" spans="1:30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</row>
    <row r="41" spans="1:30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</row>
    <row r="42" spans="1:30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</row>
    <row r="43" spans="1:30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</row>
    <row r="44" spans="1:30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</row>
    <row r="45" spans="1:30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</row>
    <row r="46" spans="1:30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</row>
    <row r="47" spans="1:30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</row>
    <row r="48" spans="1:30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</row>
    <row r="49" spans="1:30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</row>
    <row r="50" spans="1:30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</row>
    <row r="51" spans="1:30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</row>
    <row r="52" spans="1:30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</row>
    <row r="53" spans="1:30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</row>
    <row r="54" spans="1:30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</row>
    <row r="55" spans="1:30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</row>
    <row r="56" spans="1:30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</row>
    <row r="57" spans="1:30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</row>
    <row r="58" spans="1:30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</row>
    <row r="59" spans="1:30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</row>
    <row r="60" spans="1:30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</row>
    <row r="61" spans="1:30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</row>
    <row r="62" spans="1:30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</row>
    <row r="63" spans="1:30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</row>
    <row r="64" spans="1:30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</row>
    <row r="65" spans="1:30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</row>
    <row r="66" spans="1:30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</row>
    <row r="67" spans="1:30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</row>
    <row r="68" spans="1:30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</row>
    <row r="69" spans="1:30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</row>
    <row r="70" spans="1:30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</row>
    <row r="71" spans="1:30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</row>
    <row r="72" spans="1:30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</row>
    <row r="73" spans="1:30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</row>
    <row r="74" spans="1:30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</row>
    <row r="75" spans="1:30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</row>
    <row r="76" spans="1:30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</row>
    <row r="77" spans="1:30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</row>
    <row r="78" spans="1:30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</row>
    <row r="79" spans="1:30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</row>
    <row r="80" spans="1:30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</row>
    <row r="81" spans="1:30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</row>
    <row r="82" spans="1:30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</row>
    <row r="83" spans="1:30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</row>
    <row r="84" spans="1:30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</row>
    <row r="85" spans="1:30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</row>
    <row r="86" spans="1:30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</row>
    <row r="87" spans="1:30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</row>
    <row r="88" spans="1:30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</row>
    <row r="89" spans="1:30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</row>
    <row r="90" spans="1:30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</row>
    <row r="91" spans="1:30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</row>
    <row r="92" spans="1:30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</row>
    <row r="93" spans="1:30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</row>
    <row r="94" spans="1:30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</row>
    <row r="95" spans="1:30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</row>
    <row r="96" spans="1:30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</row>
    <row r="97" spans="1:30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</row>
    <row r="98" spans="1:30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</row>
    <row r="99" spans="1:30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</row>
    <row r="100" spans="1:30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</row>
    <row r="101" spans="1:30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</row>
    <row r="102" spans="1:30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</row>
    <row r="103" spans="1:30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</row>
    <row r="104" spans="1:30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</row>
    <row r="105" spans="1:30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</row>
    <row r="106" spans="1:30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</row>
    <row r="107" spans="1:30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</row>
    <row r="108" spans="1:30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</row>
    <row r="109" spans="1:30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</row>
    <row r="110" spans="1:30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</row>
    <row r="111" spans="1:30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</row>
    <row r="112" spans="1:30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</row>
    <row r="113" spans="1:30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</row>
    <row r="114" spans="1:30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</row>
    <row r="115" spans="1:30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</row>
    <row r="116" spans="1:30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</row>
    <row r="117" spans="1:30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</row>
    <row r="118" spans="1:30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</row>
    <row r="119" spans="1:30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</row>
    <row r="120" spans="1:30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</row>
    <row r="121" spans="1:30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</row>
    <row r="122" spans="1:30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</row>
    <row r="123" spans="1:30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</row>
    <row r="124" spans="1:30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</row>
    <row r="125" spans="1:30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</row>
    <row r="126" spans="1:30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</row>
    <row r="127" spans="1:30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</row>
    <row r="128" spans="1:30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</row>
    <row r="129" spans="1:30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</row>
    <row r="130" spans="1:30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</row>
    <row r="131" spans="1:30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</row>
    <row r="132" spans="1:30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</row>
    <row r="133" spans="1:30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</row>
    <row r="134" spans="1:30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</row>
    <row r="135" spans="1:30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</row>
    <row r="136" spans="1:30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</row>
    <row r="137" spans="1:30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</row>
    <row r="138" spans="1:30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</row>
    <row r="139" spans="1:30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</row>
    <row r="140" spans="1:30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</row>
    <row r="141" spans="1:30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</row>
    <row r="142" spans="1:30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</row>
    <row r="143" spans="1:30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</row>
    <row r="144" spans="1:30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</row>
    <row r="145" spans="1:30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</row>
    <row r="146" spans="1:30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</row>
    <row r="147" spans="1:30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</row>
    <row r="148" spans="1:30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</row>
    <row r="149" spans="1:30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</row>
    <row r="150" spans="1:30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</row>
    <row r="151" spans="1:30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</row>
    <row r="152" spans="1:30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</row>
    <row r="153" spans="1:30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</row>
    <row r="154" spans="1:30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</row>
    <row r="155" spans="1:30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</row>
    <row r="156" spans="1:30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</row>
    <row r="157" spans="1:30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</row>
    <row r="158" spans="1:30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</row>
    <row r="159" spans="1:30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</row>
    <row r="160" spans="1:30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</row>
    <row r="161" spans="1:30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</row>
    <row r="162" spans="1:30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</row>
    <row r="163" spans="1:30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</row>
    <row r="164" spans="1:30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</row>
    <row r="165" spans="1:30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</row>
    <row r="166" spans="1:30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</row>
    <row r="167" spans="1:30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</row>
    <row r="168" spans="1:30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</row>
    <row r="169" spans="1:30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</row>
    <row r="170" spans="1:30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</row>
    <row r="171" spans="1:30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</row>
    <row r="172" spans="1:30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</row>
    <row r="173" spans="1:30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</row>
    <row r="174" spans="1:30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</row>
    <row r="175" spans="1:30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</row>
    <row r="176" spans="1:30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</row>
    <row r="177" spans="1:30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</row>
    <row r="178" spans="1:30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</row>
    <row r="179" spans="1:30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</row>
    <row r="180" spans="1:30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</row>
    <row r="181" spans="1:30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</row>
    <row r="182" spans="1:30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</row>
    <row r="183" spans="1:30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</row>
    <row r="184" spans="1:30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</row>
    <row r="185" spans="1:30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</row>
    <row r="186" spans="1:30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</row>
    <row r="187" spans="1:30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</row>
    <row r="188" spans="1:30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</row>
    <row r="189" spans="1:30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</row>
    <row r="190" spans="1:30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</row>
    <row r="191" spans="1:30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</row>
    <row r="192" spans="1:30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</row>
    <row r="193" spans="1:30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</row>
    <row r="194" spans="1:30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</row>
    <row r="195" spans="1:30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</row>
    <row r="196" spans="1:30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</row>
    <row r="197" spans="1:30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</row>
    <row r="198" spans="1:30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</row>
    <row r="199" spans="1:30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</row>
    <row r="200" spans="1:30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</row>
    <row r="201" spans="1:30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</row>
    <row r="202" spans="1:30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</row>
    <row r="203" spans="1:30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</row>
    <row r="204" spans="1:30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</row>
    <row r="205" spans="1:30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</row>
    <row r="206" spans="1:30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</row>
    <row r="207" spans="1:30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</row>
    <row r="208" spans="1:30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</row>
    <row r="209" spans="1:30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</row>
    <row r="210" spans="1:30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</row>
    <row r="211" spans="1:30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</row>
    <row r="212" spans="1:30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</row>
    <row r="213" spans="1:30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</row>
    <row r="214" spans="1:30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</row>
    <row r="215" spans="1:30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</row>
    <row r="216" spans="1:30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</row>
    <row r="217" spans="1:30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</row>
    <row r="218" spans="1:30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</row>
    <row r="219" spans="1:30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</row>
    <row r="220" spans="1:30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</row>
    <row r="221" spans="1:30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</row>
    <row r="222" spans="1:30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</row>
    <row r="223" spans="1:30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</row>
    <row r="224" spans="1:30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</row>
    <row r="225" spans="1:30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</row>
    <row r="226" spans="1:30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</row>
    <row r="227" spans="1:30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</row>
    <row r="228" spans="1:30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</row>
    <row r="229" spans="1:30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</row>
    <row r="230" spans="1:30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</row>
    <row r="231" spans="1:30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</row>
    <row r="232" spans="1:30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</row>
    <row r="233" spans="1:30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</row>
    <row r="234" spans="1:30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</row>
    <row r="235" spans="1:30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</row>
    <row r="236" spans="1:30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</row>
    <row r="237" spans="1:30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</row>
    <row r="238" spans="1:30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</row>
    <row r="239" spans="1:30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</row>
    <row r="240" spans="1:30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</row>
    <row r="241" spans="1:30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</row>
    <row r="242" spans="1:30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</row>
    <row r="243" spans="1:30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</row>
    <row r="244" spans="1:30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</row>
    <row r="245" spans="1:30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</row>
    <row r="246" spans="1:30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</row>
    <row r="247" spans="1:30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</row>
    <row r="248" spans="1:30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</row>
    <row r="249" spans="1:30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</row>
    <row r="250" spans="1:30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</row>
    <row r="251" spans="1:30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</row>
    <row r="252" spans="1:30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</row>
    <row r="253" spans="1:30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</row>
    <row r="254" spans="1:30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</row>
    <row r="255" spans="1:30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</row>
    <row r="256" spans="1:30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</row>
    <row r="257" spans="1:30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</row>
  </sheetData>
  <sortState ref="A8:AE29">
    <sortCondition ref="A8:A29"/>
    <sortCondition ref="B8:B29"/>
    <sortCondition ref="C8:C2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&amp;L廃棄物処理事業経費（市区町村及び一部事務組合・広域連合の合計）【歳入】（令和5年度実績）</oddHeader>
  </headerFooter>
  <colBreaks count="2" manualBreakCount="2">
    <brk id="12" min="1" max="28" man="1"/>
    <brk id="21" min="1" max="2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87" width="14.75" style="49" customWidth="1"/>
    <col min="88" max="16384" width="9" style="44"/>
  </cols>
  <sheetData>
    <row r="1" spans="1:87" ht="17.25" x14ac:dyDescent="0.15">
      <c r="A1" s="38" t="s">
        <v>320</v>
      </c>
      <c r="B1" s="199"/>
      <c r="C1" s="199"/>
      <c r="D1" s="46"/>
      <c r="E1" s="46"/>
      <c r="F1" s="46"/>
      <c r="G1" s="46"/>
      <c r="H1" s="47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</row>
    <row r="2" spans="1:87" s="57" customFormat="1" ht="13.5" customHeight="1" x14ac:dyDescent="0.15">
      <c r="A2" s="149" t="s">
        <v>268</v>
      </c>
      <c r="B2" s="149" t="s">
        <v>269</v>
      </c>
      <c r="C2" s="156" t="s">
        <v>270</v>
      </c>
      <c r="D2" s="53" t="s">
        <v>271</v>
      </c>
      <c r="E2" s="54"/>
      <c r="F2" s="54"/>
      <c r="G2" s="54"/>
      <c r="H2" s="54"/>
      <c r="I2" s="54"/>
      <c r="J2" s="54"/>
      <c r="K2" s="55"/>
      <c r="L2" s="54"/>
      <c r="M2" s="54"/>
      <c r="N2" s="54"/>
      <c r="O2" s="54"/>
      <c r="P2" s="54"/>
      <c r="Q2" s="54"/>
      <c r="R2" s="54"/>
      <c r="S2" s="54"/>
      <c r="T2" s="54"/>
      <c r="U2" s="55"/>
      <c r="V2" s="55"/>
      <c r="W2" s="55"/>
      <c r="X2" s="54"/>
      <c r="Y2" s="54"/>
      <c r="Z2" s="54"/>
      <c r="AA2" s="54"/>
      <c r="AB2" s="54"/>
      <c r="AC2" s="54"/>
      <c r="AD2" s="54"/>
      <c r="AE2" s="56"/>
      <c r="AF2" s="53" t="s">
        <v>272</v>
      </c>
      <c r="AG2" s="54"/>
      <c r="AH2" s="54"/>
      <c r="AI2" s="54"/>
      <c r="AJ2" s="54"/>
      <c r="AK2" s="54"/>
      <c r="AL2" s="54"/>
      <c r="AM2" s="55"/>
      <c r="AN2" s="54"/>
      <c r="AO2" s="54"/>
      <c r="AP2" s="54"/>
      <c r="AQ2" s="54"/>
      <c r="AR2" s="54"/>
      <c r="AS2" s="54"/>
      <c r="AT2" s="54"/>
      <c r="AU2" s="54"/>
      <c r="AV2" s="54"/>
      <c r="AW2" s="55"/>
      <c r="AX2" s="55"/>
      <c r="AY2" s="55"/>
      <c r="AZ2" s="55"/>
      <c r="BA2" s="55"/>
      <c r="BB2" s="55"/>
      <c r="BC2" s="54"/>
      <c r="BD2" s="54"/>
      <c r="BE2" s="54"/>
      <c r="BF2" s="54"/>
      <c r="BG2" s="56"/>
      <c r="BH2" s="53" t="s">
        <v>273</v>
      </c>
      <c r="BI2" s="54"/>
      <c r="BJ2" s="54"/>
      <c r="BK2" s="54"/>
      <c r="BL2" s="54"/>
      <c r="BM2" s="54"/>
      <c r="BN2" s="54"/>
      <c r="BO2" s="55"/>
      <c r="BP2" s="54"/>
      <c r="BQ2" s="54"/>
      <c r="BR2" s="54"/>
      <c r="BS2" s="54"/>
      <c r="BT2" s="54"/>
      <c r="BU2" s="54"/>
      <c r="BV2" s="54"/>
      <c r="BW2" s="54"/>
      <c r="BX2" s="54"/>
      <c r="BY2" s="55"/>
      <c r="BZ2" s="55"/>
      <c r="CA2" s="55"/>
      <c r="CB2" s="55"/>
      <c r="CC2" s="55"/>
      <c r="CD2" s="55"/>
      <c r="CE2" s="54"/>
      <c r="CF2" s="54"/>
      <c r="CG2" s="54"/>
      <c r="CH2" s="54"/>
      <c r="CI2" s="56"/>
    </row>
    <row r="3" spans="1:87" s="57" customFormat="1" ht="13.5" customHeight="1" x14ac:dyDescent="0.15">
      <c r="A3" s="150"/>
      <c r="B3" s="150"/>
      <c r="C3" s="155"/>
      <c r="D3" s="63" t="s">
        <v>275</v>
      </c>
      <c r="E3" s="54"/>
      <c r="F3" s="54"/>
      <c r="G3" s="54"/>
      <c r="H3" s="54"/>
      <c r="I3" s="54"/>
      <c r="J3" s="54"/>
      <c r="K3" s="64"/>
      <c r="L3" s="65" t="s">
        <v>276</v>
      </c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66"/>
      <c r="AC3" s="67"/>
      <c r="AD3" s="68" t="s">
        <v>277</v>
      </c>
      <c r="AE3" s="69" t="s">
        <v>278</v>
      </c>
      <c r="AF3" s="63" t="s">
        <v>275</v>
      </c>
      <c r="AG3" s="54"/>
      <c r="AH3" s="54"/>
      <c r="AI3" s="54"/>
      <c r="AJ3" s="54"/>
      <c r="AK3" s="54"/>
      <c r="AL3" s="54"/>
      <c r="AM3" s="64"/>
      <c r="AN3" s="65" t="s">
        <v>276</v>
      </c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66"/>
      <c r="BE3" s="67"/>
      <c r="BF3" s="68" t="s">
        <v>277</v>
      </c>
      <c r="BG3" s="69" t="s">
        <v>278</v>
      </c>
      <c r="BH3" s="63" t="s">
        <v>275</v>
      </c>
      <c r="BI3" s="54"/>
      <c r="BJ3" s="54"/>
      <c r="BK3" s="54"/>
      <c r="BL3" s="54"/>
      <c r="BM3" s="54"/>
      <c r="BN3" s="54"/>
      <c r="BO3" s="64"/>
      <c r="BP3" s="65" t="s">
        <v>276</v>
      </c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66"/>
      <c r="CG3" s="67"/>
      <c r="CH3" s="68" t="s">
        <v>277</v>
      </c>
      <c r="CI3" s="69" t="s">
        <v>278</v>
      </c>
    </row>
    <row r="4" spans="1:87" s="57" customFormat="1" ht="18.75" customHeight="1" x14ac:dyDescent="0.15">
      <c r="A4" s="150"/>
      <c r="B4" s="150"/>
      <c r="C4" s="155"/>
      <c r="D4" s="69" t="s">
        <v>278</v>
      </c>
      <c r="E4" s="68" t="s">
        <v>314</v>
      </c>
      <c r="F4" s="68"/>
      <c r="G4" s="73"/>
      <c r="H4" s="54"/>
      <c r="I4" s="74"/>
      <c r="J4" s="75" t="s">
        <v>279</v>
      </c>
      <c r="K4" s="148" t="s">
        <v>280</v>
      </c>
      <c r="L4" s="69" t="s">
        <v>278</v>
      </c>
      <c r="M4" s="63" t="s">
        <v>281</v>
      </c>
      <c r="N4" s="66"/>
      <c r="O4" s="66"/>
      <c r="P4" s="66"/>
      <c r="Q4" s="67"/>
      <c r="R4" s="63" t="s">
        <v>282</v>
      </c>
      <c r="S4" s="54"/>
      <c r="T4" s="54"/>
      <c r="U4" s="74"/>
      <c r="V4" s="68" t="s">
        <v>283</v>
      </c>
      <c r="W4" s="63" t="s">
        <v>284</v>
      </c>
      <c r="X4" s="65"/>
      <c r="Y4" s="66"/>
      <c r="Z4" s="66"/>
      <c r="AA4" s="67"/>
      <c r="AB4" s="76" t="s">
        <v>285</v>
      </c>
      <c r="AC4" s="76" t="s">
        <v>286</v>
      </c>
      <c r="AD4" s="69"/>
      <c r="AE4" s="69"/>
      <c r="AF4" s="69" t="s">
        <v>278</v>
      </c>
      <c r="AG4" s="68" t="s">
        <v>314</v>
      </c>
      <c r="AH4" s="68"/>
      <c r="AI4" s="73"/>
      <c r="AJ4" s="54"/>
      <c r="AK4" s="74"/>
      <c r="AL4" s="75" t="s">
        <v>279</v>
      </c>
      <c r="AM4" s="148" t="s">
        <v>280</v>
      </c>
      <c r="AN4" s="69" t="s">
        <v>278</v>
      </c>
      <c r="AO4" s="63" t="s">
        <v>281</v>
      </c>
      <c r="AP4" s="66"/>
      <c r="AQ4" s="66"/>
      <c r="AR4" s="66"/>
      <c r="AS4" s="67"/>
      <c r="AT4" s="63" t="s">
        <v>282</v>
      </c>
      <c r="AU4" s="54"/>
      <c r="AV4" s="54"/>
      <c r="AW4" s="74"/>
      <c r="AX4" s="68" t="s">
        <v>283</v>
      </c>
      <c r="AY4" s="63" t="s">
        <v>284</v>
      </c>
      <c r="AZ4" s="77"/>
      <c r="BA4" s="77"/>
      <c r="BB4" s="78"/>
      <c r="BC4" s="67"/>
      <c r="BD4" s="76" t="s">
        <v>285</v>
      </c>
      <c r="BE4" s="76" t="s">
        <v>286</v>
      </c>
      <c r="BF4" s="69"/>
      <c r="BG4" s="69"/>
      <c r="BH4" s="69" t="s">
        <v>278</v>
      </c>
      <c r="BI4" s="68" t="s">
        <v>314</v>
      </c>
      <c r="BJ4" s="68"/>
      <c r="BK4" s="73"/>
      <c r="BL4" s="54"/>
      <c r="BM4" s="74"/>
      <c r="BN4" s="75" t="s">
        <v>279</v>
      </c>
      <c r="BO4" s="148" t="s">
        <v>280</v>
      </c>
      <c r="BP4" s="69" t="s">
        <v>278</v>
      </c>
      <c r="BQ4" s="63" t="s">
        <v>281</v>
      </c>
      <c r="BR4" s="66"/>
      <c r="BS4" s="66"/>
      <c r="BT4" s="66"/>
      <c r="BU4" s="67"/>
      <c r="BV4" s="63" t="s">
        <v>282</v>
      </c>
      <c r="BW4" s="54"/>
      <c r="BX4" s="54"/>
      <c r="BY4" s="74"/>
      <c r="BZ4" s="68" t="s">
        <v>283</v>
      </c>
      <c r="CA4" s="63" t="s">
        <v>284</v>
      </c>
      <c r="CB4" s="66"/>
      <c r="CC4" s="66"/>
      <c r="CD4" s="66"/>
      <c r="CE4" s="67"/>
      <c r="CF4" s="76" t="s">
        <v>285</v>
      </c>
      <c r="CG4" s="76" t="s">
        <v>286</v>
      </c>
      <c r="CH4" s="69"/>
      <c r="CI4" s="69"/>
    </row>
    <row r="5" spans="1:87" s="57" customFormat="1" ht="22.5" customHeight="1" x14ac:dyDescent="0.15">
      <c r="A5" s="150"/>
      <c r="B5" s="150"/>
      <c r="C5" s="155"/>
      <c r="D5" s="69"/>
      <c r="E5" s="69" t="s">
        <v>278</v>
      </c>
      <c r="F5" s="75" t="s">
        <v>87</v>
      </c>
      <c r="G5" s="75" t="s">
        <v>287</v>
      </c>
      <c r="H5" s="75" t="s">
        <v>288</v>
      </c>
      <c r="I5" s="75" t="s">
        <v>277</v>
      </c>
      <c r="J5" s="80"/>
      <c r="K5" s="148"/>
      <c r="L5" s="69"/>
      <c r="M5" s="69" t="s">
        <v>278</v>
      </c>
      <c r="N5" s="69" t="s">
        <v>289</v>
      </c>
      <c r="O5" s="69" t="s">
        <v>290</v>
      </c>
      <c r="P5" s="69" t="s">
        <v>291</v>
      </c>
      <c r="Q5" s="69" t="s">
        <v>292</v>
      </c>
      <c r="R5" s="69" t="s">
        <v>278</v>
      </c>
      <c r="S5" s="68" t="s">
        <v>293</v>
      </c>
      <c r="T5" s="68" t="s">
        <v>294</v>
      </c>
      <c r="U5" s="68" t="s">
        <v>295</v>
      </c>
      <c r="V5" s="69"/>
      <c r="W5" s="69" t="s">
        <v>278</v>
      </c>
      <c r="X5" s="68" t="s">
        <v>293</v>
      </c>
      <c r="Y5" s="68" t="s">
        <v>294</v>
      </c>
      <c r="Z5" s="68" t="s">
        <v>295</v>
      </c>
      <c r="AA5" s="76" t="s">
        <v>277</v>
      </c>
      <c r="AB5" s="69"/>
      <c r="AC5" s="69"/>
      <c r="AD5" s="69"/>
      <c r="AE5" s="69"/>
      <c r="AF5" s="69"/>
      <c r="AG5" s="69" t="s">
        <v>278</v>
      </c>
      <c r="AH5" s="75" t="s">
        <v>87</v>
      </c>
      <c r="AI5" s="75" t="s">
        <v>287</v>
      </c>
      <c r="AJ5" s="75" t="s">
        <v>288</v>
      </c>
      <c r="AK5" s="75" t="s">
        <v>277</v>
      </c>
      <c r="AL5" s="80"/>
      <c r="AM5" s="148"/>
      <c r="AN5" s="69"/>
      <c r="AO5" s="69" t="s">
        <v>278</v>
      </c>
      <c r="AP5" s="69" t="s">
        <v>289</v>
      </c>
      <c r="AQ5" s="69" t="s">
        <v>290</v>
      </c>
      <c r="AR5" s="69" t="s">
        <v>291</v>
      </c>
      <c r="AS5" s="69" t="s">
        <v>292</v>
      </c>
      <c r="AT5" s="69" t="s">
        <v>278</v>
      </c>
      <c r="AU5" s="68" t="s">
        <v>293</v>
      </c>
      <c r="AV5" s="68" t="s">
        <v>294</v>
      </c>
      <c r="AW5" s="68" t="s">
        <v>295</v>
      </c>
      <c r="AX5" s="69"/>
      <c r="AY5" s="69" t="s">
        <v>278</v>
      </c>
      <c r="AZ5" s="68" t="s">
        <v>293</v>
      </c>
      <c r="BA5" s="68" t="s">
        <v>294</v>
      </c>
      <c r="BB5" s="68" t="s">
        <v>295</v>
      </c>
      <c r="BC5" s="76" t="s">
        <v>277</v>
      </c>
      <c r="BD5" s="69"/>
      <c r="BE5" s="69"/>
      <c r="BF5" s="69"/>
      <c r="BG5" s="69"/>
      <c r="BH5" s="69"/>
      <c r="BI5" s="69" t="s">
        <v>278</v>
      </c>
      <c r="BJ5" s="75" t="s">
        <v>87</v>
      </c>
      <c r="BK5" s="75" t="s">
        <v>287</v>
      </c>
      <c r="BL5" s="75" t="s">
        <v>288</v>
      </c>
      <c r="BM5" s="75" t="s">
        <v>277</v>
      </c>
      <c r="BN5" s="80"/>
      <c r="BO5" s="148"/>
      <c r="BP5" s="69"/>
      <c r="BQ5" s="69" t="s">
        <v>278</v>
      </c>
      <c r="BR5" s="69" t="s">
        <v>289</v>
      </c>
      <c r="BS5" s="69" t="s">
        <v>290</v>
      </c>
      <c r="BT5" s="69" t="s">
        <v>291</v>
      </c>
      <c r="BU5" s="69" t="s">
        <v>292</v>
      </c>
      <c r="BV5" s="69" t="s">
        <v>278</v>
      </c>
      <c r="BW5" s="68" t="s">
        <v>293</v>
      </c>
      <c r="BX5" s="68" t="s">
        <v>294</v>
      </c>
      <c r="BY5" s="68" t="s">
        <v>295</v>
      </c>
      <c r="BZ5" s="69"/>
      <c r="CA5" s="69" t="s">
        <v>278</v>
      </c>
      <c r="CB5" s="68" t="s">
        <v>293</v>
      </c>
      <c r="CC5" s="68" t="s">
        <v>294</v>
      </c>
      <c r="CD5" s="68" t="s">
        <v>295</v>
      </c>
      <c r="CE5" s="76" t="s">
        <v>277</v>
      </c>
      <c r="CF5" s="69"/>
      <c r="CG5" s="69"/>
      <c r="CH5" s="69"/>
      <c r="CI5" s="69"/>
    </row>
    <row r="6" spans="1:87" s="81" customFormat="1" ht="13.5" customHeight="1" x14ac:dyDescent="0.15">
      <c r="A6" s="150"/>
      <c r="B6" s="150"/>
      <c r="C6" s="155"/>
      <c r="D6" s="122" t="s">
        <v>296</v>
      </c>
      <c r="E6" s="122" t="s">
        <v>296</v>
      </c>
      <c r="F6" s="123" t="s">
        <v>296</v>
      </c>
      <c r="G6" s="123" t="s">
        <v>296</v>
      </c>
      <c r="H6" s="123" t="s">
        <v>296</v>
      </c>
      <c r="I6" s="123" t="s">
        <v>296</v>
      </c>
      <c r="J6" s="124" t="s">
        <v>296</v>
      </c>
      <c r="K6" s="124" t="s">
        <v>296</v>
      </c>
      <c r="L6" s="122" t="s">
        <v>296</v>
      </c>
      <c r="M6" s="122" t="s">
        <v>296</v>
      </c>
      <c r="N6" s="122" t="s">
        <v>296</v>
      </c>
      <c r="O6" s="122" t="s">
        <v>296</v>
      </c>
      <c r="P6" s="122" t="s">
        <v>296</v>
      </c>
      <c r="Q6" s="122" t="s">
        <v>296</v>
      </c>
      <c r="R6" s="122" t="s">
        <v>296</v>
      </c>
      <c r="S6" s="125" t="s">
        <v>296</v>
      </c>
      <c r="T6" s="125" t="s">
        <v>296</v>
      </c>
      <c r="U6" s="125" t="s">
        <v>296</v>
      </c>
      <c r="V6" s="122" t="s">
        <v>296</v>
      </c>
      <c r="W6" s="122" t="s">
        <v>296</v>
      </c>
      <c r="X6" s="122" t="s">
        <v>296</v>
      </c>
      <c r="Y6" s="122" t="s">
        <v>296</v>
      </c>
      <c r="Z6" s="122" t="s">
        <v>296</v>
      </c>
      <c r="AA6" s="122" t="s">
        <v>296</v>
      </c>
      <c r="AB6" s="122" t="s">
        <v>296</v>
      </c>
      <c r="AC6" s="122" t="s">
        <v>296</v>
      </c>
      <c r="AD6" s="122" t="s">
        <v>296</v>
      </c>
      <c r="AE6" s="122" t="s">
        <v>296</v>
      </c>
      <c r="AF6" s="122" t="s">
        <v>296</v>
      </c>
      <c r="AG6" s="122" t="s">
        <v>296</v>
      </c>
      <c r="AH6" s="123" t="s">
        <v>296</v>
      </c>
      <c r="AI6" s="123" t="s">
        <v>296</v>
      </c>
      <c r="AJ6" s="123" t="s">
        <v>296</v>
      </c>
      <c r="AK6" s="123" t="s">
        <v>296</v>
      </c>
      <c r="AL6" s="124" t="s">
        <v>296</v>
      </c>
      <c r="AM6" s="124" t="s">
        <v>296</v>
      </c>
      <c r="AN6" s="122" t="s">
        <v>296</v>
      </c>
      <c r="AO6" s="122" t="s">
        <v>296</v>
      </c>
      <c r="AP6" s="122" t="s">
        <v>296</v>
      </c>
      <c r="AQ6" s="122" t="s">
        <v>296</v>
      </c>
      <c r="AR6" s="122" t="s">
        <v>296</v>
      </c>
      <c r="AS6" s="122" t="s">
        <v>296</v>
      </c>
      <c r="AT6" s="122" t="s">
        <v>296</v>
      </c>
      <c r="AU6" s="125" t="s">
        <v>296</v>
      </c>
      <c r="AV6" s="125" t="s">
        <v>296</v>
      </c>
      <c r="AW6" s="125" t="s">
        <v>296</v>
      </c>
      <c r="AX6" s="122" t="s">
        <v>296</v>
      </c>
      <c r="AY6" s="122" t="s">
        <v>296</v>
      </c>
      <c r="AZ6" s="122" t="s">
        <v>296</v>
      </c>
      <c r="BA6" s="122" t="s">
        <v>296</v>
      </c>
      <c r="BB6" s="122" t="s">
        <v>296</v>
      </c>
      <c r="BC6" s="122" t="s">
        <v>296</v>
      </c>
      <c r="BD6" s="122" t="s">
        <v>296</v>
      </c>
      <c r="BE6" s="122" t="s">
        <v>296</v>
      </c>
      <c r="BF6" s="122" t="s">
        <v>296</v>
      </c>
      <c r="BG6" s="122" t="s">
        <v>296</v>
      </c>
      <c r="BH6" s="122" t="s">
        <v>296</v>
      </c>
      <c r="BI6" s="122" t="s">
        <v>296</v>
      </c>
      <c r="BJ6" s="123" t="s">
        <v>296</v>
      </c>
      <c r="BK6" s="123" t="s">
        <v>296</v>
      </c>
      <c r="BL6" s="123" t="s">
        <v>296</v>
      </c>
      <c r="BM6" s="123" t="s">
        <v>296</v>
      </c>
      <c r="BN6" s="124" t="s">
        <v>296</v>
      </c>
      <c r="BO6" s="124" t="s">
        <v>296</v>
      </c>
      <c r="BP6" s="122" t="s">
        <v>296</v>
      </c>
      <c r="BQ6" s="122" t="s">
        <v>296</v>
      </c>
      <c r="BR6" s="123" t="s">
        <v>296</v>
      </c>
      <c r="BS6" s="123" t="s">
        <v>296</v>
      </c>
      <c r="BT6" s="123" t="s">
        <v>296</v>
      </c>
      <c r="BU6" s="123" t="s">
        <v>296</v>
      </c>
      <c r="BV6" s="122" t="s">
        <v>296</v>
      </c>
      <c r="BW6" s="125" t="s">
        <v>296</v>
      </c>
      <c r="BX6" s="125" t="s">
        <v>296</v>
      </c>
      <c r="BY6" s="125" t="s">
        <v>296</v>
      </c>
      <c r="BZ6" s="122" t="s">
        <v>296</v>
      </c>
      <c r="CA6" s="122" t="s">
        <v>296</v>
      </c>
      <c r="CB6" s="122" t="s">
        <v>296</v>
      </c>
      <c r="CC6" s="122" t="s">
        <v>296</v>
      </c>
      <c r="CD6" s="122" t="s">
        <v>296</v>
      </c>
      <c r="CE6" s="122" t="s">
        <v>296</v>
      </c>
      <c r="CF6" s="122" t="s">
        <v>296</v>
      </c>
      <c r="CG6" s="122" t="s">
        <v>296</v>
      </c>
      <c r="CH6" s="122" t="s">
        <v>296</v>
      </c>
      <c r="CI6" s="122" t="s">
        <v>296</v>
      </c>
    </row>
    <row r="7" spans="1:87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274</v>
      </c>
      <c r="D7" s="133">
        <f>+SUM(E7,J7)</f>
        <v>3283428.7539999997</v>
      </c>
      <c r="E7" s="133">
        <f>+SUM(F7:I7)</f>
        <v>3283022.7539999997</v>
      </c>
      <c r="F7" s="133">
        <f t="shared" ref="F7:K7" si="0">SUM(F$8:F$257)</f>
        <v>640345</v>
      </c>
      <c r="G7" s="133">
        <f t="shared" si="0"/>
        <v>2566291.8539999998</v>
      </c>
      <c r="H7" s="133">
        <f t="shared" si="0"/>
        <v>18202</v>
      </c>
      <c r="I7" s="133">
        <f t="shared" si="0"/>
        <v>58183.9</v>
      </c>
      <c r="J7" s="133">
        <f t="shared" si="0"/>
        <v>406</v>
      </c>
      <c r="K7" s="133">
        <f t="shared" si="0"/>
        <v>1655282</v>
      </c>
      <c r="L7" s="133">
        <f>+SUM(M7,R7,V7,W7,AC7)</f>
        <v>15557359.853400001</v>
      </c>
      <c r="M7" s="133">
        <f>+SUM(N7:Q7)</f>
        <v>2872145.6484000003</v>
      </c>
      <c r="N7" s="133">
        <f>SUM(N$8:N$257)</f>
        <v>1511639.6484000001</v>
      </c>
      <c r="O7" s="133">
        <f>SUM(O$8:O$257)</f>
        <v>796073</v>
      </c>
      <c r="P7" s="133">
        <f>SUM(P$8:P$257)</f>
        <v>512077</v>
      </c>
      <c r="Q7" s="133">
        <f>SUM(Q$8:Q$257)</f>
        <v>52356</v>
      </c>
      <c r="R7" s="133">
        <f>+SUM(S7:U7)</f>
        <v>3192141.4610000001</v>
      </c>
      <c r="S7" s="133">
        <f>SUM(S$8:S$257)</f>
        <v>415294.46100000001</v>
      </c>
      <c r="T7" s="133">
        <f>SUM(T$8:T$257)</f>
        <v>2611255</v>
      </c>
      <c r="U7" s="133">
        <f>SUM(U$8:U$257)</f>
        <v>165592</v>
      </c>
      <c r="V7" s="133">
        <f>SUM(V$8:V$257)</f>
        <v>56855</v>
      </c>
      <c r="W7" s="133">
        <f>+SUM(X7:AA7)</f>
        <v>9428187.7440000009</v>
      </c>
      <c r="X7" s="133">
        <f t="shared" ref="X7:AD7" si="1">SUM(X$8:X$257)</f>
        <v>3285909.8</v>
      </c>
      <c r="Y7" s="133">
        <f t="shared" si="1"/>
        <v>5204091.443</v>
      </c>
      <c r="Z7" s="133">
        <f t="shared" si="1"/>
        <v>265396.50099999999</v>
      </c>
      <c r="AA7" s="133">
        <f t="shared" si="1"/>
        <v>672790</v>
      </c>
      <c r="AB7" s="133">
        <f t="shared" si="1"/>
        <v>1019031</v>
      </c>
      <c r="AC7" s="133">
        <f t="shared" si="1"/>
        <v>8030</v>
      </c>
      <c r="AD7" s="133">
        <f t="shared" si="1"/>
        <v>1989517.477</v>
      </c>
      <c r="AE7" s="133">
        <f>+SUM(D7,L7,AD7)</f>
        <v>20830306.084399998</v>
      </c>
      <c r="AF7" s="133">
        <f>+SUM(AG7,AL7)</f>
        <v>165459</v>
      </c>
      <c r="AG7" s="133">
        <f>+SUM(AH7:AK7)</f>
        <v>165459</v>
      </c>
      <c r="AH7" s="133">
        <f t="shared" ref="AH7:AM7" si="2">SUM(AH$8:AH$257)</f>
        <v>0</v>
      </c>
      <c r="AI7" s="133">
        <f t="shared" si="2"/>
        <v>165459</v>
      </c>
      <c r="AJ7" s="133">
        <f t="shared" si="2"/>
        <v>0</v>
      </c>
      <c r="AK7" s="133">
        <f t="shared" si="2"/>
        <v>0</v>
      </c>
      <c r="AL7" s="133">
        <f t="shared" si="2"/>
        <v>0</v>
      </c>
      <c r="AM7" s="133">
        <f t="shared" si="2"/>
        <v>0</v>
      </c>
      <c r="AN7" s="133">
        <f>+SUM(AO7,AT7,AX7,AY7,BE7)</f>
        <v>2626912.5890000002</v>
      </c>
      <c r="AO7" s="133">
        <f>+SUM(AP7:AS7)</f>
        <v>521413.41899999999</v>
      </c>
      <c r="AP7" s="133">
        <f>SUM(AP$8:AP$257)</f>
        <v>287994.30099999998</v>
      </c>
      <c r="AQ7" s="133">
        <f>SUM(AQ$8:AQ$257)</f>
        <v>93345</v>
      </c>
      <c r="AR7" s="133">
        <f>SUM(AR$8:AR$257)</f>
        <v>140074.11800000002</v>
      </c>
      <c r="AS7" s="133">
        <f>SUM(AS$8:AS$257)</f>
        <v>0</v>
      </c>
      <c r="AT7" s="133">
        <f>+SUM(AU7:AW7)</f>
        <v>639452.57799999998</v>
      </c>
      <c r="AU7" s="133">
        <f>SUM(AU$8:AU$257)</f>
        <v>50927</v>
      </c>
      <c r="AV7" s="133">
        <f>SUM(AV$8:AV$257)</f>
        <v>587759.57799999998</v>
      </c>
      <c r="AW7" s="133">
        <f>SUM(AW$8:AW$257)</f>
        <v>766</v>
      </c>
      <c r="AX7" s="133">
        <f>SUM(AX$8:AX$257)</f>
        <v>18260</v>
      </c>
      <c r="AY7" s="133">
        <f>+SUM(AZ7:BC7)</f>
        <v>1447446.692</v>
      </c>
      <c r="AZ7" s="133">
        <f t="shared" ref="AZ7:BF7" si="3">SUM(AZ$8:AZ$257)</f>
        <v>327057.64199999999</v>
      </c>
      <c r="BA7" s="133">
        <f t="shared" si="3"/>
        <v>1026819.05</v>
      </c>
      <c r="BB7" s="133">
        <f t="shared" si="3"/>
        <v>0</v>
      </c>
      <c r="BC7" s="133">
        <f t="shared" si="3"/>
        <v>93570</v>
      </c>
      <c r="BD7" s="133">
        <f t="shared" si="3"/>
        <v>433929</v>
      </c>
      <c r="BE7" s="133">
        <f t="shared" si="3"/>
        <v>339.9</v>
      </c>
      <c r="BF7" s="133">
        <f t="shared" si="3"/>
        <v>42864.54</v>
      </c>
      <c r="BG7" s="133">
        <f>+SUM(BF7,AN7,AF7)</f>
        <v>2835236.1290000002</v>
      </c>
      <c r="BH7" s="133">
        <f t="shared" ref="BH7:CI7" si="4">SUM(D7,AF7)</f>
        <v>3448887.7539999997</v>
      </c>
      <c r="BI7" s="133">
        <f>SUM(E7,AG7)</f>
        <v>3448481.7539999997</v>
      </c>
      <c r="BJ7" s="133">
        <f t="shared" si="4"/>
        <v>640345</v>
      </c>
      <c r="BK7" s="133">
        <f t="shared" si="4"/>
        <v>2731750.8539999998</v>
      </c>
      <c r="BL7" s="133">
        <f t="shared" si="4"/>
        <v>18202</v>
      </c>
      <c r="BM7" s="133">
        <f t="shared" si="4"/>
        <v>58183.9</v>
      </c>
      <c r="BN7" s="133">
        <f t="shared" si="4"/>
        <v>406</v>
      </c>
      <c r="BO7" s="133">
        <f t="shared" si="4"/>
        <v>1655282</v>
      </c>
      <c r="BP7" s="133">
        <f t="shared" si="4"/>
        <v>18184272.442400001</v>
      </c>
      <c r="BQ7" s="133">
        <f t="shared" si="4"/>
        <v>3393559.0674000001</v>
      </c>
      <c r="BR7" s="133">
        <f t="shared" si="4"/>
        <v>1799633.9494</v>
      </c>
      <c r="BS7" s="133">
        <f t="shared" si="4"/>
        <v>889418</v>
      </c>
      <c r="BT7" s="133">
        <f t="shared" si="4"/>
        <v>652151.11800000002</v>
      </c>
      <c r="BU7" s="133">
        <f t="shared" si="4"/>
        <v>52356</v>
      </c>
      <c r="BV7" s="133">
        <f t="shared" si="4"/>
        <v>3831594.0389999999</v>
      </c>
      <c r="BW7" s="133">
        <f t="shared" si="4"/>
        <v>466221.46100000001</v>
      </c>
      <c r="BX7" s="133">
        <f t="shared" si="4"/>
        <v>3199014.5779999997</v>
      </c>
      <c r="BY7" s="133">
        <f t="shared" si="4"/>
        <v>166358</v>
      </c>
      <c r="BZ7" s="133">
        <f t="shared" si="4"/>
        <v>75115</v>
      </c>
      <c r="CA7" s="133">
        <f t="shared" si="4"/>
        <v>10875634.436000001</v>
      </c>
      <c r="CB7" s="133">
        <f t="shared" si="4"/>
        <v>3612967.4419999998</v>
      </c>
      <c r="CC7" s="133">
        <f t="shared" si="4"/>
        <v>6230910.4929999998</v>
      </c>
      <c r="CD7" s="133">
        <f t="shared" si="4"/>
        <v>265396.50099999999</v>
      </c>
      <c r="CE7" s="133">
        <f t="shared" si="4"/>
        <v>766360</v>
      </c>
      <c r="CF7" s="133">
        <f t="shared" si="4"/>
        <v>1452960</v>
      </c>
      <c r="CG7" s="133">
        <f t="shared" si="4"/>
        <v>8369.9</v>
      </c>
      <c r="CH7" s="133">
        <f t="shared" si="4"/>
        <v>2032382.017</v>
      </c>
      <c r="CI7" s="133">
        <f t="shared" si="4"/>
        <v>23665542.213399999</v>
      </c>
    </row>
    <row r="8" spans="1:87" ht="13.5" customHeight="1" x14ac:dyDescent="0.15">
      <c r="A8" s="114" t="s">
        <v>49</v>
      </c>
      <c r="B8" s="115" t="s">
        <v>323</v>
      </c>
      <c r="C8" s="114" t="s">
        <v>324</v>
      </c>
      <c r="D8" s="116">
        <f>+SUM(E8,J8)</f>
        <v>36779</v>
      </c>
      <c r="E8" s="116">
        <f>+SUM(F8:I8)</f>
        <v>36779</v>
      </c>
      <c r="F8" s="116">
        <v>0</v>
      </c>
      <c r="G8" s="116">
        <v>26430</v>
      </c>
      <c r="H8" s="116">
        <v>10349</v>
      </c>
      <c r="I8" s="116">
        <v>0</v>
      </c>
      <c r="J8" s="116">
        <v>0</v>
      </c>
      <c r="K8" s="116">
        <v>0</v>
      </c>
      <c r="L8" s="116">
        <f>+SUM(M8,R8,V8,W8,AC8)</f>
        <v>5858376</v>
      </c>
      <c r="M8" s="116">
        <f>+SUM(N8:Q8)</f>
        <v>1595947</v>
      </c>
      <c r="N8" s="116">
        <v>798574</v>
      </c>
      <c r="O8" s="116">
        <v>410525</v>
      </c>
      <c r="P8" s="116">
        <v>340846</v>
      </c>
      <c r="Q8" s="116">
        <v>46002</v>
      </c>
      <c r="R8" s="116">
        <f>+SUM(S8:U8)</f>
        <v>737190</v>
      </c>
      <c r="S8" s="116">
        <v>43384</v>
      </c>
      <c r="T8" s="116">
        <v>616591</v>
      </c>
      <c r="U8" s="116">
        <v>77215</v>
      </c>
      <c r="V8" s="116">
        <v>18529</v>
      </c>
      <c r="W8" s="116">
        <f>+SUM(X8:AA8)</f>
        <v>3506710</v>
      </c>
      <c r="X8" s="116">
        <v>949662</v>
      </c>
      <c r="Y8" s="116">
        <v>2450752</v>
      </c>
      <c r="Z8" s="116">
        <v>105012</v>
      </c>
      <c r="AA8" s="116">
        <v>1284</v>
      </c>
      <c r="AB8" s="116">
        <v>0</v>
      </c>
      <c r="AC8" s="116">
        <v>0</v>
      </c>
      <c r="AD8" s="116">
        <v>455822</v>
      </c>
      <c r="AE8" s="116">
        <f>+SUM(D8,L8,AD8)</f>
        <v>6350977</v>
      </c>
      <c r="AF8" s="116">
        <f>+SUM(AG8,AL8)</f>
        <v>42110</v>
      </c>
      <c r="AG8" s="116">
        <f>+SUM(AH8:AK8)</f>
        <v>42110</v>
      </c>
      <c r="AH8" s="116">
        <v>0</v>
      </c>
      <c r="AI8" s="116">
        <v>42110</v>
      </c>
      <c r="AJ8" s="116">
        <v>0</v>
      </c>
      <c r="AK8" s="116">
        <v>0</v>
      </c>
      <c r="AL8" s="116">
        <v>0</v>
      </c>
      <c r="AM8" s="116">
        <v>0</v>
      </c>
      <c r="AN8" s="116">
        <f>+SUM(AO8,AT8,AX8,AY8,BE8)</f>
        <v>394789</v>
      </c>
      <c r="AO8" s="116">
        <f>+SUM(AP8:AS8)</f>
        <v>179339</v>
      </c>
      <c r="AP8" s="116">
        <v>31780</v>
      </c>
      <c r="AQ8" s="116">
        <v>80379</v>
      </c>
      <c r="AR8" s="116">
        <v>67180</v>
      </c>
      <c r="AS8" s="116">
        <v>0</v>
      </c>
      <c r="AT8" s="116">
        <f>+SUM(AU8:AW8)</f>
        <v>174327</v>
      </c>
      <c r="AU8" s="116">
        <v>41226</v>
      </c>
      <c r="AV8" s="116">
        <v>133101</v>
      </c>
      <c r="AW8" s="116">
        <v>0</v>
      </c>
      <c r="AX8" s="116">
        <v>0</v>
      </c>
      <c r="AY8" s="116">
        <f>+SUM(AZ8:BC8)</f>
        <v>41123</v>
      </c>
      <c r="AZ8" s="116">
        <v>1098</v>
      </c>
      <c r="BA8" s="116">
        <v>40025</v>
      </c>
      <c r="BB8" s="116">
        <v>0</v>
      </c>
      <c r="BC8" s="116">
        <v>0</v>
      </c>
      <c r="BD8" s="116">
        <v>0</v>
      </c>
      <c r="BE8" s="116">
        <v>0</v>
      </c>
      <c r="BF8" s="116">
        <v>0</v>
      </c>
      <c r="BG8" s="116">
        <f>+SUM(BF8,AN8,AF8)</f>
        <v>436899</v>
      </c>
      <c r="BH8" s="116">
        <f>SUM(D8,AF8)</f>
        <v>78889</v>
      </c>
      <c r="BI8" s="116">
        <f>SUM(E8,AG8)</f>
        <v>78889</v>
      </c>
      <c r="BJ8" s="116">
        <f>SUM(F8,AH8)</f>
        <v>0</v>
      </c>
      <c r="BK8" s="116">
        <f>SUM(G8,AI8)</f>
        <v>68540</v>
      </c>
      <c r="BL8" s="116">
        <f>SUM(H8,AJ8)</f>
        <v>10349</v>
      </c>
      <c r="BM8" s="116">
        <f>SUM(I8,AK8)</f>
        <v>0</v>
      </c>
      <c r="BN8" s="116">
        <f>SUM(J8,AL8)</f>
        <v>0</v>
      </c>
      <c r="BO8" s="116">
        <f>SUM(K8,AM8)</f>
        <v>0</v>
      </c>
      <c r="BP8" s="116">
        <f>SUM(L8,AN8)</f>
        <v>6253165</v>
      </c>
      <c r="BQ8" s="116">
        <f>SUM(M8,AO8)</f>
        <v>1775286</v>
      </c>
      <c r="BR8" s="116">
        <f>SUM(N8,AP8)</f>
        <v>830354</v>
      </c>
      <c r="BS8" s="116">
        <f>SUM(O8,AQ8)</f>
        <v>490904</v>
      </c>
      <c r="BT8" s="116">
        <f>SUM(P8,AR8)</f>
        <v>408026</v>
      </c>
      <c r="BU8" s="116">
        <f>SUM(Q8,AS8)</f>
        <v>46002</v>
      </c>
      <c r="BV8" s="116">
        <f>SUM(R8,AT8)</f>
        <v>911517</v>
      </c>
      <c r="BW8" s="116">
        <f>SUM(S8,AU8)</f>
        <v>84610</v>
      </c>
      <c r="BX8" s="116">
        <f>SUM(T8,AV8)</f>
        <v>749692</v>
      </c>
      <c r="BY8" s="116">
        <f>SUM(U8,AW8)</f>
        <v>77215</v>
      </c>
      <c r="BZ8" s="116">
        <f>SUM(V8,AX8)</f>
        <v>18529</v>
      </c>
      <c r="CA8" s="116">
        <f>SUM(W8,AY8)</f>
        <v>3547833</v>
      </c>
      <c r="CB8" s="116">
        <f>SUM(X8,AZ8)</f>
        <v>950760</v>
      </c>
      <c r="CC8" s="116">
        <f>SUM(Y8,BA8)</f>
        <v>2490777</v>
      </c>
      <c r="CD8" s="116">
        <f>SUM(Z8,BB8)</f>
        <v>105012</v>
      </c>
      <c r="CE8" s="116">
        <f>SUM(AA8,BC8)</f>
        <v>1284</v>
      </c>
      <c r="CF8" s="116">
        <f>SUM(AB8,BD8)</f>
        <v>0</v>
      </c>
      <c r="CG8" s="116">
        <f>SUM(AC8,BE8)</f>
        <v>0</v>
      </c>
      <c r="CH8" s="116">
        <f>SUM(AD8,BF8)</f>
        <v>455822</v>
      </c>
      <c r="CI8" s="116">
        <f>SUM(AE8,BG8)</f>
        <v>6787876</v>
      </c>
    </row>
    <row r="9" spans="1:87" ht="13.5" customHeight="1" x14ac:dyDescent="0.15">
      <c r="A9" s="114" t="s">
        <v>49</v>
      </c>
      <c r="B9" s="115" t="s">
        <v>326</v>
      </c>
      <c r="C9" s="114" t="s">
        <v>327</v>
      </c>
      <c r="D9" s="116">
        <f>+SUM(E9,J9)</f>
        <v>11401</v>
      </c>
      <c r="E9" s="116">
        <f>+SUM(F9:I9)</f>
        <v>11401</v>
      </c>
      <c r="F9" s="116">
        <v>0</v>
      </c>
      <c r="G9" s="116">
        <v>0</v>
      </c>
      <c r="H9" s="116">
        <v>773</v>
      </c>
      <c r="I9" s="116">
        <v>10628</v>
      </c>
      <c r="J9" s="116">
        <v>0</v>
      </c>
      <c r="K9" s="116">
        <v>0</v>
      </c>
      <c r="L9" s="116">
        <f>+SUM(M9,R9,V9,W9,AC9)</f>
        <v>838622</v>
      </c>
      <c r="M9" s="116">
        <f>+SUM(N9:Q9)</f>
        <v>343165</v>
      </c>
      <c r="N9" s="116">
        <v>109062</v>
      </c>
      <c r="O9" s="116">
        <v>227749</v>
      </c>
      <c r="P9" s="116">
        <v>0</v>
      </c>
      <c r="Q9" s="116">
        <v>6354</v>
      </c>
      <c r="R9" s="116">
        <f>+SUM(S9:U9)</f>
        <v>50571</v>
      </c>
      <c r="S9" s="116">
        <v>35494</v>
      </c>
      <c r="T9" s="116">
        <v>0</v>
      </c>
      <c r="U9" s="116">
        <v>15077</v>
      </c>
      <c r="V9" s="116">
        <v>14441</v>
      </c>
      <c r="W9" s="116">
        <f>+SUM(X9:AA9)</f>
        <v>430445</v>
      </c>
      <c r="X9" s="116">
        <v>340276</v>
      </c>
      <c r="Y9" s="116">
        <v>45672</v>
      </c>
      <c r="Z9" s="116">
        <v>0</v>
      </c>
      <c r="AA9" s="116">
        <v>44497</v>
      </c>
      <c r="AB9" s="116">
        <v>475782</v>
      </c>
      <c r="AC9" s="116">
        <v>0</v>
      </c>
      <c r="AD9" s="116">
        <v>12764</v>
      </c>
      <c r="AE9" s="116">
        <f>+SUM(D9,L9,AD9)</f>
        <v>862787</v>
      </c>
      <c r="AF9" s="116">
        <f>+SUM(AG9,AL9)</f>
        <v>341</v>
      </c>
      <c r="AG9" s="116">
        <f>+SUM(AH9:AK9)</f>
        <v>341</v>
      </c>
      <c r="AH9" s="116">
        <v>0</v>
      </c>
      <c r="AI9" s="116">
        <v>341</v>
      </c>
      <c r="AJ9" s="116">
        <v>0</v>
      </c>
      <c r="AK9" s="116">
        <v>0</v>
      </c>
      <c r="AL9" s="116">
        <v>0</v>
      </c>
      <c r="AM9" s="116">
        <v>0</v>
      </c>
      <c r="AN9" s="116">
        <f>+SUM(AO9,AT9,AX9,AY9,BE9)</f>
        <v>175614</v>
      </c>
      <c r="AO9" s="116">
        <f>+SUM(AP9:AS9)</f>
        <v>51864</v>
      </c>
      <c r="AP9" s="116">
        <v>25932</v>
      </c>
      <c r="AQ9" s="116">
        <v>12966</v>
      </c>
      <c r="AR9" s="116">
        <v>12966</v>
      </c>
      <c r="AS9" s="116">
        <v>0</v>
      </c>
      <c r="AT9" s="116">
        <f>+SUM(AU9:AW9)</f>
        <v>29085</v>
      </c>
      <c r="AU9" s="116">
        <v>4142</v>
      </c>
      <c r="AV9" s="116">
        <v>24943</v>
      </c>
      <c r="AW9" s="116">
        <v>0</v>
      </c>
      <c r="AX9" s="116">
        <v>0</v>
      </c>
      <c r="AY9" s="116">
        <f>+SUM(AZ9:BC9)</f>
        <v>94665</v>
      </c>
      <c r="AZ9" s="116">
        <v>28027</v>
      </c>
      <c r="BA9" s="116">
        <v>0</v>
      </c>
      <c r="BB9" s="116">
        <v>0</v>
      </c>
      <c r="BC9" s="116">
        <v>66638</v>
      </c>
      <c r="BD9" s="116">
        <v>0</v>
      </c>
      <c r="BE9" s="116">
        <v>0</v>
      </c>
      <c r="BF9" s="116">
        <v>0</v>
      </c>
      <c r="BG9" s="116">
        <f>+SUM(BF9,AN9,AF9)</f>
        <v>175955</v>
      </c>
      <c r="BH9" s="116">
        <f>SUM(D9,AF9)</f>
        <v>11742</v>
      </c>
      <c r="BI9" s="116">
        <f>SUM(E9,AG9)</f>
        <v>11742</v>
      </c>
      <c r="BJ9" s="116">
        <f>SUM(F9,AH9)</f>
        <v>0</v>
      </c>
      <c r="BK9" s="116">
        <f>SUM(G9,AI9)</f>
        <v>341</v>
      </c>
      <c r="BL9" s="116">
        <f>SUM(H9,AJ9)</f>
        <v>773</v>
      </c>
      <c r="BM9" s="116">
        <f>SUM(I9,AK9)</f>
        <v>10628</v>
      </c>
      <c r="BN9" s="116">
        <f>SUM(J9,AL9)</f>
        <v>0</v>
      </c>
      <c r="BO9" s="116">
        <f>SUM(K9,AM9)</f>
        <v>0</v>
      </c>
      <c r="BP9" s="116">
        <f>SUM(L9,AN9)</f>
        <v>1014236</v>
      </c>
      <c r="BQ9" s="116">
        <f>SUM(M9,AO9)</f>
        <v>395029</v>
      </c>
      <c r="BR9" s="116">
        <f>SUM(N9,AP9)</f>
        <v>134994</v>
      </c>
      <c r="BS9" s="116">
        <f>SUM(O9,AQ9)</f>
        <v>240715</v>
      </c>
      <c r="BT9" s="116">
        <f>SUM(P9,AR9)</f>
        <v>12966</v>
      </c>
      <c r="BU9" s="116">
        <f>SUM(Q9,AS9)</f>
        <v>6354</v>
      </c>
      <c r="BV9" s="116">
        <f>SUM(R9,AT9)</f>
        <v>79656</v>
      </c>
      <c r="BW9" s="116">
        <f>SUM(S9,AU9)</f>
        <v>39636</v>
      </c>
      <c r="BX9" s="116">
        <f>SUM(T9,AV9)</f>
        <v>24943</v>
      </c>
      <c r="BY9" s="116">
        <f>SUM(U9,AW9)</f>
        <v>15077</v>
      </c>
      <c r="BZ9" s="116">
        <f>SUM(V9,AX9)</f>
        <v>14441</v>
      </c>
      <c r="CA9" s="116">
        <f>SUM(W9,AY9)</f>
        <v>525110</v>
      </c>
      <c r="CB9" s="116">
        <f>SUM(X9,AZ9)</f>
        <v>368303</v>
      </c>
      <c r="CC9" s="116">
        <f>SUM(Y9,BA9)</f>
        <v>45672</v>
      </c>
      <c r="CD9" s="116">
        <f>SUM(Z9,BB9)</f>
        <v>0</v>
      </c>
      <c r="CE9" s="116">
        <f>SUM(AA9,BC9)</f>
        <v>111135</v>
      </c>
      <c r="CF9" s="116">
        <f>SUM(AB9,BD9)</f>
        <v>475782</v>
      </c>
      <c r="CG9" s="116">
        <f>SUM(AC9,BE9)</f>
        <v>0</v>
      </c>
      <c r="CH9" s="116">
        <f>SUM(AD9,BF9)</f>
        <v>12764</v>
      </c>
      <c r="CI9" s="116">
        <f>SUM(AE9,BG9)</f>
        <v>1038742</v>
      </c>
    </row>
    <row r="10" spans="1:87" ht="13.5" customHeight="1" x14ac:dyDescent="0.15">
      <c r="A10" s="114" t="s">
        <v>49</v>
      </c>
      <c r="B10" s="115" t="s">
        <v>330</v>
      </c>
      <c r="C10" s="114" t="s">
        <v>331</v>
      </c>
      <c r="D10" s="116">
        <f>+SUM(E10,J10)</f>
        <v>14520</v>
      </c>
      <c r="E10" s="116">
        <f>+SUM(F10:I10)</f>
        <v>14520</v>
      </c>
      <c r="F10" s="116">
        <v>0</v>
      </c>
      <c r="G10" s="116">
        <v>14520</v>
      </c>
      <c r="H10" s="116">
        <v>0</v>
      </c>
      <c r="I10" s="116">
        <v>0</v>
      </c>
      <c r="J10" s="116">
        <v>0</v>
      </c>
      <c r="K10" s="116">
        <v>0</v>
      </c>
      <c r="L10" s="116">
        <f>+SUM(M10,R10,V10,W10,AC10)</f>
        <v>1100746</v>
      </c>
      <c r="M10" s="116">
        <f>+SUM(N10:Q10)</f>
        <v>56621</v>
      </c>
      <c r="N10" s="116">
        <v>56621</v>
      </c>
      <c r="O10" s="116">
        <v>0</v>
      </c>
      <c r="P10" s="116">
        <v>0</v>
      </c>
      <c r="Q10" s="116">
        <v>0</v>
      </c>
      <c r="R10" s="116">
        <f>+SUM(S10:U10)</f>
        <v>267146</v>
      </c>
      <c r="S10" s="116">
        <v>0</v>
      </c>
      <c r="T10" s="116">
        <v>251097</v>
      </c>
      <c r="U10" s="116">
        <v>16049</v>
      </c>
      <c r="V10" s="116">
        <v>0</v>
      </c>
      <c r="W10" s="116">
        <f>+SUM(X10:AA10)</f>
        <v>776979</v>
      </c>
      <c r="X10" s="116">
        <v>297709</v>
      </c>
      <c r="Y10" s="116">
        <v>311947</v>
      </c>
      <c r="Z10" s="116">
        <v>6930</v>
      </c>
      <c r="AA10" s="116">
        <v>160393</v>
      </c>
      <c r="AB10" s="116">
        <v>0</v>
      </c>
      <c r="AC10" s="116">
        <v>0</v>
      </c>
      <c r="AD10" s="116">
        <v>8829</v>
      </c>
      <c r="AE10" s="116">
        <f>+SUM(D10,L10,AD10)</f>
        <v>1124095</v>
      </c>
      <c r="AF10" s="116">
        <f>+SUM(AG10,AL10)</f>
        <v>0</v>
      </c>
      <c r="AG10" s="116">
        <f>+SUM(AH10:AK10)</f>
        <v>0</v>
      </c>
      <c r="AH10" s="116">
        <v>0</v>
      </c>
      <c r="AI10" s="116">
        <v>0</v>
      </c>
      <c r="AJ10" s="116">
        <v>0</v>
      </c>
      <c r="AK10" s="116">
        <v>0</v>
      </c>
      <c r="AL10" s="116">
        <v>0</v>
      </c>
      <c r="AM10" s="116">
        <v>0</v>
      </c>
      <c r="AN10" s="116">
        <f>+SUM(AO10,AT10,AX10,AY10,BE10)</f>
        <v>270938</v>
      </c>
      <c r="AO10" s="116">
        <f>+SUM(AP10:AS10)</f>
        <v>36248</v>
      </c>
      <c r="AP10" s="116">
        <v>36248</v>
      </c>
      <c r="AQ10" s="116">
        <v>0</v>
      </c>
      <c r="AR10" s="116">
        <v>0</v>
      </c>
      <c r="AS10" s="116">
        <v>0</v>
      </c>
      <c r="AT10" s="116">
        <f>+SUM(AU10:AW10)</f>
        <v>31674</v>
      </c>
      <c r="AU10" s="116">
        <v>1458</v>
      </c>
      <c r="AV10" s="116">
        <v>30216</v>
      </c>
      <c r="AW10" s="116">
        <v>0</v>
      </c>
      <c r="AX10" s="116">
        <v>0</v>
      </c>
      <c r="AY10" s="116">
        <f>+SUM(AZ10:BC10)</f>
        <v>203016</v>
      </c>
      <c r="AZ10" s="116">
        <v>7854</v>
      </c>
      <c r="BA10" s="116">
        <v>183271</v>
      </c>
      <c r="BB10" s="116">
        <v>0</v>
      </c>
      <c r="BC10" s="116">
        <v>11891</v>
      </c>
      <c r="BD10" s="116">
        <v>0</v>
      </c>
      <c r="BE10" s="116">
        <v>0</v>
      </c>
      <c r="BF10" s="116">
        <v>2534</v>
      </c>
      <c r="BG10" s="116">
        <f>+SUM(BF10,AN10,AF10)</f>
        <v>273472</v>
      </c>
      <c r="BH10" s="116">
        <f>SUM(D10,AF10)</f>
        <v>14520</v>
      </c>
      <c r="BI10" s="116">
        <f>SUM(E10,AG10)</f>
        <v>14520</v>
      </c>
      <c r="BJ10" s="116">
        <f>SUM(F10,AH10)</f>
        <v>0</v>
      </c>
      <c r="BK10" s="116">
        <f>SUM(G10,AI10)</f>
        <v>14520</v>
      </c>
      <c r="BL10" s="116">
        <f>SUM(H10,AJ10)</f>
        <v>0</v>
      </c>
      <c r="BM10" s="116">
        <f>SUM(I10,AK10)</f>
        <v>0</v>
      </c>
      <c r="BN10" s="116">
        <f>SUM(J10,AL10)</f>
        <v>0</v>
      </c>
      <c r="BO10" s="116">
        <f>SUM(K10,AM10)</f>
        <v>0</v>
      </c>
      <c r="BP10" s="116">
        <f>SUM(L10,AN10)</f>
        <v>1371684</v>
      </c>
      <c r="BQ10" s="116">
        <f>SUM(M10,AO10)</f>
        <v>92869</v>
      </c>
      <c r="BR10" s="116">
        <f>SUM(N10,AP10)</f>
        <v>92869</v>
      </c>
      <c r="BS10" s="116">
        <f>SUM(O10,AQ10)</f>
        <v>0</v>
      </c>
      <c r="BT10" s="116">
        <f>SUM(P10,AR10)</f>
        <v>0</v>
      </c>
      <c r="BU10" s="116">
        <f>SUM(Q10,AS10)</f>
        <v>0</v>
      </c>
      <c r="BV10" s="116">
        <f>SUM(R10,AT10)</f>
        <v>298820</v>
      </c>
      <c r="BW10" s="116">
        <f>SUM(S10,AU10)</f>
        <v>1458</v>
      </c>
      <c r="BX10" s="116">
        <f>SUM(T10,AV10)</f>
        <v>281313</v>
      </c>
      <c r="BY10" s="116">
        <f>SUM(U10,AW10)</f>
        <v>16049</v>
      </c>
      <c r="BZ10" s="116">
        <f>SUM(V10,AX10)</f>
        <v>0</v>
      </c>
      <c r="CA10" s="116">
        <f>SUM(W10,AY10)</f>
        <v>979995</v>
      </c>
      <c r="CB10" s="116">
        <f>SUM(X10,AZ10)</f>
        <v>305563</v>
      </c>
      <c r="CC10" s="116">
        <f>SUM(Y10,BA10)</f>
        <v>495218</v>
      </c>
      <c r="CD10" s="116">
        <f>SUM(Z10,BB10)</f>
        <v>6930</v>
      </c>
      <c r="CE10" s="116">
        <f>SUM(AA10,BC10)</f>
        <v>172284</v>
      </c>
      <c r="CF10" s="116">
        <f>SUM(AB10,BD10)</f>
        <v>0</v>
      </c>
      <c r="CG10" s="116">
        <f>SUM(AC10,BE10)</f>
        <v>0</v>
      </c>
      <c r="CH10" s="116">
        <f>SUM(AD10,BF10)</f>
        <v>11363</v>
      </c>
      <c r="CI10" s="116">
        <f>SUM(AE10,BG10)</f>
        <v>1397567</v>
      </c>
    </row>
    <row r="11" spans="1:87" ht="13.5" customHeight="1" x14ac:dyDescent="0.15">
      <c r="A11" s="114" t="s">
        <v>49</v>
      </c>
      <c r="B11" s="115" t="s">
        <v>332</v>
      </c>
      <c r="C11" s="114" t="s">
        <v>333</v>
      </c>
      <c r="D11" s="116">
        <f>+SUM(E11,J11)</f>
        <v>0</v>
      </c>
      <c r="E11" s="116">
        <f>+SUM(F11:I11)</f>
        <v>0</v>
      </c>
      <c r="F11" s="116">
        <v>0</v>
      </c>
      <c r="G11" s="116">
        <v>0</v>
      </c>
      <c r="H11" s="116">
        <v>0</v>
      </c>
      <c r="I11" s="116">
        <v>0</v>
      </c>
      <c r="J11" s="116">
        <v>0</v>
      </c>
      <c r="K11" s="116">
        <v>0</v>
      </c>
      <c r="L11" s="116">
        <f>+SUM(M11,R11,V11,W11,AC11)</f>
        <v>988899</v>
      </c>
      <c r="M11" s="116">
        <f>+SUM(N11:Q11)</f>
        <v>129117</v>
      </c>
      <c r="N11" s="116">
        <v>129117</v>
      </c>
      <c r="O11" s="116">
        <v>0</v>
      </c>
      <c r="P11" s="116">
        <v>0</v>
      </c>
      <c r="Q11" s="116">
        <v>0</v>
      </c>
      <c r="R11" s="116">
        <f>+SUM(S11:U11)</f>
        <v>95549</v>
      </c>
      <c r="S11" s="116">
        <v>687</v>
      </c>
      <c r="T11" s="116">
        <v>93578</v>
      </c>
      <c r="U11" s="116">
        <v>1284</v>
      </c>
      <c r="V11" s="116">
        <v>0</v>
      </c>
      <c r="W11" s="116">
        <f>+SUM(X11:AA11)</f>
        <v>756203</v>
      </c>
      <c r="X11" s="116">
        <v>414994</v>
      </c>
      <c r="Y11" s="116">
        <v>320537</v>
      </c>
      <c r="Z11" s="116">
        <v>14509</v>
      </c>
      <c r="AA11" s="116">
        <v>6163</v>
      </c>
      <c r="AB11" s="116">
        <v>0</v>
      </c>
      <c r="AC11" s="116">
        <v>8030</v>
      </c>
      <c r="AD11" s="116">
        <v>381212</v>
      </c>
      <c r="AE11" s="116">
        <f>+SUM(D11,L11,AD11)</f>
        <v>1370111</v>
      </c>
      <c r="AF11" s="116">
        <f>+SUM(AG11,AL11)</f>
        <v>0</v>
      </c>
      <c r="AG11" s="116">
        <f>+SUM(AH11:AK11)</f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v>0</v>
      </c>
      <c r="AN11" s="116">
        <f>+SUM(AO11,AT11,AX11,AY11,BE11)</f>
        <v>317378</v>
      </c>
      <c r="AO11" s="116">
        <f>+SUM(AP11:AS11)</f>
        <v>37747</v>
      </c>
      <c r="AP11" s="116">
        <v>37747</v>
      </c>
      <c r="AQ11" s="116">
        <v>0</v>
      </c>
      <c r="AR11" s="116">
        <v>0</v>
      </c>
      <c r="AS11" s="116">
        <v>0</v>
      </c>
      <c r="AT11" s="116">
        <f>+SUM(AU11:AW11)</f>
        <v>30158</v>
      </c>
      <c r="AU11" s="116">
        <v>374</v>
      </c>
      <c r="AV11" s="116">
        <v>29784</v>
      </c>
      <c r="AW11" s="116">
        <v>0</v>
      </c>
      <c r="AX11" s="116">
        <v>0</v>
      </c>
      <c r="AY11" s="116">
        <f>+SUM(AZ11:BC11)</f>
        <v>249473</v>
      </c>
      <c r="AZ11" s="116">
        <v>190484</v>
      </c>
      <c r="BA11" s="116">
        <v>58989</v>
      </c>
      <c r="BB11" s="116">
        <v>0</v>
      </c>
      <c r="BC11" s="116">
        <v>0</v>
      </c>
      <c r="BD11" s="116">
        <v>0</v>
      </c>
      <c r="BE11" s="116">
        <v>0</v>
      </c>
      <c r="BF11" s="116">
        <v>7868</v>
      </c>
      <c r="BG11" s="116">
        <f>+SUM(BF11,AN11,AF11)</f>
        <v>325246</v>
      </c>
      <c r="BH11" s="116">
        <f>SUM(D11,AF11)</f>
        <v>0</v>
      </c>
      <c r="BI11" s="116">
        <f>SUM(E11,AG11)</f>
        <v>0</v>
      </c>
      <c r="BJ11" s="116">
        <f>SUM(F11,AH11)</f>
        <v>0</v>
      </c>
      <c r="BK11" s="116">
        <f>SUM(G11,AI11)</f>
        <v>0</v>
      </c>
      <c r="BL11" s="116">
        <f>SUM(H11,AJ11)</f>
        <v>0</v>
      </c>
      <c r="BM11" s="116">
        <f>SUM(I11,AK11)</f>
        <v>0</v>
      </c>
      <c r="BN11" s="116">
        <f>SUM(J11,AL11)</f>
        <v>0</v>
      </c>
      <c r="BO11" s="116">
        <f>SUM(K11,AM11)</f>
        <v>0</v>
      </c>
      <c r="BP11" s="116">
        <f>SUM(L11,AN11)</f>
        <v>1306277</v>
      </c>
      <c r="BQ11" s="116">
        <f>SUM(M11,AO11)</f>
        <v>166864</v>
      </c>
      <c r="BR11" s="116">
        <f>SUM(N11,AP11)</f>
        <v>166864</v>
      </c>
      <c r="BS11" s="116">
        <f>SUM(O11,AQ11)</f>
        <v>0</v>
      </c>
      <c r="BT11" s="116">
        <f>SUM(P11,AR11)</f>
        <v>0</v>
      </c>
      <c r="BU11" s="116">
        <f>SUM(Q11,AS11)</f>
        <v>0</v>
      </c>
      <c r="BV11" s="116">
        <f>SUM(R11,AT11)</f>
        <v>125707</v>
      </c>
      <c r="BW11" s="116">
        <f>SUM(S11,AU11)</f>
        <v>1061</v>
      </c>
      <c r="BX11" s="116">
        <f>SUM(T11,AV11)</f>
        <v>123362</v>
      </c>
      <c r="BY11" s="116">
        <f>SUM(U11,AW11)</f>
        <v>1284</v>
      </c>
      <c r="BZ11" s="116">
        <f>SUM(V11,AX11)</f>
        <v>0</v>
      </c>
      <c r="CA11" s="116">
        <f>SUM(W11,AY11)</f>
        <v>1005676</v>
      </c>
      <c r="CB11" s="116">
        <f>SUM(X11,AZ11)</f>
        <v>605478</v>
      </c>
      <c r="CC11" s="116">
        <f>SUM(Y11,BA11)</f>
        <v>379526</v>
      </c>
      <c r="CD11" s="116">
        <f>SUM(Z11,BB11)</f>
        <v>14509</v>
      </c>
      <c r="CE11" s="116">
        <f>SUM(AA11,BC11)</f>
        <v>6163</v>
      </c>
      <c r="CF11" s="116">
        <f>SUM(AB11,BD11)</f>
        <v>0</v>
      </c>
      <c r="CG11" s="116">
        <f>SUM(AC11,BE11)</f>
        <v>8030</v>
      </c>
      <c r="CH11" s="116">
        <f>SUM(AD11,BF11)</f>
        <v>389080</v>
      </c>
      <c r="CI11" s="116">
        <f>SUM(AE11,BG11)</f>
        <v>1695357</v>
      </c>
    </row>
    <row r="12" spans="1:87" ht="13.5" customHeight="1" x14ac:dyDescent="0.15">
      <c r="A12" s="114" t="s">
        <v>49</v>
      </c>
      <c r="B12" s="115" t="s">
        <v>334</v>
      </c>
      <c r="C12" s="114" t="s">
        <v>335</v>
      </c>
      <c r="D12" s="116">
        <f>+SUM(E12,J12)</f>
        <v>59244</v>
      </c>
      <c r="E12" s="116">
        <f>+SUM(F12:I12)</f>
        <v>59244</v>
      </c>
      <c r="F12" s="116">
        <v>0</v>
      </c>
      <c r="G12" s="116">
        <v>59244</v>
      </c>
      <c r="H12" s="116">
        <v>0</v>
      </c>
      <c r="I12" s="116">
        <v>0</v>
      </c>
      <c r="J12" s="116">
        <v>0</v>
      </c>
      <c r="K12" s="116">
        <v>0</v>
      </c>
      <c r="L12" s="116">
        <f>+SUM(M12,R12,V12,W12,AC12)</f>
        <v>1572116</v>
      </c>
      <c r="M12" s="116">
        <f>+SUM(N12:Q12)</f>
        <v>162738</v>
      </c>
      <c r="N12" s="116">
        <v>123371</v>
      </c>
      <c r="O12" s="116">
        <v>29691</v>
      </c>
      <c r="P12" s="116">
        <v>9676</v>
      </c>
      <c r="Q12" s="116">
        <v>0</v>
      </c>
      <c r="R12" s="116">
        <f>+SUM(S12:U12)</f>
        <v>883568</v>
      </c>
      <c r="S12" s="116">
        <v>13459</v>
      </c>
      <c r="T12" s="116">
        <v>842837</v>
      </c>
      <c r="U12" s="116">
        <v>27272</v>
      </c>
      <c r="V12" s="116">
        <v>10575</v>
      </c>
      <c r="W12" s="116">
        <f>+SUM(X12:AA12)</f>
        <v>515235</v>
      </c>
      <c r="X12" s="116">
        <v>220762</v>
      </c>
      <c r="Y12" s="116">
        <v>271808</v>
      </c>
      <c r="Z12" s="116">
        <v>22546</v>
      </c>
      <c r="AA12" s="116">
        <v>119</v>
      </c>
      <c r="AB12" s="116">
        <v>0</v>
      </c>
      <c r="AC12" s="116">
        <v>0</v>
      </c>
      <c r="AD12" s="116">
        <v>46873</v>
      </c>
      <c r="AE12" s="116">
        <f>+SUM(D12,L12,AD12)</f>
        <v>1678233</v>
      </c>
      <c r="AF12" s="116">
        <f>+SUM(AG12,AL12)</f>
        <v>0</v>
      </c>
      <c r="AG12" s="116">
        <f>+SUM(AH12:AK12)</f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0</v>
      </c>
      <c r="AM12" s="116">
        <v>0</v>
      </c>
      <c r="AN12" s="116">
        <f>+SUM(AO12,AT12,AX12,AY12,BE12)</f>
        <v>105864</v>
      </c>
      <c r="AO12" s="116">
        <f>+SUM(AP12:AS12)</f>
        <v>3207</v>
      </c>
      <c r="AP12" s="116">
        <v>3207</v>
      </c>
      <c r="AQ12" s="116">
        <v>0</v>
      </c>
      <c r="AR12" s="116">
        <v>0</v>
      </c>
      <c r="AS12" s="116">
        <v>0</v>
      </c>
      <c r="AT12" s="116">
        <f>+SUM(AU12:AW12)</f>
        <v>81207</v>
      </c>
      <c r="AU12" s="116">
        <v>3727</v>
      </c>
      <c r="AV12" s="116">
        <v>77480</v>
      </c>
      <c r="AW12" s="116">
        <v>0</v>
      </c>
      <c r="AX12" s="116">
        <v>0</v>
      </c>
      <c r="AY12" s="116">
        <f>+SUM(AZ12:BC12)</f>
        <v>21450</v>
      </c>
      <c r="AZ12" s="116">
        <v>0</v>
      </c>
      <c r="BA12" s="116">
        <v>21450</v>
      </c>
      <c r="BB12" s="116">
        <v>0</v>
      </c>
      <c r="BC12" s="116">
        <v>0</v>
      </c>
      <c r="BD12" s="116">
        <v>0</v>
      </c>
      <c r="BE12" s="116">
        <v>0</v>
      </c>
      <c r="BF12" s="116">
        <v>0</v>
      </c>
      <c r="BG12" s="116">
        <f>+SUM(BF12,AN12,AF12)</f>
        <v>105864</v>
      </c>
      <c r="BH12" s="116">
        <f>SUM(D12,AF12)</f>
        <v>59244</v>
      </c>
      <c r="BI12" s="116">
        <f>SUM(E12,AG12)</f>
        <v>59244</v>
      </c>
      <c r="BJ12" s="116">
        <f>SUM(F12,AH12)</f>
        <v>0</v>
      </c>
      <c r="BK12" s="116">
        <f>SUM(G12,AI12)</f>
        <v>59244</v>
      </c>
      <c r="BL12" s="116">
        <f>SUM(H12,AJ12)</f>
        <v>0</v>
      </c>
      <c r="BM12" s="116">
        <f>SUM(I12,AK12)</f>
        <v>0</v>
      </c>
      <c r="BN12" s="116">
        <f>SUM(J12,AL12)</f>
        <v>0</v>
      </c>
      <c r="BO12" s="116">
        <f>SUM(K12,AM12)</f>
        <v>0</v>
      </c>
      <c r="BP12" s="116">
        <f>SUM(L12,AN12)</f>
        <v>1677980</v>
      </c>
      <c r="BQ12" s="116">
        <f>SUM(M12,AO12)</f>
        <v>165945</v>
      </c>
      <c r="BR12" s="116">
        <f>SUM(N12,AP12)</f>
        <v>126578</v>
      </c>
      <c r="BS12" s="116">
        <f>SUM(O12,AQ12)</f>
        <v>29691</v>
      </c>
      <c r="BT12" s="116">
        <f>SUM(P12,AR12)</f>
        <v>9676</v>
      </c>
      <c r="BU12" s="116">
        <f>SUM(Q12,AS12)</f>
        <v>0</v>
      </c>
      <c r="BV12" s="116">
        <f>SUM(R12,AT12)</f>
        <v>964775</v>
      </c>
      <c r="BW12" s="116">
        <f>SUM(S12,AU12)</f>
        <v>17186</v>
      </c>
      <c r="BX12" s="116">
        <f>SUM(T12,AV12)</f>
        <v>920317</v>
      </c>
      <c r="BY12" s="116">
        <f>SUM(U12,AW12)</f>
        <v>27272</v>
      </c>
      <c r="BZ12" s="116">
        <f>SUM(V12,AX12)</f>
        <v>10575</v>
      </c>
      <c r="CA12" s="116">
        <f>SUM(W12,AY12)</f>
        <v>536685</v>
      </c>
      <c r="CB12" s="116">
        <f>SUM(X12,AZ12)</f>
        <v>220762</v>
      </c>
      <c r="CC12" s="116">
        <f>SUM(Y12,BA12)</f>
        <v>293258</v>
      </c>
      <c r="CD12" s="116">
        <f>SUM(Z12,BB12)</f>
        <v>22546</v>
      </c>
      <c r="CE12" s="116">
        <f>SUM(AA12,BC12)</f>
        <v>119</v>
      </c>
      <c r="CF12" s="116">
        <f>SUM(AB12,BD12)</f>
        <v>0</v>
      </c>
      <c r="CG12" s="116">
        <f>SUM(AC12,BE12)</f>
        <v>0</v>
      </c>
      <c r="CH12" s="116">
        <f>SUM(AD12,BF12)</f>
        <v>46873</v>
      </c>
      <c r="CI12" s="116">
        <f>SUM(AE12,BG12)</f>
        <v>1784097</v>
      </c>
    </row>
    <row r="13" spans="1:87" ht="13.5" customHeight="1" x14ac:dyDescent="0.15">
      <c r="A13" s="114" t="s">
        <v>49</v>
      </c>
      <c r="B13" s="115" t="s">
        <v>336</v>
      </c>
      <c r="C13" s="114" t="s">
        <v>337</v>
      </c>
      <c r="D13" s="116">
        <f>+SUM(E13,J13)</f>
        <v>23312</v>
      </c>
      <c r="E13" s="116">
        <f>+SUM(F13:I13)</f>
        <v>23312</v>
      </c>
      <c r="F13" s="116">
        <v>0</v>
      </c>
      <c r="G13" s="116">
        <v>20573</v>
      </c>
      <c r="H13" s="116">
        <v>2739</v>
      </c>
      <c r="I13" s="116">
        <v>0</v>
      </c>
      <c r="J13" s="116">
        <v>0</v>
      </c>
      <c r="K13" s="116">
        <v>0</v>
      </c>
      <c r="L13" s="116">
        <f>+SUM(M13,R13,V13,W13,AC13)</f>
        <v>510061</v>
      </c>
      <c r="M13" s="116">
        <f>+SUM(N13:Q13)</f>
        <v>86651</v>
      </c>
      <c r="N13" s="116">
        <v>56389</v>
      </c>
      <c r="O13" s="116">
        <v>7772</v>
      </c>
      <c r="P13" s="116">
        <v>22490</v>
      </c>
      <c r="Q13" s="116">
        <v>0</v>
      </c>
      <c r="R13" s="116">
        <f>+SUM(S13:U13)</f>
        <v>330725</v>
      </c>
      <c r="S13" s="116">
        <v>205262</v>
      </c>
      <c r="T13" s="116">
        <v>105731</v>
      </c>
      <c r="U13" s="116">
        <v>19732</v>
      </c>
      <c r="V13" s="116">
        <v>4510</v>
      </c>
      <c r="W13" s="116">
        <f>+SUM(X13:AA13)</f>
        <v>88175</v>
      </c>
      <c r="X13" s="116">
        <v>0</v>
      </c>
      <c r="Y13" s="116">
        <v>62991</v>
      </c>
      <c r="Z13" s="116">
        <v>0</v>
      </c>
      <c r="AA13" s="116">
        <v>25184</v>
      </c>
      <c r="AB13" s="116">
        <v>0</v>
      </c>
      <c r="AC13" s="116">
        <v>0</v>
      </c>
      <c r="AD13" s="116">
        <v>0</v>
      </c>
      <c r="AE13" s="116">
        <f>+SUM(D13,L13,AD13)</f>
        <v>533373</v>
      </c>
      <c r="AF13" s="116">
        <f>+SUM(AG13,AL13)</f>
        <v>11385</v>
      </c>
      <c r="AG13" s="116">
        <f>+SUM(AH13:AK13)</f>
        <v>11385</v>
      </c>
      <c r="AH13" s="116">
        <v>0</v>
      </c>
      <c r="AI13" s="116">
        <v>11385</v>
      </c>
      <c r="AJ13" s="116">
        <v>0</v>
      </c>
      <c r="AK13" s="116">
        <v>0</v>
      </c>
      <c r="AL13" s="116">
        <v>0</v>
      </c>
      <c r="AM13" s="116">
        <v>0</v>
      </c>
      <c r="AN13" s="116">
        <f>+SUM(AO13,AT13,AX13,AY13,BE13)</f>
        <v>73392</v>
      </c>
      <c r="AO13" s="116">
        <f>+SUM(AP13:AS13)</f>
        <v>20752</v>
      </c>
      <c r="AP13" s="116">
        <v>6666</v>
      </c>
      <c r="AQ13" s="116">
        <v>0</v>
      </c>
      <c r="AR13" s="116">
        <v>14086</v>
      </c>
      <c r="AS13" s="116">
        <v>0</v>
      </c>
      <c r="AT13" s="116">
        <f>+SUM(AU13:AW13)</f>
        <v>0</v>
      </c>
      <c r="AU13" s="116">
        <v>0</v>
      </c>
      <c r="AV13" s="116">
        <v>0</v>
      </c>
      <c r="AW13" s="116">
        <v>0</v>
      </c>
      <c r="AX13" s="116">
        <v>0</v>
      </c>
      <c r="AY13" s="116">
        <f>+SUM(AZ13:BC13)</f>
        <v>52640</v>
      </c>
      <c r="AZ13" s="116">
        <v>0</v>
      </c>
      <c r="BA13" s="116">
        <v>52640</v>
      </c>
      <c r="BB13" s="116">
        <v>0</v>
      </c>
      <c r="BC13" s="116">
        <v>0</v>
      </c>
      <c r="BD13" s="116">
        <v>0</v>
      </c>
      <c r="BE13" s="116">
        <v>0</v>
      </c>
      <c r="BF13" s="116">
        <v>559</v>
      </c>
      <c r="BG13" s="116">
        <f>+SUM(BF13,AN13,AF13)</f>
        <v>85336</v>
      </c>
      <c r="BH13" s="116">
        <f>SUM(D13,AF13)</f>
        <v>34697</v>
      </c>
      <c r="BI13" s="116">
        <f>SUM(E13,AG13)</f>
        <v>34697</v>
      </c>
      <c r="BJ13" s="116">
        <f>SUM(F13,AH13)</f>
        <v>0</v>
      </c>
      <c r="BK13" s="116">
        <f>SUM(G13,AI13)</f>
        <v>31958</v>
      </c>
      <c r="BL13" s="116">
        <f>SUM(H13,AJ13)</f>
        <v>2739</v>
      </c>
      <c r="BM13" s="116">
        <f>SUM(I13,AK13)</f>
        <v>0</v>
      </c>
      <c r="BN13" s="116">
        <f>SUM(J13,AL13)</f>
        <v>0</v>
      </c>
      <c r="BO13" s="116">
        <f>SUM(K13,AM13)</f>
        <v>0</v>
      </c>
      <c r="BP13" s="116">
        <f>SUM(L13,AN13)</f>
        <v>583453</v>
      </c>
      <c r="BQ13" s="116">
        <f>SUM(M13,AO13)</f>
        <v>107403</v>
      </c>
      <c r="BR13" s="116">
        <f>SUM(N13,AP13)</f>
        <v>63055</v>
      </c>
      <c r="BS13" s="116">
        <f>SUM(O13,AQ13)</f>
        <v>7772</v>
      </c>
      <c r="BT13" s="116">
        <f>SUM(P13,AR13)</f>
        <v>36576</v>
      </c>
      <c r="BU13" s="116">
        <f>SUM(Q13,AS13)</f>
        <v>0</v>
      </c>
      <c r="BV13" s="116">
        <f>SUM(R13,AT13)</f>
        <v>330725</v>
      </c>
      <c r="BW13" s="116">
        <f>SUM(S13,AU13)</f>
        <v>205262</v>
      </c>
      <c r="BX13" s="116">
        <f>SUM(T13,AV13)</f>
        <v>105731</v>
      </c>
      <c r="BY13" s="116">
        <f>SUM(U13,AW13)</f>
        <v>19732</v>
      </c>
      <c r="BZ13" s="116">
        <f>SUM(V13,AX13)</f>
        <v>4510</v>
      </c>
      <c r="CA13" s="116">
        <f>SUM(W13,AY13)</f>
        <v>140815</v>
      </c>
      <c r="CB13" s="116">
        <f>SUM(X13,AZ13)</f>
        <v>0</v>
      </c>
      <c r="CC13" s="116">
        <f>SUM(Y13,BA13)</f>
        <v>115631</v>
      </c>
      <c r="CD13" s="116">
        <f>SUM(Z13,BB13)</f>
        <v>0</v>
      </c>
      <c r="CE13" s="116">
        <f>SUM(AA13,BC13)</f>
        <v>25184</v>
      </c>
      <c r="CF13" s="116">
        <f>SUM(AB13,BD13)</f>
        <v>0</v>
      </c>
      <c r="CG13" s="116">
        <f>SUM(AC13,BE13)</f>
        <v>0</v>
      </c>
      <c r="CH13" s="116">
        <f>SUM(AD13,BF13)</f>
        <v>559</v>
      </c>
      <c r="CI13" s="116">
        <f>SUM(AE13,BG13)</f>
        <v>618709</v>
      </c>
    </row>
    <row r="14" spans="1:87" ht="13.5" customHeight="1" x14ac:dyDescent="0.15">
      <c r="A14" s="114" t="s">
        <v>49</v>
      </c>
      <c r="B14" s="115" t="s">
        <v>338</v>
      </c>
      <c r="C14" s="114" t="s">
        <v>339</v>
      </c>
      <c r="D14" s="116">
        <f>+SUM(E14,J14)</f>
        <v>627681</v>
      </c>
      <c r="E14" s="116">
        <f>+SUM(F14:I14)</f>
        <v>627275</v>
      </c>
      <c r="F14" s="116">
        <v>604890</v>
      </c>
      <c r="G14" s="116">
        <v>0</v>
      </c>
      <c r="H14" s="116">
        <v>4341</v>
      </c>
      <c r="I14" s="116">
        <v>18044</v>
      </c>
      <c r="J14" s="116">
        <v>406</v>
      </c>
      <c r="K14" s="116">
        <v>0</v>
      </c>
      <c r="L14" s="116">
        <f>+SUM(M14,R14,V14,W14,AC14)</f>
        <v>272438</v>
      </c>
      <c r="M14" s="116">
        <f>+SUM(N14:Q14)</f>
        <v>43197</v>
      </c>
      <c r="N14" s="116">
        <v>43197</v>
      </c>
      <c r="O14" s="116">
        <v>0</v>
      </c>
      <c r="P14" s="116">
        <v>0</v>
      </c>
      <c r="Q14" s="116">
        <v>0</v>
      </c>
      <c r="R14" s="116">
        <f>+SUM(S14:U14)</f>
        <v>13267</v>
      </c>
      <c r="S14" s="116">
        <v>10584</v>
      </c>
      <c r="T14" s="116">
        <v>0</v>
      </c>
      <c r="U14" s="116">
        <v>2683</v>
      </c>
      <c r="V14" s="116">
        <v>0</v>
      </c>
      <c r="W14" s="116">
        <f>+SUM(X14:AA14)</f>
        <v>215974</v>
      </c>
      <c r="X14" s="116">
        <v>107180</v>
      </c>
      <c r="Y14" s="116">
        <v>15282</v>
      </c>
      <c r="Z14" s="116">
        <v>13309</v>
      </c>
      <c r="AA14" s="116">
        <v>80203</v>
      </c>
      <c r="AB14" s="116">
        <v>0</v>
      </c>
      <c r="AC14" s="116">
        <v>0</v>
      </c>
      <c r="AD14" s="116">
        <v>19155</v>
      </c>
      <c r="AE14" s="116">
        <f>+SUM(D14,L14,AD14)</f>
        <v>919274</v>
      </c>
      <c r="AF14" s="116">
        <f>+SUM(AG14,AL14)</f>
        <v>0</v>
      </c>
      <c r="AG14" s="116">
        <f>+SUM(AH14:AK14)</f>
        <v>0</v>
      </c>
      <c r="AH14" s="116">
        <v>0</v>
      </c>
      <c r="AI14" s="116">
        <v>0</v>
      </c>
      <c r="AJ14" s="116">
        <v>0</v>
      </c>
      <c r="AK14" s="116">
        <v>0</v>
      </c>
      <c r="AL14" s="116">
        <v>0</v>
      </c>
      <c r="AM14" s="116">
        <v>0</v>
      </c>
      <c r="AN14" s="116">
        <f>+SUM(AO14,AT14,AX14,AY14,BE14)</f>
        <v>67151</v>
      </c>
      <c r="AO14" s="116">
        <f>+SUM(AP14:AS14)</f>
        <v>24808</v>
      </c>
      <c r="AP14" s="116">
        <v>24808</v>
      </c>
      <c r="AQ14" s="116">
        <v>0</v>
      </c>
      <c r="AR14" s="116">
        <v>0</v>
      </c>
      <c r="AS14" s="116">
        <v>0</v>
      </c>
      <c r="AT14" s="116">
        <f>+SUM(AU14:AW14)</f>
        <v>35469</v>
      </c>
      <c r="AU14" s="116">
        <v>0</v>
      </c>
      <c r="AV14" s="116">
        <v>35469</v>
      </c>
      <c r="AW14" s="116">
        <v>0</v>
      </c>
      <c r="AX14" s="116">
        <v>0</v>
      </c>
      <c r="AY14" s="116">
        <f>+SUM(AZ14:BC14)</f>
        <v>6874</v>
      </c>
      <c r="AZ14" s="116">
        <v>3607</v>
      </c>
      <c r="BA14" s="116">
        <v>3267</v>
      </c>
      <c r="BB14" s="116">
        <v>0</v>
      </c>
      <c r="BC14" s="116">
        <v>0</v>
      </c>
      <c r="BD14" s="116">
        <v>0</v>
      </c>
      <c r="BE14" s="116">
        <v>0</v>
      </c>
      <c r="BF14" s="116">
        <v>13815</v>
      </c>
      <c r="BG14" s="116">
        <f>+SUM(BF14,AN14,AF14)</f>
        <v>80966</v>
      </c>
      <c r="BH14" s="116">
        <f>SUM(D14,AF14)</f>
        <v>627681</v>
      </c>
      <c r="BI14" s="116">
        <f>SUM(E14,AG14)</f>
        <v>627275</v>
      </c>
      <c r="BJ14" s="116">
        <f>SUM(F14,AH14)</f>
        <v>604890</v>
      </c>
      <c r="BK14" s="116">
        <f>SUM(G14,AI14)</f>
        <v>0</v>
      </c>
      <c r="BL14" s="116">
        <f>SUM(H14,AJ14)</f>
        <v>4341</v>
      </c>
      <c r="BM14" s="116">
        <f>SUM(I14,AK14)</f>
        <v>18044</v>
      </c>
      <c r="BN14" s="116">
        <f>SUM(J14,AL14)</f>
        <v>406</v>
      </c>
      <c r="BO14" s="116">
        <f>SUM(K14,AM14)</f>
        <v>0</v>
      </c>
      <c r="BP14" s="116">
        <f>SUM(L14,AN14)</f>
        <v>339589</v>
      </c>
      <c r="BQ14" s="116">
        <f>SUM(M14,AO14)</f>
        <v>68005</v>
      </c>
      <c r="BR14" s="116">
        <f>SUM(N14,AP14)</f>
        <v>68005</v>
      </c>
      <c r="BS14" s="116">
        <f>SUM(O14,AQ14)</f>
        <v>0</v>
      </c>
      <c r="BT14" s="116">
        <f>SUM(P14,AR14)</f>
        <v>0</v>
      </c>
      <c r="BU14" s="116">
        <f>SUM(Q14,AS14)</f>
        <v>0</v>
      </c>
      <c r="BV14" s="116">
        <f>SUM(R14,AT14)</f>
        <v>48736</v>
      </c>
      <c r="BW14" s="116">
        <f>SUM(S14,AU14)</f>
        <v>10584</v>
      </c>
      <c r="BX14" s="116">
        <f>SUM(T14,AV14)</f>
        <v>35469</v>
      </c>
      <c r="BY14" s="116">
        <f>SUM(U14,AW14)</f>
        <v>2683</v>
      </c>
      <c r="BZ14" s="116">
        <f>SUM(V14,AX14)</f>
        <v>0</v>
      </c>
      <c r="CA14" s="116">
        <f>SUM(W14,AY14)</f>
        <v>222848</v>
      </c>
      <c r="CB14" s="116">
        <f>SUM(X14,AZ14)</f>
        <v>110787</v>
      </c>
      <c r="CC14" s="116">
        <f>SUM(Y14,BA14)</f>
        <v>18549</v>
      </c>
      <c r="CD14" s="116">
        <f>SUM(Z14,BB14)</f>
        <v>13309</v>
      </c>
      <c r="CE14" s="116">
        <f>SUM(AA14,BC14)</f>
        <v>80203</v>
      </c>
      <c r="CF14" s="116">
        <f>SUM(AB14,BD14)</f>
        <v>0</v>
      </c>
      <c r="CG14" s="116">
        <f>SUM(AC14,BE14)</f>
        <v>0</v>
      </c>
      <c r="CH14" s="116">
        <f>SUM(AD14,BF14)</f>
        <v>32970</v>
      </c>
      <c r="CI14" s="116">
        <f>SUM(AE14,BG14)</f>
        <v>1000240</v>
      </c>
    </row>
    <row r="15" spans="1:87" ht="13.5" customHeight="1" x14ac:dyDescent="0.15">
      <c r="A15" s="114" t="s">
        <v>49</v>
      </c>
      <c r="B15" s="115" t="s">
        <v>340</v>
      </c>
      <c r="C15" s="114" t="s">
        <v>341</v>
      </c>
      <c r="D15" s="116">
        <f>+SUM(E15,J15)</f>
        <v>0</v>
      </c>
      <c r="E15" s="116">
        <f>+SUM(F15:I15)</f>
        <v>0</v>
      </c>
      <c r="F15" s="116">
        <v>0</v>
      </c>
      <c r="G15" s="116">
        <v>0</v>
      </c>
      <c r="H15" s="116">
        <v>0</v>
      </c>
      <c r="I15" s="116">
        <v>0</v>
      </c>
      <c r="J15" s="116">
        <v>0</v>
      </c>
      <c r="K15" s="116">
        <v>0</v>
      </c>
      <c r="L15" s="116">
        <f>+SUM(M15,R15,V15,W15,AC15)</f>
        <v>253076</v>
      </c>
      <c r="M15" s="116">
        <f>+SUM(N15:Q15)</f>
        <v>0</v>
      </c>
      <c r="N15" s="116">
        <v>0</v>
      </c>
      <c r="O15" s="116">
        <v>0</v>
      </c>
      <c r="P15" s="116">
        <v>0</v>
      </c>
      <c r="Q15" s="116">
        <v>0</v>
      </c>
      <c r="R15" s="116">
        <f>+SUM(S15:U15)</f>
        <v>35659</v>
      </c>
      <c r="S15" s="116">
        <v>0</v>
      </c>
      <c r="T15" s="116">
        <v>35659</v>
      </c>
      <c r="U15" s="116">
        <v>0</v>
      </c>
      <c r="V15" s="116">
        <v>8800</v>
      </c>
      <c r="W15" s="116">
        <f>+SUM(X15:AA15)</f>
        <v>208617</v>
      </c>
      <c r="X15" s="116">
        <v>131337</v>
      </c>
      <c r="Y15" s="116">
        <v>74856</v>
      </c>
      <c r="Z15" s="116">
        <v>0</v>
      </c>
      <c r="AA15" s="116">
        <v>2424</v>
      </c>
      <c r="AB15" s="116">
        <v>0</v>
      </c>
      <c r="AC15" s="116">
        <v>0</v>
      </c>
      <c r="AD15" s="116">
        <v>122642</v>
      </c>
      <c r="AE15" s="116">
        <f>+SUM(D15,L15,AD15)</f>
        <v>375718</v>
      </c>
      <c r="AF15" s="116">
        <f>+SUM(AG15,AL15)</f>
        <v>0</v>
      </c>
      <c r="AG15" s="116">
        <f>+SUM(AH15:AK15)</f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v>0</v>
      </c>
      <c r="AN15" s="116">
        <f>+SUM(AO15,AT15,AX15,AY15,BE15)</f>
        <v>59263</v>
      </c>
      <c r="AO15" s="116">
        <f>+SUM(AP15:AS15)</f>
        <v>0</v>
      </c>
      <c r="AP15" s="116">
        <v>0</v>
      </c>
      <c r="AQ15" s="116">
        <v>0</v>
      </c>
      <c r="AR15" s="116">
        <v>0</v>
      </c>
      <c r="AS15" s="116">
        <v>0</v>
      </c>
      <c r="AT15" s="116">
        <f>+SUM(AU15:AW15)</f>
        <v>35400</v>
      </c>
      <c r="AU15" s="116">
        <v>0</v>
      </c>
      <c r="AV15" s="116">
        <v>35400</v>
      </c>
      <c r="AW15" s="116">
        <v>0</v>
      </c>
      <c r="AX15" s="116">
        <v>0</v>
      </c>
      <c r="AY15" s="116">
        <f>+SUM(AZ15:BC15)</f>
        <v>23863</v>
      </c>
      <c r="AZ15" s="116">
        <v>0</v>
      </c>
      <c r="BA15" s="116">
        <v>23863</v>
      </c>
      <c r="BB15" s="116">
        <v>0</v>
      </c>
      <c r="BC15" s="116">
        <v>0</v>
      </c>
      <c r="BD15" s="116">
        <v>0</v>
      </c>
      <c r="BE15" s="116">
        <v>0</v>
      </c>
      <c r="BF15" s="116">
        <v>0</v>
      </c>
      <c r="BG15" s="116">
        <f>+SUM(BF15,AN15,AF15)</f>
        <v>59263</v>
      </c>
      <c r="BH15" s="116">
        <f>SUM(D15,AF15)</f>
        <v>0</v>
      </c>
      <c r="BI15" s="116">
        <f>SUM(E15,AG15)</f>
        <v>0</v>
      </c>
      <c r="BJ15" s="116">
        <f>SUM(F15,AH15)</f>
        <v>0</v>
      </c>
      <c r="BK15" s="116">
        <f>SUM(G15,AI15)</f>
        <v>0</v>
      </c>
      <c r="BL15" s="116">
        <f>SUM(H15,AJ15)</f>
        <v>0</v>
      </c>
      <c r="BM15" s="116">
        <f>SUM(I15,AK15)</f>
        <v>0</v>
      </c>
      <c r="BN15" s="116">
        <f>SUM(J15,AL15)</f>
        <v>0</v>
      </c>
      <c r="BO15" s="116">
        <f>SUM(K15,AM15)</f>
        <v>0</v>
      </c>
      <c r="BP15" s="116">
        <f>SUM(L15,AN15)</f>
        <v>312339</v>
      </c>
      <c r="BQ15" s="116">
        <f>SUM(M15,AO15)</f>
        <v>0</v>
      </c>
      <c r="BR15" s="116">
        <f>SUM(N15,AP15)</f>
        <v>0</v>
      </c>
      <c r="BS15" s="116">
        <f>SUM(O15,AQ15)</f>
        <v>0</v>
      </c>
      <c r="BT15" s="116">
        <f>SUM(P15,AR15)</f>
        <v>0</v>
      </c>
      <c r="BU15" s="116">
        <f>SUM(Q15,AS15)</f>
        <v>0</v>
      </c>
      <c r="BV15" s="116">
        <f>SUM(R15,AT15)</f>
        <v>71059</v>
      </c>
      <c r="BW15" s="116">
        <f>SUM(S15,AU15)</f>
        <v>0</v>
      </c>
      <c r="BX15" s="116">
        <f>SUM(T15,AV15)</f>
        <v>71059</v>
      </c>
      <c r="BY15" s="116">
        <f>SUM(U15,AW15)</f>
        <v>0</v>
      </c>
      <c r="BZ15" s="116">
        <f>SUM(V15,AX15)</f>
        <v>8800</v>
      </c>
      <c r="CA15" s="116">
        <f>SUM(W15,AY15)</f>
        <v>232480</v>
      </c>
      <c r="CB15" s="116">
        <f>SUM(X15,AZ15)</f>
        <v>131337</v>
      </c>
      <c r="CC15" s="116">
        <f>SUM(Y15,BA15)</f>
        <v>98719</v>
      </c>
      <c r="CD15" s="116">
        <f>SUM(Z15,BB15)</f>
        <v>0</v>
      </c>
      <c r="CE15" s="116">
        <f>SUM(AA15,BC15)</f>
        <v>2424</v>
      </c>
      <c r="CF15" s="116">
        <f>SUM(AB15,BD15)</f>
        <v>0</v>
      </c>
      <c r="CG15" s="116">
        <f>SUM(AC15,BE15)</f>
        <v>0</v>
      </c>
      <c r="CH15" s="116">
        <f>SUM(AD15,BF15)</f>
        <v>122642</v>
      </c>
      <c r="CI15" s="116">
        <f>SUM(AE15,BG15)</f>
        <v>434981</v>
      </c>
    </row>
    <row r="16" spans="1:87" ht="13.5" customHeight="1" x14ac:dyDescent="0.15">
      <c r="A16" s="114" t="s">
        <v>49</v>
      </c>
      <c r="B16" s="115" t="s">
        <v>342</v>
      </c>
      <c r="C16" s="114" t="s">
        <v>343</v>
      </c>
      <c r="D16" s="116">
        <f>+SUM(E16,J16)</f>
        <v>0</v>
      </c>
      <c r="E16" s="116">
        <f>+SUM(F16:I16)</f>
        <v>0</v>
      </c>
      <c r="F16" s="116">
        <v>0</v>
      </c>
      <c r="G16" s="116">
        <v>0</v>
      </c>
      <c r="H16" s="116">
        <v>0</v>
      </c>
      <c r="I16" s="116">
        <v>0</v>
      </c>
      <c r="J16" s="116">
        <v>0</v>
      </c>
      <c r="K16" s="116">
        <v>361980</v>
      </c>
      <c r="L16" s="116">
        <f>+SUM(M16,R16,V16,W16,AC16)</f>
        <v>268688</v>
      </c>
      <c r="M16" s="116">
        <f>+SUM(N16:Q16)</f>
        <v>22669</v>
      </c>
      <c r="N16" s="116">
        <v>22669</v>
      </c>
      <c r="O16" s="116">
        <v>0</v>
      </c>
      <c r="P16" s="116">
        <v>0</v>
      </c>
      <c r="Q16" s="116">
        <v>0</v>
      </c>
      <c r="R16" s="116">
        <f>+SUM(S16:U16)</f>
        <v>66977</v>
      </c>
      <c r="S16" s="116">
        <v>0</v>
      </c>
      <c r="T16" s="116">
        <v>66479</v>
      </c>
      <c r="U16" s="116">
        <v>498</v>
      </c>
      <c r="V16" s="116">
        <v>0</v>
      </c>
      <c r="W16" s="116">
        <f>+SUM(X16:AA16)</f>
        <v>179042</v>
      </c>
      <c r="X16" s="116">
        <v>56867</v>
      </c>
      <c r="Y16" s="116">
        <v>74739</v>
      </c>
      <c r="Z16" s="116">
        <v>17265</v>
      </c>
      <c r="AA16" s="116">
        <v>30171</v>
      </c>
      <c r="AB16" s="116">
        <v>6841</v>
      </c>
      <c r="AC16" s="116">
        <v>0</v>
      </c>
      <c r="AD16" s="116">
        <v>4432</v>
      </c>
      <c r="AE16" s="116">
        <f>+SUM(D16,L16,AD16)</f>
        <v>273120</v>
      </c>
      <c r="AF16" s="116">
        <f>+SUM(AG16,AL16)</f>
        <v>0</v>
      </c>
      <c r="AG16" s="116">
        <f>+SUM(AH16:AK16)</f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0</v>
      </c>
      <c r="AM16" s="116">
        <v>0</v>
      </c>
      <c r="AN16" s="116">
        <f>+SUM(AO16,AT16,AX16,AY16,BE16)</f>
        <v>64249</v>
      </c>
      <c r="AO16" s="116">
        <f>+SUM(AP16:AS16)</f>
        <v>4462</v>
      </c>
      <c r="AP16" s="116">
        <v>4462</v>
      </c>
      <c r="AQ16" s="116">
        <v>0</v>
      </c>
      <c r="AR16" s="116">
        <v>0</v>
      </c>
      <c r="AS16" s="116">
        <v>0</v>
      </c>
      <c r="AT16" s="116">
        <f>+SUM(AU16:AW16)</f>
        <v>4203</v>
      </c>
      <c r="AU16" s="116">
        <v>0</v>
      </c>
      <c r="AV16" s="116">
        <v>4203</v>
      </c>
      <c r="AW16" s="116">
        <v>0</v>
      </c>
      <c r="AX16" s="116">
        <v>0</v>
      </c>
      <c r="AY16" s="116">
        <f>+SUM(AZ16:BC16)</f>
        <v>55584</v>
      </c>
      <c r="AZ16" s="116">
        <v>0</v>
      </c>
      <c r="BA16" s="116">
        <v>55584</v>
      </c>
      <c r="BB16" s="116">
        <v>0</v>
      </c>
      <c r="BC16" s="116">
        <v>0</v>
      </c>
      <c r="BD16" s="116">
        <v>0</v>
      </c>
      <c r="BE16" s="116">
        <v>0</v>
      </c>
      <c r="BF16" s="116">
        <v>806</v>
      </c>
      <c r="BG16" s="116">
        <f>+SUM(BF16,AN16,AF16)</f>
        <v>65055</v>
      </c>
      <c r="BH16" s="116">
        <f>SUM(D16,AF16)</f>
        <v>0</v>
      </c>
      <c r="BI16" s="116">
        <f>SUM(E16,AG16)</f>
        <v>0</v>
      </c>
      <c r="BJ16" s="116">
        <f>SUM(F16,AH16)</f>
        <v>0</v>
      </c>
      <c r="BK16" s="116">
        <f>SUM(G16,AI16)</f>
        <v>0</v>
      </c>
      <c r="BL16" s="116">
        <f>SUM(H16,AJ16)</f>
        <v>0</v>
      </c>
      <c r="BM16" s="116">
        <f>SUM(I16,AK16)</f>
        <v>0</v>
      </c>
      <c r="BN16" s="116">
        <f>SUM(J16,AL16)</f>
        <v>0</v>
      </c>
      <c r="BO16" s="116">
        <f>SUM(K16,AM16)</f>
        <v>361980</v>
      </c>
      <c r="BP16" s="116">
        <f>SUM(L16,AN16)</f>
        <v>332937</v>
      </c>
      <c r="BQ16" s="116">
        <f>SUM(M16,AO16)</f>
        <v>27131</v>
      </c>
      <c r="BR16" s="116">
        <f>SUM(N16,AP16)</f>
        <v>27131</v>
      </c>
      <c r="BS16" s="116">
        <f>SUM(O16,AQ16)</f>
        <v>0</v>
      </c>
      <c r="BT16" s="116">
        <f>SUM(P16,AR16)</f>
        <v>0</v>
      </c>
      <c r="BU16" s="116">
        <f>SUM(Q16,AS16)</f>
        <v>0</v>
      </c>
      <c r="BV16" s="116">
        <f>SUM(R16,AT16)</f>
        <v>71180</v>
      </c>
      <c r="BW16" s="116">
        <f>SUM(S16,AU16)</f>
        <v>0</v>
      </c>
      <c r="BX16" s="116">
        <f>SUM(T16,AV16)</f>
        <v>70682</v>
      </c>
      <c r="BY16" s="116">
        <f>SUM(U16,AW16)</f>
        <v>498</v>
      </c>
      <c r="BZ16" s="116">
        <f>SUM(V16,AX16)</f>
        <v>0</v>
      </c>
      <c r="CA16" s="116">
        <f>SUM(W16,AY16)</f>
        <v>234626</v>
      </c>
      <c r="CB16" s="116">
        <f>SUM(X16,AZ16)</f>
        <v>56867</v>
      </c>
      <c r="CC16" s="116">
        <f>SUM(Y16,BA16)</f>
        <v>130323</v>
      </c>
      <c r="CD16" s="116">
        <f>SUM(Z16,BB16)</f>
        <v>17265</v>
      </c>
      <c r="CE16" s="116">
        <f>SUM(AA16,BC16)</f>
        <v>30171</v>
      </c>
      <c r="CF16" s="116">
        <f>SUM(AB16,BD16)</f>
        <v>6841</v>
      </c>
      <c r="CG16" s="116">
        <f>SUM(AC16,BE16)</f>
        <v>0</v>
      </c>
      <c r="CH16" s="116">
        <f>SUM(AD16,BF16)</f>
        <v>5238</v>
      </c>
      <c r="CI16" s="116">
        <f>SUM(AE16,BG16)</f>
        <v>338175</v>
      </c>
    </row>
    <row r="17" spans="1:87" ht="13.5" customHeight="1" x14ac:dyDescent="0.15">
      <c r="A17" s="114" t="s">
        <v>49</v>
      </c>
      <c r="B17" s="115" t="s">
        <v>346</v>
      </c>
      <c r="C17" s="114" t="s">
        <v>347</v>
      </c>
      <c r="D17" s="116">
        <f>+SUM(E17,J17)</f>
        <v>0</v>
      </c>
      <c r="E17" s="116">
        <f>+SUM(F17:I17)</f>
        <v>0</v>
      </c>
      <c r="F17" s="116">
        <v>0</v>
      </c>
      <c r="G17" s="116">
        <v>0</v>
      </c>
      <c r="H17" s="116">
        <v>0</v>
      </c>
      <c r="I17" s="116">
        <v>0</v>
      </c>
      <c r="J17" s="116">
        <v>0</v>
      </c>
      <c r="K17" s="116">
        <v>0</v>
      </c>
      <c r="L17" s="116">
        <f>+SUM(M17,R17,V17,W17,AC17)</f>
        <v>164075</v>
      </c>
      <c r="M17" s="116">
        <f>+SUM(N17:Q17)</f>
        <v>0</v>
      </c>
      <c r="N17" s="116">
        <v>0</v>
      </c>
      <c r="O17" s="116">
        <v>0</v>
      </c>
      <c r="P17" s="116">
        <v>0</v>
      </c>
      <c r="Q17" s="116">
        <v>0</v>
      </c>
      <c r="R17" s="116">
        <f>+SUM(S17:U17)</f>
        <v>0</v>
      </c>
      <c r="S17" s="116">
        <v>0</v>
      </c>
      <c r="T17" s="116">
        <v>0</v>
      </c>
      <c r="U17" s="116">
        <v>0</v>
      </c>
      <c r="V17" s="116">
        <v>0</v>
      </c>
      <c r="W17" s="116">
        <f>+SUM(X17:AA17)</f>
        <v>164075</v>
      </c>
      <c r="X17" s="116">
        <v>151885</v>
      </c>
      <c r="Y17" s="116">
        <v>11794</v>
      </c>
      <c r="Z17" s="116">
        <v>396</v>
      </c>
      <c r="AA17" s="116">
        <v>0</v>
      </c>
      <c r="AB17" s="116">
        <v>126838</v>
      </c>
      <c r="AC17" s="116">
        <v>0</v>
      </c>
      <c r="AD17" s="116">
        <v>0</v>
      </c>
      <c r="AE17" s="116">
        <f>+SUM(D17,L17,AD17)</f>
        <v>164075</v>
      </c>
      <c r="AF17" s="116">
        <f>+SUM(AG17,AL17)</f>
        <v>0</v>
      </c>
      <c r="AG17" s="116">
        <f>+SUM(AH17:AK17)</f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v>0</v>
      </c>
      <c r="AN17" s="116">
        <f>+SUM(AO17,AT17,AX17,AY17,BE17)</f>
        <v>0</v>
      </c>
      <c r="AO17" s="116">
        <f>+SUM(AP17:AS17)</f>
        <v>0</v>
      </c>
      <c r="AP17" s="116">
        <v>0</v>
      </c>
      <c r="AQ17" s="116">
        <v>0</v>
      </c>
      <c r="AR17" s="116">
        <v>0</v>
      </c>
      <c r="AS17" s="116">
        <v>0</v>
      </c>
      <c r="AT17" s="116">
        <f>+SUM(AU17:AW17)</f>
        <v>0</v>
      </c>
      <c r="AU17" s="116">
        <v>0</v>
      </c>
      <c r="AV17" s="116">
        <v>0</v>
      </c>
      <c r="AW17" s="116">
        <v>0</v>
      </c>
      <c r="AX17" s="116">
        <v>0</v>
      </c>
      <c r="AY17" s="116">
        <f>+SUM(AZ17:BC17)</f>
        <v>0</v>
      </c>
      <c r="AZ17" s="116">
        <v>0</v>
      </c>
      <c r="BA17" s="116">
        <v>0</v>
      </c>
      <c r="BB17" s="116">
        <v>0</v>
      </c>
      <c r="BC17" s="116">
        <v>0</v>
      </c>
      <c r="BD17" s="116">
        <v>169073</v>
      </c>
      <c r="BE17" s="116">
        <v>0</v>
      </c>
      <c r="BF17" s="116">
        <v>0</v>
      </c>
      <c r="BG17" s="116">
        <f>+SUM(BF17,AN17,AF17)</f>
        <v>0</v>
      </c>
      <c r="BH17" s="116">
        <f>SUM(D17,AF17)</f>
        <v>0</v>
      </c>
      <c r="BI17" s="116">
        <f>SUM(E17,AG17)</f>
        <v>0</v>
      </c>
      <c r="BJ17" s="116">
        <f>SUM(F17,AH17)</f>
        <v>0</v>
      </c>
      <c r="BK17" s="116">
        <f>SUM(G17,AI17)</f>
        <v>0</v>
      </c>
      <c r="BL17" s="116">
        <f>SUM(H17,AJ17)</f>
        <v>0</v>
      </c>
      <c r="BM17" s="116">
        <f>SUM(I17,AK17)</f>
        <v>0</v>
      </c>
      <c r="BN17" s="116">
        <f>SUM(J17,AL17)</f>
        <v>0</v>
      </c>
      <c r="BO17" s="116">
        <f>SUM(K17,AM17)</f>
        <v>0</v>
      </c>
      <c r="BP17" s="116">
        <f>SUM(L17,AN17)</f>
        <v>164075</v>
      </c>
      <c r="BQ17" s="116">
        <f>SUM(M17,AO17)</f>
        <v>0</v>
      </c>
      <c r="BR17" s="116">
        <f>SUM(N17,AP17)</f>
        <v>0</v>
      </c>
      <c r="BS17" s="116">
        <f>SUM(O17,AQ17)</f>
        <v>0</v>
      </c>
      <c r="BT17" s="116">
        <f>SUM(P17,AR17)</f>
        <v>0</v>
      </c>
      <c r="BU17" s="116">
        <f>SUM(Q17,AS17)</f>
        <v>0</v>
      </c>
      <c r="BV17" s="116">
        <f>SUM(R17,AT17)</f>
        <v>0</v>
      </c>
      <c r="BW17" s="116">
        <f>SUM(S17,AU17)</f>
        <v>0</v>
      </c>
      <c r="BX17" s="116">
        <f>SUM(T17,AV17)</f>
        <v>0</v>
      </c>
      <c r="BY17" s="116">
        <f>SUM(U17,AW17)</f>
        <v>0</v>
      </c>
      <c r="BZ17" s="116">
        <f>SUM(V17,AX17)</f>
        <v>0</v>
      </c>
      <c r="CA17" s="116">
        <f>SUM(W17,AY17)</f>
        <v>164075</v>
      </c>
      <c r="CB17" s="116">
        <f>SUM(X17,AZ17)</f>
        <v>151885</v>
      </c>
      <c r="CC17" s="116">
        <f>SUM(Y17,BA17)</f>
        <v>11794</v>
      </c>
      <c r="CD17" s="116">
        <f>SUM(Z17,BB17)</f>
        <v>396</v>
      </c>
      <c r="CE17" s="116">
        <f>SUM(AA17,BC17)</f>
        <v>0</v>
      </c>
      <c r="CF17" s="116">
        <f>SUM(AB17,BD17)</f>
        <v>295911</v>
      </c>
      <c r="CG17" s="116">
        <f>SUM(AC17,BE17)</f>
        <v>0</v>
      </c>
      <c r="CH17" s="116">
        <f>SUM(AD17,BF17)</f>
        <v>0</v>
      </c>
      <c r="CI17" s="116">
        <f>SUM(AE17,BG17)</f>
        <v>164075</v>
      </c>
    </row>
    <row r="18" spans="1:87" ht="13.5" customHeight="1" x14ac:dyDescent="0.15">
      <c r="A18" s="114" t="s">
        <v>49</v>
      </c>
      <c r="B18" s="115" t="s">
        <v>351</v>
      </c>
      <c r="C18" s="114" t="s">
        <v>352</v>
      </c>
      <c r="D18" s="116">
        <f>+SUM(E18,J18)</f>
        <v>0</v>
      </c>
      <c r="E18" s="116">
        <f>+SUM(F18:I18)</f>
        <v>0</v>
      </c>
      <c r="F18" s="116">
        <v>0</v>
      </c>
      <c r="G18" s="116">
        <v>0</v>
      </c>
      <c r="H18" s="116">
        <v>0</v>
      </c>
      <c r="I18" s="116">
        <v>0</v>
      </c>
      <c r="J18" s="116">
        <v>0</v>
      </c>
      <c r="K18" s="116">
        <v>863877</v>
      </c>
      <c r="L18" s="116">
        <f>+SUM(M18,R18,V18,W18,AC18)</f>
        <v>748286</v>
      </c>
      <c r="M18" s="116">
        <f>+SUM(N18:Q18)</f>
        <v>100671</v>
      </c>
      <c r="N18" s="116">
        <v>100671</v>
      </c>
      <c r="O18" s="116">
        <v>0</v>
      </c>
      <c r="P18" s="116">
        <v>0</v>
      </c>
      <c r="Q18" s="116">
        <v>0</v>
      </c>
      <c r="R18" s="116">
        <f>+SUM(S18:U18)</f>
        <v>236412</v>
      </c>
      <c r="S18" s="116">
        <v>1990</v>
      </c>
      <c r="T18" s="116">
        <v>228737</v>
      </c>
      <c r="U18" s="116">
        <v>5685</v>
      </c>
      <c r="V18" s="116">
        <v>0</v>
      </c>
      <c r="W18" s="116">
        <f>+SUM(X18:AA18)</f>
        <v>411203</v>
      </c>
      <c r="X18" s="116">
        <v>179271</v>
      </c>
      <c r="Y18" s="116">
        <v>216710</v>
      </c>
      <c r="Z18" s="116">
        <v>0</v>
      </c>
      <c r="AA18" s="116">
        <v>15222</v>
      </c>
      <c r="AB18" s="116">
        <v>16326</v>
      </c>
      <c r="AC18" s="116">
        <v>0</v>
      </c>
      <c r="AD18" s="116">
        <v>887584</v>
      </c>
      <c r="AE18" s="116">
        <f>+SUM(D18,L18,AD18)</f>
        <v>1635870</v>
      </c>
      <c r="AF18" s="116">
        <f>+SUM(AG18,AL18)</f>
        <v>0</v>
      </c>
      <c r="AG18" s="116">
        <f>+SUM(AH18:AK18)</f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0</v>
      </c>
      <c r="AM18" s="116">
        <v>0</v>
      </c>
      <c r="AN18" s="116">
        <f>+SUM(AO18,AT18,AX18,AY18,BE18)</f>
        <v>267042</v>
      </c>
      <c r="AO18" s="116">
        <f>+SUM(AP18:AS18)</f>
        <v>72525</v>
      </c>
      <c r="AP18" s="116">
        <v>72525</v>
      </c>
      <c r="AQ18" s="116">
        <v>0</v>
      </c>
      <c r="AR18" s="116">
        <v>0</v>
      </c>
      <c r="AS18" s="116">
        <v>0</v>
      </c>
      <c r="AT18" s="116">
        <f>+SUM(AU18:AW18)</f>
        <v>93355</v>
      </c>
      <c r="AU18" s="116">
        <v>0</v>
      </c>
      <c r="AV18" s="116">
        <v>93355</v>
      </c>
      <c r="AW18" s="116">
        <v>0</v>
      </c>
      <c r="AX18" s="116">
        <v>0</v>
      </c>
      <c r="AY18" s="116">
        <f>+SUM(AZ18:BC18)</f>
        <v>101162</v>
      </c>
      <c r="AZ18" s="116">
        <v>93355</v>
      </c>
      <c r="BA18" s="116">
        <v>7478</v>
      </c>
      <c r="BB18" s="116">
        <v>0</v>
      </c>
      <c r="BC18" s="116">
        <v>329</v>
      </c>
      <c r="BD18" s="116">
        <v>0</v>
      </c>
      <c r="BE18" s="116">
        <v>0</v>
      </c>
      <c r="BF18" s="116">
        <v>4466</v>
      </c>
      <c r="BG18" s="116">
        <f>+SUM(BF18,AN18,AF18)</f>
        <v>271508</v>
      </c>
      <c r="BH18" s="116">
        <f>SUM(D18,AF18)</f>
        <v>0</v>
      </c>
      <c r="BI18" s="116">
        <f>SUM(E18,AG18)</f>
        <v>0</v>
      </c>
      <c r="BJ18" s="116">
        <f>SUM(F18,AH18)</f>
        <v>0</v>
      </c>
      <c r="BK18" s="116">
        <f>SUM(G18,AI18)</f>
        <v>0</v>
      </c>
      <c r="BL18" s="116">
        <f>SUM(H18,AJ18)</f>
        <v>0</v>
      </c>
      <c r="BM18" s="116">
        <f>SUM(I18,AK18)</f>
        <v>0</v>
      </c>
      <c r="BN18" s="116">
        <f>SUM(J18,AL18)</f>
        <v>0</v>
      </c>
      <c r="BO18" s="116">
        <f>SUM(K18,AM18)</f>
        <v>863877</v>
      </c>
      <c r="BP18" s="116">
        <f>SUM(L18,AN18)</f>
        <v>1015328</v>
      </c>
      <c r="BQ18" s="116">
        <f>SUM(M18,AO18)</f>
        <v>173196</v>
      </c>
      <c r="BR18" s="116">
        <f>SUM(N18,AP18)</f>
        <v>173196</v>
      </c>
      <c r="BS18" s="116">
        <f>SUM(O18,AQ18)</f>
        <v>0</v>
      </c>
      <c r="BT18" s="116">
        <f>SUM(P18,AR18)</f>
        <v>0</v>
      </c>
      <c r="BU18" s="116">
        <f>SUM(Q18,AS18)</f>
        <v>0</v>
      </c>
      <c r="BV18" s="116">
        <f>SUM(R18,AT18)</f>
        <v>329767</v>
      </c>
      <c r="BW18" s="116">
        <f>SUM(S18,AU18)</f>
        <v>1990</v>
      </c>
      <c r="BX18" s="116">
        <f>SUM(T18,AV18)</f>
        <v>322092</v>
      </c>
      <c r="BY18" s="116">
        <f>SUM(U18,AW18)</f>
        <v>5685</v>
      </c>
      <c r="BZ18" s="116">
        <f>SUM(V18,AX18)</f>
        <v>0</v>
      </c>
      <c r="CA18" s="116">
        <f>SUM(W18,AY18)</f>
        <v>512365</v>
      </c>
      <c r="CB18" s="116">
        <f>SUM(X18,AZ18)</f>
        <v>272626</v>
      </c>
      <c r="CC18" s="116">
        <f>SUM(Y18,BA18)</f>
        <v>224188</v>
      </c>
      <c r="CD18" s="116">
        <f>SUM(Z18,BB18)</f>
        <v>0</v>
      </c>
      <c r="CE18" s="116">
        <f>SUM(AA18,BC18)</f>
        <v>15551</v>
      </c>
      <c r="CF18" s="116">
        <f>SUM(AB18,BD18)</f>
        <v>16326</v>
      </c>
      <c r="CG18" s="116">
        <f>SUM(AC18,BE18)</f>
        <v>0</v>
      </c>
      <c r="CH18" s="116">
        <f>SUM(AD18,BF18)</f>
        <v>892050</v>
      </c>
      <c r="CI18" s="116">
        <f>SUM(AE18,BG18)</f>
        <v>1907378</v>
      </c>
    </row>
    <row r="19" spans="1:87" ht="13.5" customHeight="1" x14ac:dyDescent="0.15">
      <c r="A19" s="114" t="s">
        <v>49</v>
      </c>
      <c r="B19" s="115" t="s">
        <v>353</v>
      </c>
      <c r="C19" s="114" t="s">
        <v>354</v>
      </c>
      <c r="D19" s="116">
        <f>+SUM(E19,J19)</f>
        <v>28930</v>
      </c>
      <c r="E19" s="116">
        <f>+SUM(F19:I19)</f>
        <v>28930</v>
      </c>
      <c r="F19" s="116">
        <v>0</v>
      </c>
      <c r="G19" s="116">
        <v>28930</v>
      </c>
      <c r="H19" s="116">
        <v>0</v>
      </c>
      <c r="I19" s="116">
        <v>0</v>
      </c>
      <c r="J19" s="116">
        <v>0</v>
      </c>
      <c r="K19" s="116">
        <v>0</v>
      </c>
      <c r="L19" s="116">
        <f>+SUM(M19,R19,V19,W19,AC19)</f>
        <v>756548</v>
      </c>
      <c r="M19" s="116">
        <f>+SUM(N19:Q19)</f>
        <v>136625</v>
      </c>
      <c r="N19" s="116">
        <v>24110</v>
      </c>
      <c r="O19" s="116">
        <v>0</v>
      </c>
      <c r="P19" s="116">
        <v>112515</v>
      </c>
      <c r="Q19" s="116">
        <v>0</v>
      </c>
      <c r="R19" s="116">
        <f>+SUM(S19:U19)</f>
        <v>233850</v>
      </c>
      <c r="S19" s="116">
        <v>293</v>
      </c>
      <c r="T19" s="116">
        <v>233557</v>
      </c>
      <c r="U19" s="116">
        <v>0</v>
      </c>
      <c r="V19" s="116">
        <v>0</v>
      </c>
      <c r="W19" s="116">
        <f>+SUM(X19:AA19)</f>
        <v>386073</v>
      </c>
      <c r="X19" s="116">
        <v>194925</v>
      </c>
      <c r="Y19" s="116">
        <v>15783</v>
      </c>
      <c r="Z19" s="116">
        <v>43474</v>
      </c>
      <c r="AA19" s="116">
        <v>131891</v>
      </c>
      <c r="AB19" s="116">
        <v>0</v>
      </c>
      <c r="AC19" s="116">
        <v>0</v>
      </c>
      <c r="AD19" s="116">
        <v>0</v>
      </c>
      <c r="AE19" s="116">
        <f>+SUM(D19,L19,AD19)</f>
        <v>785478</v>
      </c>
      <c r="AF19" s="116">
        <f>+SUM(AG19,AL19)</f>
        <v>101200</v>
      </c>
      <c r="AG19" s="116">
        <f>+SUM(AH19:AK19)</f>
        <v>101200</v>
      </c>
      <c r="AH19" s="116">
        <v>0</v>
      </c>
      <c r="AI19" s="116">
        <v>101200</v>
      </c>
      <c r="AJ19" s="116">
        <v>0</v>
      </c>
      <c r="AK19" s="116">
        <v>0</v>
      </c>
      <c r="AL19" s="116">
        <v>0</v>
      </c>
      <c r="AM19" s="116">
        <v>0</v>
      </c>
      <c r="AN19" s="116">
        <f>+SUM(AO19,AT19,AX19,AY19,BE19)</f>
        <v>242483</v>
      </c>
      <c r="AO19" s="116">
        <f>+SUM(AP19:AS19)</f>
        <v>0</v>
      </c>
      <c r="AP19" s="116">
        <v>0</v>
      </c>
      <c r="AQ19" s="116">
        <v>0</v>
      </c>
      <c r="AR19" s="116">
        <v>0</v>
      </c>
      <c r="AS19" s="116">
        <v>0</v>
      </c>
      <c r="AT19" s="116">
        <f>+SUM(AU19:AW19)</f>
        <v>7398</v>
      </c>
      <c r="AU19" s="116">
        <v>0</v>
      </c>
      <c r="AV19" s="116">
        <v>7398</v>
      </c>
      <c r="AW19" s="116">
        <v>0</v>
      </c>
      <c r="AX19" s="116">
        <v>0</v>
      </c>
      <c r="AY19" s="116">
        <f>+SUM(AZ19:BC19)</f>
        <v>235085</v>
      </c>
      <c r="AZ19" s="116">
        <v>0</v>
      </c>
      <c r="BA19" s="116">
        <v>232775</v>
      </c>
      <c r="BB19" s="116">
        <v>0</v>
      </c>
      <c r="BC19" s="116">
        <v>2310</v>
      </c>
      <c r="BD19" s="116">
        <v>0</v>
      </c>
      <c r="BE19" s="116">
        <v>0</v>
      </c>
      <c r="BF19" s="116">
        <v>0</v>
      </c>
      <c r="BG19" s="116">
        <f>+SUM(BF19,AN19,AF19)</f>
        <v>343683</v>
      </c>
      <c r="BH19" s="116">
        <f>SUM(D19,AF19)</f>
        <v>130130</v>
      </c>
      <c r="BI19" s="116">
        <f>SUM(E19,AG19)</f>
        <v>130130</v>
      </c>
      <c r="BJ19" s="116">
        <f>SUM(F19,AH19)</f>
        <v>0</v>
      </c>
      <c r="BK19" s="116">
        <f>SUM(G19,AI19)</f>
        <v>130130</v>
      </c>
      <c r="BL19" s="116">
        <f>SUM(H19,AJ19)</f>
        <v>0</v>
      </c>
      <c r="BM19" s="116">
        <f>SUM(I19,AK19)</f>
        <v>0</v>
      </c>
      <c r="BN19" s="116">
        <f>SUM(J19,AL19)</f>
        <v>0</v>
      </c>
      <c r="BO19" s="116">
        <f>SUM(K19,AM19)</f>
        <v>0</v>
      </c>
      <c r="BP19" s="116">
        <f>SUM(L19,AN19)</f>
        <v>999031</v>
      </c>
      <c r="BQ19" s="116">
        <f>SUM(M19,AO19)</f>
        <v>136625</v>
      </c>
      <c r="BR19" s="116">
        <f>SUM(N19,AP19)</f>
        <v>24110</v>
      </c>
      <c r="BS19" s="116">
        <f>SUM(O19,AQ19)</f>
        <v>0</v>
      </c>
      <c r="BT19" s="116">
        <f>SUM(P19,AR19)</f>
        <v>112515</v>
      </c>
      <c r="BU19" s="116">
        <f>SUM(Q19,AS19)</f>
        <v>0</v>
      </c>
      <c r="BV19" s="116">
        <f>SUM(R19,AT19)</f>
        <v>241248</v>
      </c>
      <c r="BW19" s="116">
        <f>SUM(S19,AU19)</f>
        <v>293</v>
      </c>
      <c r="BX19" s="116">
        <f>SUM(T19,AV19)</f>
        <v>240955</v>
      </c>
      <c r="BY19" s="116">
        <f>SUM(U19,AW19)</f>
        <v>0</v>
      </c>
      <c r="BZ19" s="116">
        <f>SUM(V19,AX19)</f>
        <v>0</v>
      </c>
      <c r="CA19" s="116">
        <f>SUM(W19,AY19)</f>
        <v>621158</v>
      </c>
      <c r="CB19" s="116">
        <f>SUM(X19,AZ19)</f>
        <v>194925</v>
      </c>
      <c r="CC19" s="116">
        <f>SUM(Y19,BA19)</f>
        <v>248558</v>
      </c>
      <c r="CD19" s="116">
        <f>SUM(Z19,BB19)</f>
        <v>43474</v>
      </c>
      <c r="CE19" s="116">
        <f>SUM(AA19,BC19)</f>
        <v>134201</v>
      </c>
      <c r="CF19" s="116">
        <f>SUM(AB19,BD19)</f>
        <v>0</v>
      </c>
      <c r="CG19" s="116">
        <f>SUM(AC19,BE19)</f>
        <v>0</v>
      </c>
      <c r="CH19" s="116">
        <f>SUM(AD19,BF19)</f>
        <v>0</v>
      </c>
      <c r="CI19" s="116">
        <f>SUM(AE19,BG19)</f>
        <v>1129161</v>
      </c>
    </row>
    <row r="20" spans="1:87" ht="13.5" customHeight="1" x14ac:dyDescent="0.15">
      <c r="A20" s="114" t="s">
        <v>49</v>
      </c>
      <c r="B20" s="115" t="s">
        <v>355</v>
      </c>
      <c r="C20" s="114" t="s">
        <v>356</v>
      </c>
      <c r="D20" s="116">
        <f>+SUM(E20,J20)</f>
        <v>25775.754000000001</v>
      </c>
      <c r="E20" s="116">
        <f>+SUM(F20:I20)</f>
        <v>25775.754000000001</v>
      </c>
      <c r="F20" s="116">
        <v>0</v>
      </c>
      <c r="G20" s="116">
        <v>8539.8539999999994</v>
      </c>
      <c r="H20" s="116">
        <v>0</v>
      </c>
      <c r="I20" s="116">
        <v>17235.900000000001</v>
      </c>
      <c r="J20" s="116">
        <v>0</v>
      </c>
      <c r="K20" s="116">
        <v>0</v>
      </c>
      <c r="L20" s="116">
        <f>+SUM(M20,R20,V20,W20,AC20)</f>
        <v>310043.85340000002</v>
      </c>
      <c r="M20" s="116">
        <f>+SUM(N20:Q20)</f>
        <v>7662.6484</v>
      </c>
      <c r="N20" s="116">
        <v>7662.6484</v>
      </c>
      <c r="O20" s="116">
        <v>0</v>
      </c>
      <c r="P20" s="116">
        <v>0</v>
      </c>
      <c r="Q20" s="116">
        <v>0</v>
      </c>
      <c r="R20" s="116">
        <f>+SUM(S20:U20)</f>
        <v>24488.460999999999</v>
      </c>
      <c r="S20" s="116">
        <v>24488.460999999999</v>
      </c>
      <c r="T20" s="116">
        <v>0</v>
      </c>
      <c r="U20" s="116">
        <v>0</v>
      </c>
      <c r="V20" s="116">
        <v>0</v>
      </c>
      <c r="W20" s="116">
        <f>+SUM(X20:AA20)</f>
        <v>277892.74400000001</v>
      </c>
      <c r="X20" s="116">
        <v>141456.79999999999</v>
      </c>
      <c r="Y20" s="116">
        <v>127203.443</v>
      </c>
      <c r="Z20" s="116">
        <v>7329.5010000000002</v>
      </c>
      <c r="AA20" s="116">
        <v>1903</v>
      </c>
      <c r="AB20" s="116">
        <v>0</v>
      </c>
      <c r="AC20" s="116">
        <v>0</v>
      </c>
      <c r="AD20" s="116">
        <v>952.47699999999998</v>
      </c>
      <c r="AE20" s="116">
        <f>+SUM(D20,L20,AD20)</f>
        <v>336772.08440000005</v>
      </c>
      <c r="AF20" s="116">
        <f>+SUM(AG20,AL20)</f>
        <v>0</v>
      </c>
      <c r="AG20" s="116">
        <f>+SUM(AH20:AK20)</f>
        <v>0</v>
      </c>
      <c r="AH20" s="116">
        <v>0</v>
      </c>
      <c r="AI20" s="116">
        <v>0</v>
      </c>
      <c r="AJ20" s="116">
        <v>0</v>
      </c>
      <c r="AK20" s="116">
        <v>0</v>
      </c>
      <c r="AL20" s="116">
        <v>0</v>
      </c>
      <c r="AM20" s="116">
        <v>0</v>
      </c>
      <c r="AN20" s="116">
        <f>+SUM(AO20,AT20,AX20,AY20,BE20)</f>
        <v>128001.58899999999</v>
      </c>
      <c r="AO20" s="116">
        <f>+SUM(AP20:AS20)</f>
        <v>59251.419000000002</v>
      </c>
      <c r="AP20" s="116">
        <v>18859.300999999999</v>
      </c>
      <c r="AQ20" s="116">
        <v>0</v>
      </c>
      <c r="AR20" s="116">
        <v>40392.118000000002</v>
      </c>
      <c r="AS20" s="116">
        <v>0</v>
      </c>
      <c r="AT20" s="116">
        <f>+SUM(AU20:AW20)</f>
        <v>31272.578000000001</v>
      </c>
      <c r="AU20" s="116">
        <v>0</v>
      </c>
      <c r="AV20" s="116">
        <v>31272.578000000001</v>
      </c>
      <c r="AW20" s="116">
        <v>0</v>
      </c>
      <c r="AX20" s="116">
        <v>18260</v>
      </c>
      <c r="AY20" s="116">
        <f>+SUM(AZ20:BC20)</f>
        <v>18877.691999999999</v>
      </c>
      <c r="AZ20" s="116">
        <v>2632.6419999999998</v>
      </c>
      <c r="BA20" s="116">
        <v>16245.05</v>
      </c>
      <c r="BB20" s="116">
        <v>0</v>
      </c>
      <c r="BC20" s="116">
        <v>0</v>
      </c>
      <c r="BD20" s="116">
        <v>0</v>
      </c>
      <c r="BE20" s="116">
        <v>339.9</v>
      </c>
      <c r="BF20" s="116">
        <v>66.540000000000006</v>
      </c>
      <c r="BG20" s="116">
        <f>+SUM(BF20,AN20,AF20)</f>
        <v>128068.12899999999</v>
      </c>
      <c r="BH20" s="116">
        <f>SUM(D20,AF20)</f>
        <v>25775.754000000001</v>
      </c>
      <c r="BI20" s="116">
        <f>SUM(E20,AG20)</f>
        <v>25775.754000000001</v>
      </c>
      <c r="BJ20" s="116">
        <f>SUM(F20,AH20)</f>
        <v>0</v>
      </c>
      <c r="BK20" s="116">
        <f>SUM(G20,AI20)</f>
        <v>8539.8539999999994</v>
      </c>
      <c r="BL20" s="116">
        <f>SUM(H20,AJ20)</f>
        <v>0</v>
      </c>
      <c r="BM20" s="116">
        <f>SUM(I20,AK20)</f>
        <v>17235.900000000001</v>
      </c>
      <c r="BN20" s="116">
        <f>SUM(J20,AL20)</f>
        <v>0</v>
      </c>
      <c r="BO20" s="116">
        <f>SUM(K20,AM20)</f>
        <v>0</v>
      </c>
      <c r="BP20" s="116">
        <f>SUM(L20,AN20)</f>
        <v>438045.4424</v>
      </c>
      <c r="BQ20" s="116">
        <f>SUM(M20,AO20)</f>
        <v>66914.0674</v>
      </c>
      <c r="BR20" s="116">
        <f>SUM(N20,AP20)</f>
        <v>26521.949399999998</v>
      </c>
      <c r="BS20" s="116">
        <f>SUM(O20,AQ20)</f>
        <v>0</v>
      </c>
      <c r="BT20" s="116">
        <f>SUM(P20,AR20)</f>
        <v>40392.118000000002</v>
      </c>
      <c r="BU20" s="116">
        <f>SUM(Q20,AS20)</f>
        <v>0</v>
      </c>
      <c r="BV20" s="116">
        <f>SUM(R20,AT20)</f>
        <v>55761.039000000004</v>
      </c>
      <c r="BW20" s="116">
        <f>SUM(S20,AU20)</f>
        <v>24488.460999999999</v>
      </c>
      <c r="BX20" s="116">
        <f>SUM(T20,AV20)</f>
        <v>31272.578000000001</v>
      </c>
      <c r="BY20" s="116">
        <f>SUM(U20,AW20)</f>
        <v>0</v>
      </c>
      <c r="BZ20" s="116">
        <f>SUM(V20,AX20)</f>
        <v>18260</v>
      </c>
      <c r="CA20" s="116">
        <f>SUM(W20,AY20)</f>
        <v>296770.43599999999</v>
      </c>
      <c r="CB20" s="116">
        <f>SUM(X20,AZ20)</f>
        <v>144089.44199999998</v>
      </c>
      <c r="CC20" s="116">
        <f>SUM(Y20,BA20)</f>
        <v>143448.49299999999</v>
      </c>
      <c r="CD20" s="116">
        <f>SUM(Z20,BB20)</f>
        <v>7329.5010000000002</v>
      </c>
      <c r="CE20" s="116">
        <f>SUM(AA20,BC20)</f>
        <v>1903</v>
      </c>
      <c r="CF20" s="116">
        <f>SUM(AB20,BD20)</f>
        <v>0</v>
      </c>
      <c r="CG20" s="116">
        <f>SUM(AC20,BE20)</f>
        <v>339.9</v>
      </c>
      <c r="CH20" s="116">
        <f>SUM(AD20,BF20)</f>
        <v>1019.0169999999999</v>
      </c>
      <c r="CI20" s="116">
        <f>SUM(AE20,BG20)</f>
        <v>464840.21340000001</v>
      </c>
    </row>
    <row r="21" spans="1:87" ht="13.5" customHeight="1" x14ac:dyDescent="0.15">
      <c r="A21" s="114" t="s">
        <v>49</v>
      </c>
      <c r="B21" s="115" t="s">
        <v>357</v>
      </c>
      <c r="C21" s="114" t="s">
        <v>358</v>
      </c>
      <c r="D21" s="116">
        <f>+SUM(E21,J21)</f>
        <v>0</v>
      </c>
      <c r="E21" s="116">
        <f>+SUM(F21:I21)</f>
        <v>0</v>
      </c>
      <c r="F21" s="116">
        <v>0</v>
      </c>
      <c r="G21" s="116">
        <v>0</v>
      </c>
      <c r="H21" s="116">
        <v>0</v>
      </c>
      <c r="I21" s="116">
        <v>0</v>
      </c>
      <c r="J21" s="116">
        <v>0</v>
      </c>
      <c r="K21" s="116">
        <v>429425</v>
      </c>
      <c r="L21" s="116">
        <f>+SUM(M21,R21,V21,W21,AC21)</f>
        <v>369097</v>
      </c>
      <c r="M21" s="116">
        <f>+SUM(N21:Q21)</f>
        <v>15783</v>
      </c>
      <c r="N21" s="116">
        <v>6127</v>
      </c>
      <c r="O21" s="116">
        <v>0</v>
      </c>
      <c r="P21" s="116">
        <v>9656</v>
      </c>
      <c r="Q21" s="116">
        <v>0</v>
      </c>
      <c r="R21" s="116">
        <f>+SUM(S21:U21)</f>
        <v>206842</v>
      </c>
      <c r="S21" s="116">
        <v>79406</v>
      </c>
      <c r="T21" s="116">
        <v>127436</v>
      </c>
      <c r="U21" s="116">
        <v>0</v>
      </c>
      <c r="V21" s="116">
        <v>0</v>
      </c>
      <c r="W21" s="116">
        <f>+SUM(X21:AA21)</f>
        <v>146472</v>
      </c>
      <c r="X21" s="116">
        <v>0</v>
      </c>
      <c r="Y21" s="116">
        <v>103965</v>
      </c>
      <c r="Z21" s="116">
        <v>23299</v>
      </c>
      <c r="AA21" s="116">
        <v>19208</v>
      </c>
      <c r="AB21" s="116">
        <v>8115</v>
      </c>
      <c r="AC21" s="116">
        <v>0</v>
      </c>
      <c r="AD21" s="116">
        <v>2701</v>
      </c>
      <c r="AE21" s="116">
        <f>+SUM(D21,L21,AD21)</f>
        <v>371798</v>
      </c>
      <c r="AF21" s="116">
        <f>+SUM(AG21,AL21)</f>
        <v>0</v>
      </c>
      <c r="AG21" s="116">
        <f>+SUM(AH21:AK21)</f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0</v>
      </c>
      <c r="AM21" s="116">
        <v>0</v>
      </c>
      <c r="AN21" s="116">
        <f>+SUM(AO21,AT21,AX21,AY21,BE21)</f>
        <v>37706</v>
      </c>
      <c r="AO21" s="116">
        <f>+SUM(AP21:AS21)</f>
        <v>0</v>
      </c>
      <c r="AP21" s="116">
        <v>0</v>
      </c>
      <c r="AQ21" s="116">
        <v>0</v>
      </c>
      <c r="AR21" s="116">
        <v>0</v>
      </c>
      <c r="AS21" s="116">
        <v>0</v>
      </c>
      <c r="AT21" s="116">
        <f>+SUM(AU21:AW21)</f>
        <v>22772</v>
      </c>
      <c r="AU21" s="116">
        <v>0</v>
      </c>
      <c r="AV21" s="116">
        <v>22772</v>
      </c>
      <c r="AW21" s="116">
        <v>0</v>
      </c>
      <c r="AX21" s="116">
        <v>0</v>
      </c>
      <c r="AY21" s="116">
        <f>+SUM(AZ21:BC21)</f>
        <v>14934</v>
      </c>
      <c r="AZ21" s="116">
        <v>0</v>
      </c>
      <c r="BA21" s="116">
        <v>14934</v>
      </c>
      <c r="BB21" s="116">
        <v>0</v>
      </c>
      <c r="BC21" s="116">
        <v>0</v>
      </c>
      <c r="BD21" s="116">
        <v>0</v>
      </c>
      <c r="BE21" s="116">
        <v>0</v>
      </c>
      <c r="BF21" s="116">
        <v>2229</v>
      </c>
      <c r="BG21" s="116">
        <f>+SUM(BF21,AN21,AF21)</f>
        <v>39935</v>
      </c>
      <c r="BH21" s="116">
        <f>SUM(D21,AF21)</f>
        <v>0</v>
      </c>
      <c r="BI21" s="116">
        <f>SUM(E21,AG21)</f>
        <v>0</v>
      </c>
      <c r="BJ21" s="116">
        <f>SUM(F21,AH21)</f>
        <v>0</v>
      </c>
      <c r="BK21" s="116">
        <f>SUM(G21,AI21)</f>
        <v>0</v>
      </c>
      <c r="BL21" s="116">
        <f>SUM(H21,AJ21)</f>
        <v>0</v>
      </c>
      <c r="BM21" s="116">
        <f>SUM(I21,AK21)</f>
        <v>0</v>
      </c>
      <c r="BN21" s="116">
        <f>SUM(J21,AL21)</f>
        <v>0</v>
      </c>
      <c r="BO21" s="116">
        <f>SUM(K21,AM21)</f>
        <v>429425</v>
      </c>
      <c r="BP21" s="116">
        <f>SUM(L21,AN21)</f>
        <v>406803</v>
      </c>
      <c r="BQ21" s="116">
        <f>SUM(M21,AO21)</f>
        <v>15783</v>
      </c>
      <c r="BR21" s="116">
        <f>SUM(N21,AP21)</f>
        <v>6127</v>
      </c>
      <c r="BS21" s="116">
        <f>SUM(O21,AQ21)</f>
        <v>0</v>
      </c>
      <c r="BT21" s="116">
        <f>SUM(P21,AR21)</f>
        <v>9656</v>
      </c>
      <c r="BU21" s="116">
        <f>SUM(Q21,AS21)</f>
        <v>0</v>
      </c>
      <c r="BV21" s="116">
        <f>SUM(R21,AT21)</f>
        <v>229614</v>
      </c>
      <c r="BW21" s="116">
        <f>SUM(S21,AU21)</f>
        <v>79406</v>
      </c>
      <c r="BX21" s="116">
        <f>SUM(T21,AV21)</f>
        <v>150208</v>
      </c>
      <c r="BY21" s="116">
        <f>SUM(U21,AW21)</f>
        <v>0</v>
      </c>
      <c r="BZ21" s="116">
        <f>SUM(V21,AX21)</f>
        <v>0</v>
      </c>
      <c r="CA21" s="116">
        <f>SUM(W21,AY21)</f>
        <v>161406</v>
      </c>
      <c r="CB21" s="116">
        <f>SUM(X21,AZ21)</f>
        <v>0</v>
      </c>
      <c r="CC21" s="116">
        <f>SUM(Y21,BA21)</f>
        <v>118899</v>
      </c>
      <c r="CD21" s="116">
        <f>SUM(Z21,BB21)</f>
        <v>23299</v>
      </c>
      <c r="CE21" s="116">
        <f>SUM(AA21,BC21)</f>
        <v>19208</v>
      </c>
      <c r="CF21" s="116">
        <f>SUM(AB21,BD21)</f>
        <v>8115</v>
      </c>
      <c r="CG21" s="116">
        <f>SUM(AC21,BE21)</f>
        <v>0</v>
      </c>
      <c r="CH21" s="116">
        <f>SUM(AD21,BF21)</f>
        <v>4930</v>
      </c>
      <c r="CI21" s="116">
        <f>SUM(AE21,BG21)</f>
        <v>411733</v>
      </c>
    </row>
    <row r="22" spans="1:87" ht="13.5" customHeight="1" x14ac:dyDescent="0.15">
      <c r="A22" s="114" t="s">
        <v>49</v>
      </c>
      <c r="B22" s="115" t="s">
        <v>359</v>
      </c>
      <c r="C22" s="114" t="s">
        <v>360</v>
      </c>
      <c r="D22" s="116">
        <f>+SUM(E22,J22)</f>
        <v>0</v>
      </c>
      <c r="E22" s="116">
        <f>+SUM(F22:I22)</f>
        <v>0</v>
      </c>
      <c r="F22" s="116">
        <v>0</v>
      </c>
      <c r="G22" s="116">
        <v>0</v>
      </c>
      <c r="H22" s="116">
        <v>0</v>
      </c>
      <c r="I22" s="116">
        <v>0</v>
      </c>
      <c r="J22" s="116">
        <v>0</v>
      </c>
      <c r="K22" s="116">
        <v>0</v>
      </c>
      <c r="L22" s="116">
        <f>+SUM(M22,R22,V22,W22,AC22)</f>
        <v>40733</v>
      </c>
      <c r="M22" s="116">
        <f>+SUM(N22:Q22)</f>
        <v>23730</v>
      </c>
      <c r="N22" s="116">
        <v>0</v>
      </c>
      <c r="O22" s="116">
        <v>9865</v>
      </c>
      <c r="P22" s="116">
        <v>13865</v>
      </c>
      <c r="Q22" s="116">
        <v>0</v>
      </c>
      <c r="R22" s="116">
        <f>+SUM(S22:U22)</f>
        <v>8843</v>
      </c>
      <c r="S22" s="116">
        <v>247</v>
      </c>
      <c r="T22" s="116">
        <v>8596</v>
      </c>
      <c r="U22" s="116">
        <v>0</v>
      </c>
      <c r="V22" s="116">
        <v>0</v>
      </c>
      <c r="W22" s="116">
        <f>+SUM(X22:AA22)</f>
        <v>8160</v>
      </c>
      <c r="X22" s="116">
        <v>0</v>
      </c>
      <c r="Y22" s="116">
        <v>0</v>
      </c>
      <c r="Z22" s="116">
        <v>6851</v>
      </c>
      <c r="AA22" s="116">
        <v>1309</v>
      </c>
      <c r="AB22" s="116">
        <v>0</v>
      </c>
      <c r="AC22" s="116">
        <v>0</v>
      </c>
      <c r="AD22" s="116">
        <v>0</v>
      </c>
      <c r="AE22" s="116">
        <f>+SUM(D22,L22,AD22)</f>
        <v>40733</v>
      </c>
      <c r="AF22" s="116">
        <f>+SUM(AG22,AL22)</f>
        <v>0</v>
      </c>
      <c r="AG22" s="116">
        <f>+SUM(AH22:AK22)</f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v>0</v>
      </c>
      <c r="AN22" s="116">
        <f>+SUM(AO22,AT22,AX22,AY22,BE22)</f>
        <v>6369</v>
      </c>
      <c r="AO22" s="116">
        <f>+SUM(AP22:AS22)</f>
        <v>5450</v>
      </c>
      <c r="AP22" s="116">
        <v>0</v>
      </c>
      <c r="AQ22" s="116">
        <v>0</v>
      </c>
      <c r="AR22" s="116">
        <v>5450</v>
      </c>
      <c r="AS22" s="116">
        <v>0</v>
      </c>
      <c r="AT22" s="116">
        <f>+SUM(AU22:AW22)</f>
        <v>766</v>
      </c>
      <c r="AU22" s="116">
        <v>0</v>
      </c>
      <c r="AV22" s="116">
        <v>0</v>
      </c>
      <c r="AW22" s="116">
        <v>766</v>
      </c>
      <c r="AX22" s="116">
        <v>0</v>
      </c>
      <c r="AY22" s="116">
        <f>+SUM(AZ22:BC22)</f>
        <v>153</v>
      </c>
      <c r="AZ22" s="116">
        <v>0</v>
      </c>
      <c r="BA22" s="116">
        <v>0</v>
      </c>
      <c r="BB22" s="116">
        <v>0</v>
      </c>
      <c r="BC22" s="116">
        <v>153</v>
      </c>
      <c r="BD22" s="116">
        <v>0</v>
      </c>
      <c r="BE22" s="116">
        <v>0</v>
      </c>
      <c r="BF22" s="116">
        <v>0</v>
      </c>
      <c r="BG22" s="116">
        <f>+SUM(BF22,AN22,AF22)</f>
        <v>6369</v>
      </c>
      <c r="BH22" s="116">
        <f>SUM(D22,AF22)</f>
        <v>0</v>
      </c>
      <c r="BI22" s="116">
        <f>SUM(E22,AG22)</f>
        <v>0</v>
      </c>
      <c r="BJ22" s="116">
        <f>SUM(F22,AH22)</f>
        <v>0</v>
      </c>
      <c r="BK22" s="116">
        <f>SUM(G22,AI22)</f>
        <v>0</v>
      </c>
      <c r="BL22" s="116">
        <f>SUM(H22,AJ22)</f>
        <v>0</v>
      </c>
      <c r="BM22" s="116">
        <f>SUM(I22,AK22)</f>
        <v>0</v>
      </c>
      <c r="BN22" s="116">
        <f>SUM(J22,AL22)</f>
        <v>0</v>
      </c>
      <c r="BO22" s="116">
        <f>SUM(K22,AM22)</f>
        <v>0</v>
      </c>
      <c r="BP22" s="116">
        <f>SUM(L22,AN22)</f>
        <v>47102</v>
      </c>
      <c r="BQ22" s="116">
        <f>SUM(M22,AO22)</f>
        <v>29180</v>
      </c>
      <c r="BR22" s="116">
        <f>SUM(N22,AP22)</f>
        <v>0</v>
      </c>
      <c r="BS22" s="116">
        <f>SUM(O22,AQ22)</f>
        <v>9865</v>
      </c>
      <c r="BT22" s="116">
        <f>SUM(P22,AR22)</f>
        <v>19315</v>
      </c>
      <c r="BU22" s="116">
        <f>SUM(Q22,AS22)</f>
        <v>0</v>
      </c>
      <c r="BV22" s="116">
        <f>SUM(R22,AT22)</f>
        <v>9609</v>
      </c>
      <c r="BW22" s="116">
        <f>SUM(S22,AU22)</f>
        <v>247</v>
      </c>
      <c r="BX22" s="116">
        <f>SUM(T22,AV22)</f>
        <v>8596</v>
      </c>
      <c r="BY22" s="116">
        <f>SUM(U22,AW22)</f>
        <v>766</v>
      </c>
      <c r="BZ22" s="116">
        <f>SUM(V22,AX22)</f>
        <v>0</v>
      </c>
      <c r="CA22" s="116">
        <f>SUM(W22,AY22)</f>
        <v>8313</v>
      </c>
      <c r="CB22" s="116">
        <f>SUM(X22,AZ22)</f>
        <v>0</v>
      </c>
      <c r="CC22" s="116">
        <f>SUM(Y22,BA22)</f>
        <v>0</v>
      </c>
      <c r="CD22" s="116">
        <f>SUM(Z22,BB22)</f>
        <v>6851</v>
      </c>
      <c r="CE22" s="116">
        <f>SUM(AA22,BC22)</f>
        <v>1462</v>
      </c>
      <c r="CF22" s="116">
        <f>SUM(AB22,BD22)</f>
        <v>0</v>
      </c>
      <c r="CG22" s="116">
        <f>SUM(AC22,BE22)</f>
        <v>0</v>
      </c>
      <c r="CH22" s="116">
        <f>SUM(AD22,BF22)</f>
        <v>0</v>
      </c>
      <c r="CI22" s="116">
        <f>SUM(AE22,BG22)</f>
        <v>47102</v>
      </c>
    </row>
    <row r="23" spans="1:87" ht="13.5" customHeight="1" x14ac:dyDescent="0.15">
      <c r="A23" s="114" t="s">
        <v>49</v>
      </c>
      <c r="B23" s="115" t="s">
        <v>361</v>
      </c>
      <c r="C23" s="114" t="s">
        <v>362</v>
      </c>
      <c r="D23" s="116">
        <f>+SUM(E23,J23)</f>
        <v>0</v>
      </c>
      <c r="E23" s="116">
        <f>+SUM(F23:I23)</f>
        <v>0</v>
      </c>
      <c r="F23" s="116">
        <v>0</v>
      </c>
      <c r="G23" s="116">
        <v>0</v>
      </c>
      <c r="H23" s="116">
        <v>0</v>
      </c>
      <c r="I23" s="116">
        <v>0</v>
      </c>
      <c r="J23" s="116">
        <v>0</v>
      </c>
      <c r="K23" s="116">
        <v>0</v>
      </c>
      <c r="L23" s="116">
        <f>+SUM(M23,R23,V23,W23,AC23)</f>
        <v>130970</v>
      </c>
      <c r="M23" s="116">
        <f>+SUM(N23:Q23)</f>
        <v>29625</v>
      </c>
      <c r="N23" s="116">
        <v>29625</v>
      </c>
      <c r="O23" s="116">
        <v>0</v>
      </c>
      <c r="P23" s="116">
        <v>0</v>
      </c>
      <c r="Q23" s="116">
        <v>0</v>
      </c>
      <c r="R23" s="116">
        <f>+SUM(S23:U23)</f>
        <v>0</v>
      </c>
      <c r="S23" s="116">
        <v>0</v>
      </c>
      <c r="T23" s="116">
        <v>0</v>
      </c>
      <c r="U23" s="116">
        <v>0</v>
      </c>
      <c r="V23" s="116">
        <v>0</v>
      </c>
      <c r="W23" s="116">
        <f>+SUM(X23:AA23)</f>
        <v>101345</v>
      </c>
      <c r="X23" s="116">
        <v>99585</v>
      </c>
      <c r="Y23" s="116">
        <v>1760</v>
      </c>
      <c r="Z23" s="116">
        <v>0</v>
      </c>
      <c r="AA23" s="116">
        <v>0</v>
      </c>
      <c r="AB23" s="116">
        <v>111932</v>
      </c>
      <c r="AC23" s="116">
        <v>0</v>
      </c>
      <c r="AD23" s="116">
        <v>0</v>
      </c>
      <c r="AE23" s="116">
        <f>+SUM(D23,L23,AD23)</f>
        <v>130970</v>
      </c>
      <c r="AF23" s="116">
        <f>+SUM(AG23,AL23)</f>
        <v>0</v>
      </c>
      <c r="AG23" s="116">
        <f>+SUM(AH23:AK23)</f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v>0</v>
      </c>
      <c r="AN23" s="116">
        <f>+SUM(AO23,AT23,AX23,AY23,BE23)</f>
        <v>0</v>
      </c>
      <c r="AO23" s="116">
        <f>+SUM(AP23:AS23)</f>
        <v>0</v>
      </c>
      <c r="AP23" s="116">
        <v>0</v>
      </c>
      <c r="AQ23" s="116">
        <v>0</v>
      </c>
      <c r="AR23" s="116">
        <v>0</v>
      </c>
      <c r="AS23" s="116">
        <v>0</v>
      </c>
      <c r="AT23" s="116">
        <f>+SUM(AU23:AW23)</f>
        <v>0</v>
      </c>
      <c r="AU23" s="116">
        <v>0</v>
      </c>
      <c r="AV23" s="116">
        <v>0</v>
      </c>
      <c r="AW23" s="116">
        <v>0</v>
      </c>
      <c r="AX23" s="116">
        <v>0</v>
      </c>
      <c r="AY23" s="116">
        <f>+SUM(AZ23:BC23)</f>
        <v>0</v>
      </c>
      <c r="AZ23" s="116">
        <v>0</v>
      </c>
      <c r="BA23" s="116">
        <v>0</v>
      </c>
      <c r="BB23" s="116">
        <v>0</v>
      </c>
      <c r="BC23" s="116">
        <v>0</v>
      </c>
      <c r="BD23" s="116">
        <v>117241</v>
      </c>
      <c r="BE23" s="116">
        <v>0</v>
      </c>
      <c r="BF23" s="116">
        <v>0</v>
      </c>
      <c r="BG23" s="116">
        <f>+SUM(BF23,AN23,AF23)</f>
        <v>0</v>
      </c>
      <c r="BH23" s="116">
        <f>SUM(D23,AF23)</f>
        <v>0</v>
      </c>
      <c r="BI23" s="116">
        <f>SUM(E23,AG23)</f>
        <v>0</v>
      </c>
      <c r="BJ23" s="116">
        <f>SUM(F23,AH23)</f>
        <v>0</v>
      </c>
      <c r="BK23" s="116">
        <f>SUM(G23,AI23)</f>
        <v>0</v>
      </c>
      <c r="BL23" s="116">
        <f>SUM(H23,AJ23)</f>
        <v>0</v>
      </c>
      <c r="BM23" s="116">
        <f>SUM(I23,AK23)</f>
        <v>0</v>
      </c>
      <c r="BN23" s="116">
        <f>SUM(J23,AL23)</f>
        <v>0</v>
      </c>
      <c r="BO23" s="116">
        <f>SUM(K23,AM23)</f>
        <v>0</v>
      </c>
      <c r="BP23" s="116">
        <f>SUM(L23,AN23)</f>
        <v>130970</v>
      </c>
      <c r="BQ23" s="116">
        <f>SUM(M23,AO23)</f>
        <v>29625</v>
      </c>
      <c r="BR23" s="116">
        <f>SUM(N23,AP23)</f>
        <v>29625</v>
      </c>
      <c r="BS23" s="116">
        <f>SUM(O23,AQ23)</f>
        <v>0</v>
      </c>
      <c r="BT23" s="116">
        <f>SUM(P23,AR23)</f>
        <v>0</v>
      </c>
      <c r="BU23" s="116">
        <f>SUM(Q23,AS23)</f>
        <v>0</v>
      </c>
      <c r="BV23" s="116">
        <f>SUM(R23,AT23)</f>
        <v>0</v>
      </c>
      <c r="BW23" s="116">
        <f>SUM(S23,AU23)</f>
        <v>0</v>
      </c>
      <c r="BX23" s="116">
        <f>SUM(T23,AV23)</f>
        <v>0</v>
      </c>
      <c r="BY23" s="116">
        <f>SUM(U23,AW23)</f>
        <v>0</v>
      </c>
      <c r="BZ23" s="116">
        <f>SUM(V23,AX23)</f>
        <v>0</v>
      </c>
      <c r="CA23" s="116">
        <f>SUM(W23,AY23)</f>
        <v>101345</v>
      </c>
      <c r="CB23" s="116">
        <f>SUM(X23,AZ23)</f>
        <v>99585</v>
      </c>
      <c r="CC23" s="116">
        <f>SUM(Y23,BA23)</f>
        <v>1760</v>
      </c>
      <c r="CD23" s="116">
        <f>SUM(Z23,BB23)</f>
        <v>0</v>
      </c>
      <c r="CE23" s="116">
        <f>SUM(AA23,BC23)</f>
        <v>0</v>
      </c>
      <c r="CF23" s="116">
        <f>SUM(AB23,BD23)</f>
        <v>229173</v>
      </c>
      <c r="CG23" s="116">
        <f>SUM(AC23,BE23)</f>
        <v>0</v>
      </c>
      <c r="CH23" s="116">
        <f>SUM(AD23,BF23)</f>
        <v>0</v>
      </c>
      <c r="CI23" s="116">
        <f>SUM(AE23,BG23)</f>
        <v>130970</v>
      </c>
    </row>
    <row r="24" spans="1:87" ht="13.5" customHeight="1" x14ac:dyDescent="0.15">
      <c r="A24" s="114" t="s">
        <v>49</v>
      </c>
      <c r="B24" s="115" t="s">
        <v>363</v>
      </c>
      <c r="C24" s="114" t="s">
        <v>364</v>
      </c>
      <c r="D24" s="116">
        <f>+SUM(E24,J24)</f>
        <v>0</v>
      </c>
      <c r="E24" s="116">
        <f>+SUM(F24:I24)</f>
        <v>0</v>
      </c>
      <c r="F24" s="116">
        <v>0</v>
      </c>
      <c r="G24" s="116">
        <v>0</v>
      </c>
      <c r="H24" s="116">
        <v>0</v>
      </c>
      <c r="I24" s="116">
        <v>0</v>
      </c>
      <c r="J24" s="116">
        <v>0</v>
      </c>
      <c r="K24" s="116">
        <v>0</v>
      </c>
      <c r="L24" s="116">
        <f>+SUM(M24,R24,V24,W24,AC24)</f>
        <v>56179</v>
      </c>
      <c r="M24" s="116">
        <f>+SUM(N24:Q24)</f>
        <v>56179</v>
      </c>
      <c r="N24" s="116">
        <v>0</v>
      </c>
      <c r="O24" s="116">
        <v>55631</v>
      </c>
      <c r="P24" s="116">
        <v>548</v>
      </c>
      <c r="Q24" s="116">
        <v>0</v>
      </c>
      <c r="R24" s="116">
        <f>+SUM(S24:U24)</f>
        <v>0</v>
      </c>
      <c r="S24" s="116">
        <v>0</v>
      </c>
      <c r="T24" s="116">
        <v>0</v>
      </c>
      <c r="U24" s="116">
        <v>0</v>
      </c>
      <c r="V24" s="116">
        <v>0</v>
      </c>
      <c r="W24" s="116">
        <f>+SUM(X24:AA24)</f>
        <v>0</v>
      </c>
      <c r="X24" s="116">
        <v>0</v>
      </c>
      <c r="Y24" s="116">
        <v>0</v>
      </c>
      <c r="Z24" s="116">
        <v>0</v>
      </c>
      <c r="AA24" s="116">
        <v>0</v>
      </c>
      <c r="AB24" s="116">
        <v>106820</v>
      </c>
      <c r="AC24" s="116">
        <v>0</v>
      </c>
      <c r="AD24" s="116">
        <v>0</v>
      </c>
      <c r="AE24" s="116">
        <f>+SUM(D24,L24,AD24)</f>
        <v>56179</v>
      </c>
      <c r="AF24" s="116">
        <f>+SUM(AG24,AL24)</f>
        <v>0</v>
      </c>
      <c r="AG24" s="116">
        <f>+SUM(AH24:AK24)</f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v>0</v>
      </c>
      <c r="AN24" s="116">
        <f>+SUM(AO24,AT24,AX24,AY24,BE24)</f>
        <v>0</v>
      </c>
      <c r="AO24" s="116">
        <f>+SUM(AP24:AS24)</f>
        <v>0</v>
      </c>
      <c r="AP24" s="116">
        <v>0</v>
      </c>
      <c r="AQ24" s="116">
        <v>0</v>
      </c>
      <c r="AR24" s="116">
        <v>0</v>
      </c>
      <c r="AS24" s="116">
        <v>0</v>
      </c>
      <c r="AT24" s="116">
        <f>+SUM(AU24:AW24)</f>
        <v>0</v>
      </c>
      <c r="AU24" s="116">
        <v>0</v>
      </c>
      <c r="AV24" s="116">
        <v>0</v>
      </c>
      <c r="AW24" s="116">
        <v>0</v>
      </c>
      <c r="AX24" s="116">
        <v>0</v>
      </c>
      <c r="AY24" s="116">
        <f>+SUM(AZ24:BC24)</f>
        <v>0</v>
      </c>
      <c r="AZ24" s="116">
        <v>0</v>
      </c>
      <c r="BA24" s="116">
        <v>0</v>
      </c>
      <c r="BB24" s="116">
        <v>0</v>
      </c>
      <c r="BC24" s="116">
        <v>0</v>
      </c>
      <c r="BD24" s="116">
        <v>61998</v>
      </c>
      <c r="BE24" s="116">
        <v>0</v>
      </c>
      <c r="BF24" s="116">
        <v>0</v>
      </c>
      <c r="BG24" s="116">
        <f>+SUM(BF24,AN24,AF24)</f>
        <v>0</v>
      </c>
      <c r="BH24" s="116">
        <f>SUM(D24,AF24)</f>
        <v>0</v>
      </c>
      <c r="BI24" s="116">
        <f>SUM(E24,AG24)</f>
        <v>0</v>
      </c>
      <c r="BJ24" s="116">
        <f>SUM(F24,AH24)</f>
        <v>0</v>
      </c>
      <c r="BK24" s="116">
        <f>SUM(G24,AI24)</f>
        <v>0</v>
      </c>
      <c r="BL24" s="116">
        <f>SUM(H24,AJ24)</f>
        <v>0</v>
      </c>
      <c r="BM24" s="116">
        <f>SUM(I24,AK24)</f>
        <v>0</v>
      </c>
      <c r="BN24" s="116">
        <f>SUM(J24,AL24)</f>
        <v>0</v>
      </c>
      <c r="BO24" s="116">
        <f>SUM(K24,AM24)</f>
        <v>0</v>
      </c>
      <c r="BP24" s="116">
        <f>SUM(L24,AN24)</f>
        <v>56179</v>
      </c>
      <c r="BQ24" s="116">
        <f>SUM(M24,AO24)</f>
        <v>56179</v>
      </c>
      <c r="BR24" s="116">
        <f>SUM(N24,AP24)</f>
        <v>0</v>
      </c>
      <c r="BS24" s="116">
        <f>SUM(O24,AQ24)</f>
        <v>55631</v>
      </c>
      <c r="BT24" s="116">
        <f>SUM(P24,AR24)</f>
        <v>548</v>
      </c>
      <c r="BU24" s="116">
        <f>SUM(Q24,AS24)</f>
        <v>0</v>
      </c>
      <c r="BV24" s="116">
        <f>SUM(R24,AT24)</f>
        <v>0</v>
      </c>
      <c r="BW24" s="116">
        <f>SUM(S24,AU24)</f>
        <v>0</v>
      </c>
      <c r="BX24" s="116">
        <f>SUM(T24,AV24)</f>
        <v>0</v>
      </c>
      <c r="BY24" s="116">
        <f>SUM(U24,AW24)</f>
        <v>0</v>
      </c>
      <c r="BZ24" s="116">
        <f>SUM(V24,AX24)</f>
        <v>0</v>
      </c>
      <c r="CA24" s="116">
        <f>SUM(W24,AY24)</f>
        <v>0</v>
      </c>
      <c r="CB24" s="116">
        <f>SUM(X24,AZ24)</f>
        <v>0</v>
      </c>
      <c r="CC24" s="116">
        <f>SUM(Y24,BA24)</f>
        <v>0</v>
      </c>
      <c r="CD24" s="116">
        <f>SUM(Z24,BB24)</f>
        <v>0</v>
      </c>
      <c r="CE24" s="116">
        <f>SUM(AA24,BC24)</f>
        <v>0</v>
      </c>
      <c r="CF24" s="116">
        <f>SUM(AB24,BD24)</f>
        <v>168818</v>
      </c>
      <c r="CG24" s="116">
        <f>SUM(AC24,BE24)</f>
        <v>0</v>
      </c>
      <c r="CH24" s="116">
        <f>SUM(AD24,BF24)</f>
        <v>0</v>
      </c>
      <c r="CI24" s="116">
        <f>SUM(AE24,BG24)</f>
        <v>56179</v>
      </c>
    </row>
    <row r="25" spans="1:87" ht="13.5" customHeight="1" x14ac:dyDescent="0.15">
      <c r="A25" s="114" t="s">
        <v>49</v>
      </c>
      <c r="B25" s="115" t="s">
        <v>367</v>
      </c>
      <c r="C25" s="114" t="s">
        <v>368</v>
      </c>
      <c r="D25" s="116">
        <f>+SUM(E25,J25)</f>
        <v>0</v>
      </c>
      <c r="E25" s="116">
        <f>+SUM(F25:I25)</f>
        <v>0</v>
      </c>
      <c r="F25" s="116">
        <v>0</v>
      </c>
      <c r="G25" s="116">
        <v>0</v>
      </c>
      <c r="H25" s="116">
        <v>0</v>
      </c>
      <c r="I25" s="116">
        <v>0</v>
      </c>
      <c r="J25" s="116">
        <v>0</v>
      </c>
      <c r="K25" s="116">
        <v>0</v>
      </c>
      <c r="L25" s="116">
        <f>+SUM(M25,R25,V25,W25,AC25)</f>
        <v>54840</v>
      </c>
      <c r="M25" s="116">
        <f>+SUM(N25:Q25)</f>
        <v>54840</v>
      </c>
      <c r="N25" s="116">
        <v>0</v>
      </c>
      <c r="O25" s="116">
        <v>54840</v>
      </c>
      <c r="P25" s="116">
        <v>0</v>
      </c>
      <c r="Q25" s="116">
        <v>0</v>
      </c>
      <c r="R25" s="116">
        <f>+SUM(S25:U25)</f>
        <v>0</v>
      </c>
      <c r="S25" s="116">
        <v>0</v>
      </c>
      <c r="T25" s="116">
        <v>0</v>
      </c>
      <c r="U25" s="116">
        <v>0</v>
      </c>
      <c r="V25" s="116">
        <v>0</v>
      </c>
      <c r="W25" s="116">
        <f>+SUM(X25:AA25)</f>
        <v>0</v>
      </c>
      <c r="X25" s="116">
        <v>0</v>
      </c>
      <c r="Y25" s="116">
        <v>0</v>
      </c>
      <c r="Z25" s="116">
        <v>0</v>
      </c>
      <c r="AA25" s="116">
        <v>0</v>
      </c>
      <c r="AB25" s="116">
        <v>166377</v>
      </c>
      <c r="AC25" s="116">
        <v>0</v>
      </c>
      <c r="AD25" s="116">
        <v>0</v>
      </c>
      <c r="AE25" s="116">
        <f>+SUM(D25,L25,AD25)</f>
        <v>54840</v>
      </c>
      <c r="AF25" s="116">
        <f>+SUM(AG25,AL25)</f>
        <v>0</v>
      </c>
      <c r="AG25" s="116">
        <f>+SUM(AH25:AK25)</f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v>0</v>
      </c>
      <c r="AN25" s="116">
        <f>+SUM(AO25,AT25,AX25,AY25,BE25)</f>
        <v>0</v>
      </c>
      <c r="AO25" s="116">
        <f>+SUM(AP25:AS25)</f>
        <v>0</v>
      </c>
      <c r="AP25" s="116">
        <v>0</v>
      </c>
      <c r="AQ25" s="116">
        <v>0</v>
      </c>
      <c r="AR25" s="116">
        <v>0</v>
      </c>
      <c r="AS25" s="116">
        <v>0</v>
      </c>
      <c r="AT25" s="116">
        <f>+SUM(AU25:AW25)</f>
        <v>0</v>
      </c>
      <c r="AU25" s="116">
        <v>0</v>
      </c>
      <c r="AV25" s="116">
        <v>0</v>
      </c>
      <c r="AW25" s="116">
        <v>0</v>
      </c>
      <c r="AX25" s="116">
        <v>0</v>
      </c>
      <c r="AY25" s="116">
        <f>+SUM(AZ25:BC25)</f>
        <v>0</v>
      </c>
      <c r="AZ25" s="116">
        <v>0</v>
      </c>
      <c r="BA25" s="116">
        <v>0</v>
      </c>
      <c r="BB25" s="116">
        <v>0</v>
      </c>
      <c r="BC25" s="116">
        <v>0</v>
      </c>
      <c r="BD25" s="116">
        <v>85617</v>
      </c>
      <c r="BE25" s="116">
        <v>0</v>
      </c>
      <c r="BF25" s="116">
        <v>0</v>
      </c>
      <c r="BG25" s="116">
        <f>+SUM(BF25,AN25,AF25)</f>
        <v>0</v>
      </c>
      <c r="BH25" s="116">
        <f>SUM(D25,AF25)</f>
        <v>0</v>
      </c>
      <c r="BI25" s="116">
        <f>SUM(E25,AG25)</f>
        <v>0</v>
      </c>
      <c r="BJ25" s="116">
        <f>SUM(F25,AH25)</f>
        <v>0</v>
      </c>
      <c r="BK25" s="116">
        <f>SUM(G25,AI25)</f>
        <v>0</v>
      </c>
      <c r="BL25" s="116">
        <f>SUM(H25,AJ25)</f>
        <v>0</v>
      </c>
      <c r="BM25" s="116">
        <f>SUM(I25,AK25)</f>
        <v>0</v>
      </c>
      <c r="BN25" s="116">
        <f>SUM(J25,AL25)</f>
        <v>0</v>
      </c>
      <c r="BO25" s="116">
        <f>SUM(K25,AM25)</f>
        <v>0</v>
      </c>
      <c r="BP25" s="116">
        <f>SUM(L25,AN25)</f>
        <v>54840</v>
      </c>
      <c r="BQ25" s="116">
        <f>SUM(M25,AO25)</f>
        <v>54840</v>
      </c>
      <c r="BR25" s="116">
        <f>SUM(N25,AP25)</f>
        <v>0</v>
      </c>
      <c r="BS25" s="116">
        <f>SUM(O25,AQ25)</f>
        <v>54840</v>
      </c>
      <c r="BT25" s="116">
        <f>SUM(P25,AR25)</f>
        <v>0</v>
      </c>
      <c r="BU25" s="116">
        <f>SUM(Q25,AS25)</f>
        <v>0</v>
      </c>
      <c r="BV25" s="116">
        <f>SUM(R25,AT25)</f>
        <v>0</v>
      </c>
      <c r="BW25" s="116">
        <f>SUM(S25,AU25)</f>
        <v>0</v>
      </c>
      <c r="BX25" s="116">
        <f>SUM(T25,AV25)</f>
        <v>0</v>
      </c>
      <c r="BY25" s="116">
        <f>SUM(U25,AW25)</f>
        <v>0</v>
      </c>
      <c r="BZ25" s="116">
        <f>SUM(V25,AX25)</f>
        <v>0</v>
      </c>
      <c r="CA25" s="116">
        <f>SUM(W25,AY25)</f>
        <v>0</v>
      </c>
      <c r="CB25" s="116">
        <f>SUM(X25,AZ25)</f>
        <v>0</v>
      </c>
      <c r="CC25" s="116">
        <f>SUM(Y25,BA25)</f>
        <v>0</v>
      </c>
      <c r="CD25" s="116">
        <f>SUM(Z25,BB25)</f>
        <v>0</v>
      </c>
      <c r="CE25" s="116">
        <f>SUM(AA25,BC25)</f>
        <v>0</v>
      </c>
      <c r="CF25" s="116">
        <f>SUM(AB25,BD25)</f>
        <v>251994</v>
      </c>
      <c r="CG25" s="116">
        <f>SUM(AC25,BE25)</f>
        <v>0</v>
      </c>
      <c r="CH25" s="116">
        <f>SUM(AD25,BF25)</f>
        <v>0</v>
      </c>
      <c r="CI25" s="116">
        <f>SUM(AE25,BG25)</f>
        <v>54840</v>
      </c>
    </row>
    <row r="26" spans="1:87" ht="13.5" customHeight="1" x14ac:dyDescent="0.15">
      <c r="A26" s="114" t="s">
        <v>49</v>
      </c>
      <c r="B26" s="115" t="s">
        <v>349</v>
      </c>
      <c r="C26" s="114" t="s">
        <v>350</v>
      </c>
      <c r="D26" s="116">
        <f>+SUM(E26,J26)</f>
        <v>0</v>
      </c>
      <c r="E26" s="116">
        <f>+SUM(F26:I26)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/>
      <c r="L26" s="116">
        <f>+SUM(M26,R26,V26,W26,AC26)</f>
        <v>0</v>
      </c>
      <c r="M26" s="116">
        <f>+SUM(N26:Q26)</f>
        <v>0</v>
      </c>
      <c r="N26" s="116">
        <v>0</v>
      </c>
      <c r="O26" s="116">
        <v>0</v>
      </c>
      <c r="P26" s="116">
        <v>0</v>
      </c>
      <c r="Q26" s="116">
        <v>0</v>
      </c>
      <c r="R26" s="116">
        <f>+SUM(S26:U26)</f>
        <v>0</v>
      </c>
      <c r="S26" s="116">
        <v>0</v>
      </c>
      <c r="T26" s="116">
        <v>0</v>
      </c>
      <c r="U26" s="116">
        <v>0</v>
      </c>
      <c r="V26" s="116">
        <v>0</v>
      </c>
      <c r="W26" s="116">
        <f>+SUM(X26:AA26)</f>
        <v>0</v>
      </c>
      <c r="X26" s="116">
        <v>0</v>
      </c>
      <c r="Y26" s="116">
        <v>0</v>
      </c>
      <c r="Z26" s="116">
        <v>0</v>
      </c>
      <c r="AA26" s="116">
        <v>0</v>
      </c>
      <c r="AB26" s="116"/>
      <c r="AC26" s="116">
        <v>0</v>
      </c>
      <c r="AD26" s="116">
        <v>0</v>
      </c>
      <c r="AE26" s="116">
        <f>+SUM(D26,L26,AD26)</f>
        <v>0</v>
      </c>
      <c r="AF26" s="116">
        <f>+SUM(AG26,AL26)</f>
        <v>10423</v>
      </c>
      <c r="AG26" s="116">
        <f>+SUM(AH26:AK26)</f>
        <v>10423</v>
      </c>
      <c r="AH26" s="116">
        <v>0</v>
      </c>
      <c r="AI26" s="116">
        <v>10423</v>
      </c>
      <c r="AJ26" s="116">
        <v>0</v>
      </c>
      <c r="AK26" s="116">
        <v>0</v>
      </c>
      <c r="AL26" s="116">
        <v>0</v>
      </c>
      <c r="AM26" s="116"/>
      <c r="AN26" s="116">
        <f>+SUM(AO26,AT26,AX26,AY26,BE26)</f>
        <v>269013</v>
      </c>
      <c r="AO26" s="116">
        <f>+SUM(AP26:AS26)</f>
        <v>25760</v>
      </c>
      <c r="AP26" s="116">
        <v>25760</v>
      </c>
      <c r="AQ26" s="116">
        <v>0</v>
      </c>
      <c r="AR26" s="116">
        <v>0</v>
      </c>
      <c r="AS26" s="116">
        <v>0</v>
      </c>
      <c r="AT26" s="116">
        <f>+SUM(AU26:AW26)</f>
        <v>61589</v>
      </c>
      <c r="AU26" s="116">
        <v>0</v>
      </c>
      <c r="AV26" s="116">
        <v>61589</v>
      </c>
      <c r="AW26" s="116">
        <v>0</v>
      </c>
      <c r="AX26" s="116">
        <v>0</v>
      </c>
      <c r="AY26" s="116">
        <f>+SUM(AZ26:BC26)</f>
        <v>181664</v>
      </c>
      <c r="AZ26" s="116">
        <v>0</v>
      </c>
      <c r="BA26" s="116">
        <v>171098</v>
      </c>
      <c r="BB26" s="116">
        <v>0</v>
      </c>
      <c r="BC26" s="116">
        <v>10566</v>
      </c>
      <c r="BD26" s="116"/>
      <c r="BE26" s="116">
        <v>0</v>
      </c>
      <c r="BF26" s="116">
        <v>10422</v>
      </c>
      <c r="BG26" s="116">
        <f>+SUM(BF26,AN26,AF26)</f>
        <v>289858</v>
      </c>
      <c r="BH26" s="116">
        <f>SUM(D26,AF26)</f>
        <v>10423</v>
      </c>
      <c r="BI26" s="116">
        <f>SUM(E26,AG26)</f>
        <v>10423</v>
      </c>
      <c r="BJ26" s="116">
        <f>SUM(F26,AH26)</f>
        <v>0</v>
      </c>
      <c r="BK26" s="116">
        <f>SUM(G26,AI26)</f>
        <v>10423</v>
      </c>
      <c r="BL26" s="116">
        <f>SUM(H26,AJ26)</f>
        <v>0</v>
      </c>
      <c r="BM26" s="116">
        <f>SUM(I26,AK26)</f>
        <v>0</v>
      </c>
      <c r="BN26" s="116">
        <f>SUM(J26,AL26)</f>
        <v>0</v>
      </c>
      <c r="BO26" s="116">
        <f>SUM(K26,AM26)</f>
        <v>0</v>
      </c>
      <c r="BP26" s="116">
        <f>SUM(L26,AN26)</f>
        <v>269013</v>
      </c>
      <c r="BQ26" s="116">
        <f>SUM(M26,AO26)</f>
        <v>25760</v>
      </c>
      <c r="BR26" s="116">
        <f>SUM(N26,AP26)</f>
        <v>25760</v>
      </c>
      <c r="BS26" s="116">
        <f>SUM(O26,AQ26)</f>
        <v>0</v>
      </c>
      <c r="BT26" s="116">
        <f>SUM(P26,AR26)</f>
        <v>0</v>
      </c>
      <c r="BU26" s="116">
        <f>SUM(Q26,AS26)</f>
        <v>0</v>
      </c>
      <c r="BV26" s="116">
        <f>SUM(R26,AT26)</f>
        <v>61589</v>
      </c>
      <c r="BW26" s="116">
        <f>SUM(S26,AU26)</f>
        <v>0</v>
      </c>
      <c r="BX26" s="116">
        <f>SUM(T26,AV26)</f>
        <v>61589</v>
      </c>
      <c r="BY26" s="116">
        <f>SUM(U26,AW26)</f>
        <v>0</v>
      </c>
      <c r="BZ26" s="116">
        <f>SUM(V26,AX26)</f>
        <v>0</v>
      </c>
      <c r="CA26" s="116">
        <f>SUM(W26,AY26)</f>
        <v>181664</v>
      </c>
      <c r="CB26" s="116">
        <f>SUM(X26,AZ26)</f>
        <v>0</v>
      </c>
      <c r="CC26" s="116">
        <f>SUM(Y26,BA26)</f>
        <v>171098</v>
      </c>
      <c r="CD26" s="116">
        <f>SUM(Z26,BB26)</f>
        <v>0</v>
      </c>
      <c r="CE26" s="116">
        <f>SUM(AA26,BC26)</f>
        <v>10566</v>
      </c>
      <c r="CF26" s="116">
        <f>SUM(AB26,BD26)</f>
        <v>0</v>
      </c>
      <c r="CG26" s="116">
        <f>SUM(AC26,BE26)</f>
        <v>0</v>
      </c>
      <c r="CH26" s="116">
        <f>SUM(AD26,BF26)</f>
        <v>10422</v>
      </c>
      <c r="CI26" s="116">
        <f>SUM(AE26,BG26)</f>
        <v>289858</v>
      </c>
    </row>
    <row r="27" spans="1:87" ht="13.5" customHeight="1" x14ac:dyDescent="0.15">
      <c r="A27" s="114" t="s">
        <v>49</v>
      </c>
      <c r="B27" s="115" t="s">
        <v>328</v>
      </c>
      <c r="C27" s="114" t="s">
        <v>329</v>
      </c>
      <c r="D27" s="116">
        <f>+SUM(E27,J27)</f>
        <v>0</v>
      </c>
      <c r="E27" s="116">
        <f>+SUM(F27:I27)</f>
        <v>0</v>
      </c>
      <c r="F27" s="116">
        <v>0</v>
      </c>
      <c r="G27" s="116">
        <v>0</v>
      </c>
      <c r="H27" s="116">
        <v>0</v>
      </c>
      <c r="I27" s="116">
        <v>0</v>
      </c>
      <c r="J27" s="116">
        <v>0</v>
      </c>
      <c r="K27" s="116"/>
      <c r="L27" s="116">
        <f>+SUM(M27,R27,V27,W27,AC27)</f>
        <v>944193</v>
      </c>
      <c r="M27" s="116">
        <f>+SUM(N27:Q27)</f>
        <v>0</v>
      </c>
      <c r="N27" s="116">
        <v>0</v>
      </c>
      <c r="O27" s="116">
        <v>0</v>
      </c>
      <c r="P27" s="116">
        <v>0</v>
      </c>
      <c r="Q27" s="116">
        <v>0</v>
      </c>
      <c r="R27" s="116">
        <f>+SUM(S27:U27)</f>
        <v>0</v>
      </c>
      <c r="S27" s="116">
        <v>0</v>
      </c>
      <c r="T27" s="116">
        <v>0</v>
      </c>
      <c r="U27" s="116">
        <v>0</v>
      </c>
      <c r="V27" s="116">
        <v>0</v>
      </c>
      <c r="W27" s="116">
        <f>+SUM(X27:AA27)</f>
        <v>944193</v>
      </c>
      <c r="X27" s="116">
        <v>0</v>
      </c>
      <c r="Y27" s="116">
        <v>810379</v>
      </c>
      <c r="Z27" s="116">
        <v>0</v>
      </c>
      <c r="AA27" s="116">
        <v>133814</v>
      </c>
      <c r="AB27" s="116"/>
      <c r="AC27" s="116">
        <v>0</v>
      </c>
      <c r="AD27" s="116">
        <v>17745</v>
      </c>
      <c r="AE27" s="116">
        <f>+SUM(D27,L27,AD27)</f>
        <v>961938</v>
      </c>
      <c r="AF27" s="116">
        <f>+SUM(AG27,AL27)</f>
        <v>0</v>
      </c>
      <c r="AG27" s="116">
        <f>+SUM(AH27:AK27)</f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0</v>
      </c>
      <c r="AM27" s="116"/>
      <c r="AN27" s="116">
        <f>+SUM(AO27,AT27,AX27,AY27,BE27)</f>
        <v>0</v>
      </c>
      <c r="AO27" s="116">
        <f>+SUM(AP27:AS27)</f>
        <v>0</v>
      </c>
      <c r="AP27" s="116">
        <v>0</v>
      </c>
      <c r="AQ27" s="116">
        <v>0</v>
      </c>
      <c r="AR27" s="116">
        <v>0</v>
      </c>
      <c r="AS27" s="116">
        <v>0</v>
      </c>
      <c r="AT27" s="116">
        <f>+SUM(AU27:AW27)</f>
        <v>0</v>
      </c>
      <c r="AU27" s="116">
        <v>0</v>
      </c>
      <c r="AV27" s="116">
        <v>0</v>
      </c>
      <c r="AW27" s="116">
        <v>0</v>
      </c>
      <c r="AX27" s="116">
        <v>0</v>
      </c>
      <c r="AY27" s="116">
        <f>+SUM(AZ27:BC27)</f>
        <v>0</v>
      </c>
      <c r="AZ27" s="116">
        <v>0</v>
      </c>
      <c r="BA27" s="116">
        <v>0</v>
      </c>
      <c r="BB27" s="116">
        <v>0</v>
      </c>
      <c r="BC27" s="116">
        <v>0</v>
      </c>
      <c r="BD27" s="116"/>
      <c r="BE27" s="116">
        <v>0</v>
      </c>
      <c r="BF27" s="116">
        <v>0</v>
      </c>
      <c r="BG27" s="116">
        <f>+SUM(BF27,AN27,AF27)</f>
        <v>0</v>
      </c>
      <c r="BH27" s="116">
        <f>SUM(D27,AF27)</f>
        <v>0</v>
      </c>
      <c r="BI27" s="116">
        <f>SUM(E27,AG27)</f>
        <v>0</v>
      </c>
      <c r="BJ27" s="116">
        <f>SUM(F27,AH27)</f>
        <v>0</v>
      </c>
      <c r="BK27" s="116">
        <f>SUM(G27,AI27)</f>
        <v>0</v>
      </c>
      <c r="BL27" s="116">
        <f>SUM(H27,AJ27)</f>
        <v>0</v>
      </c>
      <c r="BM27" s="116">
        <f>SUM(I27,AK27)</f>
        <v>0</v>
      </c>
      <c r="BN27" s="116">
        <f>SUM(J27,AL27)</f>
        <v>0</v>
      </c>
      <c r="BO27" s="116">
        <f>SUM(K27,AM27)</f>
        <v>0</v>
      </c>
      <c r="BP27" s="116">
        <f>SUM(L27,AN27)</f>
        <v>944193</v>
      </c>
      <c r="BQ27" s="116">
        <f>SUM(M27,AO27)</f>
        <v>0</v>
      </c>
      <c r="BR27" s="116">
        <f>SUM(N27,AP27)</f>
        <v>0</v>
      </c>
      <c r="BS27" s="116">
        <f>SUM(O27,AQ27)</f>
        <v>0</v>
      </c>
      <c r="BT27" s="116">
        <f>SUM(P27,AR27)</f>
        <v>0</v>
      </c>
      <c r="BU27" s="116">
        <f>SUM(Q27,AS27)</f>
        <v>0</v>
      </c>
      <c r="BV27" s="116">
        <f>SUM(R27,AT27)</f>
        <v>0</v>
      </c>
      <c r="BW27" s="116">
        <f>SUM(S27,AU27)</f>
        <v>0</v>
      </c>
      <c r="BX27" s="116">
        <f>SUM(T27,AV27)</f>
        <v>0</v>
      </c>
      <c r="BY27" s="116">
        <f>SUM(U27,AW27)</f>
        <v>0</v>
      </c>
      <c r="BZ27" s="116">
        <f>SUM(V27,AX27)</f>
        <v>0</v>
      </c>
      <c r="CA27" s="116">
        <f>SUM(W27,AY27)</f>
        <v>944193</v>
      </c>
      <c r="CB27" s="116">
        <f>SUM(X27,AZ27)</f>
        <v>0</v>
      </c>
      <c r="CC27" s="116">
        <f>SUM(Y27,BA27)</f>
        <v>810379</v>
      </c>
      <c r="CD27" s="116">
        <f>SUM(Z27,BB27)</f>
        <v>0</v>
      </c>
      <c r="CE27" s="116">
        <f>SUM(AA27,BC27)</f>
        <v>133814</v>
      </c>
      <c r="CF27" s="116">
        <f>SUM(AB27,BD27)</f>
        <v>0</v>
      </c>
      <c r="CG27" s="116">
        <f>SUM(AC27,BE27)</f>
        <v>0</v>
      </c>
      <c r="CH27" s="116">
        <f>SUM(AD27,BF27)</f>
        <v>17745</v>
      </c>
      <c r="CI27" s="116">
        <f>SUM(AE27,BG27)</f>
        <v>961938</v>
      </c>
    </row>
    <row r="28" spans="1:87" ht="13.5" customHeight="1" x14ac:dyDescent="0.15">
      <c r="A28" s="114" t="s">
        <v>49</v>
      </c>
      <c r="B28" s="115" t="s">
        <v>365</v>
      </c>
      <c r="C28" s="114" t="s">
        <v>366</v>
      </c>
      <c r="D28" s="116">
        <f>+SUM(E28,J28)</f>
        <v>0</v>
      </c>
      <c r="E28" s="116">
        <f>+SUM(F28:I28)</f>
        <v>0</v>
      </c>
      <c r="F28" s="116">
        <v>0</v>
      </c>
      <c r="G28" s="116">
        <v>0</v>
      </c>
      <c r="H28" s="116">
        <v>0</v>
      </c>
      <c r="I28" s="116">
        <v>0</v>
      </c>
      <c r="J28" s="116">
        <v>0</v>
      </c>
      <c r="K28" s="116"/>
      <c r="L28" s="116">
        <f>+SUM(M28,R28,V28,W28,AC28)</f>
        <v>303497</v>
      </c>
      <c r="M28" s="116">
        <f>+SUM(N28:Q28)</f>
        <v>4444</v>
      </c>
      <c r="N28" s="116">
        <v>4444</v>
      </c>
      <c r="O28" s="116">
        <v>0</v>
      </c>
      <c r="P28" s="116">
        <v>0</v>
      </c>
      <c r="Q28" s="116">
        <v>0</v>
      </c>
      <c r="R28" s="116">
        <f>+SUM(S28:U28)</f>
        <v>1054</v>
      </c>
      <c r="S28" s="116">
        <v>0</v>
      </c>
      <c r="T28" s="116">
        <v>957</v>
      </c>
      <c r="U28" s="116">
        <v>97</v>
      </c>
      <c r="V28" s="116">
        <v>0</v>
      </c>
      <c r="W28" s="116">
        <f>+SUM(X28:AA28)</f>
        <v>297999</v>
      </c>
      <c r="X28" s="116">
        <v>0</v>
      </c>
      <c r="Y28" s="116">
        <v>287913</v>
      </c>
      <c r="Z28" s="116">
        <v>4476</v>
      </c>
      <c r="AA28" s="116">
        <v>5610</v>
      </c>
      <c r="AB28" s="116"/>
      <c r="AC28" s="116">
        <v>0</v>
      </c>
      <c r="AD28" s="116">
        <v>5</v>
      </c>
      <c r="AE28" s="116">
        <f>+SUM(D28,L28,AD28)</f>
        <v>303502</v>
      </c>
      <c r="AF28" s="116">
        <f>+SUM(AG28,AL28)</f>
        <v>0</v>
      </c>
      <c r="AG28" s="116">
        <f>+SUM(AH28:AK28)</f>
        <v>0</v>
      </c>
      <c r="AH28" s="116">
        <v>0</v>
      </c>
      <c r="AI28" s="116">
        <v>0</v>
      </c>
      <c r="AJ28" s="116">
        <v>0</v>
      </c>
      <c r="AK28" s="116">
        <v>0</v>
      </c>
      <c r="AL28" s="116">
        <v>0</v>
      </c>
      <c r="AM28" s="116"/>
      <c r="AN28" s="116">
        <f>+SUM(AO28,AT28,AX28,AY28,BE28)</f>
        <v>147660</v>
      </c>
      <c r="AO28" s="116">
        <f>+SUM(AP28:AS28)</f>
        <v>0</v>
      </c>
      <c r="AP28" s="116">
        <v>0</v>
      </c>
      <c r="AQ28" s="116">
        <v>0</v>
      </c>
      <c r="AR28" s="116">
        <v>0</v>
      </c>
      <c r="AS28" s="116">
        <v>0</v>
      </c>
      <c r="AT28" s="116">
        <f>+SUM(AU28:AW28)</f>
        <v>777</v>
      </c>
      <c r="AU28" s="116">
        <v>0</v>
      </c>
      <c r="AV28" s="116">
        <v>777</v>
      </c>
      <c r="AW28" s="116">
        <v>0</v>
      </c>
      <c r="AX28" s="116">
        <v>0</v>
      </c>
      <c r="AY28" s="116">
        <f>+SUM(AZ28:BC28)</f>
        <v>146883</v>
      </c>
      <c r="AZ28" s="116">
        <v>0</v>
      </c>
      <c r="BA28" s="116">
        <v>145200</v>
      </c>
      <c r="BB28" s="116">
        <v>0</v>
      </c>
      <c r="BC28" s="116">
        <v>1683</v>
      </c>
      <c r="BD28" s="116"/>
      <c r="BE28" s="116">
        <v>0</v>
      </c>
      <c r="BF28" s="116">
        <v>99</v>
      </c>
      <c r="BG28" s="116">
        <f>+SUM(BF28,AN28,AF28)</f>
        <v>147759</v>
      </c>
      <c r="BH28" s="116">
        <f>SUM(D28,AF28)</f>
        <v>0</v>
      </c>
      <c r="BI28" s="116">
        <f>SUM(E28,AG28)</f>
        <v>0</v>
      </c>
      <c r="BJ28" s="116">
        <f>SUM(F28,AH28)</f>
        <v>0</v>
      </c>
      <c r="BK28" s="116">
        <f>SUM(G28,AI28)</f>
        <v>0</v>
      </c>
      <c r="BL28" s="116">
        <f>SUM(H28,AJ28)</f>
        <v>0</v>
      </c>
      <c r="BM28" s="116">
        <f>SUM(I28,AK28)</f>
        <v>0</v>
      </c>
      <c r="BN28" s="116">
        <f>SUM(J28,AL28)</f>
        <v>0</v>
      </c>
      <c r="BO28" s="116">
        <f>SUM(K28,AM28)</f>
        <v>0</v>
      </c>
      <c r="BP28" s="116">
        <f>SUM(L28,AN28)</f>
        <v>451157</v>
      </c>
      <c r="BQ28" s="116">
        <f>SUM(M28,AO28)</f>
        <v>4444</v>
      </c>
      <c r="BR28" s="116">
        <f>SUM(N28,AP28)</f>
        <v>4444</v>
      </c>
      <c r="BS28" s="116">
        <f>SUM(O28,AQ28)</f>
        <v>0</v>
      </c>
      <c r="BT28" s="116">
        <f>SUM(P28,AR28)</f>
        <v>0</v>
      </c>
      <c r="BU28" s="116">
        <f>SUM(Q28,AS28)</f>
        <v>0</v>
      </c>
      <c r="BV28" s="116">
        <f>SUM(R28,AT28)</f>
        <v>1831</v>
      </c>
      <c r="BW28" s="116">
        <f>SUM(S28,AU28)</f>
        <v>0</v>
      </c>
      <c r="BX28" s="116">
        <f>SUM(T28,AV28)</f>
        <v>1734</v>
      </c>
      <c r="BY28" s="116">
        <f>SUM(U28,AW28)</f>
        <v>97</v>
      </c>
      <c r="BZ28" s="116">
        <f>SUM(V28,AX28)</f>
        <v>0</v>
      </c>
      <c r="CA28" s="116">
        <f>SUM(W28,AY28)</f>
        <v>444882</v>
      </c>
      <c r="CB28" s="116">
        <f>SUM(X28,AZ28)</f>
        <v>0</v>
      </c>
      <c r="CC28" s="116">
        <f>SUM(Y28,BA28)</f>
        <v>433113</v>
      </c>
      <c r="CD28" s="116">
        <f>SUM(Z28,BB28)</f>
        <v>4476</v>
      </c>
      <c r="CE28" s="116">
        <f>SUM(AA28,BC28)</f>
        <v>7293</v>
      </c>
      <c r="CF28" s="116">
        <f>SUM(AB28,BD28)</f>
        <v>0</v>
      </c>
      <c r="CG28" s="116">
        <f>SUM(AC28,BE28)</f>
        <v>0</v>
      </c>
      <c r="CH28" s="116">
        <f>SUM(AD28,BF28)</f>
        <v>104</v>
      </c>
      <c r="CI28" s="116">
        <f>SUM(AE28,BG28)</f>
        <v>451261</v>
      </c>
    </row>
    <row r="29" spans="1:87" ht="13.5" customHeight="1" x14ac:dyDescent="0.15">
      <c r="A29" s="114" t="s">
        <v>49</v>
      </c>
      <c r="B29" s="115" t="s">
        <v>344</v>
      </c>
      <c r="C29" s="114" t="s">
        <v>345</v>
      </c>
      <c r="D29" s="116">
        <f>+SUM(E29,J29)</f>
        <v>2455786</v>
      </c>
      <c r="E29" s="116">
        <f>+SUM(F29:I29)</f>
        <v>2455786</v>
      </c>
      <c r="F29" s="116">
        <v>35455</v>
      </c>
      <c r="G29" s="116">
        <v>2408055</v>
      </c>
      <c r="H29" s="116">
        <v>0</v>
      </c>
      <c r="I29" s="116">
        <v>12276</v>
      </c>
      <c r="J29" s="116">
        <v>0</v>
      </c>
      <c r="K29" s="116"/>
      <c r="L29" s="116">
        <f>+SUM(M29,R29,V29,W29,AC29)</f>
        <v>15876</v>
      </c>
      <c r="M29" s="116">
        <f>+SUM(N29:Q29)</f>
        <v>2481</v>
      </c>
      <c r="N29" s="116">
        <v>0</v>
      </c>
      <c r="O29" s="116">
        <v>0</v>
      </c>
      <c r="P29" s="116">
        <v>2481</v>
      </c>
      <c r="Q29" s="116">
        <v>0</v>
      </c>
      <c r="R29" s="116">
        <f>+SUM(S29:U29)</f>
        <v>0</v>
      </c>
      <c r="S29" s="116">
        <v>0</v>
      </c>
      <c r="T29" s="116">
        <v>0</v>
      </c>
      <c r="U29" s="116">
        <v>0</v>
      </c>
      <c r="V29" s="116">
        <v>0</v>
      </c>
      <c r="W29" s="116">
        <f>+SUM(X29:AA29)</f>
        <v>13395</v>
      </c>
      <c r="X29" s="116">
        <v>0</v>
      </c>
      <c r="Y29" s="116">
        <v>0</v>
      </c>
      <c r="Z29" s="116">
        <v>0</v>
      </c>
      <c r="AA29" s="116">
        <v>13395</v>
      </c>
      <c r="AB29" s="116"/>
      <c r="AC29" s="116">
        <v>0</v>
      </c>
      <c r="AD29" s="116">
        <v>28801</v>
      </c>
      <c r="AE29" s="116">
        <f>+SUM(D29,L29,AD29)</f>
        <v>2500463</v>
      </c>
      <c r="AF29" s="116">
        <f>+SUM(AG29,AL29)</f>
        <v>0</v>
      </c>
      <c r="AG29" s="116">
        <f>+SUM(AH29:AK29)</f>
        <v>0</v>
      </c>
      <c r="AH29" s="116">
        <v>0</v>
      </c>
      <c r="AI29" s="116">
        <v>0</v>
      </c>
      <c r="AJ29" s="116">
        <v>0</v>
      </c>
      <c r="AK29" s="116">
        <v>0</v>
      </c>
      <c r="AL29" s="116">
        <v>0</v>
      </c>
      <c r="AM29" s="116"/>
      <c r="AN29" s="116">
        <f>+SUM(AO29,AT29,AX29,AY29,BE29)</f>
        <v>0</v>
      </c>
      <c r="AO29" s="116">
        <f>+SUM(AP29:AS29)</f>
        <v>0</v>
      </c>
      <c r="AP29" s="116">
        <v>0</v>
      </c>
      <c r="AQ29" s="116">
        <v>0</v>
      </c>
      <c r="AR29" s="116">
        <v>0</v>
      </c>
      <c r="AS29" s="116">
        <v>0</v>
      </c>
      <c r="AT29" s="116">
        <f>+SUM(AU29:AW29)</f>
        <v>0</v>
      </c>
      <c r="AU29" s="116">
        <v>0</v>
      </c>
      <c r="AV29" s="116">
        <v>0</v>
      </c>
      <c r="AW29" s="116">
        <v>0</v>
      </c>
      <c r="AX29" s="116">
        <v>0</v>
      </c>
      <c r="AY29" s="116">
        <f>+SUM(AZ29:BC29)</f>
        <v>0</v>
      </c>
      <c r="AZ29" s="116">
        <v>0</v>
      </c>
      <c r="BA29" s="116">
        <v>0</v>
      </c>
      <c r="BB29" s="116">
        <v>0</v>
      </c>
      <c r="BC29" s="116">
        <v>0</v>
      </c>
      <c r="BD29" s="116"/>
      <c r="BE29" s="116">
        <v>0</v>
      </c>
      <c r="BF29" s="116">
        <v>0</v>
      </c>
      <c r="BG29" s="116">
        <f>+SUM(BF29,AN29,AF29)</f>
        <v>0</v>
      </c>
      <c r="BH29" s="116">
        <f>SUM(D29,AF29)</f>
        <v>2455786</v>
      </c>
      <c r="BI29" s="116">
        <f>SUM(E29,AG29)</f>
        <v>2455786</v>
      </c>
      <c r="BJ29" s="116">
        <f>SUM(F29,AH29)</f>
        <v>35455</v>
      </c>
      <c r="BK29" s="116">
        <f>SUM(G29,AI29)</f>
        <v>2408055</v>
      </c>
      <c r="BL29" s="116">
        <f>SUM(H29,AJ29)</f>
        <v>0</v>
      </c>
      <c r="BM29" s="116">
        <f>SUM(I29,AK29)</f>
        <v>12276</v>
      </c>
      <c r="BN29" s="116">
        <f>SUM(J29,AL29)</f>
        <v>0</v>
      </c>
      <c r="BO29" s="116">
        <f>SUM(K29,AM29)</f>
        <v>0</v>
      </c>
      <c r="BP29" s="116">
        <f>SUM(L29,AN29)</f>
        <v>15876</v>
      </c>
      <c r="BQ29" s="116">
        <f>SUM(M29,AO29)</f>
        <v>2481</v>
      </c>
      <c r="BR29" s="116">
        <f>SUM(N29,AP29)</f>
        <v>0</v>
      </c>
      <c r="BS29" s="116">
        <f>SUM(O29,AQ29)</f>
        <v>0</v>
      </c>
      <c r="BT29" s="116">
        <f>SUM(P29,AR29)</f>
        <v>2481</v>
      </c>
      <c r="BU29" s="116">
        <f>SUM(Q29,AS29)</f>
        <v>0</v>
      </c>
      <c r="BV29" s="116">
        <f>SUM(R29,AT29)</f>
        <v>0</v>
      </c>
      <c r="BW29" s="116">
        <f>SUM(S29,AU29)</f>
        <v>0</v>
      </c>
      <c r="BX29" s="116">
        <f>SUM(T29,AV29)</f>
        <v>0</v>
      </c>
      <c r="BY29" s="116">
        <f>SUM(U29,AW29)</f>
        <v>0</v>
      </c>
      <c r="BZ29" s="116">
        <f>SUM(V29,AX29)</f>
        <v>0</v>
      </c>
      <c r="CA29" s="116">
        <f>SUM(W29,AY29)</f>
        <v>13395</v>
      </c>
      <c r="CB29" s="116">
        <f>SUM(X29,AZ29)</f>
        <v>0</v>
      </c>
      <c r="CC29" s="116">
        <f>SUM(Y29,BA29)</f>
        <v>0</v>
      </c>
      <c r="CD29" s="116">
        <f>SUM(Z29,BB29)</f>
        <v>0</v>
      </c>
      <c r="CE29" s="116">
        <f>SUM(AA29,BC29)</f>
        <v>13395</v>
      </c>
      <c r="CF29" s="116">
        <f>SUM(AB29,BD29)</f>
        <v>0</v>
      </c>
      <c r="CG29" s="116">
        <f>SUM(AC29,BE29)</f>
        <v>0</v>
      </c>
      <c r="CH29" s="116">
        <f>SUM(AD29,BF29)</f>
        <v>28801</v>
      </c>
      <c r="CI29" s="116">
        <f>SUM(AE29,BG29)</f>
        <v>2500463</v>
      </c>
    </row>
    <row r="30" spans="1:87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</row>
    <row r="31" spans="1:87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</row>
    <row r="32" spans="1:87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</row>
    <row r="33" spans="1:87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</row>
    <row r="34" spans="1:87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</row>
    <row r="35" spans="1:87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</row>
    <row r="36" spans="1:87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</row>
    <row r="37" spans="1:87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</row>
    <row r="38" spans="1:87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</row>
    <row r="39" spans="1:87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</row>
    <row r="40" spans="1:87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</row>
    <row r="41" spans="1:87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</row>
    <row r="42" spans="1:87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</row>
    <row r="43" spans="1:87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</row>
    <row r="44" spans="1:87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</row>
    <row r="45" spans="1:87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</row>
    <row r="46" spans="1:87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</row>
    <row r="47" spans="1:87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</row>
    <row r="48" spans="1:87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</row>
    <row r="49" spans="1:87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</row>
    <row r="50" spans="1:8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</row>
    <row r="51" spans="1:8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</row>
    <row r="52" spans="1:8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</row>
    <row r="53" spans="1:8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</row>
    <row r="54" spans="1:8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</row>
    <row r="55" spans="1:8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</row>
    <row r="56" spans="1:8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</row>
    <row r="57" spans="1:8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</row>
    <row r="58" spans="1:8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</row>
    <row r="59" spans="1:8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</row>
    <row r="60" spans="1:8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</row>
    <row r="61" spans="1:8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</row>
    <row r="62" spans="1:8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</row>
    <row r="63" spans="1:8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</row>
    <row r="64" spans="1:8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</row>
    <row r="65" spans="1:8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</row>
    <row r="66" spans="1:8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</row>
    <row r="67" spans="1:8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</row>
    <row r="68" spans="1:8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</row>
    <row r="69" spans="1:8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</row>
    <row r="70" spans="1:8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</row>
    <row r="71" spans="1:8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</row>
    <row r="72" spans="1:8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</row>
    <row r="73" spans="1:8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</row>
    <row r="74" spans="1:8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</row>
    <row r="75" spans="1:8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</row>
    <row r="76" spans="1:8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</row>
    <row r="77" spans="1:8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</row>
    <row r="78" spans="1:8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</row>
    <row r="79" spans="1:8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</row>
    <row r="80" spans="1:8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</row>
    <row r="81" spans="1:8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</row>
    <row r="82" spans="1:8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</row>
    <row r="83" spans="1:8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</row>
    <row r="84" spans="1:8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</row>
    <row r="85" spans="1:8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</row>
    <row r="86" spans="1:8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</row>
    <row r="87" spans="1:8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</row>
    <row r="88" spans="1:8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</row>
    <row r="89" spans="1:8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</row>
    <row r="90" spans="1:8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</row>
    <row r="91" spans="1:8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</row>
    <row r="92" spans="1:8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</row>
    <row r="93" spans="1:8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</row>
    <row r="94" spans="1:8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</row>
    <row r="95" spans="1:8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</row>
    <row r="96" spans="1:8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</row>
    <row r="97" spans="1:8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</row>
    <row r="98" spans="1:8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</row>
    <row r="99" spans="1:8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</row>
    <row r="100" spans="1:8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</row>
    <row r="101" spans="1:8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</row>
    <row r="102" spans="1:8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</row>
    <row r="103" spans="1:8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</row>
    <row r="104" spans="1:8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</row>
    <row r="105" spans="1:8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</row>
    <row r="106" spans="1:8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</row>
    <row r="107" spans="1:8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</row>
    <row r="108" spans="1:8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</row>
    <row r="109" spans="1:8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</row>
    <row r="110" spans="1:8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</row>
    <row r="111" spans="1:8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</row>
    <row r="112" spans="1:8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</row>
    <row r="113" spans="1:8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</row>
    <row r="114" spans="1:8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</row>
    <row r="115" spans="1:8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</row>
    <row r="116" spans="1:8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</row>
    <row r="117" spans="1:8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</row>
    <row r="118" spans="1:8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</row>
    <row r="119" spans="1:8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</row>
    <row r="120" spans="1:8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</row>
    <row r="121" spans="1:8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</row>
    <row r="122" spans="1:8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</row>
    <row r="123" spans="1:8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</row>
    <row r="124" spans="1:8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</row>
    <row r="125" spans="1:8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</row>
    <row r="126" spans="1:8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</row>
    <row r="127" spans="1:8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</row>
    <row r="128" spans="1:8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</row>
    <row r="129" spans="1:8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</row>
    <row r="130" spans="1:8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</row>
    <row r="131" spans="1:8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</row>
    <row r="132" spans="1:8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</row>
    <row r="133" spans="1:8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</row>
    <row r="134" spans="1:8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</row>
    <row r="135" spans="1:8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</row>
    <row r="136" spans="1:8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</row>
    <row r="137" spans="1:8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</row>
    <row r="138" spans="1:8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</row>
    <row r="139" spans="1:8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</row>
    <row r="140" spans="1:8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</row>
    <row r="141" spans="1:8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</row>
    <row r="142" spans="1:8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</row>
    <row r="143" spans="1:8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</row>
    <row r="144" spans="1:8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</row>
    <row r="145" spans="1:8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</row>
    <row r="146" spans="1:8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</row>
    <row r="147" spans="1:8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</row>
    <row r="148" spans="1:8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</row>
    <row r="149" spans="1:8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</row>
    <row r="150" spans="1:8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</row>
    <row r="151" spans="1:8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</row>
    <row r="152" spans="1:8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</row>
    <row r="153" spans="1:8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</row>
    <row r="154" spans="1:8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</row>
    <row r="155" spans="1:8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</row>
    <row r="156" spans="1:8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</row>
    <row r="157" spans="1:8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</row>
    <row r="158" spans="1:8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</row>
    <row r="159" spans="1:8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</row>
    <row r="160" spans="1:8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</row>
    <row r="161" spans="1:8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</row>
    <row r="162" spans="1:8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</row>
    <row r="163" spans="1:8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</row>
    <row r="164" spans="1:8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</row>
    <row r="165" spans="1:8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</row>
    <row r="166" spans="1:8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</row>
    <row r="167" spans="1:8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</row>
    <row r="168" spans="1:8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</row>
    <row r="169" spans="1:8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</row>
    <row r="170" spans="1:8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</row>
    <row r="171" spans="1:8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</row>
    <row r="172" spans="1:8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</row>
    <row r="173" spans="1:8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</row>
    <row r="174" spans="1:8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</row>
    <row r="175" spans="1:8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</row>
    <row r="176" spans="1:8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</row>
    <row r="177" spans="1:8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</row>
    <row r="178" spans="1:8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</row>
    <row r="179" spans="1:8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</row>
    <row r="180" spans="1:8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</row>
    <row r="181" spans="1:8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</row>
    <row r="182" spans="1:8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</row>
    <row r="183" spans="1:8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</row>
    <row r="184" spans="1:8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</row>
    <row r="185" spans="1:8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</row>
    <row r="186" spans="1:8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</row>
    <row r="187" spans="1:8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</row>
    <row r="188" spans="1:8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</row>
    <row r="189" spans="1:8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</row>
    <row r="190" spans="1:8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</row>
    <row r="191" spans="1:8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</row>
    <row r="192" spans="1:8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</row>
    <row r="193" spans="1:8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</row>
    <row r="194" spans="1:8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</row>
    <row r="195" spans="1:8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</row>
    <row r="196" spans="1:8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</row>
    <row r="197" spans="1:8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</row>
    <row r="198" spans="1:8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</row>
    <row r="199" spans="1:8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</row>
    <row r="200" spans="1:8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</row>
    <row r="201" spans="1:8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</row>
    <row r="202" spans="1:8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</row>
    <row r="203" spans="1:8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</row>
    <row r="204" spans="1:8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</row>
    <row r="205" spans="1:8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</row>
    <row r="206" spans="1:8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</row>
    <row r="207" spans="1:8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</row>
    <row r="208" spans="1:87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</row>
    <row r="209" spans="1:87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</row>
    <row r="210" spans="1:87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</row>
    <row r="211" spans="1:87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</row>
    <row r="212" spans="1:87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</row>
    <row r="213" spans="1:87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</row>
    <row r="214" spans="1:87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</row>
    <row r="215" spans="1:87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</row>
    <row r="216" spans="1:87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</row>
    <row r="217" spans="1:87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</row>
    <row r="218" spans="1:87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</row>
    <row r="219" spans="1:87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</row>
    <row r="220" spans="1:87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</row>
    <row r="221" spans="1:87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</row>
    <row r="222" spans="1:87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</row>
    <row r="223" spans="1:87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</row>
    <row r="224" spans="1:87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</row>
    <row r="225" spans="1:87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</row>
    <row r="226" spans="1:87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</row>
    <row r="227" spans="1:87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</row>
    <row r="228" spans="1:87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</row>
    <row r="229" spans="1:87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</row>
    <row r="230" spans="1:87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</row>
    <row r="231" spans="1:87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</row>
    <row r="232" spans="1:87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</row>
    <row r="233" spans="1:87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  <c r="AZ233" s="116"/>
      <c r="BA233" s="116"/>
      <c r="BB233" s="116"/>
      <c r="BC233" s="116"/>
      <c r="BD233" s="116"/>
      <c r="BE233" s="116"/>
      <c r="BF233" s="116"/>
      <c r="BG233" s="116"/>
      <c r="BH233" s="116"/>
      <c r="BI233" s="116"/>
      <c r="BJ233" s="116"/>
      <c r="BK233" s="116"/>
      <c r="BL233" s="116"/>
      <c r="BM233" s="116"/>
      <c r="BN233" s="116"/>
      <c r="BO233" s="116"/>
      <c r="BP233" s="116"/>
      <c r="BQ233" s="116"/>
      <c r="BR233" s="116"/>
      <c r="BS233" s="116"/>
      <c r="BT233" s="116"/>
      <c r="BU233" s="116"/>
      <c r="BV233" s="116"/>
      <c r="BW233" s="116"/>
      <c r="BX233" s="116"/>
      <c r="BY233" s="116"/>
      <c r="BZ233" s="116"/>
      <c r="CA233" s="116"/>
      <c r="CB233" s="116"/>
      <c r="CC233" s="116"/>
      <c r="CD233" s="116"/>
      <c r="CE233" s="116"/>
      <c r="CF233" s="116"/>
      <c r="CG233" s="116"/>
      <c r="CH233" s="116"/>
      <c r="CI233" s="116"/>
    </row>
    <row r="234" spans="1:87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  <c r="AZ234" s="116"/>
      <c r="BA234" s="116"/>
      <c r="BB234" s="116"/>
      <c r="BC234" s="116"/>
      <c r="BD234" s="116"/>
      <c r="BE234" s="116"/>
      <c r="BF234" s="116"/>
      <c r="BG234" s="116"/>
      <c r="BH234" s="116"/>
      <c r="BI234" s="116"/>
      <c r="BJ234" s="116"/>
      <c r="BK234" s="116"/>
      <c r="BL234" s="116"/>
      <c r="BM234" s="116"/>
      <c r="BN234" s="116"/>
      <c r="BO234" s="116"/>
      <c r="BP234" s="116"/>
      <c r="BQ234" s="116"/>
      <c r="BR234" s="116"/>
      <c r="BS234" s="116"/>
      <c r="BT234" s="116"/>
      <c r="BU234" s="116"/>
      <c r="BV234" s="116"/>
      <c r="BW234" s="116"/>
      <c r="BX234" s="116"/>
      <c r="BY234" s="116"/>
      <c r="BZ234" s="116"/>
      <c r="CA234" s="116"/>
      <c r="CB234" s="116"/>
      <c r="CC234" s="116"/>
      <c r="CD234" s="116"/>
      <c r="CE234" s="116"/>
      <c r="CF234" s="116"/>
      <c r="CG234" s="116"/>
      <c r="CH234" s="116"/>
      <c r="CI234" s="116"/>
    </row>
    <row r="235" spans="1:87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6"/>
      <c r="AW235" s="116"/>
      <c r="AX235" s="116"/>
      <c r="AY235" s="116"/>
      <c r="AZ235" s="116"/>
      <c r="BA235" s="116"/>
      <c r="BB235" s="116"/>
      <c r="BC235" s="116"/>
      <c r="BD235" s="116"/>
      <c r="BE235" s="116"/>
      <c r="BF235" s="116"/>
      <c r="BG235" s="116"/>
      <c r="BH235" s="116"/>
      <c r="BI235" s="116"/>
      <c r="BJ235" s="116"/>
      <c r="BK235" s="116"/>
      <c r="BL235" s="116"/>
      <c r="BM235" s="116"/>
      <c r="BN235" s="116"/>
      <c r="BO235" s="116"/>
      <c r="BP235" s="116"/>
      <c r="BQ235" s="116"/>
      <c r="BR235" s="116"/>
      <c r="BS235" s="116"/>
      <c r="BT235" s="116"/>
      <c r="BU235" s="116"/>
      <c r="BV235" s="116"/>
      <c r="BW235" s="116"/>
      <c r="BX235" s="116"/>
      <c r="BY235" s="116"/>
      <c r="BZ235" s="116"/>
      <c r="CA235" s="116"/>
      <c r="CB235" s="116"/>
      <c r="CC235" s="116"/>
      <c r="CD235" s="116"/>
      <c r="CE235" s="116"/>
      <c r="CF235" s="116"/>
      <c r="CG235" s="116"/>
      <c r="CH235" s="116"/>
      <c r="CI235" s="116"/>
    </row>
    <row r="236" spans="1:87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6"/>
      <c r="AW236" s="116"/>
      <c r="AX236" s="116"/>
      <c r="AY236" s="116"/>
      <c r="AZ236" s="116"/>
      <c r="BA236" s="116"/>
      <c r="BB236" s="116"/>
      <c r="BC236" s="116"/>
      <c r="BD236" s="116"/>
      <c r="BE236" s="116"/>
      <c r="BF236" s="116"/>
      <c r="BG236" s="116"/>
      <c r="BH236" s="116"/>
      <c r="BI236" s="116"/>
      <c r="BJ236" s="116"/>
      <c r="BK236" s="116"/>
      <c r="BL236" s="116"/>
      <c r="BM236" s="116"/>
      <c r="BN236" s="116"/>
      <c r="BO236" s="116"/>
      <c r="BP236" s="116"/>
      <c r="BQ236" s="116"/>
      <c r="BR236" s="116"/>
      <c r="BS236" s="116"/>
      <c r="BT236" s="116"/>
      <c r="BU236" s="116"/>
      <c r="BV236" s="116"/>
      <c r="BW236" s="116"/>
      <c r="BX236" s="116"/>
      <c r="BY236" s="116"/>
      <c r="BZ236" s="116"/>
      <c r="CA236" s="116"/>
      <c r="CB236" s="116"/>
      <c r="CC236" s="116"/>
      <c r="CD236" s="116"/>
      <c r="CE236" s="116"/>
      <c r="CF236" s="116"/>
      <c r="CG236" s="116"/>
      <c r="CH236" s="116"/>
      <c r="CI236" s="116"/>
    </row>
    <row r="237" spans="1:87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  <c r="AH237" s="116"/>
      <c r="AI237" s="116"/>
      <c r="AJ237" s="116"/>
      <c r="AK237" s="116"/>
      <c r="AL237" s="116"/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6"/>
      <c r="AW237" s="116"/>
      <c r="AX237" s="116"/>
      <c r="AY237" s="116"/>
      <c r="AZ237" s="116"/>
      <c r="BA237" s="116"/>
      <c r="BB237" s="116"/>
      <c r="BC237" s="116"/>
      <c r="BD237" s="116"/>
      <c r="BE237" s="116"/>
      <c r="BF237" s="116"/>
      <c r="BG237" s="116"/>
      <c r="BH237" s="116"/>
      <c r="BI237" s="116"/>
      <c r="BJ237" s="116"/>
      <c r="BK237" s="116"/>
      <c r="BL237" s="116"/>
      <c r="BM237" s="116"/>
      <c r="BN237" s="116"/>
      <c r="BO237" s="116"/>
      <c r="BP237" s="116"/>
      <c r="BQ237" s="116"/>
      <c r="BR237" s="116"/>
      <c r="BS237" s="116"/>
      <c r="BT237" s="116"/>
      <c r="BU237" s="116"/>
      <c r="BV237" s="116"/>
      <c r="BW237" s="116"/>
      <c r="BX237" s="116"/>
      <c r="BY237" s="116"/>
      <c r="BZ237" s="116"/>
      <c r="CA237" s="116"/>
      <c r="CB237" s="116"/>
      <c r="CC237" s="116"/>
      <c r="CD237" s="116"/>
      <c r="CE237" s="116"/>
      <c r="CF237" s="116"/>
      <c r="CG237" s="116"/>
      <c r="CH237" s="116"/>
      <c r="CI237" s="116"/>
    </row>
    <row r="238" spans="1:87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  <c r="AH238" s="116"/>
      <c r="AI238" s="116"/>
      <c r="AJ238" s="116"/>
      <c r="AK238" s="116"/>
      <c r="AL238" s="116"/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6"/>
      <c r="AW238" s="116"/>
      <c r="AX238" s="116"/>
      <c r="AY238" s="116"/>
      <c r="AZ238" s="116"/>
      <c r="BA238" s="116"/>
      <c r="BB238" s="116"/>
      <c r="BC238" s="116"/>
      <c r="BD238" s="116"/>
      <c r="BE238" s="116"/>
      <c r="BF238" s="116"/>
      <c r="BG238" s="116"/>
      <c r="BH238" s="116"/>
      <c r="BI238" s="116"/>
      <c r="BJ238" s="116"/>
      <c r="BK238" s="116"/>
      <c r="BL238" s="116"/>
      <c r="BM238" s="116"/>
      <c r="BN238" s="116"/>
      <c r="BO238" s="116"/>
      <c r="BP238" s="116"/>
      <c r="BQ238" s="116"/>
      <c r="BR238" s="116"/>
      <c r="BS238" s="116"/>
      <c r="BT238" s="116"/>
      <c r="BU238" s="116"/>
      <c r="BV238" s="116"/>
      <c r="BW238" s="116"/>
      <c r="BX238" s="116"/>
      <c r="BY238" s="116"/>
      <c r="BZ238" s="116"/>
      <c r="CA238" s="116"/>
      <c r="CB238" s="116"/>
      <c r="CC238" s="116"/>
      <c r="CD238" s="116"/>
      <c r="CE238" s="116"/>
      <c r="CF238" s="116"/>
      <c r="CG238" s="116"/>
      <c r="CH238" s="116"/>
      <c r="CI238" s="116"/>
    </row>
    <row r="239" spans="1:87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</row>
    <row r="240" spans="1:87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</row>
    <row r="241" spans="1:87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</row>
    <row r="242" spans="1:87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</row>
    <row r="243" spans="1:87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</row>
    <row r="244" spans="1:87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</row>
    <row r="245" spans="1:87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  <c r="AZ245" s="116"/>
      <c r="BA245" s="116"/>
      <c r="BB245" s="116"/>
      <c r="BC245" s="116"/>
      <c r="BD245" s="116"/>
      <c r="BE245" s="116"/>
      <c r="BF245" s="116"/>
      <c r="BG245" s="116"/>
      <c r="BH245" s="116"/>
      <c r="BI245" s="116"/>
      <c r="BJ245" s="116"/>
      <c r="BK245" s="116"/>
      <c r="BL245" s="116"/>
      <c r="BM245" s="116"/>
      <c r="BN245" s="116"/>
      <c r="BO245" s="116"/>
      <c r="BP245" s="116"/>
      <c r="BQ245" s="116"/>
      <c r="BR245" s="116"/>
      <c r="BS245" s="116"/>
      <c r="BT245" s="116"/>
      <c r="BU245" s="116"/>
      <c r="BV245" s="116"/>
      <c r="BW245" s="116"/>
      <c r="BX245" s="116"/>
      <c r="BY245" s="116"/>
      <c r="BZ245" s="116"/>
      <c r="CA245" s="116"/>
      <c r="CB245" s="116"/>
      <c r="CC245" s="116"/>
      <c r="CD245" s="116"/>
      <c r="CE245" s="116"/>
      <c r="CF245" s="116"/>
      <c r="CG245" s="116"/>
      <c r="CH245" s="116"/>
      <c r="CI245" s="116"/>
    </row>
    <row r="246" spans="1:87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</row>
    <row r="247" spans="1:87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</row>
    <row r="248" spans="1:87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</row>
    <row r="249" spans="1:87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</row>
    <row r="250" spans="1:87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</row>
    <row r="251" spans="1:87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</row>
    <row r="252" spans="1:87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</row>
    <row r="253" spans="1:87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</row>
    <row r="254" spans="1:87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</row>
    <row r="255" spans="1:87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</row>
    <row r="256" spans="1:87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</row>
    <row r="257" spans="1:87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</row>
  </sheetData>
  <sortState ref="A8:XFD29">
    <sortCondition ref="A8:A29"/>
    <sortCondition ref="B8:B29"/>
    <sortCondition ref="C8:C2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&amp;L廃棄物処理事業経費（市区町村及び一部事務組合・広域連合の合計）【歳出】（令和5年度実績）</oddHeader>
  </headerFooter>
  <colBreaks count="2" manualBreakCount="2">
    <brk id="39" min="1" max="28" man="1"/>
    <brk id="67" min="1" max="2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3.875" style="49" customWidth="1"/>
    <col min="10" max="10" width="6.625" style="48" customWidth="1"/>
    <col min="11" max="11" width="35.625" style="44" customWidth="1"/>
    <col min="12" max="17" width="13.875" style="49" customWidth="1"/>
    <col min="18" max="18" width="6.625" style="48" customWidth="1"/>
    <col min="19" max="19" width="35.625" style="44" customWidth="1"/>
    <col min="20" max="25" width="13.875" style="49" customWidth="1"/>
    <col min="26" max="26" width="6.625" style="48" customWidth="1"/>
    <col min="27" max="27" width="35.625" style="44" customWidth="1"/>
    <col min="28" max="33" width="13.875" style="49" customWidth="1"/>
    <col min="34" max="34" width="6.625" style="48" customWidth="1"/>
    <col min="35" max="35" width="35.625" style="44" customWidth="1"/>
    <col min="36" max="41" width="13.875" style="49" customWidth="1"/>
    <col min="42" max="42" width="6.625" style="48" customWidth="1"/>
    <col min="43" max="43" width="35.625" style="44" customWidth="1"/>
    <col min="44" max="49" width="13.875" style="49" customWidth="1"/>
    <col min="50" max="50" width="6.625" style="48" customWidth="1"/>
    <col min="51" max="51" width="35.625" style="44" customWidth="1"/>
    <col min="52" max="52" width="14.125" style="49" customWidth="1"/>
    <col min="53" max="57" width="13.875" style="49" customWidth="1"/>
    <col min="58" max="16384" width="9" style="44"/>
  </cols>
  <sheetData>
    <row r="1" spans="1:57" ht="17.25" x14ac:dyDescent="0.15">
      <c r="A1" s="39" t="s">
        <v>321</v>
      </c>
      <c r="B1" s="200"/>
      <c r="C1" s="200"/>
      <c r="D1" s="109"/>
      <c r="E1" s="109"/>
      <c r="F1" s="109"/>
      <c r="G1" s="109"/>
      <c r="H1" s="109"/>
      <c r="I1" s="109"/>
      <c r="J1" s="108"/>
      <c r="K1" s="108"/>
      <c r="L1" s="108"/>
      <c r="M1" s="110"/>
      <c r="N1" s="108"/>
      <c r="O1" s="108"/>
      <c r="P1" s="108"/>
      <c r="Q1" s="108"/>
      <c r="R1" s="108"/>
      <c r="S1" s="108"/>
      <c r="T1" s="108"/>
      <c r="U1" s="110"/>
      <c r="V1" s="108"/>
      <c r="W1" s="108"/>
      <c r="X1" s="108"/>
      <c r="Y1" s="108"/>
      <c r="Z1" s="108"/>
      <c r="AA1" s="108"/>
      <c r="AB1" s="108"/>
      <c r="AC1" s="110"/>
      <c r="AD1" s="108"/>
      <c r="AE1" s="108"/>
      <c r="AF1" s="108"/>
      <c r="AG1" s="108"/>
      <c r="AH1" s="108"/>
      <c r="AI1" s="108"/>
      <c r="AJ1" s="108"/>
      <c r="AK1" s="110"/>
      <c r="AL1" s="108"/>
      <c r="AM1" s="108"/>
      <c r="AN1" s="108"/>
      <c r="AO1" s="108"/>
      <c r="AP1" s="108"/>
      <c r="AQ1" s="108"/>
      <c r="AR1" s="108"/>
      <c r="AS1" s="110"/>
      <c r="AT1" s="108"/>
      <c r="AU1" s="108"/>
      <c r="AV1" s="108"/>
      <c r="AW1" s="108"/>
      <c r="AX1" s="108"/>
      <c r="AY1" s="108"/>
      <c r="AZ1" s="108"/>
      <c r="BA1" s="110"/>
      <c r="BB1" s="108"/>
      <c r="BC1" s="108"/>
      <c r="BD1" s="108"/>
      <c r="BE1" s="108"/>
    </row>
    <row r="2" spans="1:57" s="57" customFormat="1" ht="13.5" customHeight="1" x14ac:dyDescent="0.15">
      <c r="A2" s="157" t="s">
        <v>268</v>
      </c>
      <c r="B2" s="149" t="s">
        <v>269</v>
      </c>
      <c r="C2" s="161" t="s">
        <v>297</v>
      </c>
      <c r="D2" s="94" t="s">
        <v>298</v>
      </c>
      <c r="E2" s="95"/>
      <c r="F2" s="95"/>
      <c r="G2" s="95"/>
      <c r="H2" s="95"/>
      <c r="I2" s="95"/>
      <c r="J2" s="94" t="s">
        <v>299</v>
      </c>
      <c r="K2" s="96"/>
      <c r="L2" s="96"/>
      <c r="M2" s="96"/>
      <c r="N2" s="96"/>
      <c r="O2" s="96"/>
      <c r="P2" s="96"/>
      <c r="Q2" s="97"/>
      <c r="R2" s="94" t="s">
        <v>300</v>
      </c>
      <c r="S2" s="96"/>
      <c r="T2" s="96"/>
      <c r="U2" s="96"/>
      <c r="V2" s="96"/>
      <c r="W2" s="96"/>
      <c r="X2" s="96"/>
      <c r="Y2" s="97"/>
      <c r="Z2" s="94" t="s">
        <v>301</v>
      </c>
      <c r="AA2" s="96"/>
      <c r="AB2" s="96"/>
      <c r="AC2" s="96"/>
      <c r="AD2" s="96"/>
      <c r="AE2" s="96"/>
      <c r="AF2" s="96"/>
      <c r="AG2" s="97"/>
      <c r="AH2" s="94" t="s">
        <v>302</v>
      </c>
      <c r="AI2" s="96"/>
      <c r="AJ2" s="96"/>
      <c r="AK2" s="96"/>
      <c r="AL2" s="96"/>
      <c r="AM2" s="96"/>
      <c r="AN2" s="96"/>
      <c r="AO2" s="97"/>
      <c r="AP2" s="94" t="s">
        <v>303</v>
      </c>
      <c r="AQ2" s="96"/>
      <c r="AR2" s="96"/>
      <c r="AS2" s="96"/>
      <c r="AT2" s="96"/>
      <c r="AU2" s="96"/>
      <c r="AV2" s="96"/>
      <c r="AW2" s="97"/>
      <c r="AX2" s="94" t="s">
        <v>304</v>
      </c>
      <c r="AY2" s="96"/>
      <c r="AZ2" s="96"/>
      <c r="BA2" s="96"/>
      <c r="BB2" s="96"/>
      <c r="BC2" s="96"/>
      <c r="BD2" s="96"/>
      <c r="BE2" s="97"/>
    </row>
    <row r="3" spans="1:57" s="57" customFormat="1" ht="13.5" customHeight="1" x14ac:dyDescent="0.15">
      <c r="A3" s="158"/>
      <c r="B3" s="150"/>
      <c r="C3" s="162"/>
      <c r="D3" s="94"/>
      <c r="E3" s="95"/>
      <c r="F3" s="99"/>
      <c r="G3" s="95"/>
      <c r="H3" s="95"/>
      <c r="I3" s="99"/>
      <c r="J3" s="100"/>
      <c r="K3" s="101"/>
      <c r="L3" s="96"/>
      <c r="M3" s="96"/>
      <c r="N3" s="101"/>
      <c r="O3" s="96"/>
      <c r="P3" s="96"/>
      <c r="Q3" s="102"/>
      <c r="R3" s="100"/>
      <c r="S3" s="101"/>
      <c r="T3" s="96"/>
      <c r="U3" s="96"/>
      <c r="V3" s="101"/>
      <c r="W3" s="96"/>
      <c r="X3" s="96"/>
      <c r="Y3" s="102"/>
      <c r="Z3" s="100"/>
      <c r="AA3" s="101"/>
      <c r="AB3" s="96"/>
      <c r="AC3" s="96"/>
      <c r="AD3" s="101"/>
      <c r="AE3" s="96"/>
      <c r="AF3" s="96"/>
      <c r="AG3" s="102"/>
      <c r="AH3" s="100"/>
      <c r="AI3" s="101"/>
      <c r="AJ3" s="96"/>
      <c r="AK3" s="96"/>
      <c r="AL3" s="101"/>
      <c r="AM3" s="96"/>
      <c r="AN3" s="96"/>
      <c r="AO3" s="102"/>
      <c r="AP3" s="100"/>
      <c r="AQ3" s="101"/>
      <c r="AR3" s="96"/>
      <c r="AS3" s="96"/>
      <c r="AT3" s="101"/>
      <c r="AU3" s="96"/>
      <c r="AV3" s="96"/>
      <c r="AW3" s="102"/>
      <c r="AX3" s="100"/>
      <c r="AY3" s="101"/>
      <c r="AZ3" s="96"/>
      <c r="BA3" s="96"/>
      <c r="BB3" s="101"/>
      <c r="BC3" s="96"/>
      <c r="BD3" s="96"/>
      <c r="BE3" s="102"/>
    </row>
    <row r="4" spans="1:57" s="57" customFormat="1" ht="18.75" customHeight="1" x14ac:dyDescent="0.15">
      <c r="A4" s="158"/>
      <c r="B4" s="150"/>
      <c r="C4" s="160"/>
      <c r="D4" s="103" t="s">
        <v>305</v>
      </c>
      <c r="E4" s="96"/>
      <c r="F4" s="102"/>
      <c r="G4" s="103" t="s">
        <v>306</v>
      </c>
      <c r="H4" s="96"/>
      <c r="I4" s="102"/>
      <c r="J4" s="157" t="s">
        <v>313</v>
      </c>
      <c r="K4" s="159" t="s">
        <v>307</v>
      </c>
      <c r="L4" s="103" t="s">
        <v>305</v>
      </c>
      <c r="M4" s="96"/>
      <c r="N4" s="102"/>
      <c r="O4" s="103" t="s">
        <v>306</v>
      </c>
      <c r="P4" s="96"/>
      <c r="Q4" s="102"/>
      <c r="R4" s="157" t="s">
        <v>313</v>
      </c>
      <c r="S4" s="159" t="s">
        <v>307</v>
      </c>
      <c r="T4" s="103" t="s">
        <v>305</v>
      </c>
      <c r="U4" s="96"/>
      <c r="V4" s="102"/>
      <c r="W4" s="103" t="s">
        <v>306</v>
      </c>
      <c r="X4" s="96"/>
      <c r="Y4" s="102"/>
      <c r="Z4" s="157" t="s">
        <v>313</v>
      </c>
      <c r="AA4" s="159" t="s">
        <v>307</v>
      </c>
      <c r="AB4" s="103" t="s">
        <v>305</v>
      </c>
      <c r="AC4" s="96"/>
      <c r="AD4" s="102"/>
      <c r="AE4" s="103" t="s">
        <v>306</v>
      </c>
      <c r="AF4" s="96"/>
      <c r="AG4" s="102"/>
      <c r="AH4" s="157" t="s">
        <v>313</v>
      </c>
      <c r="AI4" s="159" t="s">
        <v>307</v>
      </c>
      <c r="AJ4" s="103" t="s">
        <v>305</v>
      </c>
      <c r="AK4" s="96"/>
      <c r="AL4" s="102"/>
      <c r="AM4" s="103" t="s">
        <v>306</v>
      </c>
      <c r="AN4" s="96"/>
      <c r="AO4" s="102"/>
      <c r="AP4" s="157" t="s">
        <v>313</v>
      </c>
      <c r="AQ4" s="159" t="s">
        <v>307</v>
      </c>
      <c r="AR4" s="103" t="s">
        <v>305</v>
      </c>
      <c r="AS4" s="96"/>
      <c r="AT4" s="102"/>
      <c r="AU4" s="103" t="s">
        <v>306</v>
      </c>
      <c r="AV4" s="96"/>
      <c r="AW4" s="102"/>
      <c r="AX4" s="157" t="s">
        <v>313</v>
      </c>
      <c r="AY4" s="159" t="s">
        <v>307</v>
      </c>
      <c r="AZ4" s="103" t="s">
        <v>305</v>
      </c>
      <c r="BA4" s="96"/>
      <c r="BB4" s="102"/>
      <c r="BC4" s="103" t="s">
        <v>306</v>
      </c>
      <c r="BD4" s="96"/>
      <c r="BE4" s="102"/>
    </row>
    <row r="5" spans="1:57" s="57" customFormat="1" ht="22.5" customHeight="1" x14ac:dyDescent="0.15">
      <c r="A5" s="158"/>
      <c r="B5" s="150"/>
      <c r="C5" s="160"/>
      <c r="D5" s="104" t="s">
        <v>308</v>
      </c>
      <c r="E5" s="105" t="s">
        <v>309</v>
      </c>
      <c r="F5" s="106" t="s">
        <v>278</v>
      </c>
      <c r="G5" s="107" t="s">
        <v>308</v>
      </c>
      <c r="H5" s="105" t="s">
        <v>309</v>
      </c>
      <c r="I5" s="98" t="s">
        <v>278</v>
      </c>
      <c r="J5" s="158"/>
      <c r="K5" s="160"/>
      <c r="L5" s="104" t="s">
        <v>308</v>
      </c>
      <c r="M5" s="105" t="s">
        <v>309</v>
      </c>
      <c r="N5" s="98" t="s">
        <v>310</v>
      </c>
      <c r="O5" s="104" t="s">
        <v>308</v>
      </c>
      <c r="P5" s="105" t="s">
        <v>309</v>
      </c>
      <c r="Q5" s="98" t="s">
        <v>310</v>
      </c>
      <c r="R5" s="158"/>
      <c r="S5" s="160"/>
      <c r="T5" s="104" t="s">
        <v>308</v>
      </c>
      <c r="U5" s="105" t="s">
        <v>309</v>
      </c>
      <c r="V5" s="98" t="s">
        <v>310</v>
      </c>
      <c r="W5" s="104" t="s">
        <v>308</v>
      </c>
      <c r="X5" s="105" t="s">
        <v>309</v>
      </c>
      <c r="Y5" s="98" t="s">
        <v>310</v>
      </c>
      <c r="Z5" s="158"/>
      <c r="AA5" s="160"/>
      <c r="AB5" s="104" t="s">
        <v>308</v>
      </c>
      <c r="AC5" s="105" t="s">
        <v>309</v>
      </c>
      <c r="AD5" s="98" t="s">
        <v>310</v>
      </c>
      <c r="AE5" s="104" t="s">
        <v>308</v>
      </c>
      <c r="AF5" s="105" t="s">
        <v>309</v>
      </c>
      <c r="AG5" s="98" t="s">
        <v>310</v>
      </c>
      <c r="AH5" s="158"/>
      <c r="AI5" s="160"/>
      <c r="AJ5" s="104" t="s">
        <v>308</v>
      </c>
      <c r="AK5" s="105" t="s">
        <v>309</v>
      </c>
      <c r="AL5" s="98" t="s">
        <v>310</v>
      </c>
      <c r="AM5" s="104" t="s">
        <v>308</v>
      </c>
      <c r="AN5" s="105" t="s">
        <v>309</v>
      </c>
      <c r="AO5" s="98" t="s">
        <v>310</v>
      </c>
      <c r="AP5" s="158"/>
      <c r="AQ5" s="160"/>
      <c r="AR5" s="104" t="s">
        <v>308</v>
      </c>
      <c r="AS5" s="105" t="s">
        <v>309</v>
      </c>
      <c r="AT5" s="98" t="s">
        <v>310</v>
      </c>
      <c r="AU5" s="104" t="s">
        <v>308</v>
      </c>
      <c r="AV5" s="105" t="s">
        <v>309</v>
      </c>
      <c r="AW5" s="98" t="s">
        <v>310</v>
      </c>
      <c r="AX5" s="158"/>
      <c r="AY5" s="160"/>
      <c r="AZ5" s="104" t="s">
        <v>308</v>
      </c>
      <c r="BA5" s="105" t="s">
        <v>309</v>
      </c>
      <c r="BB5" s="98" t="s">
        <v>310</v>
      </c>
      <c r="BC5" s="104" t="s">
        <v>308</v>
      </c>
      <c r="BD5" s="105" t="s">
        <v>309</v>
      </c>
      <c r="BE5" s="98" t="s">
        <v>310</v>
      </c>
    </row>
    <row r="6" spans="1:57" s="81" customFormat="1" ht="13.5" customHeight="1" x14ac:dyDescent="0.15">
      <c r="A6" s="158"/>
      <c r="B6" s="150"/>
      <c r="C6" s="160"/>
      <c r="D6" s="127" t="s">
        <v>296</v>
      </c>
      <c r="E6" s="126" t="s">
        <v>296</v>
      </c>
      <c r="F6" s="126" t="s">
        <v>296</v>
      </c>
      <c r="G6" s="127" t="s">
        <v>296</v>
      </c>
      <c r="H6" s="126" t="s">
        <v>296</v>
      </c>
      <c r="I6" s="126" t="s">
        <v>296</v>
      </c>
      <c r="J6" s="158"/>
      <c r="K6" s="160"/>
      <c r="L6" s="127" t="s">
        <v>296</v>
      </c>
      <c r="M6" s="126" t="s">
        <v>296</v>
      </c>
      <c r="N6" s="126" t="s">
        <v>296</v>
      </c>
      <c r="O6" s="127" t="s">
        <v>296</v>
      </c>
      <c r="P6" s="126" t="s">
        <v>296</v>
      </c>
      <c r="Q6" s="126" t="s">
        <v>296</v>
      </c>
      <c r="R6" s="158"/>
      <c r="S6" s="160"/>
      <c r="T6" s="127" t="s">
        <v>296</v>
      </c>
      <c r="U6" s="126" t="s">
        <v>296</v>
      </c>
      <c r="V6" s="126" t="s">
        <v>296</v>
      </c>
      <c r="W6" s="127" t="s">
        <v>296</v>
      </c>
      <c r="X6" s="126" t="s">
        <v>296</v>
      </c>
      <c r="Y6" s="126" t="s">
        <v>296</v>
      </c>
      <c r="Z6" s="158"/>
      <c r="AA6" s="160"/>
      <c r="AB6" s="127" t="s">
        <v>296</v>
      </c>
      <c r="AC6" s="126" t="s">
        <v>296</v>
      </c>
      <c r="AD6" s="126" t="s">
        <v>296</v>
      </c>
      <c r="AE6" s="127" t="s">
        <v>296</v>
      </c>
      <c r="AF6" s="126" t="s">
        <v>296</v>
      </c>
      <c r="AG6" s="126" t="s">
        <v>296</v>
      </c>
      <c r="AH6" s="158"/>
      <c r="AI6" s="160"/>
      <c r="AJ6" s="127" t="s">
        <v>296</v>
      </c>
      <c r="AK6" s="126" t="s">
        <v>296</v>
      </c>
      <c r="AL6" s="126" t="s">
        <v>296</v>
      </c>
      <c r="AM6" s="127" t="s">
        <v>296</v>
      </c>
      <c r="AN6" s="126" t="s">
        <v>296</v>
      </c>
      <c r="AO6" s="126" t="s">
        <v>296</v>
      </c>
      <c r="AP6" s="158"/>
      <c r="AQ6" s="160"/>
      <c r="AR6" s="127" t="s">
        <v>296</v>
      </c>
      <c r="AS6" s="126" t="s">
        <v>296</v>
      </c>
      <c r="AT6" s="126" t="s">
        <v>296</v>
      </c>
      <c r="AU6" s="127" t="s">
        <v>296</v>
      </c>
      <c r="AV6" s="126" t="s">
        <v>296</v>
      </c>
      <c r="AW6" s="126" t="s">
        <v>296</v>
      </c>
      <c r="AX6" s="158"/>
      <c r="AY6" s="160"/>
      <c r="AZ6" s="127" t="s">
        <v>296</v>
      </c>
      <c r="BA6" s="126" t="s">
        <v>296</v>
      </c>
      <c r="BB6" s="126" t="s">
        <v>296</v>
      </c>
      <c r="BC6" s="127" t="s">
        <v>296</v>
      </c>
      <c r="BD6" s="126" t="s">
        <v>296</v>
      </c>
      <c r="BE6" s="126" t="s">
        <v>296</v>
      </c>
    </row>
    <row r="7" spans="1:57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278</v>
      </c>
      <c r="D7" s="133">
        <f>SUM(L7,T7,AB7,AJ7,AR7,AZ7)</f>
        <v>1655282</v>
      </c>
      <c r="E7" s="133">
        <f>SUM(M7,U7,AC7,AK7,AS7,BA7)</f>
        <v>1019031</v>
      </c>
      <c r="F7" s="133">
        <f>SUM(D7:E7)</f>
        <v>2674313</v>
      </c>
      <c r="G7" s="133">
        <f>SUM(O7,W7,AE7,AM7,AU7,BC7)</f>
        <v>0</v>
      </c>
      <c r="H7" s="133">
        <f>SUM(P7,X7,AF7,AN7,AV7,BD7)</f>
        <v>433929</v>
      </c>
      <c r="I7" s="133">
        <f>SUM(G7:H7)</f>
        <v>433929</v>
      </c>
      <c r="J7" s="134">
        <f>COUNTIF(J$8:J$207,"&lt;&gt;")</f>
        <v>8</v>
      </c>
      <c r="K7" s="134">
        <f>COUNTIF(K$8:K$207,"&lt;&gt;")</f>
        <v>8</v>
      </c>
      <c r="L7" s="133">
        <f>SUM(L$8:L$207)</f>
        <v>1655282</v>
      </c>
      <c r="M7" s="133">
        <f>SUM(M$8:M$207)</f>
        <v>1019031</v>
      </c>
      <c r="N7" s="133">
        <f>IF(AND(L7&lt;&gt;"",M7&lt;&gt;""),SUM(L7:M7),"")</f>
        <v>2674313</v>
      </c>
      <c r="O7" s="133">
        <f>SUM(O$8:O$207)</f>
        <v>0</v>
      </c>
      <c r="P7" s="133">
        <f>SUM(P$8:P$207)</f>
        <v>147615</v>
      </c>
      <c r="Q7" s="133">
        <f>IF(AND(O7&lt;&gt;"",P7&lt;&gt;""),SUM(O7:P7),"")</f>
        <v>147615</v>
      </c>
      <c r="R7" s="134">
        <f>COUNTIF(R$8:R$207,"&lt;&gt;")</f>
        <v>2</v>
      </c>
      <c r="S7" s="134">
        <f>COUNTIF(S$8:S$207,"&lt;&gt;")</f>
        <v>2</v>
      </c>
      <c r="T7" s="133">
        <f>SUM(T$8:T$207)</f>
        <v>0</v>
      </c>
      <c r="U7" s="133">
        <f>SUM(U$8:U$207)</f>
        <v>0</v>
      </c>
      <c r="V7" s="133">
        <f>IF(AND(T7&lt;&gt;"",U7&lt;&gt;""),SUM(T7:U7),"")</f>
        <v>0</v>
      </c>
      <c r="W7" s="133">
        <f>SUM(W$8:W$207)</f>
        <v>0</v>
      </c>
      <c r="X7" s="133">
        <f>SUM(X$8:X$207)</f>
        <v>286314</v>
      </c>
      <c r="Y7" s="133">
        <f>IF(AND(W7&lt;&gt;"",X7&lt;&gt;""),SUM(W7:X7),"")</f>
        <v>286314</v>
      </c>
      <c r="Z7" s="134">
        <f>COUNTIF(Z$8:Z$207,"&lt;&gt;")</f>
        <v>0</v>
      </c>
      <c r="AA7" s="134">
        <f>COUNTIF(AA$8:AA$207,"&lt;&gt;")</f>
        <v>0</v>
      </c>
      <c r="AB7" s="133">
        <f>SUM(AB$8:AB$207)</f>
        <v>0</v>
      </c>
      <c r="AC7" s="133">
        <f>SUM(AC$8:AC$207)</f>
        <v>0</v>
      </c>
      <c r="AD7" s="133">
        <f>IF(AND(AB7&lt;&gt;"",AC7&lt;&gt;""),SUM(AB7:AC7),"")</f>
        <v>0</v>
      </c>
      <c r="AE7" s="133">
        <f>SUM(AE$8:AE$207)</f>
        <v>0</v>
      </c>
      <c r="AF7" s="133">
        <f>SUM(AF$8:AF$207)</f>
        <v>0</v>
      </c>
      <c r="AG7" s="133">
        <f>IF(AND(AE7&lt;&gt;"",AF7&lt;&gt;""),SUM(AE7:AF7),"")</f>
        <v>0</v>
      </c>
      <c r="AH7" s="134">
        <f>COUNTIF(AH$8:AH$207,"&lt;&gt;")</f>
        <v>0</v>
      </c>
      <c r="AI7" s="134">
        <f>COUNTIF(AI$8:AI$207,"&lt;&gt;")</f>
        <v>0</v>
      </c>
      <c r="AJ7" s="133">
        <f>SUM(AJ$8:AJ$207)</f>
        <v>0</v>
      </c>
      <c r="AK7" s="133">
        <f>SUM(AK$8:AK$207)</f>
        <v>0</v>
      </c>
      <c r="AL7" s="133">
        <f>IF(AND(AJ7&lt;&gt;"",AK7&lt;&gt;""),SUM(AJ7:AK7),"")</f>
        <v>0</v>
      </c>
      <c r="AM7" s="133">
        <f>SUM(AM$8:AM$207)</f>
        <v>0</v>
      </c>
      <c r="AN7" s="133">
        <f>SUM(AN$8:AN$207)</f>
        <v>0</v>
      </c>
      <c r="AO7" s="133">
        <f>IF(AND(AM7&lt;&gt;"",AN7&lt;&gt;""),SUM(AM7:AN7),"")</f>
        <v>0</v>
      </c>
      <c r="AP7" s="134">
        <f>COUNTIF(AP$8:AP$207,"&lt;&gt;")</f>
        <v>0</v>
      </c>
      <c r="AQ7" s="134">
        <f>COUNTIF(AQ$8:AQ$207,"&lt;&gt;")</f>
        <v>0</v>
      </c>
      <c r="AR7" s="133">
        <f>SUM(AR$8:AR$207)</f>
        <v>0</v>
      </c>
      <c r="AS7" s="133">
        <f>SUM(AS$8:AS$207)</f>
        <v>0</v>
      </c>
      <c r="AT7" s="133">
        <f>IF(AND(AR7&lt;&gt;"",AS7&lt;&gt;""),SUM(AR7:AS7),"")</f>
        <v>0</v>
      </c>
      <c r="AU7" s="133">
        <f>SUM(AU$8:AU$207)</f>
        <v>0</v>
      </c>
      <c r="AV7" s="133">
        <f>SUM(AV$8:AV$207)</f>
        <v>0</v>
      </c>
      <c r="AW7" s="133">
        <f>IF(AND(AU7&lt;&gt;"",AV7&lt;&gt;""),SUM(AU7:AV7),"")</f>
        <v>0</v>
      </c>
      <c r="AX7" s="134">
        <f>COUNTIF(AX$8:AX$207,"&lt;&gt;")</f>
        <v>0</v>
      </c>
      <c r="AY7" s="134">
        <f>COUNTIF(AY$8:AY$207,"&lt;&gt;")</f>
        <v>0</v>
      </c>
      <c r="AZ7" s="133">
        <f>SUM(AZ$8:AZ$207)</f>
        <v>0</v>
      </c>
      <c r="BA7" s="133">
        <f>SUM(BA$8:BA$207)</f>
        <v>0</v>
      </c>
      <c r="BB7" s="133">
        <f>IF(AND(AZ7&lt;&gt;"",BA7&lt;&gt;""),SUM(AZ7:BA7),"")</f>
        <v>0</v>
      </c>
      <c r="BC7" s="133">
        <f>SUM(BC$8:BC$207)</f>
        <v>0</v>
      </c>
      <c r="BD7" s="133">
        <f>SUM(BD$8:BD$207)</f>
        <v>0</v>
      </c>
      <c r="BE7" s="133">
        <f>IF(AND(BC7&lt;&gt;"",BD7&lt;&gt;""),SUM(BC7:BD7),"")</f>
        <v>0</v>
      </c>
    </row>
    <row r="8" spans="1:57" ht="13.5" customHeight="1" x14ac:dyDescent="0.15">
      <c r="A8" s="114" t="s">
        <v>49</v>
      </c>
      <c r="B8" s="115" t="s">
        <v>323</v>
      </c>
      <c r="C8" s="114" t="s">
        <v>324</v>
      </c>
      <c r="D8" s="116">
        <f>SUM(L8,T8,AB8,AJ8,AR8,AZ8)</f>
        <v>0</v>
      </c>
      <c r="E8" s="116">
        <f>SUM(M8,U8,AC8,AK8,AS8,BA8)</f>
        <v>0</v>
      </c>
      <c r="F8" s="116">
        <f>SUM(D8:E8)</f>
        <v>0</v>
      </c>
      <c r="G8" s="116">
        <f>SUM(O8,W8,AE8,AM8,AU8,BC8)</f>
        <v>0</v>
      </c>
      <c r="H8" s="116">
        <f>SUM(P8,X8,AF8,AN8,AV8,BD8)</f>
        <v>0</v>
      </c>
      <c r="I8" s="116">
        <f>SUM(G8:H8)</f>
        <v>0</v>
      </c>
      <c r="J8" s="115"/>
      <c r="K8" s="114"/>
      <c r="L8" s="116"/>
      <c r="M8" s="116"/>
      <c r="N8" s="116" t="str">
        <f>IF(AND(L8&lt;&gt;"",M8&lt;&gt;""),SUM(L8:M8),"")</f>
        <v/>
      </c>
      <c r="O8" s="116"/>
      <c r="P8" s="116"/>
      <c r="Q8" s="116" t="str">
        <f>IF(AND(O8&lt;&gt;"",P8&lt;&gt;""),SUM(O8:P8),"")</f>
        <v/>
      </c>
      <c r="R8" s="115"/>
      <c r="S8" s="114"/>
      <c r="T8" s="116"/>
      <c r="U8" s="116"/>
      <c r="V8" s="116" t="str">
        <f>IF(AND(T8&lt;&gt;"",U8&lt;&gt;""),SUM(T8:U8),"")</f>
        <v/>
      </c>
      <c r="W8" s="116"/>
      <c r="X8" s="116"/>
      <c r="Y8" s="116" t="str">
        <f>IF(AND(W8&lt;&gt;"",X8&lt;&gt;""),SUM(W8:X8),"")</f>
        <v/>
      </c>
      <c r="Z8" s="115"/>
      <c r="AA8" s="114"/>
      <c r="AB8" s="116"/>
      <c r="AC8" s="116"/>
      <c r="AD8" s="116" t="str">
        <f>IF(AND(AB8&lt;&gt;"",AC8&lt;&gt;""),SUM(AB8:AC8),"")</f>
        <v/>
      </c>
      <c r="AE8" s="116"/>
      <c r="AF8" s="116"/>
      <c r="AG8" s="116" t="str">
        <f>IF(AND(AE8&lt;&gt;"",AF8&lt;&gt;""),SUM(AE8:AF8),"")</f>
        <v/>
      </c>
      <c r="AH8" s="115"/>
      <c r="AI8" s="114"/>
      <c r="AJ8" s="116"/>
      <c r="AK8" s="116"/>
      <c r="AL8" s="116" t="str">
        <f>IF(AND(AJ8&lt;&gt;"",AK8&lt;&gt;""),SUM(AJ8:AK8),"")</f>
        <v/>
      </c>
      <c r="AM8" s="116"/>
      <c r="AN8" s="116"/>
      <c r="AO8" s="116" t="str">
        <f>IF(AND(AM8&lt;&gt;"",AN8&lt;&gt;""),SUM(AM8:AN8),"")</f>
        <v/>
      </c>
      <c r="AP8" s="115"/>
      <c r="AQ8" s="114"/>
      <c r="AR8" s="116"/>
      <c r="AS8" s="116"/>
      <c r="AT8" s="116" t="str">
        <f>IF(AND(AR8&lt;&gt;"",AS8&lt;&gt;""),SUM(AR8:AS8),"")</f>
        <v/>
      </c>
      <c r="AU8" s="116"/>
      <c r="AV8" s="116"/>
      <c r="AW8" s="116" t="str">
        <f>IF(AND(AU8&lt;&gt;"",AV8&lt;&gt;""),SUM(AU8:AV8),"")</f>
        <v/>
      </c>
      <c r="AX8" s="115"/>
      <c r="AY8" s="114"/>
      <c r="AZ8" s="116"/>
      <c r="BA8" s="116"/>
      <c r="BB8" s="116" t="str">
        <f>IF(AND(AZ8&lt;&gt;"",BA8&lt;&gt;""),SUM(AZ8:BA8),"")</f>
        <v/>
      </c>
      <c r="BC8" s="116"/>
      <c r="BD8" s="116"/>
      <c r="BE8" s="116" t="str">
        <f>IF(AND(BC8&lt;&gt;"",BD8&lt;&gt;""),SUM(BC8:BD8),"")</f>
        <v/>
      </c>
    </row>
    <row r="9" spans="1:57" ht="13.5" customHeight="1" x14ac:dyDescent="0.15">
      <c r="A9" s="114" t="s">
        <v>49</v>
      </c>
      <c r="B9" s="115" t="s">
        <v>326</v>
      </c>
      <c r="C9" s="114" t="s">
        <v>327</v>
      </c>
      <c r="D9" s="116">
        <f>SUM(L9,T9,AB9,AJ9,AR9,AZ9)</f>
        <v>0</v>
      </c>
      <c r="E9" s="116">
        <f>SUM(M9,U9,AC9,AK9,AS9,BA9)</f>
        <v>475782</v>
      </c>
      <c r="F9" s="116">
        <f>SUM(D9:E9)</f>
        <v>475782</v>
      </c>
      <c r="G9" s="116">
        <f>SUM(O9,W9,AE9,AM9,AU9,BC9)</f>
        <v>0</v>
      </c>
      <c r="H9" s="116">
        <f>SUM(P9,X9,AF9,AN9,AV9,BD9)</f>
        <v>0</v>
      </c>
      <c r="I9" s="116">
        <f>SUM(G9:H9)</f>
        <v>0</v>
      </c>
      <c r="J9" s="115" t="s">
        <v>328</v>
      </c>
      <c r="K9" s="114" t="s">
        <v>329</v>
      </c>
      <c r="L9" s="116">
        <v>0</v>
      </c>
      <c r="M9" s="116">
        <v>475782</v>
      </c>
      <c r="N9" s="116">
        <f>IF(AND(L9&lt;&gt;"",M9&lt;&gt;""),SUM(L9:M9),"")</f>
        <v>475782</v>
      </c>
      <c r="O9" s="116">
        <v>0</v>
      </c>
      <c r="P9" s="116">
        <v>0</v>
      </c>
      <c r="Q9" s="116">
        <f>IF(AND(O9&lt;&gt;"",P9&lt;&gt;""),SUM(O9:P9),"")</f>
        <v>0</v>
      </c>
      <c r="R9" s="115"/>
      <c r="S9" s="114"/>
      <c r="T9" s="116"/>
      <c r="U9" s="116"/>
      <c r="V9" s="116" t="str">
        <f>IF(AND(T9&lt;&gt;"",U9&lt;&gt;""),SUM(T9:U9),"")</f>
        <v/>
      </c>
      <c r="W9" s="116"/>
      <c r="X9" s="116"/>
      <c r="Y9" s="116" t="str">
        <f>IF(AND(W9&lt;&gt;"",X9&lt;&gt;""),SUM(W9:X9),"")</f>
        <v/>
      </c>
      <c r="Z9" s="115"/>
      <c r="AA9" s="114"/>
      <c r="AB9" s="116"/>
      <c r="AC9" s="116"/>
      <c r="AD9" s="116" t="str">
        <f>IF(AND(AB9&lt;&gt;"",AC9&lt;&gt;""),SUM(AB9:AC9),"")</f>
        <v/>
      </c>
      <c r="AE9" s="116"/>
      <c r="AF9" s="116"/>
      <c r="AG9" s="116" t="str">
        <f>IF(AND(AE9&lt;&gt;"",AF9&lt;&gt;""),SUM(AE9:AF9),"")</f>
        <v/>
      </c>
      <c r="AH9" s="115"/>
      <c r="AI9" s="114"/>
      <c r="AJ9" s="116"/>
      <c r="AK9" s="116"/>
      <c r="AL9" s="116" t="str">
        <f>IF(AND(AJ9&lt;&gt;"",AK9&lt;&gt;""),SUM(AJ9:AK9),"")</f>
        <v/>
      </c>
      <c r="AM9" s="116"/>
      <c r="AN9" s="116"/>
      <c r="AO9" s="116" t="str">
        <f>IF(AND(AM9&lt;&gt;"",AN9&lt;&gt;""),SUM(AM9:AN9),"")</f>
        <v/>
      </c>
      <c r="AP9" s="115"/>
      <c r="AQ9" s="114"/>
      <c r="AR9" s="116"/>
      <c r="AS9" s="116"/>
      <c r="AT9" s="116" t="str">
        <f>IF(AND(AR9&lt;&gt;"",AS9&lt;&gt;""),SUM(AR9:AS9),"")</f>
        <v/>
      </c>
      <c r="AU9" s="116"/>
      <c r="AV9" s="116"/>
      <c r="AW9" s="116" t="str">
        <f>IF(AND(AU9&lt;&gt;"",AV9&lt;&gt;""),SUM(AU9:AV9),"")</f>
        <v/>
      </c>
      <c r="AX9" s="115"/>
      <c r="AY9" s="114"/>
      <c r="AZ9" s="116"/>
      <c r="BA9" s="116"/>
      <c r="BB9" s="116" t="str">
        <f>IF(AND(AZ9&lt;&gt;"",BA9&lt;&gt;""),SUM(AZ9:BA9),"")</f>
        <v/>
      </c>
      <c r="BC9" s="116"/>
      <c r="BD9" s="116"/>
      <c r="BE9" s="116" t="str">
        <f>IF(AND(BC9&lt;&gt;"",BD9&lt;&gt;""),SUM(BC9:BD9),"")</f>
        <v/>
      </c>
    </row>
    <row r="10" spans="1:57" ht="13.5" customHeight="1" x14ac:dyDescent="0.15">
      <c r="A10" s="114" t="s">
        <v>49</v>
      </c>
      <c r="B10" s="115" t="s">
        <v>330</v>
      </c>
      <c r="C10" s="114" t="s">
        <v>331</v>
      </c>
      <c r="D10" s="116">
        <f>SUM(L10,T10,AB10,AJ10,AR10,AZ10)</f>
        <v>0</v>
      </c>
      <c r="E10" s="116">
        <f>SUM(M10,U10,AC10,AK10,AS10,BA10)</f>
        <v>0</v>
      </c>
      <c r="F10" s="116">
        <f>SUM(D10:E10)</f>
        <v>0</v>
      </c>
      <c r="G10" s="116">
        <f>SUM(O10,W10,AE10,AM10,AU10,BC10)</f>
        <v>0</v>
      </c>
      <c r="H10" s="116">
        <f>SUM(P10,X10,AF10,AN10,AV10,BD10)</f>
        <v>0</v>
      </c>
      <c r="I10" s="116">
        <f>SUM(G10:H10)</f>
        <v>0</v>
      </c>
      <c r="J10" s="115"/>
      <c r="K10" s="114"/>
      <c r="L10" s="116"/>
      <c r="M10" s="116"/>
      <c r="N10" s="116" t="str">
        <f>IF(AND(L10&lt;&gt;"",M10&lt;&gt;""),SUM(L10:M10),"")</f>
        <v/>
      </c>
      <c r="O10" s="116"/>
      <c r="P10" s="116"/>
      <c r="Q10" s="116" t="str">
        <f>IF(AND(O10&lt;&gt;"",P10&lt;&gt;""),SUM(O10:P10),"")</f>
        <v/>
      </c>
      <c r="R10" s="115"/>
      <c r="S10" s="114"/>
      <c r="T10" s="116"/>
      <c r="U10" s="116"/>
      <c r="V10" s="116" t="str">
        <f>IF(AND(T10&lt;&gt;"",U10&lt;&gt;""),SUM(T10:U10),"")</f>
        <v/>
      </c>
      <c r="W10" s="116"/>
      <c r="X10" s="116"/>
      <c r="Y10" s="116" t="str">
        <f>IF(AND(W10&lt;&gt;"",X10&lt;&gt;""),SUM(W10:X10),"")</f>
        <v/>
      </c>
      <c r="Z10" s="115"/>
      <c r="AA10" s="114"/>
      <c r="AB10" s="116"/>
      <c r="AC10" s="116"/>
      <c r="AD10" s="116" t="str">
        <f>IF(AND(AB10&lt;&gt;"",AC10&lt;&gt;""),SUM(AB10:AC10),"")</f>
        <v/>
      </c>
      <c r="AE10" s="116"/>
      <c r="AF10" s="116"/>
      <c r="AG10" s="116" t="str">
        <f>IF(AND(AE10&lt;&gt;"",AF10&lt;&gt;""),SUM(AE10:AF10),"")</f>
        <v/>
      </c>
      <c r="AH10" s="115"/>
      <c r="AI10" s="114"/>
      <c r="AJ10" s="116"/>
      <c r="AK10" s="116"/>
      <c r="AL10" s="116" t="str">
        <f>IF(AND(AJ10&lt;&gt;"",AK10&lt;&gt;""),SUM(AJ10:AK10),"")</f>
        <v/>
      </c>
      <c r="AM10" s="116"/>
      <c r="AN10" s="116"/>
      <c r="AO10" s="116" t="str">
        <f>IF(AND(AM10&lt;&gt;"",AN10&lt;&gt;""),SUM(AM10:AN10),"")</f>
        <v/>
      </c>
      <c r="AP10" s="115"/>
      <c r="AQ10" s="114"/>
      <c r="AR10" s="116"/>
      <c r="AS10" s="116"/>
      <c r="AT10" s="116" t="str">
        <f>IF(AND(AR10&lt;&gt;"",AS10&lt;&gt;""),SUM(AR10:AS10),"")</f>
        <v/>
      </c>
      <c r="AU10" s="116"/>
      <c r="AV10" s="116"/>
      <c r="AW10" s="116" t="str">
        <f>IF(AND(AU10&lt;&gt;"",AV10&lt;&gt;""),SUM(AU10:AV10),"")</f>
        <v/>
      </c>
      <c r="AX10" s="115"/>
      <c r="AY10" s="114"/>
      <c r="AZ10" s="116"/>
      <c r="BA10" s="116"/>
      <c r="BB10" s="116" t="str">
        <f>IF(AND(AZ10&lt;&gt;"",BA10&lt;&gt;""),SUM(AZ10:BA10),"")</f>
        <v/>
      </c>
      <c r="BC10" s="116"/>
      <c r="BD10" s="116"/>
      <c r="BE10" s="116" t="str">
        <f>IF(AND(BC10&lt;&gt;"",BD10&lt;&gt;""),SUM(BC10:BD10),"")</f>
        <v/>
      </c>
    </row>
    <row r="11" spans="1:57" ht="13.5" customHeight="1" x14ac:dyDescent="0.15">
      <c r="A11" s="114" t="s">
        <v>49</v>
      </c>
      <c r="B11" s="115" t="s">
        <v>332</v>
      </c>
      <c r="C11" s="114" t="s">
        <v>333</v>
      </c>
      <c r="D11" s="116">
        <f>SUM(L11,T11,AB11,AJ11,AR11,AZ11)</f>
        <v>0</v>
      </c>
      <c r="E11" s="116">
        <f>SUM(M11,U11,AC11,AK11,AS11,BA11)</f>
        <v>0</v>
      </c>
      <c r="F11" s="116">
        <f>SUM(D11:E11)</f>
        <v>0</v>
      </c>
      <c r="G11" s="116">
        <f>SUM(O11,W11,AE11,AM11,AU11,BC11)</f>
        <v>0</v>
      </c>
      <c r="H11" s="116">
        <f>SUM(P11,X11,AF11,AN11,AV11,BD11)</f>
        <v>0</v>
      </c>
      <c r="I11" s="116">
        <f>SUM(G11:H11)</f>
        <v>0</v>
      </c>
      <c r="J11" s="115"/>
      <c r="K11" s="114"/>
      <c r="L11" s="116"/>
      <c r="M11" s="116"/>
      <c r="N11" s="116" t="str">
        <f>IF(AND(L11&lt;&gt;"",M11&lt;&gt;""),SUM(L11:M11),"")</f>
        <v/>
      </c>
      <c r="O11" s="116"/>
      <c r="P11" s="116"/>
      <c r="Q11" s="116" t="str">
        <f>IF(AND(O11&lt;&gt;"",P11&lt;&gt;""),SUM(O11:P11),"")</f>
        <v/>
      </c>
      <c r="R11" s="115"/>
      <c r="S11" s="114"/>
      <c r="T11" s="116"/>
      <c r="U11" s="116"/>
      <c r="V11" s="116" t="str">
        <f>IF(AND(T11&lt;&gt;"",U11&lt;&gt;""),SUM(T11:U11),"")</f>
        <v/>
      </c>
      <c r="W11" s="116"/>
      <c r="X11" s="116"/>
      <c r="Y11" s="116" t="str">
        <f>IF(AND(W11&lt;&gt;"",X11&lt;&gt;""),SUM(W11:X11),"")</f>
        <v/>
      </c>
      <c r="Z11" s="115"/>
      <c r="AA11" s="114"/>
      <c r="AB11" s="116"/>
      <c r="AC11" s="116"/>
      <c r="AD11" s="116" t="str">
        <f>IF(AND(AB11&lt;&gt;"",AC11&lt;&gt;""),SUM(AB11:AC11),"")</f>
        <v/>
      </c>
      <c r="AE11" s="116"/>
      <c r="AF11" s="116"/>
      <c r="AG11" s="116" t="str">
        <f>IF(AND(AE11&lt;&gt;"",AF11&lt;&gt;""),SUM(AE11:AF11),"")</f>
        <v/>
      </c>
      <c r="AH11" s="115"/>
      <c r="AI11" s="114"/>
      <c r="AJ11" s="116"/>
      <c r="AK11" s="116"/>
      <c r="AL11" s="116" t="str">
        <f>IF(AND(AJ11&lt;&gt;"",AK11&lt;&gt;""),SUM(AJ11:AK11),"")</f>
        <v/>
      </c>
      <c r="AM11" s="116"/>
      <c r="AN11" s="116"/>
      <c r="AO11" s="116" t="str">
        <f>IF(AND(AM11&lt;&gt;"",AN11&lt;&gt;""),SUM(AM11:AN11),"")</f>
        <v/>
      </c>
      <c r="AP11" s="115"/>
      <c r="AQ11" s="114"/>
      <c r="AR11" s="116"/>
      <c r="AS11" s="116"/>
      <c r="AT11" s="116" t="str">
        <f>IF(AND(AR11&lt;&gt;"",AS11&lt;&gt;""),SUM(AR11:AS11),"")</f>
        <v/>
      </c>
      <c r="AU11" s="116"/>
      <c r="AV11" s="116"/>
      <c r="AW11" s="116" t="str">
        <f>IF(AND(AU11&lt;&gt;"",AV11&lt;&gt;""),SUM(AU11:AV11),"")</f>
        <v/>
      </c>
      <c r="AX11" s="115"/>
      <c r="AY11" s="114"/>
      <c r="AZ11" s="116"/>
      <c r="BA11" s="116"/>
      <c r="BB11" s="116" t="str">
        <f>IF(AND(AZ11&lt;&gt;"",BA11&lt;&gt;""),SUM(AZ11:BA11),"")</f>
        <v/>
      </c>
      <c r="BC11" s="116"/>
      <c r="BD11" s="116"/>
      <c r="BE11" s="116" t="str">
        <f>IF(AND(BC11&lt;&gt;"",BD11&lt;&gt;""),SUM(BC11:BD11),"")</f>
        <v/>
      </c>
    </row>
    <row r="12" spans="1:57" ht="13.5" customHeight="1" x14ac:dyDescent="0.15">
      <c r="A12" s="114" t="s">
        <v>49</v>
      </c>
      <c r="B12" s="115" t="s">
        <v>334</v>
      </c>
      <c r="C12" s="114" t="s">
        <v>335</v>
      </c>
      <c r="D12" s="116">
        <f>SUM(L12,T12,AB12,AJ12,AR12,AZ12)</f>
        <v>0</v>
      </c>
      <c r="E12" s="116">
        <f>SUM(M12,U12,AC12,AK12,AS12,BA12)</f>
        <v>0</v>
      </c>
      <c r="F12" s="116">
        <f>SUM(D12:E12)</f>
        <v>0</v>
      </c>
      <c r="G12" s="116">
        <f>SUM(O12,W12,AE12,AM12,AU12,BC12)</f>
        <v>0</v>
      </c>
      <c r="H12" s="116">
        <f>SUM(P12,X12,AF12,AN12,AV12,BD12)</f>
        <v>0</v>
      </c>
      <c r="I12" s="116">
        <f>SUM(G12:H12)</f>
        <v>0</v>
      </c>
      <c r="J12" s="115"/>
      <c r="K12" s="114"/>
      <c r="L12" s="116"/>
      <c r="M12" s="116"/>
      <c r="N12" s="116" t="str">
        <f>IF(AND(L12&lt;&gt;"",M12&lt;&gt;""),SUM(L12:M12),"")</f>
        <v/>
      </c>
      <c r="O12" s="116"/>
      <c r="P12" s="116"/>
      <c r="Q12" s="116" t="str">
        <f>IF(AND(O12&lt;&gt;"",P12&lt;&gt;""),SUM(O12:P12),"")</f>
        <v/>
      </c>
      <c r="R12" s="115"/>
      <c r="S12" s="114"/>
      <c r="T12" s="116"/>
      <c r="U12" s="116"/>
      <c r="V12" s="116" t="str">
        <f>IF(AND(T12&lt;&gt;"",U12&lt;&gt;""),SUM(T12:U12),"")</f>
        <v/>
      </c>
      <c r="W12" s="116"/>
      <c r="X12" s="116"/>
      <c r="Y12" s="116" t="str">
        <f>IF(AND(W12&lt;&gt;"",X12&lt;&gt;""),SUM(W12:X12),"")</f>
        <v/>
      </c>
      <c r="Z12" s="115"/>
      <c r="AA12" s="114"/>
      <c r="AB12" s="116"/>
      <c r="AC12" s="116"/>
      <c r="AD12" s="116" t="str">
        <f>IF(AND(AB12&lt;&gt;"",AC12&lt;&gt;""),SUM(AB12:AC12),"")</f>
        <v/>
      </c>
      <c r="AE12" s="116"/>
      <c r="AF12" s="116"/>
      <c r="AG12" s="116" t="str">
        <f>IF(AND(AE12&lt;&gt;"",AF12&lt;&gt;""),SUM(AE12:AF12),"")</f>
        <v/>
      </c>
      <c r="AH12" s="115"/>
      <c r="AI12" s="114"/>
      <c r="AJ12" s="116"/>
      <c r="AK12" s="116"/>
      <c r="AL12" s="116" t="str">
        <f>IF(AND(AJ12&lt;&gt;"",AK12&lt;&gt;""),SUM(AJ12:AK12),"")</f>
        <v/>
      </c>
      <c r="AM12" s="116"/>
      <c r="AN12" s="116"/>
      <c r="AO12" s="116" t="str">
        <f>IF(AND(AM12&lt;&gt;"",AN12&lt;&gt;""),SUM(AM12:AN12),"")</f>
        <v/>
      </c>
      <c r="AP12" s="115"/>
      <c r="AQ12" s="114"/>
      <c r="AR12" s="116"/>
      <c r="AS12" s="116"/>
      <c r="AT12" s="116" t="str">
        <f>IF(AND(AR12&lt;&gt;"",AS12&lt;&gt;""),SUM(AR12:AS12),"")</f>
        <v/>
      </c>
      <c r="AU12" s="116"/>
      <c r="AV12" s="116"/>
      <c r="AW12" s="116" t="str">
        <f>IF(AND(AU12&lt;&gt;"",AV12&lt;&gt;""),SUM(AU12:AV12),"")</f>
        <v/>
      </c>
      <c r="AX12" s="115"/>
      <c r="AY12" s="114"/>
      <c r="AZ12" s="116"/>
      <c r="BA12" s="116"/>
      <c r="BB12" s="116" t="str">
        <f>IF(AND(AZ12&lt;&gt;"",BA12&lt;&gt;""),SUM(AZ12:BA12),"")</f>
        <v/>
      </c>
      <c r="BC12" s="116"/>
      <c r="BD12" s="116"/>
      <c r="BE12" s="116" t="str">
        <f>IF(AND(BC12&lt;&gt;"",BD12&lt;&gt;""),SUM(BC12:BD12),"")</f>
        <v/>
      </c>
    </row>
    <row r="13" spans="1:57" ht="13.5" customHeight="1" x14ac:dyDescent="0.15">
      <c r="A13" s="114" t="s">
        <v>49</v>
      </c>
      <c r="B13" s="115" t="s">
        <v>336</v>
      </c>
      <c r="C13" s="114" t="s">
        <v>337</v>
      </c>
      <c r="D13" s="116">
        <f>SUM(L13,T13,AB13,AJ13,AR13,AZ13)</f>
        <v>0</v>
      </c>
      <c r="E13" s="116">
        <f>SUM(M13,U13,AC13,AK13,AS13,BA13)</f>
        <v>0</v>
      </c>
      <c r="F13" s="116">
        <f>SUM(D13:E13)</f>
        <v>0</v>
      </c>
      <c r="G13" s="116">
        <f>SUM(O13,W13,AE13,AM13,AU13,BC13)</f>
        <v>0</v>
      </c>
      <c r="H13" s="116">
        <f>SUM(P13,X13,AF13,AN13,AV13,BD13)</f>
        <v>0</v>
      </c>
      <c r="I13" s="116">
        <f>SUM(G13:H13)</f>
        <v>0</v>
      </c>
      <c r="J13" s="115"/>
      <c r="K13" s="114"/>
      <c r="L13" s="116"/>
      <c r="M13" s="116"/>
      <c r="N13" s="116" t="str">
        <f>IF(AND(L13&lt;&gt;"",M13&lt;&gt;""),SUM(L13:M13),"")</f>
        <v/>
      </c>
      <c r="O13" s="116"/>
      <c r="P13" s="116"/>
      <c r="Q13" s="116" t="str">
        <f>IF(AND(O13&lt;&gt;"",P13&lt;&gt;""),SUM(O13:P13),"")</f>
        <v/>
      </c>
      <c r="R13" s="115"/>
      <c r="S13" s="114"/>
      <c r="T13" s="116"/>
      <c r="U13" s="116"/>
      <c r="V13" s="116" t="str">
        <f>IF(AND(T13&lt;&gt;"",U13&lt;&gt;""),SUM(T13:U13),"")</f>
        <v/>
      </c>
      <c r="W13" s="116"/>
      <c r="X13" s="116"/>
      <c r="Y13" s="116" t="str">
        <f>IF(AND(W13&lt;&gt;"",X13&lt;&gt;""),SUM(W13:X13),"")</f>
        <v/>
      </c>
      <c r="Z13" s="115"/>
      <c r="AA13" s="114"/>
      <c r="AB13" s="116"/>
      <c r="AC13" s="116"/>
      <c r="AD13" s="116" t="str">
        <f>IF(AND(AB13&lt;&gt;"",AC13&lt;&gt;""),SUM(AB13:AC13),"")</f>
        <v/>
      </c>
      <c r="AE13" s="116"/>
      <c r="AF13" s="116"/>
      <c r="AG13" s="116" t="str">
        <f>IF(AND(AE13&lt;&gt;"",AF13&lt;&gt;""),SUM(AE13:AF13),"")</f>
        <v/>
      </c>
      <c r="AH13" s="115"/>
      <c r="AI13" s="114"/>
      <c r="AJ13" s="116"/>
      <c r="AK13" s="116"/>
      <c r="AL13" s="116" t="str">
        <f>IF(AND(AJ13&lt;&gt;"",AK13&lt;&gt;""),SUM(AJ13:AK13),"")</f>
        <v/>
      </c>
      <c r="AM13" s="116"/>
      <c r="AN13" s="116"/>
      <c r="AO13" s="116" t="str">
        <f>IF(AND(AM13&lt;&gt;"",AN13&lt;&gt;""),SUM(AM13:AN13),"")</f>
        <v/>
      </c>
      <c r="AP13" s="115"/>
      <c r="AQ13" s="114"/>
      <c r="AR13" s="116"/>
      <c r="AS13" s="116"/>
      <c r="AT13" s="116" t="str">
        <f>IF(AND(AR13&lt;&gt;"",AS13&lt;&gt;""),SUM(AR13:AS13),"")</f>
        <v/>
      </c>
      <c r="AU13" s="116"/>
      <c r="AV13" s="116"/>
      <c r="AW13" s="116" t="str">
        <f>IF(AND(AU13&lt;&gt;"",AV13&lt;&gt;""),SUM(AU13:AV13),"")</f>
        <v/>
      </c>
      <c r="AX13" s="115"/>
      <c r="AY13" s="114"/>
      <c r="AZ13" s="116"/>
      <c r="BA13" s="116"/>
      <c r="BB13" s="116" t="str">
        <f>IF(AND(AZ13&lt;&gt;"",BA13&lt;&gt;""),SUM(AZ13:BA13),"")</f>
        <v/>
      </c>
      <c r="BC13" s="116"/>
      <c r="BD13" s="116"/>
      <c r="BE13" s="116" t="str">
        <f>IF(AND(BC13&lt;&gt;"",BD13&lt;&gt;""),SUM(BC13:BD13),"")</f>
        <v/>
      </c>
    </row>
    <row r="14" spans="1:57" ht="13.5" customHeight="1" x14ac:dyDescent="0.15">
      <c r="A14" s="114" t="s">
        <v>49</v>
      </c>
      <c r="B14" s="115" t="s">
        <v>338</v>
      </c>
      <c r="C14" s="114" t="s">
        <v>339</v>
      </c>
      <c r="D14" s="116">
        <f>SUM(L14,T14,AB14,AJ14,AR14,AZ14)</f>
        <v>0</v>
      </c>
      <c r="E14" s="116">
        <f>SUM(M14,U14,AC14,AK14,AS14,BA14)</f>
        <v>0</v>
      </c>
      <c r="F14" s="116">
        <f>SUM(D14:E14)</f>
        <v>0</v>
      </c>
      <c r="G14" s="116">
        <f>SUM(O14,W14,AE14,AM14,AU14,BC14)</f>
        <v>0</v>
      </c>
      <c r="H14" s="116">
        <f>SUM(P14,X14,AF14,AN14,AV14,BD14)</f>
        <v>0</v>
      </c>
      <c r="I14" s="116">
        <f>SUM(G14:H14)</f>
        <v>0</v>
      </c>
      <c r="J14" s="115"/>
      <c r="K14" s="114"/>
      <c r="L14" s="116"/>
      <c r="M14" s="116"/>
      <c r="N14" s="116" t="str">
        <f>IF(AND(L14&lt;&gt;"",M14&lt;&gt;""),SUM(L14:M14),"")</f>
        <v/>
      </c>
      <c r="O14" s="116"/>
      <c r="P14" s="116"/>
      <c r="Q14" s="116" t="str">
        <f>IF(AND(O14&lt;&gt;"",P14&lt;&gt;""),SUM(O14:P14),"")</f>
        <v/>
      </c>
      <c r="R14" s="115"/>
      <c r="S14" s="114"/>
      <c r="T14" s="116"/>
      <c r="U14" s="116"/>
      <c r="V14" s="116" t="str">
        <f>IF(AND(T14&lt;&gt;"",U14&lt;&gt;""),SUM(T14:U14),"")</f>
        <v/>
      </c>
      <c r="W14" s="116"/>
      <c r="X14" s="116"/>
      <c r="Y14" s="116" t="str">
        <f>IF(AND(W14&lt;&gt;"",X14&lt;&gt;""),SUM(W14:X14),"")</f>
        <v/>
      </c>
      <c r="Z14" s="115"/>
      <c r="AA14" s="114"/>
      <c r="AB14" s="116"/>
      <c r="AC14" s="116"/>
      <c r="AD14" s="116" t="str">
        <f>IF(AND(AB14&lt;&gt;"",AC14&lt;&gt;""),SUM(AB14:AC14),"")</f>
        <v/>
      </c>
      <c r="AE14" s="116"/>
      <c r="AF14" s="116"/>
      <c r="AG14" s="116" t="str">
        <f>IF(AND(AE14&lt;&gt;"",AF14&lt;&gt;""),SUM(AE14:AF14),"")</f>
        <v/>
      </c>
      <c r="AH14" s="115"/>
      <c r="AI14" s="114"/>
      <c r="AJ14" s="116"/>
      <c r="AK14" s="116"/>
      <c r="AL14" s="116" t="str">
        <f>IF(AND(AJ14&lt;&gt;"",AK14&lt;&gt;""),SUM(AJ14:AK14),"")</f>
        <v/>
      </c>
      <c r="AM14" s="116"/>
      <c r="AN14" s="116"/>
      <c r="AO14" s="116" t="str">
        <f>IF(AND(AM14&lt;&gt;"",AN14&lt;&gt;""),SUM(AM14:AN14),"")</f>
        <v/>
      </c>
      <c r="AP14" s="115"/>
      <c r="AQ14" s="114"/>
      <c r="AR14" s="116"/>
      <c r="AS14" s="116"/>
      <c r="AT14" s="116" t="str">
        <f>IF(AND(AR14&lt;&gt;"",AS14&lt;&gt;""),SUM(AR14:AS14),"")</f>
        <v/>
      </c>
      <c r="AU14" s="116"/>
      <c r="AV14" s="116"/>
      <c r="AW14" s="116" t="str">
        <f>IF(AND(AU14&lt;&gt;"",AV14&lt;&gt;""),SUM(AU14:AV14),"")</f>
        <v/>
      </c>
      <c r="AX14" s="115"/>
      <c r="AY14" s="114"/>
      <c r="AZ14" s="116"/>
      <c r="BA14" s="116"/>
      <c r="BB14" s="116" t="str">
        <f>IF(AND(AZ14&lt;&gt;"",BA14&lt;&gt;""),SUM(AZ14:BA14),"")</f>
        <v/>
      </c>
      <c r="BC14" s="116"/>
      <c r="BD14" s="116"/>
      <c r="BE14" s="116" t="str">
        <f>IF(AND(BC14&lt;&gt;"",BD14&lt;&gt;""),SUM(BC14:BD14),"")</f>
        <v/>
      </c>
    </row>
    <row r="15" spans="1:57" ht="13.5" customHeight="1" x14ac:dyDescent="0.15">
      <c r="A15" s="114" t="s">
        <v>49</v>
      </c>
      <c r="B15" s="115" t="s">
        <v>340</v>
      </c>
      <c r="C15" s="114" t="s">
        <v>341</v>
      </c>
      <c r="D15" s="116">
        <f>SUM(L15,T15,AB15,AJ15,AR15,AZ15)</f>
        <v>0</v>
      </c>
      <c r="E15" s="116">
        <f>SUM(M15,U15,AC15,AK15,AS15,BA15)</f>
        <v>0</v>
      </c>
      <c r="F15" s="116">
        <f>SUM(D15:E15)</f>
        <v>0</v>
      </c>
      <c r="G15" s="116">
        <f>SUM(O15,W15,AE15,AM15,AU15,BC15)</f>
        <v>0</v>
      </c>
      <c r="H15" s="116">
        <f>SUM(P15,X15,AF15,AN15,AV15,BD15)</f>
        <v>0</v>
      </c>
      <c r="I15" s="116">
        <f>SUM(G15:H15)</f>
        <v>0</v>
      </c>
      <c r="J15" s="115"/>
      <c r="K15" s="114"/>
      <c r="L15" s="116"/>
      <c r="M15" s="116"/>
      <c r="N15" s="116" t="str">
        <f>IF(AND(L15&lt;&gt;"",M15&lt;&gt;""),SUM(L15:M15),"")</f>
        <v/>
      </c>
      <c r="O15" s="116"/>
      <c r="P15" s="116"/>
      <c r="Q15" s="116" t="str">
        <f>IF(AND(O15&lt;&gt;"",P15&lt;&gt;""),SUM(O15:P15),"")</f>
        <v/>
      </c>
      <c r="R15" s="115"/>
      <c r="S15" s="114"/>
      <c r="T15" s="116"/>
      <c r="U15" s="116"/>
      <c r="V15" s="116" t="str">
        <f>IF(AND(T15&lt;&gt;"",U15&lt;&gt;""),SUM(T15:U15),"")</f>
        <v/>
      </c>
      <c r="W15" s="116"/>
      <c r="X15" s="116"/>
      <c r="Y15" s="116" t="str">
        <f>IF(AND(W15&lt;&gt;"",X15&lt;&gt;""),SUM(W15:X15),"")</f>
        <v/>
      </c>
      <c r="Z15" s="115"/>
      <c r="AA15" s="114"/>
      <c r="AB15" s="116"/>
      <c r="AC15" s="116"/>
      <c r="AD15" s="116" t="str">
        <f>IF(AND(AB15&lt;&gt;"",AC15&lt;&gt;""),SUM(AB15:AC15),"")</f>
        <v/>
      </c>
      <c r="AE15" s="116"/>
      <c r="AF15" s="116"/>
      <c r="AG15" s="116" t="str">
        <f>IF(AND(AE15&lt;&gt;"",AF15&lt;&gt;""),SUM(AE15:AF15),"")</f>
        <v/>
      </c>
      <c r="AH15" s="115"/>
      <c r="AI15" s="114"/>
      <c r="AJ15" s="116"/>
      <c r="AK15" s="116"/>
      <c r="AL15" s="116" t="str">
        <f>IF(AND(AJ15&lt;&gt;"",AK15&lt;&gt;""),SUM(AJ15:AK15),"")</f>
        <v/>
      </c>
      <c r="AM15" s="116"/>
      <c r="AN15" s="116"/>
      <c r="AO15" s="116" t="str">
        <f>IF(AND(AM15&lt;&gt;"",AN15&lt;&gt;""),SUM(AM15:AN15),"")</f>
        <v/>
      </c>
      <c r="AP15" s="115"/>
      <c r="AQ15" s="114"/>
      <c r="AR15" s="116"/>
      <c r="AS15" s="116"/>
      <c r="AT15" s="116" t="str">
        <f>IF(AND(AR15&lt;&gt;"",AS15&lt;&gt;""),SUM(AR15:AS15),"")</f>
        <v/>
      </c>
      <c r="AU15" s="116"/>
      <c r="AV15" s="116"/>
      <c r="AW15" s="116" t="str">
        <f>IF(AND(AU15&lt;&gt;"",AV15&lt;&gt;""),SUM(AU15:AV15),"")</f>
        <v/>
      </c>
      <c r="AX15" s="115"/>
      <c r="AY15" s="114"/>
      <c r="AZ15" s="116"/>
      <c r="BA15" s="116"/>
      <c r="BB15" s="116" t="str">
        <f>IF(AND(AZ15&lt;&gt;"",BA15&lt;&gt;""),SUM(AZ15:BA15),"")</f>
        <v/>
      </c>
      <c r="BC15" s="116"/>
      <c r="BD15" s="116"/>
      <c r="BE15" s="116" t="str">
        <f>IF(AND(BC15&lt;&gt;"",BD15&lt;&gt;""),SUM(BC15:BD15),"")</f>
        <v/>
      </c>
    </row>
    <row r="16" spans="1:57" ht="13.5" customHeight="1" x14ac:dyDescent="0.15">
      <c r="A16" s="114" t="s">
        <v>49</v>
      </c>
      <c r="B16" s="115" t="s">
        <v>342</v>
      </c>
      <c r="C16" s="114" t="s">
        <v>343</v>
      </c>
      <c r="D16" s="116">
        <f>SUM(L16,T16,AB16,AJ16,AR16,AZ16)</f>
        <v>361980</v>
      </c>
      <c r="E16" s="116">
        <f>SUM(M16,U16,AC16,AK16,AS16,BA16)</f>
        <v>6841</v>
      </c>
      <c r="F16" s="116">
        <f>SUM(D16:E16)</f>
        <v>368821</v>
      </c>
      <c r="G16" s="116">
        <f>SUM(O16,W16,AE16,AM16,AU16,BC16)</f>
        <v>0</v>
      </c>
      <c r="H16" s="116">
        <f>SUM(P16,X16,AF16,AN16,AV16,BD16)</f>
        <v>0</v>
      </c>
      <c r="I16" s="116">
        <f>SUM(G16:H16)</f>
        <v>0</v>
      </c>
      <c r="J16" s="115" t="s">
        <v>344</v>
      </c>
      <c r="K16" s="114" t="s">
        <v>345</v>
      </c>
      <c r="L16" s="116">
        <v>361980</v>
      </c>
      <c r="M16" s="116">
        <v>6841</v>
      </c>
      <c r="N16" s="116">
        <f>IF(AND(L16&lt;&gt;"",M16&lt;&gt;""),SUM(L16:M16),"")</f>
        <v>368821</v>
      </c>
      <c r="O16" s="116">
        <v>0</v>
      </c>
      <c r="P16" s="116">
        <v>0</v>
      </c>
      <c r="Q16" s="116">
        <f>IF(AND(O16&lt;&gt;"",P16&lt;&gt;""),SUM(O16:P16),"")</f>
        <v>0</v>
      </c>
      <c r="R16" s="115"/>
      <c r="S16" s="114"/>
      <c r="T16" s="116"/>
      <c r="U16" s="116"/>
      <c r="V16" s="116" t="str">
        <f>IF(AND(T16&lt;&gt;"",U16&lt;&gt;""),SUM(T16:U16),"")</f>
        <v/>
      </c>
      <c r="W16" s="116"/>
      <c r="X16" s="116"/>
      <c r="Y16" s="116" t="str">
        <f>IF(AND(W16&lt;&gt;"",X16&lt;&gt;""),SUM(W16:X16),"")</f>
        <v/>
      </c>
      <c r="Z16" s="115"/>
      <c r="AA16" s="114"/>
      <c r="AB16" s="116"/>
      <c r="AC16" s="116"/>
      <c r="AD16" s="116" t="str">
        <f>IF(AND(AB16&lt;&gt;"",AC16&lt;&gt;""),SUM(AB16:AC16),"")</f>
        <v/>
      </c>
      <c r="AE16" s="116"/>
      <c r="AF16" s="116"/>
      <c r="AG16" s="116" t="str">
        <f>IF(AND(AE16&lt;&gt;"",AF16&lt;&gt;""),SUM(AE16:AF16),"")</f>
        <v/>
      </c>
      <c r="AH16" s="115"/>
      <c r="AI16" s="114"/>
      <c r="AJ16" s="116"/>
      <c r="AK16" s="116"/>
      <c r="AL16" s="116" t="str">
        <f>IF(AND(AJ16&lt;&gt;"",AK16&lt;&gt;""),SUM(AJ16:AK16),"")</f>
        <v/>
      </c>
      <c r="AM16" s="116"/>
      <c r="AN16" s="116"/>
      <c r="AO16" s="116" t="str">
        <f>IF(AND(AM16&lt;&gt;"",AN16&lt;&gt;""),SUM(AM16:AN16),"")</f>
        <v/>
      </c>
      <c r="AP16" s="115"/>
      <c r="AQ16" s="114"/>
      <c r="AR16" s="116"/>
      <c r="AS16" s="116"/>
      <c r="AT16" s="116" t="str">
        <f>IF(AND(AR16&lt;&gt;"",AS16&lt;&gt;""),SUM(AR16:AS16),"")</f>
        <v/>
      </c>
      <c r="AU16" s="116"/>
      <c r="AV16" s="116"/>
      <c r="AW16" s="116" t="str">
        <f>IF(AND(AU16&lt;&gt;"",AV16&lt;&gt;""),SUM(AU16:AV16),"")</f>
        <v/>
      </c>
      <c r="AX16" s="115"/>
      <c r="AY16" s="114"/>
      <c r="AZ16" s="116"/>
      <c r="BA16" s="116"/>
      <c r="BB16" s="116" t="str">
        <f>IF(AND(AZ16&lt;&gt;"",BA16&lt;&gt;""),SUM(AZ16:BA16),"")</f>
        <v/>
      </c>
      <c r="BC16" s="116"/>
      <c r="BD16" s="116"/>
      <c r="BE16" s="116" t="str">
        <f>IF(AND(BC16&lt;&gt;"",BD16&lt;&gt;""),SUM(BC16:BD16),"")</f>
        <v/>
      </c>
    </row>
    <row r="17" spans="1:57" ht="13.5" customHeight="1" x14ac:dyDescent="0.15">
      <c r="A17" s="114" t="s">
        <v>49</v>
      </c>
      <c r="B17" s="115" t="s">
        <v>346</v>
      </c>
      <c r="C17" s="114" t="s">
        <v>347</v>
      </c>
      <c r="D17" s="116">
        <f>SUM(L17,T17,AB17,AJ17,AR17,AZ17)</f>
        <v>0</v>
      </c>
      <c r="E17" s="116">
        <f>SUM(M17,U17,AC17,AK17,AS17,BA17)</f>
        <v>126838</v>
      </c>
      <c r="F17" s="116">
        <f>SUM(D17:E17)</f>
        <v>126838</v>
      </c>
      <c r="G17" s="116">
        <f>SUM(O17,W17,AE17,AM17,AU17,BC17)</f>
        <v>0</v>
      </c>
      <c r="H17" s="116">
        <f>SUM(P17,X17,AF17,AN17,AV17,BD17)</f>
        <v>169073</v>
      </c>
      <c r="I17" s="116">
        <f>SUM(G17:H17)</f>
        <v>169073</v>
      </c>
      <c r="J17" s="115" t="s">
        <v>328</v>
      </c>
      <c r="K17" s="114" t="s">
        <v>348</v>
      </c>
      <c r="L17" s="116">
        <v>0</v>
      </c>
      <c r="M17" s="116">
        <v>126838</v>
      </c>
      <c r="N17" s="116">
        <f>IF(AND(L17&lt;&gt;"",M17&lt;&gt;""),SUM(L17:M17),"")</f>
        <v>126838</v>
      </c>
      <c r="O17" s="116">
        <v>0</v>
      </c>
      <c r="P17" s="116">
        <v>0</v>
      </c>
      <c r="Q17" s="116">
        <f>IF(AND(O17&lt;&gt;"",P17&lt;&gt;""),SUM(O17:P17),"")</f>
        <v>0</v>
      </c>
      <c r="R17" s="115" t="s">
        <v>349</v>
      </c>
      <c r="S17" s="114" t="s">
        <v>350</v>
      </c>
      <c r="T17" s="116">
        <v>0</v>
      </c>
      <c r="U17" s="116">
        <v>0</v>
      </c>
      <c r="V17" s="116">
        <f>IF(AND(T17&lt;&gt;"",U17&lt;&gt;""),SUM(T17:U17),"")</f>
        <v>0</v>
      </c>
      <c r="W17" s="116">
        <v>0</v>
      </c>
      <c r="X17" s="116">
        <v>169073</v>
      </c>
      <c r="Y17" s="116">
        <f>IF(AND(W17&lt;&gt;"",X17&lt;&gt;""),SUM(W17:X17),"")</f>
        <v>169073</v>
      </c>
      <c r="Z17" s="115"/>
      <c r="AA17" s="114"/>
      <c r="AB17" s="116"/>
      <c r="AC17" s="116"/>
      <c r="AD17" s="116" t="str">
        <f>IF(AND(AB17&lt;&gt;"",AC17&lt;&gt;""),SUM(AB17:AC17),"")</f>
        <v/>
      </c>
      <c r="AE17" s="116"/>
      <c r="AF17" s="116"/>
      <c r="AG17" s="116" t="str">
        <f>IF(AND(AE17&lt;&gt;"",AF17&lt;&gt;""),SUM(AE17:AF17),"")</f>
        <v/>
      </c>
      <c r="AH17" s="115"/>
      <c r="AI17" s="114"/>
      <c r="AJ17" s="116"/>
      <c r="AK17" s="116"/>
      <c r="AL17" s="116" t="str">
        <f>IF(AND(AJ17&lt;&gt;"",AK17&lt;&gt;""),SUM(AJ17:AK17),"")</f>
        <v/>
      </c>
      <c r="AM17" s="116"/>
      <c r="AN17" s="116"/>
      <c r="AO17" s="116" t="str">
        <f>IF(AND(AM17&lt;&gt;"",AN17&lt;&gt;""),SUM(AM17:AN17),"")</f>
        <v/>
      </c>
      <c r="AP17" s="115"/>
      <c r="AQ17" s="114"/>
      <c r="AR17" s="116"/>
      <c r="AS17" s="116"/>
      <c r="AT17" s="116" t="str">
        <f>IF(AND(AR17&lt;&gt;"",AS17&lt;&gt;""),SUM(AR17:AS17),"")</f>
        <v/>
      </c>
      <c r="AU17" s="116"/>
      <c r="AV17" s="116"/>
      <c r="AW17" s="116" t="str">
        <f>IF(AND(AU17&lt;&gt;"",AV17&lt;&gt;""),SUM(AU17:AV17),"")</f>
        <v/>
      </c>
      <c r="AX17" s="115"/>
      <c r="AY17" s="114"/>
      <c r="AZ17" s="116"/>
      <c r="BA17" s="116"/>
      <c r="BB17" s="116" t="str">
        <f>IF(AND(AZ17&lt;&gt;"",BA17&lt;&gt;""),SUM(AZ17:BA17),"")</f>
        <v/>
      </c>
      <c r="BC17" s="116"/>
      <c r="BD17" s="116"/>
      <c r="BE17" s="116" t="str">
        <f>IF(AND(BC17&lt;&gt;"",BD17&lt;&gt;""),SUM(BC17:BD17),"")</f>
        <v/>
      </c>
    </row>
    <row r="18" spans="1:57" ht="13.5" customHeight="1" x14ac:dyDescent="0.15">
      <c r="A18" s="114" t="s">
        <v>49</v>
      </c>
      <c r="B18" s="115" t="s">
        <v>351</v>
      </c>
      <c r="C18" s="114" t="s">
        <v>352</v>
      </c>
      <c r="D18" s="116">
        <f>SUM(L18,T18,AB18,AJ18,AR18,AZ18)</f>
        <v>863877</v>
      </c>
      <c r="E18" s="116">
        <f>SUM(M18,U18,AC18,AK18,AS18,BA18)</f>
        <v>16326</v>
      </c>
      <c r="F18" s="116">
        <f>SUM(D18:E18)</f>
        <v>880203</v>
      </c>
      <c r="G18" s="116">
        <f>SUM(O18,W18,AE18,AM18,AU18,BC18)</f>
        <v>0</v>
      </c>
      <c r="H18" s="116">
        <f>SUM(P18,X18,AF18,AN18,AV18,BD18)</f>
        <v>0</v>
      </c>
      <c r="I18" s="116">
        <f>SUM(G18:H18)</f>
        <v>0</v>
      </c>
      <c r="J18" s="115" t="s">
        <v>344</v>
      </c>
      <c r="K18" s="114" t="s">
        <v>345</v>
      </c>
      <c r="L18" s="116">
        <v>863877</v>
      </c>
      <c r="M18" s="116">
        <v>16326</v>
      </c>
      <c r="N18" s="116">
        <f>IF(AND(L18&lt;&gt;"",M18&lt;&gt;""),SUM(L18:M18),"")</f>
        <v>880203</v>
      </c>
      <c r="O18" s="116">
        <v>0</v>
      </c>
      <c r="P18" s="116">
        <v>0</v>
      </c>
      <c r="Q18" s="116">
        <f>IF(AND(O18&lt;&gt;"",P18&lt;&gt;""),SUM(O18:P18),"")</f>
        <v>0</v>
      </c>
      <c r="R18" s="115"/>
      <c r="S18" s="114"/>
      <c r="T18" s="116"/>
      <c r="U18" s="116"/>
      <c r="V18" s="116" t="str">
        <f>IF(AND(T18&lt;&gt;"",U18&lt;&gt;""),SUM(T18:U18),"")</f>
        <v/>
      </c>
      <c r="W18" s="116"/>
      <c r="X18" s="116"/>
      <c r="Y18" s="116" t="str">
        <f>IF(AND(W18&lt;&gt;"",X18&lt;&gt;""),SUM(W18:X18),"")</f>
        <v/>
      </c>
      <c r="Z18" s="115"/>
      <c r="AA18" s="114"/>
      <c r="AB18" s="116"/>
      <c r="AC18" s="116"/>
      <c r="AD18" s="116" t="str">
        <f>IF(AND(AB18&lt;&gt;"",AC18&lt;&gt;""),SUM(AB18:AC18),"")</f>
        <v/>
      </c>
      <c r="AE18" s="116"/>
      <c r="AF18" s="116"/>
      <c r="AG18" s="116" t="str">
        <f>IF(AND(AE18&lt;&gt;"",AF18&lt;&gt;""),SUM(AE18:AF18),"")</f>
        <v/>
      </c>
      <c r="AH18" s="115"/>
      <c r="AI18" s="114"/>
      <c r="AJ18" s="116"/>
      <c r="AK18" s="116"/>
      <c r="AL18" s="116" t="str">
        <f>IF(AND(AJ18&lt;&gt;"",AK18&lt;&gt;""),SUM(AJ18:AK18),"")</f>
        <v/>
      </c>
      <c r="AM18" s="116"/>
      <c r="AN18" s="116"/>
      <c r="AO18" s="116" t="str">
        <f>IF(AND(AM18&lt;&gt;"",AN18&lt;&gt;""),SUM(AM18:AN18),"")</f>
        <v/>
      </c>
      <c r="AP18" s="115"/>
      <c r="AQ18" s="114"/>
      <c r="AR18" s="116"/>
      <c r="AS18" s="116"/>
      <c r="AT18" s="116" t="str">
        <f>IF(AND(AR18&lt;&gt;"",AS18&lt;&gt;""),SUM(AR18:AS18),"")</f>
        <v/>
      </c>
      <c r="AU18" s="116"/>
      <c r="AV18" s="116"/>
      <c r="AW18" s="116" t="str">
        <f>IF(AND(AU18&lt;&gt;"",AV18&lt;&gt;""),SUM(AU18:AV18),"")</f>
        <v/>
      </c>
      <c r="AX18" s="115"/>
      <c r="AY18" s="114"/>
      <c r="AZ18" s="116"/>
      <c r="BA18" s="116"/>
      <c r="BB18" s="116" t="str">
        <f>IF(AND(AZ18&lt;&gt;"",BA18&lt;&gt;""),SUM(AZ18:BA18),"")</f>
        <v/>
      </c>
      <c r="BC18" s="116"/>
      <c r="BD18" s="116"/>
      <c r="BE18" s="116" t="str">
        <f>IF(AND(BC18&lt;&gt;"",BD18&lt;&gt;""),SUM(BC18:BD18),"")</f>
        <v/>
      </c>
    </row>
    <row r="19" spans="1:57" ht="13.5" customHeight="1" x14ac:dyDescent="0.15">
      <c r="A19" s="114" t="s">
        <v>49</v>
      </c>
      <c r="B19" s="115" t="s">
        <v>353</v>
      </c>
      <c r="C19" s="114" t="s">
        <v>354</v>
      </c>
      <c r="D19" s="116">
        <f>SUM(L19,T19,AB19,AJ19,AR19,AZ19)</f>
        <v>0</v>
      </c>
      <c r="E19" s="116">
        <f>SUM(M19,U19,AC19,AK19,AS19,BA19)</f>
        <v>0</v>
      </c>
      <c r="F19" s="116">
        <f>SUM(D19:E19)</f>
        <v>0</v>
      </c>
      <c r="G19" s="116">
        <f>SUM(O19,W19,AE19,AM19,AU19,BC19)</f>
        <v>0</v>
      </c>
      <c r="H19" s="116">
        <f>SUM(P19,X19,AF19,AN19,AV19,BD19)</f>
        <v>0</v>
      </c>
      <c r="I19" s="116">
        <f>SUM(G19:H19)</f>
        <v>0</v>
      </c>
      <c r="J19" s="115"/>
      <c r="K19" s="114"/>
      <c r="L19" s="116"/>
      <c r="M19" s="116"/>
      <c r="N19" s="116" t="str">
        <f>IF(AND(L19&lt;&gt;"",M19&lt;&gt;""),SUM(L19:M19),"")</f>
        <v/>
      </c>
      <c r="O19" s="116"/>
      <c r="P19" s="116"/>
      <c r="Q19" s="116" t="str">
        <f>IF(AND(O19&lt;&gt;"",P19&lt;&gt;""),SUM(O19:P19),"")</f>
        <v/>
      </c>
      <c r="R19" s="115"/>
      <c r="S19" s="114"/>
      <c r="T19" s="116"/>
      <c r="U19" s="116"/>
      <c r="V19" s="116" t="str">
        <f>IF(AND(T19&lt;&gt;"",U19&lt;&gt;""),SUM(T19:U19),"")</f>
        <v/>
      </c>
      <c r="W19" s="116"/>
      <c r="X19" s="116"/>
      <c r="Y19" s="116" t="str">
        <f>IF(AND(W19&lt;&gt;"",X19&lt;&gt;""),SUM(W19:X19),"")</f>
        <v/>
      </c>
      <c r="Z19" s="115"/>
      <c r="AA19" s="114"/>
      <c r="AB19" s="116"/>
      <c r="AC19" s="116"/>
      <c r="AD19" s="116" t="str">
        <f>IF(AND(AB19&lt;&gt;"",AC19&lt;&gt;""),SUM(AB19:AC19),"")</f>
        <v/>
      </c>
      <c r="AE19" s="116"/>
      <c r="AF19" s="116"/>
      <c r="AG19" s="116" t="str">
        <f>IF(AND(AE19&lt;&gt;"",AF19&lt;&gt;""),SUM(AE19:AF19),"")</f>
        <v/>
      </c>
      <c r="AH19" s="115"/>
      <c r="AI19" s="114"/>
      <c r="AJ19" s="116"/>
      <c r="AK19" s="116"/>
      <c r="AL19" s="116" t="str">
        <f>IF(AND(AJ19&lt;&gt;"",AK19&lt;&gt;""),SUM(AJ19:AK19),"")</f>
        <v/>
      </c>
      <c r="AM19" s="116"/>
      <c r="AN19" s="116"/>
      <c r="AO19" s="116" t="str">
        <f>IF(AND(AM19&lt;&gt;"",AN19&lt;&gt;""),SUM(AM19:AN19),"")</f>
        <v/>
      </c>
      <c r="AP19" s="115"/>
      <c r="AQ19" s="114"/>
      <c r="AR19" s="116"/>
      <c r="AS19" s="116"/>
      <c r="AT19" s="116" t="str">
        <f>IF(AND(AR19&lt;&gt;"",AS19&lt;&gt;""),SUM(AR19:AS19),"")</f>
        <v/>
      </c>
      <c r="AU19" s="116"/>
      <c r="AV19" s="116"/>
      <c r="AW19" s="116" t="str">
        <f>IF(AND(AU19&lt;&gt;"",AV19&lt;&gt;""),SUM(AU19:AV19),"")</f>
        <v/>
      </c>
      <c r="AX19" s="115"/>
      <c r="AY19" s="114"/>
      <c r="AZ19" s="116"/>
      <c r="BA19" s="116"/>
      <c r="BB19" s="116" t="str">
        <f>IF(AND(AZ19&lt;&gt;"",BA19&lt;&gt;""),SUM(AZ19:BA19),"")</f>
        <v/>
      </c>
      <c r="BC19" s="116"/>
      <c r="BD19" s="116"/>
      <c r="BE19" s="116" t="str">
        <f>IF(AND(BC19&lt;&gt;"",BD19&lt;&gt;""),SUM(BC19:BD19),"")</f>
        <v/>
      </c>
    </row>
    <row r="20" spans="1:57" ht="13.5" customHeight="1" x14ac:dyDescent="0.15">
      <c r="A20" s="114" t="s">
        <v>49</v>
      </c>
      <c r="B20" s="115" t="s">
        <v>355</v>
      </c>
      <c r="C20" s="114" t="s">
        <v>356</v>
      </c>
      <c r="D20" s="116">
        <f>SUM(L20,T20,AB20,AJ20,AR20,AZ20)</f>
        <v>0</v>
      </c>
      <c r="E20" s="116">
        <f>SUM(M20,U20,AC20,AK20,AS20,BA20)</f>
        <v>0</v>
      </c>
      <c r="F20" s="116">
        <f>SUM(D20:E20)</f>
        <v>0</v>
      </c>
      <c r="G20" s="116">
        <f>SUM(O20,W20,AE20,AM20,AU20,BC20)</f>
        <v>0</v>
      </c>
      <c r="H20" s="116">
        <f>SUM(P20,X20,AF20,AN20,AV20,BD20)</f>
        <v>0</v>
      </c>
      <c r="I20" s="116">
        <f>SUM(G20:H20)</f>
        <v>0</v>
      </c>
      <c r="J20" s="115"/>
      <c r="K20" s="114"/>
      <c r="L20" s="116"/>
      <c r="M20" s="116"/>
      <c r="N20" s="116" t="str">
        <f>IF(AND(L20&lt;&gt;"",M20&lt;&gt;""),SUM(L20:M20),"")</f>
        <v/>
      </c>
      <c r="O20" s="116"/>
      <c r="P20" s="116"/>
      <c r="Q20" s="116" t="str">
        <f>IF(AND(O20&lt;&gt;"",P20&lt;&gt;""),SUM(O20:P20),"")</f>
        <v/>
      </c>
      <c r="R20" s="115"/>
      <c r="S20" s="114"/>
      <c r="T20" s="116"/>
      <c r="U20" s="116"/>
      <c r="V20" s="116" t="str">
        <f>IF(AND(T20&lt;&gt;"",U20&lt;&gt;""),SUM(T20:U20),"")</f>
        <v/>
      </c>
      <c r="W20" s="116"/>
      <c r="X20" s="116"/>
      <c r="Y20" s="116" t="str">
        <f>IF(AND(W20&lt;&gt;"",X20&lt;&gt;""),SUM(W20:X20),"")</f>
        <v/>
      </c>
      <c r="Z20" s="115"/>
      <c r="AA20" s="114"/>
      <c r="AB20" s="116"/>
      <c r="AC20" s="116"/>
      <c r="AD20" s="116" t="str">
        <f>IF(AND(AB20&lt;&gt;"",AC20&lt;&gt;""),SUM(AB20:AC20),"")</f>
        <v/>
      </c>
      <c r="AE20" s="116"/>
      <c r="AF20" s="116"/>
      <c r="AG20" s="116" t="str">
        <f>IF(AND(AE20&lt;&gt;"",AF20&lt;&gt;""),SUM(AE20:AF20),"")</f>
        <v/>
      </c>
      <c r="AH20" s="115"/>
      <c r="AI20" s="114"/>
      <c r="AJ20" s="116"/>
      <c r="AK20" s="116"/>
      <c r="AL20" s="116" t="str">
        <f>IF(AND(AJ20&lt;&gt;"",AK20&lt;&gt;""),SUM(AJ20:AK20),"")</f>
        <v/>
      </c>
      <c r="AM20" s="116"/>
      <c r="AN20" s="116"/>
      <c r="AO20" s="116" t="str">
        <f>IF(AND(AM20&lt;&gt;"",AN20&lt;&gt;""),SUM(AM20:AN20),"")</f>
        <v/>
      </c>
      <c r="AP20" s="115"/>
      <c r="AQ20" s="114"/>
      <c r="AR20" s="116"/>
      <c r="AS20" s="116"/>
      <c r="AT20" s="116" t="str">
        <f>IF(AND(AR20&lt;&gt;"",AS20&lt;&gt;""),SUM(AR20:AS20),"")</f>
        <v/>
      </c>
      <c r="AU20" s="116"/>
      <c r="AV20" s="116"/>
      <c r="AW20" s="116" t="str">
        <f>IF(AND(AU20&lt;&gt;"",AV20&lt;&gt;""),SUM(AU20:AV20),"")</f>
        <v/>
      </c>
      <c r="AX20" s="115"/>
      <c r="AY20" s="114"/>
      <c r="AZ20" s="116"/>
      <c r="BA20" s="116"/>
      <c r="BB20" s="116" t="str">
        <f>IF(AND(AZ20&lt;&gt;"",BA20&lt;&gt;""),SUM(AZ20:BA20),"")</f>
        <v/>
      </c>
      <c r="BC20" s="116"/>
      <c r="BD20" s="116"/>
      <c r="BE20" s="116" t="str">
        <f>IF(AND(BC20&lt;&gt;"",BD20&lt;&gt;""),SUM(BC20:BD20),"")</f>
        <v/>
      </c>
    </row>
    <row r="21" spans="1:57" ht="13.5" customHeight="1" x14ac:dyDescent="0.15">
      <c r="A21" s="114" t="s">
        <v>49</v>
      </c>
      <c r="B21" s="115" t="s">
        <v>357</v>
      </c>
      <c r="C21" s="114" t="s">
        <v>358</v>
      </c>
      <c r="D21" s="116">
        <f>SUM(L21,T21,AB21,AJ21,AR21,AZ21)</f>
        <v>429425</v>
      </c>
      <c r="E21" s="116">
        <f>SUM(M21,U21,AC21,AK21,AS21,BA21)</f>
        <v>8115</v>
      </c>
      <c r="F21" s="116">
        <f>SUM(D21:E21)</f>
        <v>437540</v>
      </c>
      <c r="G21" s="116">
        <f>SUM(O21,W21,AE21,AM21,AU21,BC21)</f>
        <v>0</v>
      </c>
      <c r="H21" s="116">
        <f>SUM(P21,X21,AF21,AN21,AV21,BD21)</f>
        <v>0</v>
      </c>
      <c r="I21" s="116">
        <f>SUM(G21:H21)</f>
        <v>0</v>
      </c>
      <c r="J21" s="115" t="s">
        <v>344</v>
      </c>
      <c r="K21" s="114" t="s">
        <v>345</v>
      </c>
      <c r="L21" s="116">
        <v>429425</v>
      </c>
      <c r="M21" s="116">
        <v>8115</v>
      </c>
      <c r="N21" s="116">
        <f>IF(AND(L21&lt;&gt;"",M21&lt;&gt;""),SUM(L21:M21),"")</f>
        <v>437540</v>
      </c>
      <c r="O21" s="116">
        <v>0</v>
      </c>
      <c r="P21" s="116">
        <v>0</v>
      </c>
      <c r="Q21" s="116">
        <f>IF(AND(O21&lt;&gt;"",P21&lt;&gt;""),SUM(O21:P21),"")</f>
        <v>0</v>
      </c>
      <c r="R21" s="115"/>
      <c r="S21" s="114"/>
      <c r="T21" s="116"/>
      <c r="U21" s="116"/>
      <c r="V21" s="116" t="str">
        <f>IF(AND(T21&lt;&gt;"",U21&lt;&gt;""),SUM(T21:U21),"")</f>
        <v/>
      </c>
      <c r="W21" s="116"/>
      <c r="X21" s="116"/>
      <c r="Y21" s="116" t="str">
        <f>IF(AND(W21&lt;&gt;"",X21&lt;&gt;""),SUM(W21:X21),"")</f>
        <v/>
      </c>
      <c r="Z21" s="115"/>
      <c r="AA21" s="114"/>
      <c r="AB21" s="116"/>
      <c r="AC21" s="116"/>
      <c r="AD21" s="116" t="str">
        <f>IF(AND(AB21&lt;&gt;"",AC21&lt;&gt;""),SUM(AB21:AC21),"")</f>
        <v/>
      </c>
      <c r="AE21" s="116"/>
      <c r="AF21" s="116"/>
      <c r="AG21" s="116" t="str">
        <f>IF(AND(AE21&lt;&gt;"",AF21&lt;&gt;""),SUM(AE21:AF21),"")</f>
        <v/>
      </c>
      <c r="AH21" s="115"/>
      <c r="AI21" s="114"/>
      <c r="AJ21" s="116"/>
      <c r="AK21" s="116"/>
      <c r="AL21" s="116" t="str">
        <f>IF(AND(AJ21&lt;&gt;"",AK21&lt;&gt;""),SUM(AJ21:AK21),"")</f>
        <v/>
      </c>
      <c r="AM21" s="116"/>
      <c r="AN21" s="116"/>
      <c r="AO21" s="116" t="str">
        <f>IF(AND(AM21&lt;&gt;"",AN21&lt;&gt;""),SUM(AM21:AN21),"")</f>
        <v/>
      </c>
      <c r="AP21" s="115"/>
      <c r="AQ21" s="114"/>
      <c r="AR21" s="116"/>
      <c r="AS21" s="116"/>
      <c r="AT21" s="116" t="str">
        <f>IF(AND(AR21&lt;&gt;"",AS21&lt;&gt;""),SUM(AR21:AS21),"")</f>
        <v/>
      </c>
      <c r="AU21" s="116"/>
      <c r="AV21" s="116"/>
      <c r="AW21" s="116" t="str">
        <f>IF(AND(AU21&lt;&gt;"",AV21&lt;&gt;""),SUM(AU21:AV21),"")</f>
        <v/>
      </c>
      <c r="AX21" s="115"/>
      <c r="AY21" s="114"/>
      <c r="AZ21" s="116"/>
      <c r="BA21" s="116"/>
      <c r="BB21" s="116" t="str">
        <f>IF(AND(AZ21&lt;&gt;"",BA21&lt;&gt;""),SUM(AZ21:BA21),"")</f>
        <v/>
      </c>
      <c r="BC21" s="116"/>
      <c r="BD21" s="116"/>
      <c r="BE21" s="116" t="str">
        <f>IF(AND(BC21&lt;&gt;"",BD21&lt;&gt;""),SUM(BC21:BD21),"")</f>
        <v/>
      </c>
    </row>
    <row r="22" spans="1:57" ht="13.5" customHeight="1" x14ac:dyDescent="0.15">
      <c r="A22" s="114" t="s">
        <v>49</v>
      </c>
      <c r="B22" s="115" t="s">
        <v>359</v>
      </c>
      <c r="C22" s="114" t="s">
        <v>360</v>
      </c>
      <c r="D22" s="116">
        <f>SUM(L22,T22,AB22,AJ22,AR22,AZ22)</f>
        <v>0</v>
      </c>
      <c r="E22" s="116">
        <f>SUM(M22,U22,AC22,AK22,AS22,BA22)</f>
        <v>0</v>
      </c>
      <c r="F22" s="116">
        <f>SUM(D22:E22)</f>
        <v>0</v>
      </c>
      <c r="G22" s="116">
        <f>SUM(O22,W22,AE22,AM22,AU22,BC22)</f>
        <v>0</v>
      </c>
      <c r="H22" s="116">
        <f>SUM(P22,X22,AF22,AN22,AV22,BD22)</f>
        <v>0</v>
      </c>
      <c r="I22" s="116">
        <f>SUM(G22:H22)</f>
        <v>0</v>
      </c>
      <c r="J22" s="115"/>
      <c r="K22" s="114"/>
      <c r="L22" s="116"/>
      <c r="M22" s="116"/>
      <c r="N22" s="116" t="str">
        <f>IF(AND(L22&lt;&gt;"",M22&lt;&gt;""),SUM(L22:M22),"")</f>
        <v/>
      </c>
      <c r="O22" s="116"/>
      <c r="P22" s="116"/>
      <c r="Q22" s="116" t="str">
        <f>IF(AND(O22&lt;&gt;"",P22&lt;&gt;""),SUM(O22:P22),"")</f>
        <v/>
      </c>
      <c r="R22" s="115"/>
      <c r="S22" s="114"/>
      <c r="T22" s="116"/>
      <c r="U22" s="116"/>
      <c r="V22" s="116" t="str">
        <f>IF(AND(T22&lt;&gt;"",U22&lt;&gt;""),SUM(T22:U22),"")</f>
        <v/>
      </c>
      <c r="W22" s="116"/>
      <c r="X22" s="116"/>
      <c r="Y22" s="116" t="str">
        <f>IF(AND(W22&lt;&gt;"",X22&lt;&gt;""),SUM(W22:X22),"")</f>
        <v/>
      </c>
      <c r="Z22" s="115"/>
      <c r="AA22" s="114"/>
      <c r="AB22" s="116"/>
      <c r="AC22" s="116"/>
      <c r="AD22" s="116" t="str">
        <f>IF(AND(AB22&lt;&gt;"",AC22&lt;&gt;""),SUM(AB22:AC22),"")</f>
        <v/>
      </c>
      <c r="AE22" s="116"/>
      <c r="AF22" s="116"/>
      <c r="AG22" s="116" t="str">
        <f>IF(AND(AE22&lt;&gt;"",AF22&lt;&gt;""),SUM(AE22:AF22),"")</f>
        <v/>
      </c>
      <c r="AH22" s="115"/>
      <c r="AI22" s="114"/>
      <c r="AJ22" s="116"/>
      <c r="AK22" s="116"/>
      <c r="AL22" s="116" t="str">
        <f>IF(AND(AJ22&lt;&gt;"",AK22&lt;&gt;""),SUM(AJ22:AK22),"")</f>
        <v/>
      </c>
      <c r="AM22" s="116"/>
      <c r="AN22" s="116"/>
      <c r="AO22" s="116" t="str">
        <f>IF(AND(AM22&lt;&gt;"",AN22&lt;&gt;""),SUM(AM22:AN22),"")</f>
        <v/>
      </c>
      <c r="AP22" s="115"/>
      <c r="AQ22" s="114"/>
      <c r="AR22" s="116"/>
      <c r="AS22" s="116"/>
      <c r="AT22" s="116" t="str">
        <f>IF(AND(AR22&lt;&gt;"",AS22&lt;&gt;""),SUM(AR22:AS22),"")</f>
        <v/>
      </c>
      <c r="AU22" s="116"/>
      <c r="AV22" s="116"/>
      <c r="AW22" s="116" t="str">
        <f>IF(AND(AU22&lt;&gt;"",AV22&lt;&gt;""),SUM(AU22:AV22),"")</f>
        <v/>
      </c>
      <c r="AX22" s="115"/>
      <c r="AY22" s="114"/>
      <c r="AZ22" s="116"/>
      <c r="BA22" s="116"/>
      <c r="BB22" s="116" t="str">
        <f>IF(AND(AZ22&lt;&gt;"",BA22&lt;&gt;""),SUM(AZ22:BA22),"")</f>
        <v/>
      </c>
      <c r="BC22" s="116"/>
      <c r="BD22" s="116"/>
      <c r="BE22" s="116" t="str">
        <f>IF(AND(BC22&lt;&gt;"",BD22&lt;&gt;""),SUM(BC22:BD22),"")</f>
        <v/>
      </c>
    </row>
    <row r="23" spans="1:57" ht="13.5" customHeight="1" x14ac:dyDescent="0.15">
      <c r="A23" s="114" t="s">
        <v>49</v>
      </c>
      <c r="B23" s="115" t="s">
        <v>361</v>
      </c>
      <c r="C23" s="114" t="s">
        <v>362</v>
      </c>
      <c r="D23" s="116">
        <f>SUM(L23,T23,AB23,AJ23,AR23,AZ23)</f>
        <v>0</v>
      </c>
      <c r="E23" s="116">
        <f>SUM(M23,U23,AC23,AK23,AS23,BA23)</f>
        <v>111932</v>
      </c>
      <c r="F23" s="116">
        <f>SUM(D23:E23)</f>
        <v>111932</v>
      </c>
      <c r="G23" s="116">
        <f>SUM(O23,W23,AE23,AM23,AU23,BC23)</f>
        <v>0</v>
      </c>
      <c r="H23" s="116">
        <f>SUM(P23,X23,AF23,AN23,AV23,BD23)</f>
        <v>117241</v>
      </c>
      <c r="I23" s="116">
        <f>SUM(G23:H23)</f>
        <v>117241</v>
      </c>
      <c r="J23" s="115" t="s">
        <v>328</v>
      </c>
      <c r="K23" s="114" t="s">
        <v>329</v>
      </c>
      <c r="L23" s="116">
        <v>0</v>
      </c>
      <c r="M23" s="116">
        <v>111932</v>
      </c>
      <c r="N23" s="116">
        <f>IF(AND(L23&lt;&gt;"",M23&lt;&gt;""),SUM(L23:M23),"")</f>
        <v>111932</v>
      </c>
      <c r="O23" s="116">
        <v>0</v>
      </c>
      <c r="P23" s="116">
        <v>0</v>
      </c>
      <c r="Q23" s="116">
        <f>IF(AND(O23&lt;&gt;"",P23&lt;&gt;""),SUM(O23:P23),"")</f>
        <v>0</v>
      </c>
      <c r="R23" s="115" t="s">
        <v>349</v>
      </c>
      <c r="S23" s="114" t="s">
        <v>350</v>
      </c>
      <c r="T23" s="116">
        <v>0</v>
      </c>
      <c r="U23" s="116">
        <v>0</v>
      </c>
      <c r="V23" s="116">
        <f>IF(AND(T23&lt;&gt;"",U23&lt;&gt;""),SUM(T23:U23),"")</f>
        <v>0</v>
      </c>
      <c r="W23" s="116">
        <v>0</v>
      </c>
      <c r="X23" s="116">
        <v>117241</v>
      </c>
      <c r="Y23" s="116">
        <f>IF(AND(W23&lt;&gt;"",X23&lt;&gt;""),SUM(W23:X23),"")</f>
        <v>117241</v>
      </c>
      <c r="Z23" s="115"/>
      <c r="AA23" s="114"/>
      <c r="AB23" s="116"/>
      <c r="AC23" s="116"/>
      <c r="AD23" s="116" t="str">
        <f>IF(AND(AB23&lt;&gt;"",AC23&lt;&gt;""),SUM(AB23:AC23),"")</f>
        <v/>
      </c>
      <c r="AE23" s="116"/>
      <c r="AF23" s="116"/>
      <c r="AG23" s="116" t="str">
        <f>IF(AND(AE23&lt;&gt;"",AF23&lt;&gt;""),SUM(AE23:AF23),"")</f>
        <v/>
      </c>
      <c r="AH23" s="115"/>
      <c r="AI23" s="114"/>
      <c r="AJ23" s="116"/>
      <c r="AK23" s="116"/>
      <c r="AL23" s="116" t="str">
        <f>IF(AND(AJ23&lt;&gt;"",AK23&lt;&gt;""),SUM(AJ23:AK23),"")</f>
        <v/>
      </c>
      <c r="AM23" s="116"/>
      <c r="AN23" s="116"/>
      <c r="AO23" s="116" t="str">
        <f>IF(AND(AM23&lt;&gt;"",AN23&lt;&gt;""),SUM(AM23:AN23),"")</f>
        <v/>
      </c>
      <c r="AP23" s="115"/>
      <c r="AQ23" s="114"/>
      <c r="AR23" s="116"/>
      <c r="AS23" s="116"/>
      <c r="AT23" s="116" t="str">
        <f>IF(AND(AR23&lt;&gt;"",AS23&lt;&gt;""),SUM(AR23:AS23),"")</f>
        <v/>
      </c>
      <c r="AU23" s="116"/>
      <c r="AV23" s="116"/>
      <c r="AW23" s="116" t="str">
        <f>IF(AND(AU23&lt;&gt;"",AV23&lt;&gt;""),SUM(AU23:AV23),"")</f>
        <v/>
      </c>
      <c r="AX23" s="115"/>
      <c r="AY23" s="114"/>
      <c r="AZ23" s="116"/>
      <c r="BA23" s="116"/>
      <c r="BB23" s="116" t="str">
        <f>IF(AND(AZ23&lt;&gt;"",BA23&lt;&gt;""),SUM(AZ23:BA23),"")</f>
        <v/>
      </c>
      <c r="BC23" s="116"/>
      <c r="BD23" s="116"/>
      <c r="BE23" s="116" t="str">
        <f>IF(AND(BC23&lt;&gt;"",BD23&lt;&gt;""),SUM(BC23:BD23),"")</f>
        <v/>
      </c>
    </row>
    <row r="24" spans="1:57" ht="13.5" customHeight="1" x14ac:dyDescent="0.15">
      <c r="A24" s="114" t="s">
        <v>49</v>
      </c>
      <c r="B24" s="115" t="s">
        <v>363</v>
      </c>
      <c r="C24" s="114" t="s">
        <v>364</v>
      </c>
      <c r="D24" s="116">
        <f>SUM(L24,T24,AB24,AJ24,AR24,AZ24)</f>
        <v>0</v>
      </c>
      <c r="E24" s="116">
        <f>SUM(M24,U24,AC24,AK24,AS24,BA24)</f>
        <v>106820</v>
      </c>
      <c r="F24" s="116">
        <f>SUM(D24:E24)</f>
        <v>106820</v>
      </c>
      <c r="G24" s="116">
        <f>SUM(O24,W24,AE24,AM24,AU24,BC24)</f>
        <v>0</v>
      </c>
      <c r="H24" s="116">
        <f>SUM(P24,X24,AF24,AN24,AV24,BD24)</f>
        <v>61998</v>
      </c>
      <c r="I24" s="116">
        <f>SUM(G24:H24)</f>
        <v>61998</v>
      </c>
      <c r="J24" s="115" t="s">
        <v>365</v>
      </c>
      <c r="K24" s="114" t="s">
        <v>366</v>
      </c>
      <c r="L24" s="116">
        <v>0</v>
      </c>
      <c r="M24" s="116">
        <v>106820</v>
      </c>
      <c r="N24" s="116">
        <f>IF(AND(L24&lt;&gt;"",M24&lt;&gt;""),SUM(L24:M24),"")</f>
        <v>106820</v>
      </c>
      <c r="O24" s="116">
        <v>0</v>
      </c>
      <c r="P24" s="116">
        <v>61998</v>
      </c>
      <c r="Q24" s="116">
        <f>IF(AND(O24&lt;&gt;"",P24&lt;&gt;""),SUM(O24:P24),"")</f>
        <v>61998</v>
      </c>
      <c r="R24" s="115"/>
      <c r="S24" s="114"/>
      <c r="T24" s="116"/>
      <c r="U24" s="116"/>
      <c r="V24" s="116" t="str">
        <f>IF(AND(T24&lt;&gt;"",U24&lt;&gt;""),SUM(T24:U24),"")</f>
        <v/>
      </c>
      <c r="W24" s="116"/>
      <c r="X24" s="116"/>
      <c r="Y24" s="116" t="str">
        <f>IF(AND(W24&lt;&gt;"",X24&lt;&gt;""),SUM(W24:X24),"")</f>
        <v/>
      </c>
      <c r="Z24" s="115"/>
      <c r="AA24" s="114"/>
      <c r="AB24" s="116"/>
      <c r="AC24" s="116"/>
      <c r="AD24" s="116" t="str">
        <f>IF(AND(AB24&lt;&gt;"",AC24&lt;&gt;""),SUM(AB24:AC24),"")</f>
        <v/>
      </c>
      <c r="AE24" s="116"/>
      <c r="AF24" s="116"/>
      <c r="AG24" s="116" t="str">
        <f>IF(AND(AE24&lt;&gt;"",AF24&lt;&gt;""),SUM(AE24:AF24),"")</f>
        <v/>
      </c>
      <c r="AH24" s="115"/>
      <c r="AI24" s="114"/>
      <c r="AJ24" s="116"/>
      <c r="AK24" s="116"/>
      <c r="AL24" s="116" t="str">
        <f>IF(AND(AJ24&lt;&gt;"",AK24&lt;&gt;""),SUM(AJ24:AK24),"")</f>
        <v/>
      </c>
      <c r="AM24" s="116"/>
      <c r="AN24" s="116"/>
      <c r="AO24" s="116" t="str">
        <f>IF(AND(AM24&lt;&gt;"",AN24&lt;&gt;""),SUM(AM24:AN24),"")</f>
        <v/>
      </c>
      <c r="AP24" s="115"/>
      <c r="AQ24" s="114"/>
      <c r="AR24" s="116"/>
      <c r="AS24" s="116"/>
      <c r="AT24" s="116" t="str">
        <f>IF(AND(AR24&lt;&gt;"",AS24&lt;&gt;""),SUM(AR24:AS24),"")</f>
        <v/>
      </c>
      <c r="AU24" s="116"/>
      <c r="AV24" s="116"/>
      <c r="AW24" s="116" t="str">
        <f>IF(AND(AU24&lt;&gt;"",AV24&lt;&gt;""),SUM(AU24:AV24),"")</f>
        <v/>
      </c>
      <c r="AX24" s="115"/>
      <c r="AY24" s="114"/>
      <c r="AZ24" s="116"/>
      <c r="BA24" s="116"/>
      <c r="BB24" s="116" t="str">
        <f>IF(AND(AZ24&lt;&gt;"",BA24&lt;&gt;""),SUM(AZ24:BA24),"")</f>
        <v/>
      </c>
      <c r="BC24" s="116"/>
      <c r="BD24" s="116"/>
      <c r="BE24" s="116" t="str">
        <f>IF(AND(BC24&lt;&gt;"",BD24&lt;&gt;""),SUM(BC24:BD24),"")</f>
        <v/>
      </c>
    </row>
    <row r="25" spans="1:57" ht="13.5" customHeight="1" x14ac:dyDescent="0.15">
      <c r="A25" s="114" t="s">
        <v>49</v>
      </c>
      <c r="B25" s="115" t="s">
        <v>367</v>
      </c>
      <c r="C25" s="114" t="s">
        <v>368</v>
      </c>
      <c r="D25" s="116">
        <f>SUM(L25,T25,AB25,AJ25,AR25,AZ25)</f>
        <v>0</v>
      </c>
      <c r="E25" s="116">
        <f>SUM(M25,U25,AC25,AK25,AS25,BA25)</f>
        <v>166377</v>
      </c>
      <c r="F25" s="116">
        <f>SUM(D25:E25)</f>
        <v>166377</v>
      </c>
      <c r="G25" s="116">
        <f>SUM(O25,W25,AE25,AM25,AU25,BC25)</f>
        <v>0</v>
      </c>
      <c r="H25" s="116">
        <f>SUM(P25,X25,AF25,AN25,AV25,BD25)</f>
        <v>85617</v>
      </c>
      <c r="I25" s="116">
        <f>SUM(G25:H25)</f>
        <v>85617</v>
      </c>
      <c r="J25" s="115" t="s">
        <v>365</v>
      </c>
      <c r="K25" s="114" t="s">
        <v>366</v>
      </c>
      <c r="L25" s="116">
        <v>0</v>
      </c>
      <c r="M25" s="116">
        <v>166377</v>
      </c>
      <c r="N25" s="116">
        <f>IF(AND(L25&lt;&gt;"",M25&lt;&gt;""),SUM(L25:M25),"")</f>
        <v>166377</v>
      </c>
      <c r="O25" s="116">
        <v>0</v>
      </c>
      <c r="P25" s="116">
        <v>85617</v>
      </c>
      <c r="Q25" s="116">
        <f>IF(AND(O25&lt;&gt;"",P25&lt;&gt;""),SUM(O25:P25),"")</f>
        <v>85617</v>
      </c>
      <c r="R25" s="115"/>
      <c r="S25" s="114"/>
      <c r="T25" s="116"/>
      <c r="U25" s="116"/>
      <c r="V25" s="116" t="str">
        <f>IF(AND(T25&lt;&gt;"",U25&lt;&gt;""),SUM(T25:U25),"")</f>
        <v/>
      </c>
      <c r="W25" s="116"/>
      <c r="X25" s="116"/>
      <c r="Y25" s="116" t="str">
        <f>IF(AND(W25&lt;&gt;"",X25&lt;&gt;""),SUM(W25:X25),"")</f>
        <v/>
      </c>
      <c r="Z25" s="115"/>
      <c r="AA25" s="114"/>
      <c r="AB25" s="116"/>
      <c r="AC25" s="116"/>
      <c r="AD25" s="116" t="str">
        <f>IF(AND(AB25&lt;&gt;"",AC25&lt;&gt;""),SUM(AB25:AC25),"")</f>
        <v/>
      </c>
      <c r="AE25" s="116"/>
      <c r="AF25" s="116"/>
      <c r="AG25" s="116" t="str">
        <f>IF(AND(AE25&lt;&gt;"",AF25&lt;&gt;""),SUM(AE25:AF25),"")</f>
        <v/>
      </c>
      <c r="AH25" s="115"/>
      <c r="AI25" s="114"/>
      <c r="AJ25" s="116"/>
      <c r="AK25" s="116"/>
      <c r="AL25" s="116" t="str">
        <f>IF(AND(AJ25&lt;&gt;"",AK25&lt;&gt;""),SUM(AJ25:AK25),"")</f>
        <v/>
      </c>
      <c r="AM25" s="116"/>
      <c r="AN25" s="116"/>
      <c r="AO25" s="116" t="str">
        <f>IF(AND(AM25&lt;&gt;"",AN25&lt;&gt;""),SUM(AM25:AN25),"")</f>
        <v/>
      </c>
      <c r="AP25" s="115"/>
      <c r="AQ25" s="114"/>
      <c r="AR25" s="116"/>
      <c r="AS25" s="116"/>
      <c r="AT25" s="116" t="str">
        <f>IF(AND(AR25&lt;&gt;"",AS25&lt;&gt;""),SUM(AR25:AS25),"")</f>
        <v/>
      </c>
      <c r="AU25" s="116"/>
      <c r="AV25" s="116"/>
      <c r="AW25" s="116" t="str">
        <f>IF(AND(AU25&lt;&gt;"",AV25&lt;&gt;""),SUM(AU25:AV25),"")</f>
        <v/>
      </c>
      <c r="AX25" s="115"/>
      <c r="AY25" s="114"/>
      <c r="AZ25" s="116"/>
      <c r="BA25" s="116"/>
      <c r="BB25" s="116" t="str">
        <f>IF(AND(AZ25&lt;&gt;"",BA25&lt;&gt;""),SUM(AZ25:BA25),"")</f>
        <v/>
      </c>
      <c r="BC25" s="116"/>
      <c r="BD25" s="116"/>
      <c r="BE25" s="116" t="str">
        <f>IF(AND(BC25&lt;&gt;"",BD25&lt;&gt;""),SUM(BC25:BD25),"")</f>
        <v/>
      </c>
    </row>
    <row r="26" spans="1:57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5"/>
      <c r="K26" s="114"/>
      <c r="L26" s="116"/>
      <c r="M26" s="116"/>
      <c r="N26" s="116"/>
      <c r="O26" s="116"/>
      <c r="P26" s="116"/>
      <c r="Q26" s="116"/>
      <c r="R26" s="115"/>
      <c r="S26" s="114"/>
      <c r="T26" s="116"/>
      <c r="U26" s="116"/>
      <c r="V26" s="116"/>
      <c r="W26" s="116"/>
      <c r="X26" s="116"/>
      <c r="Y26" s="116"/>
      <c r="Z26" s="115"/>
      <c r="AA26" s="114"/>
      <c r="AB26" s="116"/>
      <c r="AC26" s="116"/>
      <c r="AD26" s="116"/>
      <c r="AE26" s="116"/>
      <c r="AF26" s="116"/>
      <c r="AG26" s="116"/>
      <c r="AH26" s="115"/>
      <c r="AI26" s="114"/>
      <c r="AJ26" s="116"/>
      <c r="AK26" s="116"/>
      <c r="AL26" s="116"/>
      <c r="AM26" s="116"/>
      <c r="AN26" s="116"/>
      <c r="AO26" s="116"/>
      <c r="AP26" s="115"/>
      <c r="AQ26" s="114"/>
      <c r="AR26" s="116"/>
      <c r="AS26" s="116"/>
      <c r="AT26" s="116"/>
      <c r="AU26" s="116"/>
      <c r="AV26" s="116"/>
      <c r="AW26" s="116"/>
      <c r="AX26" s="115"/>
      <c r="AY26" s="114"/>
      <c r="AZ26" s="116"/>
      <c r="BA26" s="116"/>
      <c r="BB26" s="116"/>
      <c r="BC26" s="116"/>
      <c r="BD26" s="116"/>
      <c r="BE26" s="116"/>
    </row>
    <row r="27" spans="1:57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5"/>
      <c r="K27" s="114"/>
      <c r="L27" s="116"/>
      <c r="M27" s="116"/>
      <c r="N27" s="116"/>
      <c r="O27" s="116"/>
      <c r="P27" s="116"/>
      <c r="Q27" s="116"/>
      <c r="R27" s="115"/>
      <c r="S27" s="114"/>
      <c r="T27" s="116"/>
      <c r="U27" s="116"/>
      <c r="V27" s="116"/>
      <c r="W27" s="116"/>
      <c r="X27" s="116"/>
      <c r="Y27" s="116"/>
      <c r="Z27" s="115"/>
      <c r="AA27" s="114"/>
      <c r="AB27" s="116"/>
      <c r="AC27" s="116"/>
      <c r="AD27" s="116"/>
      <c r="AE27" s="116"/>
      <c r="AF27" s="116"/>
      <c r="AG27" s="116"/>
      <c r="AH27" s="115"/>
      <c r="AI27" s="114"/>
      <c r="AJ27" s="116"/>
      <c r="AK27" s="116"/>
      <c r="AL27" s="116"/>
      <c r="AM27" s="116"/>
      <c r="AN27" s="116"/>
      <c r="AO27" s="116"/>
      <c r="AP27" s="115"/>
      <c r="AQ27" s="114"/>
      <c r="AR27" s="116"/>
      <c r="AS27" s="116"/>
      <c r="AT27" s="116"/>
      <c r="AU27" s="116"/>
      <c r="AV27" s="116"/>
      <c r="AW27" s="116"/>
      <c r="AX27" s="115"/>
      <c r="AY27" s="114"/>
      <c r="AZ27" s="116"/>
      <c r="BA27" s="116"/>
      <c r="BB27" s="116"/>
      <c r="BC27" s="116"/>
      <c r="BD27" s="116"/>
      <c r="BE27" s="116"/>
    </row>
    <row r="28" spans="1:57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5"/>
      <c r="K28" s="114"/>
      <c r="L28" s="116"/>
      <c r="M28" s="116"/>
      <c r="N28" s="116"/>
      <c r="O28" s="116"/>
      <c r="P28" s="116"/>
      <c r="Q28" s="116"/>
      <c r="R28" s="115"/>
      <c r="S28" s="114"/>
      <c r="T28" s="116"/>
      <c r="U28" s="116"/>
      <c r="V28" s="116"/>
      <c r="W28" s="116"/>
      <c r="X28" s="116"/>
      <c r="Y28" s="116"/>
      <c r="Z28" s="115"/>
      <c r="AA28" s="114"/>
      <c r="AB28" s="116"/>
      <c r="AC28" s="116"/>
      <c r="AD28" s="116"/>
      <c r="AE28" s="116"/>
      <c r="AF28" s="116"/>
      <c r="AG28" s="116"/>
      <c r="AH28" s="115"/>
      <c r="AI28" s="114"/>
      <c r="AJ28" s="116"/>
      <c r="AK28" s="116"/>
      <c r="AL28" s="116"/>
      <c r="AM28" s="116"/>
      <c r="AN28" s="116"/>
      <c r="AO28" s="116"/>
      <c r="AP28" s="115"/>
      <c r="AQ28" s="114"/>
      <c r="AR28" s="116"/>
      <c r="AS28" s="116"/>
      <c r="AT28" s="116"/>
      <c r="AU28" s="116"/>
      <c r="AV28" s="116"/>
      <c r="AW28" s="116"/>
      <c r="AX28" s="115"/>
      <c r="AY28" s="114"/>
      <c r="AZ28" s="116"/>
      <c r="BA28" s="116"/>
      <c r="BB28" s="116"/>
      <c r="BC28" s="116"/>
      <c r="BD28" s="116"/>
      <c r="BE28" s="116"/>
    </row>
    <row r="29" spans="1:57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5"/>
      <c r="K29" s="114"/>
      <c r="L29" s="116"/>
      <c r="M29" s="116"/>
      <c r="N29" s="116"/>
      <c r="O29" s="116"/>
      <c r="P29" s="116"/>
      <c r="Q29" s="116"/>
      <c r="R29" s="115"/>
      <c r="S29" s="114"/>
      <c r="T29" s="116"/>
      <c r="U29" s="116"/>
      <c r="V29" s="116"/>
      <c r="W29" s="116"/>
      <c r="X29" s="116"/>
      <c r="Y29" s="116"/>
      <c r="Z29" s="115"/>
      <c r="AA29" s="114"/>
      <c r="AB29" s="116"/>
      <c r="AC29" s="116"/>
      <c r="AD29" s="116"/>
      <c r="AE29" s="116"/>
      <c r="AF29" s="116"/>
      <c r="AG29" s="116"/>
      <c r="AH29" s="115"/>
      <c r="AI29" s="114"/>
      <c r="AJ29" s="116"/>
      <c r="AK29" s="116"/>
      <c r="AL29" s="116"/>
      <c r="AM29" s="116"/>
      <c r="AN29" s="116"/>
      <c r="AO29" s="116"/>
      <c r="AP29" s="115"/>
      <c r="AQ29" s="114"/>
      <c r="AR29" s="116"/>
      <c r="AS29" s="116"/>
      <c r="AT29" s="116"/>
      <c r="AU29" s="116"/>
      <c r="AV29" s="116"/>
      <c r="AW29" s="116"/>
      <c r="AX29" s="115"/>
      <c r="AY29" s="114"/>
      <c r="AZ29" s="116"/>
      <c r="BA29" s="116"/>
      <c r="BB29" s="116"/>
      <c r="BC29" s="116"/>
      <c r="BD29" s="116"/>
      <c r="BE29" s="116"/>
    </row>
    <row r="30" spans="1:57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5"/>
      <c r="K30" s="114"/>
      <c r="L30" s="116"/>
      <c r="M30" s="116"/>
      <c r="N30" s="116"/>
      <c r="O30" s="116"/>
      <c r="P30" s="116"/>
      <c r="Q30" s="116"/>
      <c r="R30" s="115"/>
      <c r="S30" s="114"/>
      <c r="T30" s="116"/>
      <c r="U30" s="116"/>
      <c r="V30" s="116"/>
      <c r="W30" s="116"/>
      <c r="X30" s="116"/>
      <c r="Y30" s="116"/>
      <c r="Z30" s="115"/>
      <c r="AA30" s="114"/>
      <c r="AB30" s="116"/>
      <c r="AC30" s="116"/>
      <c r="AD30" s="116"/>
      <c r="AE30" s="116"/>
      <c r="AF30" s="116"/>
      <c r="AG30" s="116"/>
      <c r="AH30" s="115"/>
      <c r="AI30" s="114"/>
      <c r="AJ30" s="116"/>
      <c r="AK30" s="116"/>
      <c r="AL30" s="116"/>
      <c r="AM30" s="116"/>
      <c r="AN30" s="116"/>
      <c r="AO30" s="116"/>
      <c r="AP30" s="115"/>
      <c r="AQ30" s="114"/>
      <c r="AR30" s="116"/>
      <c r="AS30" s="116"/>
      <c r="AT30" s="116"/>
      <c r="AU30" s="116"/>
      <c r="AV30" s="116"/>
      <c r="AW30" s="116"/>
      <c r="AX30" s="115"/>
      <c r="AY30" s="114"/>
      <c r="AZ30" s="116"/>
      <c r="BA30" s="116"/>
      <c r="BB30" s="116"/>
      <c r="BC30" s="116"/>
      <c r="BD30" s="116"/>
      <c r="BE30" s="116"/>
    </row>
    <row r="31" spans="1:57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5"/>
      <c r="K31" s="114"/>
      <c r="L31" s="116"/>
      <c r="M31" s="116"/>
      <c r="N31" s="116"/>
      <c r="O31" s="116"/>
      <c r="P31" s="116"/>
      <c r="Q31" s="116"/>
      <c r="R31" s="115"/>
      <c r="S31" s="114"/>
      <c r="T31" s="116"/>
      <c r="U31" s="116"/>
      <c r="V31" s="116"/>
      <c r="W31" s="116"/>
      <c r="X31" s="116"/>
      <c r="Y31" s="116"/>
      <c r="Z31" s="115"/>
      <c r="AA31" s="114"/>
      <c r="AB31" s="116"/>
      <c r="AC31" s="116"/>
      <c r="AD31" s="116"/>
      <c r="AE31" s="116"/>
      <c r="AF31" s="116"/>
      <c r="AG31" s="116"/>
      <c r="AH31" s="115"/>
      <c r="AI31" s="114"/>
      <c r="AJ31" s="116"/>
      <c r="AK31" s="116"/>
      <c r="AL31" s="116"/>
      <c r="AM31" s="116"/>
      <c r="AN31" s="116"/>
      <c r="AO31" s="116"/>
      <c r="AP31" s="115"/>
      <c r="AQ31" s="114"/>
      <c r="AR31" s="116"/>
      <c r="AS31" s="116"/>
      <c r="AT31" s="116"/>
      <c r="AU31" s="116"/>
      <c r="AV31" s="116"/>
      <c r="AW31" s="116"/>
      <c r="AX31" s="115"/>
      <c r="AY31" s="114"/>
      <c r="AZ31" s="116"/>
      <c r="BA31" s="116"/>
      <c r="BB31" s="116"/>
      <c r="BC31" s="116"/>
      <c r="BD31" s="116"/>
      <c r="BE31" s="116"/>
    </row>
    <row r="32" spans="1:57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5"/>
      <c r="K32" s="114"/>
      <c r="L32" s="116"/>
      <c r="M32" s="116"/>
      <c r="N32" s="116"/>
      <c r="O32" s="116"/>
      <c r="P32" s="116"/>
      <c r="Q32" s="116"/>
      <c r="R32" s="115"/>
      <c r="S32" s="114"/>
      <c r="T32" s="116"/>
      <c r="U32" s="116"/>
      <c r="V32" s="116"/>
      <c r="W32" s="116"/>
      <c r="X32" s="116"/>
      <c r="Y32" s="116"/>
      <c r="Z32" s="115"/>
      <c r="AA32" s="114"/>
      <c r="AB32" s="116"/>
      <c r="AC32" s="116"/>
      <c r="AD32" s="116"/>
      <c r="AE32" s="116"/>
      <c r="AF32" s="116"/>
      <c r="AG32" s="116"/>
      <c r="AH32" s="115"/>
      <c r="AI32" s="114"/>
      <c r="AJ32" s="116"/>
      <c r="AK32" s="116"/>
      <c r="AL32" s="116"/>
      <c r="AM32" s="116"/>
      <c r="AN32" s="116"/>
      <c r="AO32" s="116"/>
      <c r="AP32" s="115"/>
      <c r="AQ32" s="114"/>
      <c r="AR32" s="116"/>
      <c r="AS32" s="116"/>
      <c r="AT32" s="116"/>
      <c r="AU32" s="116"/>
      <c r="AV32" s="116"/>
      <c r="AW32" s="116"/>
      <c r="AX32" s="115"/>
      <c r="AY32" s="114"/>
      <c r="AZ32" s="116"/>
      <c r="BA32" s="116"/>
      <c r="BB32" s="116"/>
      <c r="BC32" s="116"/>
      <c r="BD32" s="116"/>
      <c r="BE32" s="116"/>
    </row>
    <row r="33" spans="1:57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5"/>
      <c r="K33" s="114"/>
      <c r="L33" s="116"/>
      <c r="M33" s="116"/>
      <c r="N33" s="116"/>
      <c r="O33" s="116"/>
      <c r="P33" s="116"/>
      <c r="Q33" s="116"/>
      <c r="R33" s="115"/>
      <c r="S33" s="114"/>
      <c r="T33" s="116"/>
      <c r="U33" s="116"/>
      <c r="V33" s="116"/>
      <c r="W33" s="116"/>
      <c r="X33" s="116"/>
      <c r="Y33" s="116"/>
      <c r="Z33" s="115"/>
      <c r="AA33" s="114"/>
      <c r="AB33" s="116"/>
      <c r="AC33" s="116"/>
      <c r="AD33" s="116"/>
      <c r="AE33" s="116"/>
      <c r="AF33" s="116"/>
      <c r="AG33" s="116"/>
      <c r="AH33" s="115"/>
      <c r="AI33" s="114"/>
      <c r="AJ33" s="116"/>
      <c r="AK33" s="116"/>
      <c r="AL33" s="116"/>
      <c r="AM33" s="116"/>
      <c r="AN33" s="116"/>
      <c r="AO33" s="116"/>
      <c r="AP33" s="115"/>
      <c r="AQ33" s="114"/>
      <c r="AR33" s="116"/>
      <c r="AS33" s="116"/>
      <c r="AT33" s="116"/>
      <c r="AU33" s="116"/>
      <c r="AV33" s="116"/>
      <c r="AW33" s="116"/>
      <c r="AX33" s="115"/>
      <c r="AY33" s="114"/>
      <c r="AZ33" s="116"/>
      <c r="BA33" s="116"/>
      <c r="BB33" s="116"/>
      <c r="BC33" s="116"/>
      <c r="BD33" s="116"/>
      <c r="BE33" s="116"/>
    </row>
    <row r="34" spans="1:57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5"/>
      <c r="K34" s="114"/>
      <c r="L34" s="116"/>
      <c r="M34" s="116"/>
      <c r="N34" s="116"/>
      <c r="O34" s="116"/>
      <c r="P34" s="116"/>
      <c r="Q34" s="116"/>
      <c r="R34" s="115"/>
      <c r="S34" s="114"/>
      <c r="T34" s="116"/>
      <c r="U34" s="116"/>
      <c r="V34" s="116"/>
      <c r="W34" s="116"/>
      <c r="X34" s="116"/>
      <c r="Y34" s="116"/>
      <c r="Z34" s="115"/>
      <c r="AA34" s="114"/>
      <c r="AB34" s="116"/>
      <c r="AC34" s="116"/>
      <c r="AD34" s="116"/>
      <c r="AE34" s="116"/>
      <c r="AF34" s="116"/>
      <c r="AG34" s="116"/>
      <c r="AH34" s="115"/>
      <c r="AI34" s="114"/>
      <c r="AJ34" s="116"/>
      <c r="AK34" s="116"/>
      <c r="AL34" s="116"/>
      <c r="AM34" s="116"/>
      <c r="AN34" s="116"/>
      <c r="AO34" s="116"/>
      <c r="AP34" s="115"/>
      <c r="AQ34" s="114"/>
      <c r="AR34" s="116"/>
      <c r="AS34" s="116"/>
      <c r="AT34" s="116"/>
      <c r="AU34" s="116"/>
      <c r="AV34" s="116"/>
      <c r="AW34" s="116"/>
      <c r="AX34" s="115"/>
      <c r="AY34" s="114"/>
      <c r="AZ34" s="116"/>
      <c r="BA34" s="116"/>
      <c r="BB34" s="116"/>
      <c r="BC34" s="116"/>
      <c r="BD34" s="116"/>
      <c r="BE34" s="116"/>
    </row>
    <row r="35" spans="1:57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5"/>
      <c r="K35" s="114"/>
      <c r="L35" s="116"/>
      <c r="M35" s="116"/>
      <c r="N35" s="116"/>
      <c r="O35" s="116"/>
      <c r="P35" s="116"/>
      <c r="Q35" s="116"/>
      <c r="R35" s="115"/>
      <c r="S35" s="114"/>
      <c r="T35" s="116"/>
      <c r="U35" s="116"/>
      <c r="V35" s="116"/>
      <c r="W35" s="116"/>
      <c r="X35" s="116"/>
      <c r="Y35" s="116"/>
      <c r="Z35" s="115"/>
      <c r="AA35" s="114"/>
      <c r="AB35" s="116"/>
      <c r="AC35" s="116"/>
      <c r="AD35" s="116"/>
      <c r="AE35" s="116"/>
      <c r="AF35" s="116"/>
      <c r="AG35" s="116"/>
      <c r="AH35" s="115"/>
      <c r="AI35" s="114"/>
      <c r="AJ35" s="116"/>
      <c r="AK35" s="116"/>
      <c r="AL35" s="116"/>
      <c r="AM35" s="116"/>
      <c r="AN35" s="116"/>
      <c r="AO35" s="116"/>
      <c r="AP35" s="115"/>
      <c r="AQ35" s="114"/>
      <c r="AR35" s="116"/>
      <c r="AS35" s="116"/>
      <c r="AT35" s="116"/>
      <c r="AU35" s="116"/>
      <c r="AV35" s="116"/>
      <c r="AW35" s="116"/>
      <c r="AX35" s="115"/>
      <c r="AY35" s="114"/>
      <c r="AZ35" s="116"/>
      <c r="BA35" s="116"/>
      <c r="BB35" s="116"/>
      <c r="BC35" s="116"/>
      <c r="BD35" s="116"/>
      <c r="BE35" s="116"/>
    </row>
    <row r="36" spans="1:57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5"/>
      <c r="K36" s="114"/>
      <c r="L36" s="116"/>
      <c r="M36" s="116"/>
      <c r="N36" s="116"/>
      <c r="O36" s="116"/>
      <c r="P36" s="116"/>
      <c r="Q36" s="116"/>
      <c r="R36" s="115"/>
      <c r="S36" s="114"/>
      <c r="T36" s="116"/>
      <c r="U36" s="116"/>
      <c r="V36" s="116"/>
      <c r="W36" s="116"/>
      <c r="X36" s="116"/>
      <c r="Y36" s="116"/>
      <c r="Z36" s="115"/>
      <c r="AA36" s="114"/>
      <c r="AB36" s="116"/>
      <c r="AC36" s="116"/>
      <c r="AD36" s="116"/>
      <c r="AE36" s="116"/>
      <c r="AF36" s="116"/>
      <c r="AG36" s="116"/>
      <c r="AH36" s="115"/>
      <c r="AI36" s="114"/>
      <c r="AJ36" s="116"/>
      <c r="AK36" s="116"/>
      <c r="AL36" s="116"/>
      <c r="AM36" s="116"/>
      <c r="AN36" s="116"/>
      <c r="AO36" s="116"/>
      <c r="AP36" s="115"/>
      <c r="AQ36" s="114"/>
      <c r="AR36" s="116"/>
      <c r="AS36" s="116"/>
      <c r="AT36" s="116"/>
      <c r="AU36" s="116"/>
      <c r="AV36" s="116"/>
      <c r="AW36" s="116"/>
      <c r="AX36" s="115"/>
      <c r="AY36" s="114"/>
      <c r="AZ36" s="116"/>
      <c r="BA36" s="116"/>
      <c r="BB36" s="116"/>
      <c r="BC36" s="116"/>
      <c r="BD36" s="116"/>
      <c r="BE36" s="116"/>
    </row>
    <row r="37" spans="1:57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5"/>
      <c r="K37" s="114"/>
      <c r="L37" s="116"/>
      <c r="M37" s="116"/>
      <c r="N37" s="116"/>
      <c r="O37" s="116"/>
      <c r="P37" s="116"/>
      <c r="Q37" s="116"/>
      <c r="R37" s="115"/>
      <c r="S37" s="114"/>
      <c r="T37" s="116"/>
      <c r="U37" s="116"/>
      <c r="V37" s="116"/>
      <c r="W37" s="116"/>
      <c r="X37" s="116"/>
      <c r="Y37" s="116"/>
      <c r="Z37" s="115"/>
      <c r="AA37" s="114"/>
      <c r="AB37" s="116"/>
      <c r="AC37" s="116"/>
      <c r="AD37" s="116"/>
      <c r="AE37" s="116"/>
      <c r="AF37" s="116"/>
      <c r="AG37" s="116"/>
      <c r="AH37" s="115"/>
      <c r="AI37" s="114"/>
      <c r="AJ37" s="116"/>
      <c r="AK37" s="116"/>
      <c r="AL37" s="116"/>
      <c r="AM37" s="116"/>
      <c r="AN37" s="116"/>
      <c r="AO37" s="116"/>
      <c r="AP37" s="115"/>
      <c r="AQ37" s="114"/>
      <c r="AR37" s="116"/>
      <c r="AS37" s="116"/>
      <c r="AT37" s="116"/>
      <c r="AU37" s="116"/>
      <c r="AV37" s="116"/>
      <c r="AW37" s="116"/>
      <c r="AX37" s="115"/>
      <c r="AY37" s="114"/>
      <c r="AZ37" s="116"/>
      <c r="BA37" s="116"/>
      <c r="BB37" s="116"/>
      <c r="BC37" s="116"/>
      <c r="BD37" s="116"/>
      <c r="BE37" s="116"/>
    </row>
    <row r="38" spans="1:57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5"/>
      <c r="K38" s="114"/>
      <c r="L38" s="116"/>
      <c r="M38" s="116"/>
      <c r="N38" s="116"/>
      <c r="O38" s="116"/>
      <c r="P38" s="116"/>
      <c r="Q38" s="116"/>
      <c r="R38" s="115"/>
      <c r="S38" s="114"/>
      <c r="T38" s="116"/>
      <c r="U38" s="116"/>
      <c r="V38" s="116"/>
      <c r="W38" s="116"/>
      <c r="X38" s="116"/>
      <c r="Y38" s="116"/>
      <c r="Z38" s="115"/>
      <c r="AA38" s="114"/>
      <c r="AB38" s="116"/>
      <c r="AC38" s="116"/>
      <c r="AD38" s="116"/>
      <c r="AE38" s="116"/>
      <c r="AF38" s="116"/>
      <c r="AG38" s="116"/>
      <c r="AH38" s="115"/>
      <c r="AI38" s="114"/>
      <c r="AJ38" s="116"/>
      <c r="AK38" s="116"/>
      <c r="AL38" s="116"/>
      <c r="AM38" s="116"/>
      <c r="AN38" s="116"/>
      <c r="AO38" s="116"/>
      <c r="AP38" s="115"/>
      <c r="AQ38" s="114"/>
      <c r="AR38" s="116"/>
      <c r="AS38" s="116"/>
      <c r="AT38" s="116"/>
      <c r="AU38" s="116"/>
      <c r="AV38" s="116"/>
      <c r="AW38" s="116"/>
      <c r="AX38" s="115"/>
      <c r="AY38" s="114"/>
      <c r="AZ38" s="116"/>
      <c r="BA38" s="116"/>
      <c r="BB38" s="116"/>
      <c r="BC38" s="116"/>
      <c r="BD38" s="116"/>
      <c r="BE38" s="116"/>
    </row>
    <row r="39" spans="1:57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5"/>
      <c r="K39" s="114"/>
      <c r="L39" s="116"/>
      <c r="M39" s="116"/>
      <c r="N39" s="116"/>
      <c r="O39" s="116"/>
      <c r="P39" s="116"/>
      <c r="Q39" s="116"/>
      <c r="R39" s="115"/>
      <c r="S39" s="114"/>
      <c r="T39" s="116"/>
      <c r="U39" s="116"/>
      <c r="V39" s="116"/>
      <c r="W39" s="116"/>
      <c r="X39" s="116"/>
      <c r="Y39" s="116"/>
      <c r="Z39" s="115"/>
      <c r="AA39" s="114"/>
      <c r="AB39" s="116"/>
      <c r="AC39" s="116"/>
      <c r="AD39" s="116"/>
      <c r="AE39" s="116"/>
      <c r="AF39" s="116"/>
      <c r="AG39" s="116"/>
      <c r="AH39" s="115"/>
      <c r="AI39" s="114"/>
      <c r="AJ39" s="116"/>
      <c r="AK39" s="116"/>
      <c r="AL39" s="116"/>
      <c r="AM39" s="116"/>
      <c r="AN39" s="116"/>
      <c r="AO39" s="116"/>
      <c r="AP39" s="115"/>
      <c r="AQ39" s="114"/>
      <c r="AR39" s="116"/>
      <c r="AS39" s="116"/>
      <c r="AT39" s="116"/>
      <c r="AU39" s="116"/>
      <c r="AV39" s="116"/>
      <c r="AW39" s="116"/>
      <c r="AX39" s="115"/>
      <c r="AY39" s="114"/>
      <c r="AZ39" s="116"/>
      <c r="BA39" s="116"/>
      <c r="BB39" s="116"/>
      <c r="BC39" s="116"/>
      <c r="BD39" s="116"/>
      <c r="BE39" s="116"/>
    </row>
    <row r="40" spans="1:57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5"/>
      <c r="K40" s="114"/>
      <c r="L40" s="116"/>
      <c r="M40" s="116"/>
      <c r="N40" s="116"/>
      <c r="O40" s="116"/>
      <c r="P40" s="116"/>
      <c r="Q40" s="116"/>
      <c r="R40" s="115"/>
      <c r="S40" s="114"/>
      <c r="T40" s="116"/>
      <c r="U40" s="116"/>
      <c r="V40" s="116"/>
      <c r="W40" s="116"/>
      <c r="X40" s="116"/>
      <c r="Y40" s="116"/>
      <c r="Z40" s="115"/>
      <c r="AA40" s="114"/>
      <c r="AB40" s="116"/>
      <c r="AC40" s="116"/>
      <c r="AD40" s="116"/>
      <c r="AE40" s="116"/>
      <c r="AF40" s="116"/>
      <c r="AG40" s="116"/>
      <c r="AH40" s="115"/>
      <c r="AI40" s="114"/>
      <c r="AJ40" s="116"/>
      <c r="AK40" s="116"/>
      <c r="AL40" s="116"/>
      <c r="AM40" s="116"/>
      <c r="AN40" s="116"/>
      <c r="AO40" s="116"/>
      <c r="AP40" s="115"/>
      <c r="AQ40" s="114"/>
      <c r="AR40" s="116"/>
      <c r="AS40" s="116"/>
      <c r="AT40" s="116"/>
      <c r="AU40" s="116"/>
      <c r="AV40" s="116"/>
      <c r="AW40" s="116"/>
      <c r="AX40" s="115"/>
      <c r="AY40" s="114"/>
      <c r="AZ40" s="116"/>
      <c r="BA40" s="116"/>
      <c r="BB40" s="116"/>
      <c r="BC40" s="116"/>
      <c r="BD40" s="116"/>
      <c r="BE40" s="116"/>
    </row>
    <row r="41" spans="1:57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5"/>
      <c r="K41" s="114"/>
      <c r="L41" s="116"/>
      <c r="M41" s="116"/>
      <c r="N41" s="116"/>
      <c r="O41" s="116"/>
      <c r="P41" s="116"/>
      <c r="Q41" s="116"/>
      <c r="R41" s="115"/>
      <c r="S41" s="114"/>
      <c r="T41" s="116"/>
      <c r="U41" s="116"/>
      <c r="V41" s="116"/>
      <c r="W41" s="116"/>
      <c r="X41" s="116"/>
      <c r="Y41" s="116"/>
      <c r="Z41" s="115"/>
      <c r="AA41" s="114"/>
      <c r="AB41" s="116"/>
      <c r="AC41" s="116"/>
      <c r="AD41" s="116"/>
      <c r="AE41" s="116"/>
      <c r="AF41" s="116"/>
      <c r="AG41" s="116"/>
      <c r="AH41" s="115"/>
      <c r="AI41" s="114"/>
      <c r="AJ41" s="116"/>
      <c r="AK41" s="116"/>
      <c r="AL41" s="116"/>
      <c r="AM41" s="116"/>
      <c r="AN41" s="116"/>
      <c r="AO41" s="116"/>
      <c r="AP41" s="115"/>
      <c r="AQ41" s="114"/>
      <c r="AR41" s="116"/>
      <c r="AS41" s="116"/>
      <c r="AT41" s="116"/>
      <c r="AU41" s="116"/>
      <c r="AV41" s="116"/>
      <c r="AW41" s="116"/>
      <c r="AX41" s="115"/>
      <c r="AY41" s="114"/>
      <c r="AZ41" s="116"/>
      <c r="BA41" s="116"/>
      <c r="BB41" s="116"/>
      <c r="BC41" s="116"/>
      <c r="BD41" s="116"/>
      <c r="BE41" s="116"/>
    </row>
    <row r="42" spans="1:57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5"/>
      <c r="K42" s="114"/>
      <c r="L42" s="116"/>
      <c r="M42" s="116"/>
      <c r="N42" s="116"/>
      <c r="O42" s="116"/>
      <c r="P42" s="116"/>
      <c r="Q42" s="116"/>
      <c r="R42" s="115"/>
      <c r="S42" s="114"/>
      <c r="T42" s="116"/>
      <c r="U42" s="116"/>
      <c r="V42" s="116"/>
      <c r="W42" s="116"/>
      <c r="X42" s="116"/>
      <c r="Y42" s="116"/>
      <c r="Z42" s="115"/>
      <c r="AA42" s="114"/>
      <c r="AB42" s="116"/>
      <c r="AC42" s="116"/>
      <c r="AD42" s="116"/>
      <c r="AE42" s="116"/>
      <c r="AF42" s="116"/>
      <c r="AG42" s="116"/>
      <c r="AH42" s="115"/>
      <c r="AI42" s="114"/>
      <c r="AJ42" s="116"/>
      <c r="AK42" s="116"/>
      <c r="AL42" s="116"/>
      <c r="AM42" s="116"/>
      <c r="AN42" s="116"/>
      <c r="AO42" s="116"/>
      <c r="AP42" s="115"/>
      <c r="AQ42" s="114"/>
      <c r="AR42" s="116"/>
      <c r="AS42" s="116"/>
      <c r="AT42" s="116"/>
      <c r="AU42" s="116"/>
      <c r="AV42" s="116"/>
      <c r="AW42" s="116"/>
      <c r="AX42" s="115"/>
      <c r="AY42" s="114"/>
      <c r="AZ42" s="116"/>
      <c r="BA42" s="116"/>
      <c r="BB42" s="116"/>
      <c r="BC42" s="116"/>
      <c r="BD42" s="116"/>
      <c r="BE42" s="116"/>
    </row>
    <row r="43" spans="1:57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5"/>
      <c r="K43" s="114"/>
      <c r="L43" s="116"/>
      <c r="M43" s="116"/>
      <c r="N43" s="116"/>
      <c r="O43" s="116"/>
      <c r="P43" s="116"/>
      <c r="Q43" s="116"/>
      <c r="R43" s="115"/>
      <c r="S43" s="114"/>
      <c r="T43" s="116"/>
      <c r="U43" s="116"/>
      <c r="V43" s="116"/>
      <c r="W43" s="116"/>
      <c r="X43" s="116"/>
      <c r="Y43" s="116"/>
      <c r="Z43" s="115"/>
      <c r="AA43" s="114"/>
      <c r="AB43" s="116"/>
      <c r="AC43" s="116"/>
      <c r="AD43" s="116"/>
      <c r="AE43" s="116"/>
      <c r="AF43" s="116"/>
      <c r="AG43" s="116"/>
      <c r="AH43" s="115"/>
      <c r="AI43" s="114"/>
      <c r="AJ43" s="116"/>
      <c r="AK43" s="116"/>
      <c r="AL43" s="116"/>
      <c r="AM43" s="116"/>
      <c r="AN43" s="116"/>
      <c r="AO43" s="116"/>
      <c r="AP43" s="115"/>
      <c r="AQ43" s="114"/>
      <c r="AR43" s="116"/>
      <c r="AS43" s="116"/>
      <c r="AT43" s="116"/>
      <c r="AU43" s="116"/>
      <c r="AV43" s="116"/>
      <c r="AW43" s="116"/>
      <c r="AX43" s="115"/>
      <c r="AY43" s="114"/>
      <c r="AZ43" s="116"/>
      <c r="BA43" s="116"/>
      <c r="BB43" s="116"/>
      <c r="BC43" s="116"/>
      <c r="BD43" s="116"/>
      <c r="BE43" s="116"/>
    </row>
    <row r="44" spans="1:57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5"/>
      <c r="K44" s="114"/>
      <c r="L44" s="116"/>
      <c r="M44" s="116"/>
      <c r="N44" s="116"/>
      <c r="O44" s="116"/>
      <c r="P44" s="116"/>
      <c r="Q44" s="116"/>
      <c r="R44" s="115"/>
      <c r="S44" s="114"/>
      <c r="T44" s="116"/>
      <c r="U44" s="116"/>
      <c r="V44" s="116"/>
      <c r="W44" s="116"/>
      <c r="X44" s="116"/>
      <c r="Y44" s="116"/>
      <c r="Z44" s="115"/>
      <c r="AA44" s="114"/>
      <c r="AB44" s="116"/>
      <c r="AC44" s="116"/>
      <c r="AD44" s="116"/>
      <c r="AE44" s="116"/>
      <c r="AF44" s="116"/>
      <c r="AG44" s="116"/>
      <c r="AH44" s="115"/>
      <c r="AI44" s="114"/>
      <c r="AJ44" s="116"/>
      <c r="AK44" s="116"/>
      <c r="AL44" s="116"/>
      <c r="AM44" s="116"/>
      <c r="AN44" s="116"/>
      <c r="AO44" s="116"/>
      <c r="AP44" s="115"/>
      <c r="AQ44" s="114"/>
      <c r="AR44" s="116"/>
      <c r="AS44" s="116"/>
      <c r="AT44" s="116"/>
      <c r="AU44" s="116"/>
      <c r="AV44" s="116"/>
      <c r="AW44" s="116"/>
      <c r="AX44" s="115"/>
      <c r="AY44" s="114"/>
      <c r="AZ44" s="116"/>
      <c r="BA44" s="116"/>
      <c r="BB44" s="116"/>
      <c r="BC44" s="116"/>
      <c r="BD44" s="116"/>
      <c r="BE44" s="116"/>
    </row>
    <row r="45" spans="1:57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5"/>
      <c r="K45" s="114"/>
      <c r="L45" s="116"/>
      <c r="M45" s="116"/>
      <c r="N45" s="116"/>
      <c r="O45" s="116"/>
      <c r="P45" s="116"/>
      <c r="Q45" s="116"/>
      <c r="R45" s="115"/>
      <c r="S45" s="114"/>
      <c r="T45" s="116"/>
      <c r="U45" s="116"/>
      <c r="V45" s="116"/>
      <c r="W45" s="116"/>
      <c r="X45" s="116"/>
      <c r="Y45" s="116"/>
      <c r="Z45" s="115"/>
      <c r="AA45" s="114"/>
      <c r="AB45" s="116"/>
      <c r="AC45" s="116"/>
      <c r="AD45" s="116"/>
      <c r="AE45" s="116"/>
      <c r="AF45" s="116"/>
      <c r="AG45" s="116"/>
      <c r="AH45" s="115"/>
      <c r="AI45" s="114"/>
      <c r="AJ45" s="116"/>
      <c r="AK45" s="116"/>
      <c r="AL45" s="116"/>
      <c r="AM45" s="116"/>
      <c r="AN45" s="116"/>
      <c r="AO45" s="116"/>
      <c r="AP45" s="115"/>
      <c r="AQ45" s="114"/>
      <c r="AR45" s="116"/>
      <c r="AS45" s="116"/>
      <c r="AT45" s="116"/>
      <c r="AU45" s="116"/>
      <c r="AV45" s="116"/>
      <c r="AW45" s="116"/>
      <c r="AX45" s="115"/>
      <c r="AY45" s="114"/>
      <c r="AZ45" s="116"/>
      <c r="BA45" s="116"/>
      <c r="BB45" s="116"/>
      <c r="BC45" s="116"/>
      <c r="BD45" s="116"/>
      <c r="BE45" s="116"/>
    </row>
    <row r="46" spans="1:57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5"/>
      <c r="K46" s="114"/>
      <c r="L46" s="116"/>
      <c r="M46" s="116"/>
      <c r="N46" s="116"/>
      <c r="O46" s="116"/>
      <c r="P46" s="116"/>
      <c r="Q46" s="116"/>
      <c r="R46" s="115"/>
      <c r="S46" s="114"/>
      <c r="T46" s="116"/>
      <c r="U46" s="116"/>
      <c r="V46" s="116"/>
      <c r="W46" s="116"/>
      <c r="X46" s="116"/>
      <c r="Y46" s="116"/>
      <c r="Z46" s="115"/>
      <c r="AA46" s="114"/>
      <c r="AB46" s="116"/>
      <c r="AC46" s="116"/>
      <c r="AD46" s="116"/>
      <c r="AE46" s="116"/>
      <c r="AF46" s="116"/>
      <c r="AG46" s="116"/>
      <c r="AH46" s="115"/>
      <c r="AI46" s="114"/>
      <c r="AJ46" s="116"/>
      <c r="AK46" s="116"/>
      <c r="AL46" s="116"/>
      <c r="AM46" s="116"/>
      <c r="AN46" s="116"/>
      <c r="AO46" s="116"/>
      <c r="AP46" s="115"/>
      <c r="AQ46" s="114"/>
      <c r="AR46" s="116"/>
      <c r="AS46" s="116"/>
      <c r="AT46" s="116"/>
      <c r="AU46" s="116"/>
      <c r="AV46" s="116"/>
      <c r="AW46" s="116"/>
      <c r="AX46" s="115"/>
      <c r="AY46" s="114"/>
      <c r="AZ46" s="116"/>
      <c r="BA46" s="116"/>
      <c r="BB46" s="116"/>
      <c r="BC46" s="116"/>
      <c r="BD46" s="116"/>
      <c r="BE46" s="116"/>
    </row>
    <row r="47" spans="1:57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5"/>
      <c r="K47" s="114"/>
      <c r="L47" s="116"/>
      <c r="M47" s="116"/>
      <c r="N47" s="116"/>
      <c r="O47" s="116"/>
      <c r="P47" s="116"/>
      <c r="Q47" s="116"/>
      <c r="R47" s="115"/>
      <c r="S47" s="114"/>
      <c r="T47" s="116"/>
      <c r="U47" s="116"/>
      <c r="V47" s="116"/>
      <c r="W47" s="116"/>
      <c r="X47" s="116"/>
      <c r="Y47" s="116"/>
      <c r="Z47" s="115"/>
      <c r="AA47" s="114"/>
      <c r="AB47" s="116"/>
      <c r="AC47" s="116"/>
      <c r="AD47" s="116"/>
      <c r="AE47" s="116"/>
      <c r="AF47" s="116"/>
      <c r="AG47" s="116"/>
      <c r="AH47" s="115"/>
      <c r="AI47" s="114"/>
      <c r="AJ47" s="116"/>
      <c r="AK47" s="116"/>
      <c r="AL47" s="116"/>
      <c r="AM47" s="116"/>
      <c r="AN47" s="116"/>
      <c r="AO47" s="116"/>
      <c r="AP47" s="115"/>
      <c r="AQ47" s="114"/>
      <c r="AR47" s="116"/>
      <c r="AS47" s="116"/>
      <c r="AT47" s="116"/>
      <c r="AU47" s="116"/>
      <c r="AV47" s="116"/>
      <c r="AW47" s="116"/>
      <c r="AX47" s="115"/>
      <c r="AY47" s="114"/>
      <c r="AZ47" s="116"/>
      <c r="BA47" s="116"/>
      <c r="BB47" s="116"/>
      <c r="BC47" s="116"/>
      <c r="BD47" s="116"/>
      <c r="BE47" s="116"/>
    </row>
    <row r="48" spans="1:57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5"/>
      <c r="K48" s="114"/>
      <c r="L48" s="116"/>
      <c r="M48" s="116"/>
      <c r="N48" s="116"/>
      <c r="O48" s="116"/>
      <c r="P48" s="116"/>
      <c r="Q48" s="116"/>
      <c r="R48" s="115"/>
      <c r="S48" s="114"/>
      <c r="T48" s="116"/>
      <c r="U48" s="116"/>
      <c r="V48" s="116"/>
      <c r="W48" s="116"/>
      <c r="X48" s="116"/>
      <c r="Y48" s="116"/>
      <c r="Z48" s="115"/>
      <c r="AA48" s="114"/>
      <c r="AB48" s="116"/>
      <c r="AC48" s="116"/>
      <c r="AD48" s="116"/>
      <c r="AE48" s="116"/>
      <c r="AF48" s="116"/>
      <c r="AG48" s="116"/>
      <c r="AH48" s="115"/>
      <c r="AI48" s="114"/>
      <c r="AJ48" s="116"/>
      <c r="AK48" s="116"/>
      <c r="AL48" s="116"/>
      <c r="AM48" s="116"/>
      <c r="AN48" s="116"/>
      <c r="AO48" s="116"/>
      <c r="AP48" s="115"/>
      <c r="AQ48" s="114"/>
      <c r="AR48" s="116"/>
      <c r="AS48" s="116"/>
      <c r="AT48" s="116"/>
      <c r="AU48" s="116"/>
      <c r="AV48" s="116"/>
      <c r="AW48" s="116"/>
      <c r="AX48" s="115"/>
      <c r="AY48" s="114"/>
      <c r="AZ48" s="116"/>
      <c r="BA48" s="116"/>
      <c r="BB48" s="116"/>
      <c r="BC48" s="116"/>
      <c r="BD48" s="116"/>
      <c r="BE48" s="116"/>
    </row>
    <row r="49" spans="1:57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5"/>
      <c r="K49" s="114"/>
      <c r="L49" s="116"/>
      <c r="M49" s="116"/>
      <c r="N49" s="116"/>
      <c r="O49" s="116"/>
      <c r="P49" s="116"/>
      <c r="Q49" s="116"/>
      <c r="R49" s="115"/>
      <c r="S49" s="114"/>
      <c r="T49" s="116"/>
      <c r="U49" s="116"/>
      <c r="V49" s="116"/>
      <c r="W49" s="116"/>
      <c r="X49" s="116"/>
      <c r="Y49" s="116"/>
      <c r="Z49" s="115"/>
      <c r="AA49" s="114"/>
      <c r="AB49" s="116"/>
      <c r="AC49" s="116"/>
      <c r="AD49" s="116"/>
      <c r="AE49" s="116"/>
      <c r="AF49" s="116"/>
      <c r="AG49" s="116"/>
      <c r="AH49" s="115"/>
      <c r="AI49" s="114"/>
      <c r="AJ49" s="116"/>
      <c r="AK49" s="116"/>
      <c r="AL49" s="116"/>
      <c r="AM49" s="116"/>
      <c r="AN49" s="116"/>
      <c r="AO49" s="116"/>
      <c r="AP49" s="115"/>
      <c r="AQ49" s="114"/>
      <c r="AR49" s="116"/>
      <c r="AS49" s="116"/>
      <c r="AT49" s="116"/>
      <c r="AU49" s="116"/>
      <c r="AV49" s="116"/>
      <c r="AW49" s="116"/>
      <c r="AX49" s="115"/>
      <c r="AY49" s="114"/>
      <c r="AZ49" s="116"/>
      <c r="BA49" s="116"/>
      <c r="BB49" s="116"/>
      <c r="BC49" s="116"/>
      <c r="BD49" s="116"/>
      <c r="BE49" s="116"/>
    </row>
    <row r="50" spans="1:5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5"/>
      <c r="K50" s="114"/>
      <c r="L50" s="116"/>
      <c r="M50" s="116"/>
      <c r="N50" s="116"/>
      <c r="O50" s="116"/>
      <c r="P50" s="116"/>
      <c r="Q50" s="116"/>
      <c r="R50" s="115"/>
      <c r="S50" s="114"/>
      <c r="T50" s="116"/>
      <c r="U50" s="116"/>
      <c r="V50" s="116"/>
      <c r="W50" s="116"/>
      <c r="X50" s="116"/>
      <c r="Y50" s="116"/>
      <c r="Z50" s="115"/>
      <c r="AA50" s="114"/>
      <c r="AB50" s="116"/>
      <c r="AC50" s="116"/>
      <c r="AD50" s="116"/>
      <c r="AE50" s="116"/>
      <c r="AF50" s="116"/>
      <c r="AG50" s="116"/>
      <c r="AH50" s="115"/>
      <c r="AI50" s="114"/>
      <c r="AJ50" s="116"/>
      <c r="AK50" s="116"/>
      <c r="AL50" s="116"/>
      <c r="AM50" s="116"/>
      <c r="AN50" s="116"/>
      <c r="AO50" s="116"/>
      <c r="AP50" s="115"/>
      <c r="AQ50" s="114"/>
      <c r="AR50" s="116"/>
      <c r="AS50" s="116"/>
      <c r="AT50" s="116"/>
      <c r="AU50" s="116"/>
      <c r="AV50" s="116"/>
      <c r="AW50" s="116"/>
      <c r="AX50" s="115"/>
      <c r="AY50" s="114"/>
      <c r="AZ50" s="116"/>
      <c r="BA50" s="116"/>
      <c r="BB50" s="116"/>
      <c r="BC50" s="116"/>
      <c r="BD50" s="116"/>
      <c r="BE50" s="116"/>
    </row>
    <row r="51" spans="1:5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5"/>
      <c r="K51" s="114"/>
      <c r="L51" s="116"/>
      <c r="M51" s="116"/>
      <c r="N51" s="116"/>
      <c r="O51" s="116"/>
      <c r="P51" s="116"/>
      <c r="Q51" s="116"/>
      <c r="R51" s="115"/>
      <c r="S51" s="114"/>
      <c r="T51" s="116"/>
      <c r="U51" s="116"/>
      <c r="V51" s="116"/>
      <c r="W51" s="116"/>
      <c r="X51" s="116"/>
      <c r="Y51" s="116"/>
      <c r="Z51" s="115"/>
      <c r="AA51" s="114"/>
      <c r="AB51" s="116"/>
      <c r="AC51" s="116"/>
      <c r="AD51" s="116"/>
      <c r="AE51" s="116"/>
      <c r="AF51" s="116"/>
      <c r="AG51" s="116"/>
      <c r="AH51" s="115"/>
      <c r="AI51" s="114"/>
      <c r="AJ51" s="116"/>
      <c r="AK51" s="116"/>
      <c r="AL51" s="116"/>
      <c r="AM51" s="116"/>
      <c r="AN51" s="116"/>
      <c r="AO51" s="116"/>
      <c r="AP51" s="115"/>
      <c r="AQ51" s="114"/>
      <c r="AR51" s="116"/>
      <c r="AS51" s="116"/>
      <c r="AT51" s="116"/>
      <c r="AU51" s="116"/>
      <c r="AV51" s="116"/>
      <c r="AW51" s="116"/>
      <c r="AX51" s="115"/>
      <c r="AY51" s="114"/>
      <c r="AZ51" s="116"/>
      <c r="BA51" s="116"/>
      <c r="BB51" s="116"/>
      <c r="BC51" s="116"/>
      <c r="BD51" s="116"/>
      <c r="BE51" s="116"/>
    </row>
    <row r="52" spans="1:5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5"/>
      <c r="K52" s="114"/>
      <c r="L52" s="116"/>
      <c r="M52" s="116"/>
      <c r="N52" s="116"/>
      <c r="O52" s="116"/>
      <c r="P52" s="116"/>
      <c r="Q52" s="116"/>
      <c r="R52" s="115"/>
      <c r="S52" s="114"/>
      <c r="T52" s="116"/>
      <c r="U52" s="116"/>
      <c r="V52" s="116"/>
      <c r="W52" s="116"/>
      <c r="X52" s="116"/>
      <c r="Y52" s="116"/>
      <c r="Z52" s="115"/>
      <c r="AA52" s="114"/>
      <c r="AB52" s="116"/>
      <c r="AC52" s="116"/>
      <c r="AD52" s="116"/>
      <c r="AE52" s="116"/>
      <c r="AF52" s="116"/>
      <c r="AG52" s="116"/>
      <c r="AH52" s="115"/>
      <c r="AI52" s="114"/>
      <c r="AJ52" s="116"/>
      <c r="AK52" s="116"/>
      <c r="AL52" s="116"/>
      <c r="AM52" s="116"/>
      <c r="AN52" s="116"/>
      <c r="AO52" s="116"/>
      <c r="AP52" s="115"/>
      <c r="AQ52" s="114"/>
      <c r="AR52" s="116"/>
      <c r="AS52" s="116"/>
      <c r="AT52" s="116"/>
      <c r="AU52" s="116"/>
      <c r="AV52" s="116"/>
      <c r="AW52" s="116"/>
      <c r="AX52" s="115"/>
      <c r="AY52" s="114"/>
      <c r="AZ52" s="116"/>
      <c r="BA52" s="116"/>
      <c r="BB52" s="116"/>
      <c r="BC52" s="116"/>
      <c r="BD52" s="116"/>
      <c r="BE52" s="116"/>
    </row>
    <row r="53" spans="1:5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5"/>
      <c r="K53" s="114"/>
      <c r="L53" s="116"/>
      <c r="M53" s="116"/>
      <c r="N53" s="116"/>
      <c r="O53" s="116"/>
      <c r="P53" s="116"/>
      <c r="Q53" s="116"/>
      <c r="R53" s="115"/>
      <c r="S53" s="114"/>
      <c r="T53" s="116"/>
      <c r="U53" s="116"/>
      <c r="V53" s="116"/>
      <c r="W53" s="116"/>
      <c r="X53" s="116"/>
      <c r="Y53" s="116"/>
      <c r="Z53" s="115"/>
      <c r="AA53" s="114"/>
      <c r="AB53" s="116"/>
      <c r="AC53" s="116"/>
      <c r="AD53" s="116"/>
      <c r="AE53" s="116"/>
      <c r="AF53" s="116"/>
      <c r="AG53" s="116"/>
      <c r="AH53" s="115"/>
      <c r="AI53" s="114"/>
      <c r="AJ53" s="116"/>
      <c r="AK53" s="116"/>
      <c r="AL53" s="116"/>
      <c r="AM53" s="116"/>
      <c r="AN53" s="116"/>
      <c r="AO53" s="116"/>
      <c r="AP53" s="115"/>
      <c r="AQ53" s="114"/>
      <c r="AR53" s="116"/>
      <c r="AS53" s="116"/>
      <c r="AT53" s="116"/>
      <c r="AU53" s="116"/>
      <c r="AV53" s="116"/>
      <c r="AW53" s="116"/>
      <c r="AX53" s="115"/>
      <c r="AY53" s="114"/>
      <c r="AZ53" s="116"/>
      <c r="BA53" s="116"/>
      <c r="BB53" s="116"/>
      <c r="BC53" s="116"/>
      <c r="BD53" s="116"/>
      <c r="BE53" s="116"/>
    </row>
    <row r="54" spans="1:5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5"/>
      <c r="K54" s="114"/>
      <c r="L54" s="116"/>
      <c r="M54" s="116"/>
      <c r="N54" s="116"/>
      <c r="O54" s="116"/>
      <c r="P54" s="116"/>
      <c r="Q54" s="116"/>
      <c r="R54" s="115"/>
      <c r="S54" s="114"/>
      <c r="T54" s="116"/>
      <c r="U54" s="116"/>
      <c r="V54" s="116"/>
      <c r="W54" s="116"/>
      <c r="X54" s="116"/>
      <c r="Y54" s="116"/>
      <c r="Z54" s="115"/>
      <c r="AA54" s="114"/>
      <c r="AB54" s="116"/>
      <c r="AC54" s="116"/>
      <c r="AD54" s="116"/>
      <c r="AE54" s="116"/>
      <c r="AF54" s="116"/>
      <c r="AG54" s="116"/>
      <c r="AH54" s="115"/>
      <c r="AI54" s="114"/>
      <c r="AJ54" s="116"/>
      <c r="AK54" s="116"/>
      <c r="AL54" s="116"/>
      <c r="AM54" s="116"/>
      <c r="AN54" s="116"/>
      <c r="AO54" s="116"/>
      <c r="AP54" s="115"/>
      <c r="AQ54" s="114"/>
      <c r="AR54" s="116"/>
      <c r="AS54" s="116"/>
      <c r="AT54" s="116"/>
      <c r="AU54" s="116"/>
      <c r="AV54" s="116"/>
      <c r="AW54" s="116"/>
      <c r="AX54" s="115"/>
      <c r="AY54" s="114"/>
      <c r="AZ54" s="116"/>
      <c r="BA54" s="116"/>
      <c r="BB54" s="116"/>
      <c r="BC54" s="116"/>
      <c r="BD54" s="116"/>
      <c r="BE54" s="116"/>
    </row>
    <row r="55" spans="1:5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5"/>
      <c r="K55" s="114"/>
      <c r="L55" s="116"/>
      <c r="M55" s="116"/>
      <c r="N55" s="116"/>
      <c r="O55" s="116"/>
      <c r="P55" s="116"/>
      <c r="Q55" s="116"/>
      <c r="R55" s="115"/>
      <c r="S55" s="114"/>
      <c r="T55" s="116"/>
      <c r="U55" s="116"/>
      <c r="V55" s="116"/>
      <c r="W55" s="116"/>
      <c r="X55" s="116"/>
      <c r="Y55" s="116"/>
      <c r="Z55" s="115"/>
      <c r="AA55" s="114"/>
      <c r="AB55" s="116"/>
      <c r="AC55" s="116"/>
      <c r="AD55" s="116"/>
      <c r="AE55" s="116"/>
      <c r="AF55" s="116"/>
      <c r="AG55" s="116"/>
      <c r="AH55" s="115"/>
      <c r="AI55" s="114"/>
      <c r="AJ55" s="116"/>
      <c r="AK55" s="116"/>
      <c r="AL55" s="116"/>
      <c r="AM55" s="116"/>
      <c r="AN55" s="116"/>
      <c r="AO55" s="116"/>
      <c r="AP55" s="115"/>
      <c r="AQ55" s="114"/>
      <c r="AR55" s="116"/>
      <c r="AS55" s="116"/>
      <c r="AT55" s="116"/>
      <c r="AU55" s="116"/>
      <c r="AV55" s="116"/>
      <c r="AW55" s="116"/>
      <c r="AX55" s="115"/>
      <c r="AY55" s="114"/>
      <c r="AZ55" s="116"/>
      <c r="BA55" s="116"/>
      <c r="BB55" s="116"/>
      <c r="BC55" s="116"/>
      <c r="BD55" s="116"/>
      <c r="BE55" s="116"/>
    </row>
    <row r="56" spans="1:5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5"/>
      <c r="K56" s="114"/>
      <c r="L56" s="116"/>
      <c r="M56" s="116"/>
      <c r="N56" s="116"/>
      <c r="O56" s="116"/>
      <c r="P56" s="116"/>
      <c r="Q56" s="116"/>
      <c r="R56" s="115"/>
      <c r="S56" s="114"/>
      <c r="T56" s="116"/>
      <c r="U56" s="116"/>
      <c r="V56" s="116"/>
      <c r="W56" s="116"/>
      <c r="X56" s="116"/>
      <c r="Y56" s="116"/>
      <c r="Z56" s="115"/>
      <c r="AA56" s="114"/>
      <c r="AB56" s="116"/>
      <c r="AC56" s="116"/>
      <c r="AD56" s="116"/>
      <c r="AE56" s="116"/>
      <c r="AF56" s="116"/>
      <c r="AG56" s="116"/>
      <c r="AH56" s="115"/>
      <c r="AI56" s="114"/>
      <c r="AJ56" s="116"/>
      <c r="AK56" s="116"/>
      <c r="AL56" s="116"/>
      <c r="AM56" s="116"/>
      <c r="AN56" s="116"/>
      <c r="AO56" s="116"/>
      <c r="AP56" s="115"/>
      <c r="AQ56" s="114"/>
      <c r="AR56" s="116"/>
      <c r="AS56" s="116"/>
      <c r="AT56" s="116"/>
      <c r="AU56" s="116"/>
      <c r="AV56" s="116"/>
      <c r="AW56" s="116"/>
      <c r="AX56" s="115"/>
      <c r="AY56" s="114"/>
      <c r="AZ56" s="116"/>
      <c r="BA56" s="116"/>
      <c r="BB56" s="116"/>
      <c r="BC56" s="116"/>
      <c r="BD56" s="116"/>
      <c r="BE56" s="116"/>
    </row>
    <row r="57" spans="1:5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5"/>
      <c r="K57" s="114"/>
      <c r="L57" s="116"/>
      <c r="M57" s="116"/>
      <c r="N57" s="116"/>
      <c r="O57" s="116"/>
      <c r="P57" s="116"/>
      <c r="Q57" s="116"/>
      <c r="R57" s="115"/>
      <c r="S57" s="114"/>
      <c r="T57" s="116"/>
      <c r="U57" s="116"/>
      <c r="V57" s="116"/>
      <c r="W57" s="116"/>
      <c r="X57" s="116"/>
      <c r="Y57" s="116"/>
      <c r="Z57" s="115"/>
      <c r="AA57" s="114"/>
      <c r="AB57" s="116"/>
      <c r="AC57" s="116"/>
      <c r="AD57" s="116"/>
      <c r="AE57" s="116"/>
      <c r="AF57" s="116"/>
      <c r="AG57" s="116"/>
      <c r="AH57" s="115"/>
      <c r="AI57" s="114"/>
      <c r="AJ57" s="116"/>
      <c r="AK57" s="116"/>
      <c r="AL57" s="116"/>
      <c r="AM57" s="116"/>
      <c r="AN57" s="116"/>
      <c r="AO57" s="116"/>
      <c r="AP57" s="115"/>
      <c r="AQ57" s="114"/>
      <c r="AR57" s="116"/>
      <c r="AS57" s="116"/>
      <c r="AT57" s="116"/>
      <c r="AU57" s="116"/>
      <c r="AV57" s="116"/>
      <c r="AW57" s="116"/>
      <c r="AX57" s="115"/>
      <c r="AY57" s="114"/>
      <c r="AZ57" s="116"/>
      <c r="BA57" s="116"/>
      <c r="BB57" s="116"/>
      <c r="BC57" s="116"/>
      <c r="BD57" s="116"/>
      <c r="BE57" s="116"/>
    </row>
    <row r="58" spans="1:5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5"/>
      <c r="K58" s="114"/>
      <c r="L58" s="116"/>
      <c r="M58" s="116"/>
      <c r="N58" s="116"/>
      <c r="O58" s="116"/>
      <c r="P58" s="116"/>
      <c r="Q58" s="116"/>
      <c r="R58" s="115"/>
      <c r="S58" s="114"/>
      <c r="T58" s="116"/>
      <c r="U58" s="116"/>
      <c r="V58" s="116"/>
      <c r="W58" s="116"/>
      <c r="X58" s="116"/>
      <c r="Y58" s="116"/>
      <c r="Z58" s="115"/>
      <c r="AA58" s="114"/>
      <c r="AB58" s="116"/>
      <c r="AC58" s="116"/>
      <c r="AD58" s="116"/>
      <c r="AE58" s="116"/>
      <c r="AF58" s="116"/>
      <c r="AG58" s="116"/>
      <c r="AH58" s="115"/>
      <c r="AI58" s="114"/>
      <c r="AJ58" s="116"/>
      <c r="AK58" s="116"/>
      <c r="AL58" s="116"/>
      <c r="AM58" s="116"/>
      <c r="AN58" s="116"/>
      <c r="AO58" s="116"/>
      <c r="AP58" s="115"/>
      <c r="AQ58" s="114"/>
      <c r="AR58" s="116"/>
      <c r="AS58" s="116"/>
      <c r="AT58" s="116"/>
      <c r="AU58" s="116"/>
      <c r="AV58" s="116"/>
      <c r="AW58" s="116"/>
      <c r="AX58" s="115"/>
      <c r="AY58" s="114"/>
      <c r="AZ58" s="116"/>
      <c r="BA58" s="116"/>
      <c r="BB58" s="116"/>
      <c r="BC58" s="116"/>
      <c r="BD58" s="116"/>
      <c r="BE58" s="116"/>
    </row>
    <row r="59" spans="1:5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5"/>
      <c r="K59" s="114"/>
      <c r="L59" s="116"/>
      <c r="M59" s="116"/>
      <c r="N59" s="116"/>
      <c r="O59" s="116"/>
      <c r="P59" s="116"/>
      <c r="Q59" s="116"/>
      <c r="R59" s="115"/>
      <c r="S59" s="114"/>
      <c r="T59" s="116"/>
      <c r="U59" s="116"/>
      <c r="V59" s="116"/>
      <c r="W59" s="116"/>
      <c r="X59" s="116"/>
      <c r="Y59" s="116"/>
      <c r="Z59" s="115"/>
      <c r="AA59" s="114"/>
      <c r="AB59" s="116"/>
      <c r="AC59" s="116"/>
      <c r="AD59" s="116"/>
      <c r="AE59" s="116"/>
      <c r="AF59" s="116"/>
      <c r="AG59" s="116"/>
      <c r="AH59" s="115"/>
      <c r="AI59" s="114"/>
      <c r="AJ59" s="116"/>
      <c r="AK59" s="116"/>
      <c r="AL59" s="116"/>
      <c r="AM59" s="116"/>
      <c r="AN59" s="116"/>
      <c r="AO59" s="116"/>
      <c r="AP59" s="115"/>
      <c r="AQ59" s="114"/>
      <c r="AR59" s="116"/>
      <c r="AS59" s="116"/>
      <c r="AT59" s="116"/>
      <c r="AU59" s="116"/>
      <c r="AV59" s="116"/>
      <c r="AW59" s="116"/>
      <c r="AX59" s="115"/>
      <c r="AY59" s="114"/>
      <c r="AZ59" s="116"/>
      <c r="BA59" s="116"/>
      <c r="BB59" s="116"/>
      <c r="BC59" s="116"/>
      <c r="BD59" s="116"/>
      <c r="BE59" s="116"/>
    </row>
    <row r="60" spans="1:5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5"/>
      <c r="K60" s="114"/>
      <c r="L60" s="116"/>
      <c r="M60" s="116"/>
      <c r="N60" s="116"/>
      <c r="O60" s="116"/>
      <c r="P60" s="116"/>
      <c r="Q60" s="116"/>
      <c r="R60" s="115"/>
      <c r="S60" s="114"/>
      <c r="T60" s="116"/>
      <c r="U60" s="116"/>
      <c r="V60" s="116"/>
      <c r="W60" s="116"/>
      <c r="X60" s="116"/>
      <c r="Y60" s="116"/>
      <c r="Z60" s="115"/>
      <c r="AA60" s="114"/>
      <c r="AB60" s="116"/>
      <c r="AC60" s="116"/>
      <c r="AD60" s="116"/>
      <c r="AE60" s="116"/>
      <c r="AF60" s="116"/>
      <c r="AG60" s="116"/>
      <c r="AH60" s="115"/>
      <c r="AI60" s="114"/>
      <c r="AJ60" s="116"/>
      <c r="AK60" s="116"/>
      <c r="AL60" s="116"/>
      <c r="AM60" s="116"/>
      <c r="AN60" s="116"/>
      <c r="AO60" s="116"/>
      <c r="AP60" s="115"/>
      <c r="AQ60" s="114"/>
      <c r="AR60" s="116"/>
      <c r="AS60" s="116"/>
      <c r="AT60" s="116"/>
      <c r="AU60" s="116"/>
      <c r="AV60" s="116"/>
      <c r="AW60" s="116"/>
      <c r="AX60" s="115"/>
      <c r="AY60" s="114"/>
      <c r="AZ60" s="116"/>
      <c r="BA60" s="116"/>
      <c r="BB60" s="116"/>
      <c r="BC60" s="116"/>
      <c r="BD60" s="116"/>
      <c r="BE60" s="116"/>
    </row>
    <row r="61" spans="1:5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5"/>
      <c r="K61" s="114"/>
      <c r="L61" s="116"/>
      <c r="M61" s="116"/>
      <c r="N61" s="116"/>
      <c r="O61" s="116"/>
      <c r="P61" s="116"/>
      <c r="Q61" s="116"/>
      <c r="R61" s="115"/>
      <c r="S61" s="114"/>
      <c r="T61" s="116"/>
      <c r="U61" s="116"/>
      <c r="V61" s="116"/>
      <c r="W61" s="116"/>
      <c r="X61" s="116"/>
      <c r="Y61" s="116"/>
      <c r="Z61" s="115"/>
      <c r="AA61" s="114"/>
      <c r="AB61" s="116"/>
      <c r="AC61" s="116"/>
      <c r="AD61" s="116"/>
      <c r="AE61" s="116"/>
      <c r="AF61" s="116"/>
      <c r="AG61" s="116"/>
      <c r="AH61" s="115"/>
      <c r="AI61" s="114"/>
      <c r="AJ61" s="116"/>
      <c r="AK61" s="116"/>
      <c r="AL61" s="116"/>
      <c r="AM61" s="116"/>
      <c r="AN61" s="116"/>
      <c r="AO61" s="116"/>
      <c r="AP61" s="115"/>
      <c r="AQ61" s="114"/>
      <c r="AR61" s="116"/>
      <c r="AS61" s="116"/>
      <c r="AT61" s="116"/>
      <c r="AU61" s="116"/>
      <c r="AV61" s="116"/>
      <c r="AW61" s="116"/>
      <c r="AX61" s="115"/>
      <c r="AY61" s="114"/>
      <c r="AZ61" s="116"/>
      <c r="BA61" s="116"/>
      <c r="BB61" s="116"/>
      <c r="BC61" s="116"/>
      <c r="BD61" s="116"/>
      <c r="BE61" s="116"/>
    </row>
    <row r="62" spans="1:5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5"/>
      <c r="K62" s="114"/>
      <c r="L62" s="116"/>
      <c r="M62" s="116"/>
      <c r="N62" s="116"/>
      <c r="O62" s="116"/>
      <c r="P62" s="116"/>
      <c r="Q62" s="116"/>
      <c r="R62" s="115"/>
      <c r="S62" s="114"/>
      <c r="T62" s="116"/>
      <c r="U62" s="116"/>
      <c r="V62" s="116"/>
      <c r="W62" s="116"/>
      <c r="X62" s="116"/>
      <c r="Y62" s="116"/>
      <c r="Z62" s="115"/>
      <c r="AA62" s="114"/>
      <c r="AB62" s="116"/>
      <c r="AC62" s="116"/>
      <c r="AD62" s="116"/>
      <c r="AE62" s="116"/>
      <c r="AF62" s="116"/>
      <c r="AG62" s="116"/>
      <c r="AH62" s="115"/>
      <c r="AI62" s="114"/>
      <c r="AJ62" s="116"/>
      <c r="AK62" s="116"/>
      <c r="AL62" s="116"/>
      <c r="AM62" s="116"/>
      <c r="AN62" s="116"/>
      <c r="AO62" s="116"/>
      <c r="AP62" s="115"/>
      <c r="AQ62" s="114"/>
      <c r="AR62" s="116"/>
      <c r="AS62" s="116"/>
      <c r="AT62" s="116"/>
      <c r="AU62" s="116"/>
      <c r="AV62" s="116"/>
      <c r="AW62" s="116"/>
      <c r="AX62" s="115"/>
      <c r="AY62" s="114"/>
      <c r="AZ62" s="116"/>
      <c r="BA62" s="116"/>
      <c r="BB62" s="116"/>
      <c r="BC62" s="116"/>
      <c r="BD62" s="116"/>
      <c r="BE62" s="116"/>
    </row>
    <row r="63" spans="1:5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5"/>
      <c r="K63" s="114"/>
      <c r="L63" s="116"/>
      <c r="M63" s="116"/>
      <c r="N63" s="116"/>
      <c r="O63" s="116"/>
      <c r="P63" s="116"/>
      <c r="Q63" s="116"/>
      <c r="R63" s="115"/>
      <c r="S63" s="114"/>
      <c r="T63" s="116"/>
      <c r="U63" s="116"/>
      <c r="V63" s="116"/>
      <c r="W63" s="116"/>
      <c r="X63" s="116"/>
      <c r="Y63" s="116"/>
      <c r="Z63" s="115"/>
      <c r="AA63" s="114"/>
      <c r="AB63" s="116"/>
      <c r="AC63" s="116"/>
      <c r="AD63" s="116"/>
      <c r="AE63" s="116"/>
      <c r="AF63" s="116"/>
      <c r="AG63" s="116"/>
      <c r="AH63" s="115"/>
      <c r="AI63" s="114"/>
      <c r="AJ63" s="116"/>
      <c r="AK63" s="116"/>
      <c r="AL63" s="116"/>
      <c r="AM63" s="116"/>
      <c r="AN63" s="116"/>
      <c r="AO63" s="116"/>
      <c r="AP63" s="115"/>
      <c r="AQ63" s="114"/>
      <c r="AR63" s="116"/>
      <c r="AS63" s="116"/>
      <c r="AT63" s="116"/>
      <c r="AU63" s="116"/>
      <c r="AV63" s="116"/>
      <c r="AW63" s="116"/>
      <c r="AX63" s="115"/>
      <c r="AY63" s="114"/>
      <c r="AZ63" s="116"/>
      <c r="BA63" s="116"/>
      <c r="BB63" s="116"/>
      <c r="BC63" s="116"/>
      <c r="BD63" s="116"/>
      <c r="BE63" s="116"/>
    </row>
    <row r="64" spans="1:5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5"/>
      <c r="K64" s="114"/>
      <c r="L64" s="116"/>
      <c r="M64" s="116"/>
      <c r="N64" s="116"/>
      <c r="O64" s="116"/>
      <c r="P64" s="116"/>
      <c r="Q64" s="116"/>
      <c r="R64" s="115"/>
      <c r="S64" s="114"/>
      <c r="T64" s="116"/>
      <c r="U64" s="116"/>
      <c r="V64" s="116"/>
      <c r="W64" s="116"/>
      <c r="X64" s="116"/>
      <c r="Y64" s="116"/>
      <c r="Z64" s="115"/>
      <c r="AA64" s="114"/>
      <c r="AB64" s="116"/>
      <c r="AC64" s="116"/>
      <c r="AD64" s="116"/>
      <c r="AE64" s="116"/>
      <c r="AF64" s="116"/>
      <c r="AG64" s="116"/>
      <c r="AH64" s="115"/>
      <c r="AI64" s="114"/>
      <c r="AJ64" s="116"/>
      <c r="AK64" s="116"/>
      <c r="AL64" s="116"/>
      <c r="AM64" s="116"/>
      <c r="AN64" s="116"/>
      <c r="AO64" s="116"/>
      <c r="AP64" s="115"/>
      <c r="AQ64" s="114"/>
      <c r="AR64" s="116"/>
      <c r="AS64" s="116"/>
      <c r="AT64" s="116"/>
      <c r="AU64" s="116"/>
      <c r="AV64" s="116"/>
      <c r="AW64" s="116"/>
      <c r="AX64" s="115"/>
      <c r="AY64" s="114"/>
      <c r="AZ64" s="116"/>
      <c r="BA64" s="116"/>
      <c r="BB64" s="116"/>
      <c r="BC64" s="116"/>
      <c r="BD64" s="116"/>
      <c r="BE64" s="116"/>
    </row>
    <row r="65" spans="1:5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5"/>
      <c r="K65" s="114"/>
      <c r="L65" s="116"/>
      <c r="M65" s="116"/>
      <c r="N65" s="116"/>
      <c r="O65" s="116"/>
      <c r="P65" s="116"/>
      <c r="Q65" s="116"/>
      <c r="R65" s="115"/>
      <c r="S65" s="114"/>
      <c r="T65" s="116"/>
      <c r="U65" s="116"/>
      <c r="V65" s="116"/>
      <c r="W65" s="116"/>
      <c r="X65" s="116"/>
      <c r="Y65" s="116"/>
      <c r="Z65" s="115"/>
      <c r="AA65" s="114"/>
      <c r="AB65" s="116"/>
      <c r="AC65" s="116"/>
      <c r="AD65" s="116"/>
      <c r="AE65" s="116"/>
      <c r="AF65" s="116"/>
      <c r="AG65" s="116"/>
      <c r="AH65" s="115"/>
      <c r="AI65" s="114"/>
      <c r="AJ65" s="116"/>
      <c r="AK65" s="116"/>
      <c r="AL65" s="116"/>
      <c r="AM65" s="116"/>
      <c r="AN65" s="116"/>
      <c r="AO65" s="116"/>
      <c r="AP65" s="115"/>
      <c r="AQ65" s="114"/>
      <c r="AR65" s="116"/>
      <c r="AS65" s="116"/>
      <c r="AT65" s="116"/>
      <c r="AU65" s="116"/>
      <c r="AV65" s="116"/>
      <c r="AW65" s="116"/>
      <c r="AX65" s="115"/>
      <c r="AY65" s="114"/>
      <c r="AZ65" s="116"/>
      <c r="BA65" s="116"/>
      <c r="BB65" s="116"/>
      <c r="BC65" s="116"/>
      <c r="BD65" s="116"/>
      <c r="BE65" s="116"/>
    </row>
    <row r="66" spans="1:5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5"/>
      <c r="K66" s="114"/>
      <c r="L66" s="116"/>
      <c r="M66" s="116"/>
      <c r="N66" s="116"/>
      <c r="O66" s="116"/>
      <c r="P66" s="116"/>
      <c r="Q66" s="116"/>
      <c r="R66" s="115"/>
      <c r="S66" s="114"/>
      <c r="T66" s="116"/>
      <c r="U66" s="116"/>
      <c r="V66" s="116"/>
      <c r="W66" s="116"/>
      <c r="X66" s="116"/>
      <c r="Y66" s="116"/>
      <c r="Z66" s="115"/>
      <c r="AA66" s="114"/>
      <c r="AB66" s="116"/>
      <c r="AC66" s="116"/>
      <c r="AD66" s="116"/>
      <c r="AE66" s="116"/>
      <c r="AF66" s="116"/>
      <c r="AG66" s="116"/>
      <c r="AH66" s="115"/>
      <c r="AI66" s="114"/>
      <c r="AJ66" s="116"/>
      <c r="AK66" s="116"/>
      <c r="AL66" s="116"/>
      <c r="AM66" s="116"/>
      <c r="AN66" s="116"/>
      <c r="AO66" s="116"/>
      <c r="AP66" s="115"/>
      <c r="AQ66" s="114"/>
      <c r="AR66" s="116"/>
      <c r="AS66" s="116"/>
      <c r="AT66" s="116"/>
      <c r="AU66" s="116"/>
      <c r="AV66" s="116"/>
      <c r="AW66" s="116"/>
      <c r="AX66" s="115"/>
      <c r="AY66" s="114"/>
      <c r="AZ66" s="116"/>
      <c r="BA66" s="116"/>
      <c r="BB66" s="116"/>
      <c r="BC66" s="116"/>
      <c r="BD66" s="116"/>
      <c r="BE66" s="116"/>
    </row>
    <row r="67" spans="1:5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5"/>
      <c r="K67" s="114"/>
      <c r="L67" s="116"/>
      <c r="M67" s="116"/>
      <c r="N67" s="116"/>
      <c r="O67" s="116"/>
      <c r="P67" s="116"/>
      <c r="Q67" s="116"/>
      <c r="R67" s="115"/>
      <c r="S67" s="114"/>
      <c r="T67" s="116"/>
      <c r="U67" s="116"/>
      <c r="V67" s="116"/>
      <c r="W67" s="116"/>
      <c r="X67" s="116"/>
      <c r="Y67" s="116"/>
      <c r="Z67" s="115"/>
      <c r="AA67" s="114"/>
      <c r="AB67" s="116"/>
      <c r="AC67" s="116"/>
      <c r="AD67" s="116"/>
      <c r="AE67" s="116"/>
      <c r="AF67" s="116"/>
      <c r="AG67" s="116"/>
      <c r="AH67" s="115"/>
      <c r="AI67" s="114"/>
      <c r="AJ67" s="116"/>
      <c r="AK67" s="116"/>
      <c r="AL67" s="116"/>
      <c r="AM67" s="116"/>
      <c r="AN67" s="116"/>
      <c r="AO67" s="116"/>
      <c r="AP67" s="115"/>
      <c r="AQ67" s="114"/>
      <c r="AR67" s="116"/>
      <c r="AS67" s="116"/>
      <c r="AT67" s="116"/>
      <c r="AU67" s="116"/>
      <c r="AV67" s="116"/>
      <c r="AW67" s="116"/>
      <c r="AX67" s="115"/>
      <c r="AY67" s="114"/>
      <c r="AZ67" s="116"/>
      <c r="BA67" s="116"/>
      <c r="BB67" s="116"/>
      <c r="BC67" s="116"/>
      <c r="BD67" s="116"/>
      <c r="BE67" s="116"/>
    </row>
    <row r="68" spans="1:5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5"/>
      <c r="K68" s="114"/>
      <c r="L68" s="116"/>
      <c r="M68" s="116"/>
      <c r="N68" s="116"/>
      <c r="O68" s="116"/>
      <c r="P68" s="116"/>
      <c r="Q68" s="116"/>
      <c r="R68" s="115"/>
      <c r="S68" s="114"/>
      <c r="T68" s="116"/>
      <c r="U68" s="116"/>
      <c r="V68" s="116"/>
      <c r="W68" s="116"/>
      <c r="X68" s="116"/>
      <c r="Y68" s="116"/>
      <c r="Z68" s="115"/>
      <c r="AA68" s="114"/>
      <c r="AB68" s="116"/>
      <c r="AC68" s="116"/>
      <c r="AD68" s="116"/>
      <c r="AE68" s="116"/>
      <c r="AF68" s="116"/>
      <c r="AG68" s="116"/>
      <c r="AH68" s="115"/>
      <c r="AI68" s="114"/>
      <c r="AJ68" s="116"/>
      <c r="AK68" s="116"/>
      <c r="AL68" s="116"/>
      <c r="AM68" s="116"/>
      <c r="AN68" s="116"/>
      <c r="AO68" s="116"/>
      <c r="AP68" s="115"/>
      <c r="AQ68" s="114"/>
      <c r="AR68" s="116"/>
      <c r="AS68" s="116"/>
      <c r="AT68" s="116"/>
      <c r="AU68" s="116"/>
      <c r="AV68" s="116"/>
      <c r="AW68" s="116"/>
      <c r="AX68" s="115"/>
      <c r="AY68" s="114"/>
      <c r="AZ68" s="116"/>
      <c r="BA68" s="116"/>
      <c r="BB68" s="116"/>
      <c r="BC68" s="116"/>
      <c r="BD68" s="116"/>
      <c r="BE68" s="116"/>
    </row>
    <row r="69" spans="1:5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5"/>
      <c r="K69" s="114"/>
      <c r="L69" s="116"/>
      <c r="M69" s="116"/>
      <c r="N69" s="116"/>
      <c r="O69" s="116"/>
      <c r="P69" s="116"/>
      <c r="Q69" s="116"/>
      <c r="R69" s="115"/>
      <c r="S69" s="114"/>
      <c r="T69" s="116"/>
      <c r="U69" s="116"/>
      <c r="V69" s="116"/>
      <c r="W69" s="116"/>
      <c r="X69" s="116"/>
      <c r="Y69" s="116"/>
      <c r="Z69" s="115"/>
      <c r="AA69" s="114"/>
      <c r="AB69" s="116"/>
      <c r="AC69" s="116"/>
      <c r="AD69" s="116"/>
      <c r="AE69" s="116"/>
      <c r="AF69" s="116"/>
      <c r="AG69" s="116"/>
      <c r="AH69" s="115"/>
      <c r="AI69" s="114"/>
      <c r="AJ69" s="116"/>
      <c r="AK69" s="116"/>
      <c r="AL69" s="116"/>
      <c r="AM69" s="116"/>
      <c r="AN69" s="116"/>
      <c r="AO69" s="116"/>
      <c r="AP69" s="115"/>
      <c r="AQ69" s="114"/>
      <c r="AR69" s="116"/>
      <c r="AS69" s="116"/>
      <c r="AT69" s="116"/>
      <c r="AU69" s="116"/>
      <c r="AV69" s="116"/>
      <c r="AW69" s="116"/>
      <c r="AX69" s="115"/>
      <c r="AY69" s="114"/>
      <c r="AZ69" s="116"/>
      <c r="BA69" s="116"/>
      <c r="BB69" s="116"/>
      <c r="BC69" s="116"/>
      <c r="BD69" s="116"/>
      <c r="BE69" s="116"/>
    </row>
    <row r="70" spans="1:5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5"/>
      <c r="K70" s="114"/>
      <c r="L70" s="116"/>
      <c r="M70" s="116"/>
      <c r="N70" s="116"/>
      <c r="O70" s="116"/>
      <c r="P70" s="116"/>
      <c r="Q70" s="116"/>
      <c r="R70" s="115"/>
      <c r="S70" s="114"/>
      <c r="T70" s="116"/>
      <c r="U70" s="116"/>
      <c r="V70" s="116"/>
      <c r="W70" s="116"/>
      <c r="X70" s="116"/>
      <c r="Y70" s="116"/>
      <c r="Z70" s="115"/>
      <c r="AA70" s="114"/>
      <c r="AB70" s="116"/>
      <c r="AC70" s="116"/>
      <c r="AD70" s="116"/>
      <c r="AE70" s="116"/>
      <c r="AF70" s="116"/>
      <c r="AG70" s="116"/>
      <c r="AH70" s="115"/>
      <c r="AI70" s="114"/>
      <c r="AJ70" s="116"/>
      <c r="AK70" s="116"/>
      <c r="AL70" s="116"/>
      <c r="AM70" s="116"/>
      <c r="AN70" s="116"/>
      <c r="AO70" s="116"/>
      <c r="AP70" s="115"/>
      <c r="AQ70" s="114"/>
      <c r="AR70" s="116"/>
      <c r="AS70" s="116"/>
      <c r="AT70" s="116"/>
      <c r="AU70" s="116"/>
      <c r="AV70" s="116"/>
      <c r="AW70" s="116"/>
      <c r="AX70" s="115"/>
      <c r="AY70" s="114"/>
      <c r="AZ70" s="116"/>
      <c r="BA70" s="116"/>
      <c r="BB70" s="116"/>
      <c r="BC70" s="116"/>
      <c r="BD70" s="116"/>
      <c r="BE70" s="116"/>
    </row>
    <row r="71" spans="1:5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5"/>
      <c r="K71" s="114"/>
      <c r="L71" s="116"/>
      <c r="M71" s="116"/>
      <c r="N71" s="116"/>
      <c r="O71" s="116"/>
      <c r="P71" s="116"/>
      <c r="Q71" s="116"/>
      <c r="R71" s="115"/>
      <c r="S71" s="114"/>
      <c r="T71" s="116"/>
      <c r="U71" s="116"/>
      <c r="V71" s="116"/>
      <c r="W71" s="116"/>
      <c r="X71" s="116"/>
      <c r="Y71" s="116"/>
      <c r="Z71" s="115"/>
      <c r="AA71" s="114"/>
      <c r="AB71" s="116"/>
      <c r="AC71" s="116"/>
      <c r="AD71" s="116"/>
      <c r="AE71" s="116"/>
      <c r="AF71" s="116"/>
      <c r="AG71" s="116"/>
      <c r="AH71" s="115"/>
      <c r="AI71" s="114"/>
      <c r="AJ71" s="116"/>
      <c r="AK71" s="116"/>
      <c r="AL71" s="116"/>
      <c r="AM71" s="116"/>
      <c r="AN71" s="116"/>
      <c r="AO71" s="116"/>
      <c r="AP71" s="115"/>
      <c r="AQ71" s="114"/>
      <c r="AR71" s="116"/>
      <c r="AS71" s="116"/>
      <c r="AT71" s="116"/>
      <c r="AU71" s="116"/>
      <c r="AV71" s="116"/>
      <c r="AW71" s="116"/>
      <c r="AX71" s="115"/>
      <c r="AY71" s="114"/>
      <c r="AZ71" s="116"/>
      <c r="BA71" s="116"/>
      <c r="BB71" s="116"/>
      <c r="BC71" s="116"/>
      <c r="BD71" s="116"/>
      <c r="BE71" s="116"/>
    </row>
    <row r="72" spans="1:5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5"/>
      <c r="K72" s="114"/>
      <c r="L72" s="116"/>
      <c r="M72" s="116"/>
      <c r="N72" s="116"/>
      <c r="O72" s="116"/>
      <c r="P72" s="116"/>
      <c r="Q72" s="116"/>
      <c r="R72" s="115"/>
      <c r="S72" s="114"/>
      <c r="T72" s="116"/>
      <c r="U72" s="116"/>
      <c r="V72" s="116"/>
      <c r="W72" s="116"/>
      <c r="X72" s="116"/>
      <c r="Y72" s="116"/>
      <c r="Z72" s="115"/>
      <c r="AA72" s="114"/>
      <c r="AB72" s="116"/>
      <c r="AC72" s="116"/>
      <c r="AD72" s="116"/>
      <c r="AE72" s="116"/>
      <c r="AF72" s="116"/>
      <c r="AG72" s="116"/>
      <c r="AH72" s="115"/>
      <c r="AI72" s="114"/>
      <c r="AJ72" s="116"/>
      <c r="AK72" s="116"/>
      <c r="AL72" s="116"/>
      <c r="AM72" s="116"/>
      <c r="AN72" s="116"/>
      <c r="AO72" s="116"/>
      <c r="AP72" s="115"/>
      <c r="AQ72" s="114"/>
      <c r="AR72" s="116"/>
      <c r="AS72" s="116"/>
      <c r="AT72" s="116"/>
      <c r="AU72" s="116"/>
      <c r="AV72" s="116"/>
      <c r="AW72" s="116"/>
      <c r="AX72" s="115"/>
      <c r="AY72" s="114"/>
      <c r="AZ72" s="116"/>
      <c r="BA72" s="116"/>
      <c r="BB72" s="116"/>
      <c r="BC72" s="116"/>
      <c r="BD72" s="116"/>
      <c r="BE72" s="116"/>
    </row>
    <row r="73" spans="1:5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5"/>
      <c r="K73" s="114"/>
      <c r="L73" s="116"/>
      <c r="M73" s="116"/>
      <c r="N73" s="116"/>
      <c r="O73" s="116"/>
      <c r="P73" s="116"/>
      <c r="Q73" s="116"/>
      <c r="R73" s="115"/>
      <c r="S73" s="114"/>
      <c r="T73" s="116"/>
      <c r="U73" s="116"/>
      <c r="V73" s="116"/>
      <c r="W73" s="116"/>
      <c r="X73" s="116"/>
      <c r="Y73" s="116"/>
      <c r="Z73" s="115"/>
      <c r="AA73" s="114"/>
      <c r="AB73" s="116"/>
      <c r="AC73" s="116"/>
      <c r="AD73" s="116"/>
      <c r="AE73" s="116"/>
      <c r="AF73" s="116"/>
      <c r="AG73" s="116"/>
      <c r="AH73" s="115"/>
      <c r="AI73" s="114"/>
      <c r="AJ73" s="116"/>
      <c r="AK73" s="116"/>
      <c r="AL73" s="116"/>
      <c r="AM73" s="116"/>
      <c r="AN73" s="116"/>
      <c r="AO73" s="116"/>
      <c r="AP73" s="115"/>
      <c r="AQ73" s="114"/>
      <c r="AR73" s="116"/>
      <c r="AS73" s="116"/>
      <c r="AT73" s="116"/>
      <c r="AU73" s="116"/>
      <c r="AV73" s="116"/>
      <c r="AW73" s="116"/>
      <c r="AX73" s="115"/>
      <c r="AY73" s="114"/>
      <c r="AZ73" s="116"/>
      <c r="BA73" s="116"/>
      <c r="BB73" s="116"/>
      <c r="BC73" s="116"/>
      <c r="BD73" s="116"/>
      <c r="BE73" s="116"/>
    </row>
    <row r="74" spans="1:5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5"/>
      <c r="K74" s="114"/>
      <c r="L74" s="116"/>
      <c r="M74" s="116"/>
      <c r="N74" s="116"/>
      <c r="O74" s="116"/>
      <c r="P74" s="116"/>
      <c r="Q74" s="116"/>
      <c r="R74" s="115"/>
      <c r="S74" s="114"/>
      <c r="T74" s="116"/>
      <c r="U74" s="116"/>
      <c r="V74" s="116"/>
      <c r="W74" s="116"/>
      <c r="X74" s="116"/>
      <c r="Y74" s="116"/>
      <c r="Z74" s="115"/>
      <c r="AA74" s="114"/>
      <c r="AB74" s="116"/>
      <c r="AC74" s="116"/>
      <c r="AD74" s="116"/>
      <c r="AE74" s="116"/>
      <c r="AF74" s="116"/>
      <c r="AG74" s="116"/>
      <c r="AH74" s="115"/>
      <c r="AI74" s="114"/>
      <c r="AJ74" s="116"/>
      <c r="AK74" s="116"/>
      <c r="AL74" s="116"/>
      <c r="AM74" s="116"/>
      <c r="AN74" s="116"/>
      <c r="AO74" s="116"/>
      <c r="AP74" s="115"/>
      <c r="AQ74" s="114"/>
      <c r="AR74" s="116"/>
      <c r="AS74" s="116"/>
      <c r="AT74" s="116"/>
      <c r="AU74" s="116"/>
      <c r="AV74" s="116"/>
      <c r="AW74" s="116"/>
      <c r="AX74" s="115"/>
      <c r="AY74" s="114"/>
      <c r="AZ74" s="116"/>
      <c r="BA74" s="116"/>
      <c r="BB74" s="116"/>
      <c r="BC74" s="116"/>
      <c r="BD74" s="116"/>
      <c r="BE74" s="116"/>
    </row>
    <row r="75" spans="1:5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5"/>
      <c r="K75" s="114"/>
      <c r="L75" s="116"/>
      <c r="M75" s="116"/>
      <c r="N75" s="116"/>
      <c r="O75" s="116"/>
      <c r="P75" s="116"/>
      <c r="Q75" s="116"/>
      <c r="R75" s="115"/>
      <c r="S75" s="114"/>
      <c r="T75" s="116"/>
      <c r="U75" s="116"/>
      <c r="V75" s="116"/>
      <c r="W75" s="116"/>
      <c r="X75" s="116"/>
      <c r="Y75" s="116"/>
      <c r="Z75" s="115"/>
      <c r="AA75" s="114"/>
      <c r="AB75" s="116"/>
      <c r="AC75" s="116"/>
      <c r="AD75" s="116"/>
      <c r="AE75" s="116"/>
      <c r="AF75" s="116"/>
      <c r="AG75" s="116"/>
      <c r="AH75" s="115"/>
      <c r="AI75" s="114"/>
      <c r="AJ75" s="116"/>
      <c r="AK75" s="116"/>
      <c r="AL75" s="116"/>
      <c r="AM75" s="116"/>
      <c r="AN75" s="116"/>
      <c r="AO75" s="116"/>
      <c r="AP75" s="115"/>
      <c r="AQ75" s="114"/>
      <c r="AR75" s="116"/>
      <c r="AS75" s="116"/>
      <c r="AT75" s="116"/>
      <c r="AU75" s="116"/>
      <c r="AV75" s="116"/>
      <c r="AW75" s="116"/>
      <c r="AX75" s="115"/>
      <c r="AY75" s="114"/>
      <c r="AZ75" s="116"/>
      <c r="BA75" s="116"/>
      <c r="BB75" s="116"/>
      <c r="BC75" s="116"/>
      <c r="BD75" s="116"/>
      <c r="BE75" s="116"/>
    </row>
    <row r="76" spans="1:5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5"/>
      <c r="K76" s="114"/>
      <c r="L76" s="116"/>
      <c r="M76" s="116"/>
      <c r="N76" s="116"/>
      <c r="O76" s="116"/>
      <c r="P76" s="116"/>
      <c r="Q76" s="116"/>
      <c r="R76" s="115"/>
      <c r="S76" s="114"/>
      <c r="T76" s="116"/>
      <c r="U76" s="116"/>
      <c r="V76" s="116"/>
      <c r="W76" s="116"/>
      <c r="X76" s="116"/>
      <c r="Y76" s="116"/>
      <c r="Z76" s="115"/>
      <c r="AA76" s="114"/>
      <c r="AB76" s="116"/>
      <c r="AC76" s="116"/>
      <c r="AD76" s="116"/>
      <c r="AE76" s="116"/>
      <c r="AF76" s="116"/>
      <c r="AG76" s="116"/>
      <c r="AH76" s="115"/>
      <c r="AI76" s="114"/>
      <c r="AJ76" s="116"/>
      <c r="AK76" s="116"/>
      <c r="AL76" s="116"/>
      <c r="AM76" s="116"/>
      <c r="AN76" s="116"/>
      <c r="AO76" s="116"/>
      <c r="AP76" s="115"/>
      <c r="AQ76" s="114"/>
      <c r="AR76" s="116"/>
      <c r="AS76" s="116"/>
      <c r="AT76" s="116"/>
      <c r="AU76" s="116"/>
      <c r="AV76" s="116"/>
      <c r="AW76" s="116"/>
      <c r="AX76" s="115"/>
      <c r="AY76" s="114"/>
      <c r="AZ76" s="116"/>
      <c r="BA76" s="116"/>
      <c r="BB76" s="116"/>
      <c r="BC76" s="116"/>
      <c r="BD76" s="116"/>
      <c r="BE76" s="116"/>
    </row>
    <row r="77" spans="1:5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5"/>
      <c r="K77" s="114"/>
      <c r="L77" s="116"/>
      <c r="M77" s="116"/>
      <c r="N77" s="116"/>
      <c r="O77" s="116"/>
      <c r="P77" s="116"/>
      <c r="Q77" s="116"/>
      <c r="R77" s="115"/>
      <c r="S77" s="114"/>
      <c r="T77" s="116"/>
      <c r="U77" s="116"/>
      <c r="V77" s="116"/>
      <c r="W77" s="116"/>
      <c r="X77" s="116"/>
      <c r="Y77" s="116"/>
      <c r="Z77" s="115"/>
      <c r="AA77" s="114"/>
      <c r="AB77" s="116"/>
      <c r="AC77" s="116"/>
      <c r="AD77" s="116"/>
      <c r="AE77" s="116"/>
      <c r="AF77" s="116"/>
      <c r="AG77" s="116"/>
      <c r="AH77" s="115"/>
      <c r="AI77" s="114"/>
      <c r="AJ77" s="116"/>
      <c r="AK77" s="116"/>
      <c r="AL77" s="116"/>
      <c r="AM77" s="116"/>
      <c r="AN77" s="116"/>
      <c r="AO77" s="116"/>
      <c r="AP77" s="115"/>
      <c r="AQ77" s="114"/>
      <c r="AR77" s="116"/>
      <c r="AS77" s="116"/>
      <c r="AT77" s="116"/>
      <c r="AU77" s="116"/>
      <c r="AV77" s="116"/>
      <c r="AW77" s="116"/>
      <c r="AX77" s="115"/>
      <c r="AY77" s="114"/>
      <c r="AZ77" s="116"/>
      <c r="BA77" s="116"/>
      <c r="BB77" s="116"/>
      <c r="BC77" s="116"/>
      <c r="BD77" s="116"/>
      <c r="BE77" s="116"/>
    </row>
    <row r="78" spans="1:5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5"/>
      <c r="K78" s="114"/>
      <c r="L78" s="116"/>
      <c r="M78" s="116"/>
      <c r="N78" s="116"/>
      <c r="O78" s="116"/>
      <c r="P78" s="116"/>
      <c r="Q78" s="116"/>
      <c r="R78" s="115"/>
      <c r="S78" s="114"/>
      <c r="T78" s="116"/>
      <c r="U78" s="116"/>
      <c r="V78" s="116"/>
      <c r="W78" s="116"/>
      <c r="X78" s="116"/>
      <c r="Y78" s="116"/>
      <c r="Z78" s="115"/>
      <c r="AA78" s="114"/>
      <c r="AB78" s="116"/>
      <c r="AC78" s="116"/>
      <c r="AD78" s="116"/>
      <c r="AE78" s="116"/>
      <c r="AF78" s="116"/>
      <c r="AG78" s="116"/>
      <c r="AH78" s="115"/>
      <c r="AI78" s="114"/>
      <c r="AJ78" s="116"/>
      <c r="AK78" s="116"/>
      <c r="AL78" s="116"/>
      <c r="AM78" s="116"/>
      <c r="AN78" s="116"/>
      <c r="AO78" s="116"/>
      <c r="AP78" s="115"/>
      <c r="AQ78" s="114"/>
      <c r="AR78" s="116"/>
      <c r="AS78" s="116"/>
      <c r="AT78" s="116"/>
      <c r="AU78" s="116"/>
      <c r="AV78" s="116"/>
      <c r="AW78" s="116"/>
      <c r="AX78" s="115"/>
      <c r="AY78" s="114"/>
      <c r="AZ78" s="116"/>
      <c r="BA78" s="116"/>
      <c r="BB78" s="116"/>
      <c r="BC78" s="116"/>
      <c r="BD78" s="116"/>
      <c r="BE78" s="116"/>
    </row>
    <row r="79" spans="1:5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5"/>
      <c r="K79" s="114"/>
      <c r="L79" s="116"/>
      <c r="M79" s="116"/>
      <c r="N79" s="116"/>
      <c r="O79" s="116"/>
      <c r="P79" s="116"/>
      <c r="Q79" s="116"/>
      <c r="R79" s="115"/>
      <c r="S79" s="114"/>
      <c r="T79" s="116"/>
      <c r="U79" s="116"/>
      <c r="V79" s="116"/>
      <c r="W79" s="116"/>
      <c r="X79" s="116"/>
      <c r="Y79" s="116"/>
      <c r="Z79" s="115"/>
      <c r="AA79" s="114"/>
      <c r="AB79" s="116"/>
      <c r="AC79" s="116"/>
      <c r="AD79" s="116"/>
      <c r="AE79" s="116"/>
      <c r="AF79" s="116"/>
      <c r="AG79" s="116"/>
      <c r="AH79" s="115"/>
      <c r="AI79" s="114"/>
      <c r="AJ79" s="116"/>
      <c r="AK79" s="116"/>
      <c r="AL79" s="116"/>
      <c r="AM79" s="116"/>
      <c r="AN79" s="116"/>
      <c r="AO79" s="116"/>
      <c r="AP79" s="115"/>
      <c r="AQ79" s="114"/>
      <c r="AR79" s="116"/>
      <c r="AS79" s="116"/>
      <c r="AT79" s="116"/>
      <c r="AU79" s="116"/>
      <c r="AV79" s="116"/>
      <c r="AW79" s="116"/>
      <c r="AX79" s="115"/>
      <c r="AY79" s="114"/>
      <c r="AZ79" s="116"/>
      <c r="BA79" s="116"/>
      <c r="BB79" s="116"/>
      <c r="BC79" s="116"/>
      <c r="BD79" s="116"/>
      <c r="BE79" s="116"/>
    </row>
    <row r="80" spans="1:5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5"/>
      <c r="K80" s="114"/>
      <c r="L80" s="116"/>
      <c r="M80" s="116"/>
      <c r="N80" s="116"/>
      <c r="O80" s="116"/>
      <c r="P80" s="116"/>
      <c r="Q80" s="116"/>
      <c r="R80" s="115"/>
      <c r="S80" s="114"/>
      <c r="T80" s="116"/>
      <c r="U80" s="116"/>
      <c r="V80" s="116"/>
      <c r="W80" s="116"/>
      <c r="X80" s="116"/>
      <c r="Y80" s="116"/>
      <c r="Z80" s="115"/>
      <c r="AA80" s="114"/>
      <c r="AB80" s="116"/>
      <c r="AC80" s="116"/>
      <c r="AD80" s="116"/>
      <c r="AE80" s="116"/>
      <c r="AF80" s="116"/>
      <c r="AG80" s="116"/>
      <c r="AH80" s="115"/>
      <c r="AI80" s="114"/>
      <c r="AJ80" s="116"/>
      <c r="AK80" s="116"/>
      <c r="AL80" s="116"/>
      <c r="AM80" s="116"/>
      <c r="AN80" s="116"/>
      <c r="AO80" s="116"/>
      <c r="AP80" s="115"/>
      <c r="AQ80" s="114"/>
      <c r="AR80" s="116"/>
      <c r="AS80" s="116"/>
      <c r="AT80" s="116"/>
      <c r="AU80" s="116"/>
      <c r="AV80" s="116"/>
      <c r="AW80" s="116"/>
      <c r="AX80" s="115"/>
      <c r="AY80" s="114"/>
      <c r="AZ80" s="116"/>
      <c r="BA80" s="116"/>
      <c r="BB80" s="116"/>
      <c r="BC80" s="116"/>
      <c r="BD80" s="116"/>
      <c r="BE80" s="116"/>
    </row>
    <row r="81" spans="1:5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5"/>
      <c r="K81" s="114"/>
      <c r="L81" s="116"/>
      <c r="M81" s="116"/>
      <c r="N81" s="116"/>
      <c r="O81" s="116"/>
      <c r="P81" s="116"/>
      <c r="Q81" s="116"/>
      <c r="R81" s="115"/>
      <c r="S81" s="114"/>
      <c r="T81" s="116"/>
      <c r="U81" s="116"/>
      <c r="V81" s="116"/>
      <c r="W81" s="116"/>
      <c r="X81" s="116"/>
      <c r="Y81" s="116"/>
      <c r="Z81" s="115"/>
      <c r="AA81" s="114"/>
      <c r="AB81" s="116"/>
      <c r="AC81" s="116"/>
      <c r="AD81" s="116"/>
      <c r="AE81" s="116"/>
      <c r="AF81" s="116"/>
      <c r="AG81" s="116"/>
      <c r="AH81" s="115"/>
      <c r="AI81" s="114"/>
      <c r="AJ81" s="116"/>
      <c r="AK81" s="116"/>
      <c r="AL81" s="116"/>
      <c r="AM81" s="116"/>
      <c r="AN81" s="116"/>
      <c r="AO81" s="116"/>
      <c r="AP81" s="115"/>
      <c r="AQ81" s="114"/>
      <c r="AR81" s="116"/>
      <c r="AS81" s="116"/>
      <c r="AT81" s="116"/>
      <c r="AU81" s="116"/>
      <c r="AV81" s="116"/>
      <c r="AW81" s="116"/>
      <c r="AX81" s="115"/>
      <c r="AY81" s="114"/>
      <c r="AZ81" s="116"/>
      <c r="BA81" s="116"/>
      <c r="BB81" s="116"/>
      <c r="BC81" s="116"/>
      <c r="BD81" s="116"/>
      <c r="BE81" s="116"/>
    </row>
    <row r="82" spans="1:5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5"/>
      <c r="K82" s="114"/>
      <c r="L82" s="116"/>
      <c r="M82" s="116"/>
      <c r="N82" s="116"/>
      <c r="O82" s="116"/>
      <c r="P82" s="116"/>
      <c r="Q82" s="116"/>
      <c r="R82" s="115"/>
      <c r="S82" s="114"/>
      <c r="T82" s="116"/>
      <c r="U82" s="116"/>
      <c r="V82" s="116"/>
      <c r="W82" s="116"/>
      <c r="X82" s="116"/>
      <c r="Y82" s="116"/>
      <c r="Z82" s="115"/>
      <c r="AA82" s="114"/>
      <c r="AB82" s="116"/>
      <c r="AC82" s="116"/>
      <c r="AD82" s="116"/>
      <c r="AE82" s="116"/>
      <c r="AF82" s="116"/>
      <c r="AG82" s="116"/>
      <c r="AH82" s="115"/>
      <c r="AI82" s="114"/>
      <c r="AJ82" s="116"/>
      <c r="AK82" s="116"/>
      <c r="AL82" s="116"/>
      <c r="AM82" s="116"/>
      <c r="AN82" s="116"/>
      <c r="AO82" s="116"/>
      <c r="AP82" s="115"/>
      <c r="AQ82" s="114"/>
      <c r="AR82" s="116"/>
      <c r="AS82" s="116"/>
      <c r="AT82" s="116"/>
      <c r="AU82" s="116"/>
      <c r="AV82" s="116"/>
      <c r="AW82" s="116"/>
      <c r="AX82" s="115"/>
      <c r="AY82" s="114"/>
      <c r="AZ82" s="116"/>
      <c r="BA82" s="116"/>
      <c r="BB82" s="116"/>
      <c r="BC82" s="116"/>
      <c r="BD82" s="116"/>
      <c r="BE82" s="116"/>
    </row>
    <row r="83" spans="1:5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5"/>
      <c r="K83" s="114"/>
      <c r="L83" s="116"/>
      <c r="M83" s="116"/>
      <c r="N83" s="116"/>
      <c r="O83" s="116"/>
      <c r="P83" s="116"/>
      <c r="Q83" s="116"/>
      <c r="R83" s="115"/>
      <c r="S83" s="114"/>
      <c r="T83" s="116"/>
      <c r="U83" s="116"/>
      <c r="V83" s="116"/>
      <c r="W83" s="116"/>
      <c r="X83" s="116"/>
      <c r="Y83" s="116"/>
      <c r="Z83" s="115"/>
      <c r="AA83" s="114"/>
      <c r="AB83" s="116"/>
      <c r="AC83" s="116"/>
      <c r="AD83" s="116"/>
      <c r="AE83" s="116"/>
      <c r="AF83" s="116"/>
      <c r="AG83" s="116"/>
      <c r="AH83" s="115"/>
      <c r="AI83" s="114"/>
      <c r="AJ83" s="116"/>
      <c r="AK83" s="116"/>
      <c r="AL83" s="116"/>
      <c r="AM83" s="116"/>
      <c r="AN83" s="116"/>
      <c r="AO83" s="116"/>
      <c r="AP83" s="115"/>
      <c r="AQ83" s="114"/>
      <c r="AR83" s="116"/>
      <c r="AS83" s="116"/>
      <c r="AT83" s="116"/>
      <c r="AU83" s="116"/>
      <c r="AV83" s="116"/>
      <c r="AW83" s="116"/>
      <c r="AX83" s="115"/>
      <c r="AY83" s="114"/>
      <c r="AZ83" s="116"/>
      <c r="BA83" s="116"/>
      <c r="BB83" s="116"/>
      <c r="BC83" s="116"/>
      <c r="BD83" s="116"/>
      <c r="BE83" s="116"/>
    </row>
    <row r="84" spans="1:5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5"/>
      <c r="K84" s="114"/>
      <c r="L84" s="116"/>
      <c r="M84" s="116"/>
      <c r="N84" s="116"/>
      <c r="O84" s="116"/>
      <c r="P84" s="116"/>
      <c r="Q84" s="116"/>
      <c r="R84" s="115"/>
      <c r="S84" s="114"/>
      <c r="T84" s="116"/>
      <c r="U84" s="116"/>
      <c r="V84" s="116"/>
      <c r="W84" s="116"/>
      <c r="X84" s="116"/>
      <c r="Y84" s="116"/>
      <c r="Z84" s="115"/>
      <c r="AA84" s="114"/>
      <c r="AB84" s="116"/>
      <c r="AC84" s="116"/>
      <c r="AD84" s="116"/>
      <c r="AE84" s="116"/>
      <c r="AF84" s="116"/>
      <c r="AG84" s="116"/>
      <c r="AH84" s="115"/>
      <c r="AI84" s="114"/>
      <c r="AJ84" s="116"/>
      <c r="AK84" s="116"/>
      <c r="AL84" s="116"/>
      <c r="AM84" s="116"/>
      <c r="AN84" s="116"/>
      <c r="AO84" s="116"/>
      <c r="AP84" s="115"/>
      <c r="AQ84" s="114"/>
      <c r="AR84" s="116"/>
      <c r="AS84" s="116"/>
      <c r="AT84" s="116"/>
      <c r="AU84" s="116"/>
      <c r="AV84" s="116"/>
      <c r="AW84" s="116"/>
      <c r="AX84" s="115"/>
      <c r="AY84" s="114"/>
      <c r="AZ84" s="116"/>
      <c r="BA84" s="116"/>
      <c r="BB84" s="116"/>
      <c r="BC84" s="116"/>
      <c r="BD84" s="116"/>
      <c r="BE84" s="116"/>
    </row>
    <row r="85" spans="1:5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5"/>
      <c r="K85" s="114"/>
      <c r="L85" s="116"/>
      <c r="M85" s="116"/>
      <c r="N85" s="116"/>
      <c r="O85" s="116"/>
      <c r="P85" s="116"/>
      <c r="Q85" s="116"/>
      <c r="R85" s="115"/>
      <c r="S85" s="114"/>
      <c r="T85" s="116"/>
      <c r="U85" s="116"/>
      <c r="V85" s="116"/>
      <c r="W85" s="116"/>
      <c r="X85" s="116"/>
      <c r="Y85" s="116"/>
      <c r="Z85" s="115"/>
      <c r="AA85" s="114"/>
      <c r="AB85" s="116"/>
      <c r="AC85" s="116"/>
      <c r="AD85" s="116"/>
      <c r="AE85" s="116"/>
      <c r="AF85" s="116"/>
      <c r="AG85" s="116"/>
      <c r="AH85" s="115"/>
      <c r="AI85" s="114"/>
      <c r="AJ85" s="116"/>
      <c r="AK85" s="116"/>
      <c r="AL85" s="116"/>
      <c r="AM85" s="116"/>
      <c r="AN85" s="116"/>
      <c r="AO85" s="116"/>
      <c r="AP85" s="115"/>
      <c r="AQ85" s="114"/>
      <c r="AR85" s="116"/>
      <c r="AS85" s="116"/>
      <c r="AT85" s="116"/>
      <c r="AU85" s="116"/>
      <c r="AV85" s="116"/>
      <c r="AW85" s="116"/>
      <c r="AX85" s="115"/>
      <c r="AY85" s="114"/>
      <c r="AZ85" s="116"/>
      <c r="BA85" s="116"/>
      <c r="BB85" s="116"/>
      <c r="BC85" s="116"/>
      <c r="BD85" s="116"/>
      <c r="BE85" s="116"/>
    </row>
    <row r="86" spans="1:5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5"/>
      <c r="K86" s="114"/>
      <c r="L86" s="116"/>
      <c r="M86" s="116"/>
      <c r="N86" s="116"/>
      <c r="O86" s="116"/>
      <c r="P86" s="116"/>
      <c r="Q86" s="116"/>
      <c r="R86" s="115"/>
      <c r="S86" s="114"/>
      <c r="T86" s="116"/>
      <c r="U86" s="116"/>
      <c r="V86" s="116"/>
      <c r="W86" s="116"/>
      <c r="X86" s="116"/>
      <c r="Y86" s="116"/>
      <c r="Z86" s="115"/>
      <c r="AA86" s="114"/>
      <c r="AB86" s="116"/>
      <c r="AC86" s="116"/>
      <c r="AD86" s="116"/>
      <c r="AE86" s="116"/>
      <c r="AF86" s="116"/>
      <c r="AG86" s="116"/>
      <c r="AH86" s="115"/>
      <c r="AI86" s="114"/>
      <c r="AJ86" s="116"/>
      <c r="AK86" s="116"/>
      <c r="AL86" s="116"/>
      <c r="AM86" s="116"/>
      <c r="AN86" s="116"/>
      <c r="AO86" s="116"/>
      <c r="AP86" s="115"/>
      <c r="AQ86" s="114"/>
      <c r="AR86" s="116"/>
      <c r="AS86" s="116"/>
      <c r="AT86" s="116"/>
      <c r="AU86" s="116"/>
      <c r="AV86" s="116"/>
      <c r="AW86" s="116"/>
      <c r="AX86" s="115"/>
      <c r="AY86" s="114"/>
      <c r="AZ86" s="116"/>
      <c r="BA86" s="116"/>
      <c r="BB86" s="116"/>
      <c r="BC86" s="116"/>
      <c r="BD86" s="116"/>
      <c r="BE86" s="116"/>
    </row>
    <row r="87" spans="1:5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5"/>
      <c r="K87" s="114"/>
      <c r="L87" s="116"/>
      <c r="M87" s="116"/>
      <c r="N87" s="116"/>
      <c r="O87" s="116"/>
      <c r="P87" s="116"/>
      <c r="Q87" s="116"/>
      <c r="R87" s="115"/>
      <c r="S87" s="114"/>
      <c r="T87" s="116"/>
      <c r="U87" s="116"/>
      <c r="V87" s="116"/>
      <c r="W87" s="116"/>
      <c r="X87" s="116"/>
      <c r="Y87" s="116"/>
      <c r="Z87" s="115"/>
      <c r="AA87" s="114"/>
      <c r="AB87" s="116"/>
      <c r="AC87" s="116"/>
      <c r="AD87" s="116"/>
      <c r="AE87" s="116"/>
      <c r="AF87" s="116"/>
      <c r="AG87" s="116"/>
      <c r="AH87" s="115"/>
      <c r="AI87" s="114"/>
      <c r="AJ87" s="116"/>
      <c r="AK87" s="116"/>
      <c r="AL87" s="116"/>
      <c r="AM87" s="116"/>
      <c r="AN87" s="116"/>
      <c r="AO87" s="116"/>
      <c r="AP87" s="115"/>
      <c r="AQ87" s="114"/>
      <c r="AR87" s="116"/>
      <c r="AS87" s="116"/>
      <c r="AT87" s="116"/>
      <c r="AU87" s="116"/>
      <c r="AV87" s="116"/>
      <c r="AW87" s="116"/>
      <c r="AX87" s="115"/>
      <c r="AY87" s="114"/>
      <c r="AZ87" s="116"/>
      <c r="BA87" s="116"/>
      <c r="BB87" s="116"/>
      <c r="BC87" s="116"/>
      <c r="BD87" s="116"/>
      <c r="BE87" s="116"/>
    </row>
    <row r="88" spans="1:5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5"/>
      <c r="K88" s="114"/>
      <c r="L88" s="116"/>
      <c r="M88" s="116"/>
      <c r="N88" s="116"/>
      <c r="O88" s="116"/>
      <c r="P88" s="116"/>
      <c r="Q88" s="116"/>
      <c r="R88" s="115"/>
      <c r="S88" s="114"/>
      <c r="T88" s="116"/>
      <c r="U88" s="116"/>
      <c r="V88" s="116"/>
      <c r="W88" s="116"/>
      <c r="X88" s="116"/>
      <c r="Y88" s="116"/>
      <c r="Z88" s="115"/>
      <c r="AA88" s="114"/>
      <c r="AB88" s="116"/>
      <c r="AC88" s="116"/>
      <c r="AD88" s="116"/>
      <c r="AE88" s="116"/>
      <c r="AF88" s="116"/>
      <c r="AG88" s="116"/>
      <c r="AH88" s="115"/>
      <c r="AI88" s="114"/>
      <c r="AJ88" s="116"/>
      <c r="AK88" s="116"/>
      <c r="AL88" s="116"/>
      <c r="AM88" s="116"/>
      <c r="AN88" s="116"/>
      <c r="AO88" s="116"/>
      <c r="AP88" s="115"/>
      <c r="AQ88" s="114"/>
      <c r="AR88" s="116"/>
      <c r="AS88" s="116"/>
      <c r="AT88" s="116"/>
      <c r="AU88" s="116"/>
      <c r="AV88" s="116"/>
      <c r="AW88" s="116"/>
      <c r="AX88" s="115"/>
      <c r="AY88" s="114"/>
      <c r="AZ88" s="116"/>
      <c r="BA88" s="116"/>
      <c r="BB88" s="116"/>
      <c r="BC88" s="116"/>
      <c r="BD88" s="116"/>
      <c r="BE88" s="116"/>
    </row>
    <row r="89" spans="1:5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5"/>
      <c r="K89" s="114"/>
      <c r="L89" s="116"/>
      <c r="M89" s="116"/>
      <c r="N89" s="116"/>
      <c r="O89" s="116"/>
      <c r="P89" s="116"/>
      <c r="Q89" s="116"/>
      <c r="R89" s="115"/>
      <c r="S89" s="114"/>
      <c r="T89" s="116"/>
      <c r="U89" s="116"/>
      <c r="V89" s="116"/>
      <c r="W89" s="116"/>
      <c r="X89" s="116"/>
      <c r="Y89" s="116"/>
      <c r="Z89" s="115"/>
      <c r="AA89" s="114"/>
      <c r="AB89" s="116"/>
      <c r="AC89" s="116"/>
      <c r="AD89" s="116"/>
      <c r="AE89" s="116"/>
      <c r="AF89" s="116"/>
      <c r="AG89" s="116"/>
      <c r="AH89" s="115"/>
      <c r="AI89" s="114"/>
      <c r="AJ89" s="116"/>
      <c r="AK89" s="116"/>
      <c r="AL89" s="116"/>
      <c r="AM89" s="116"/>
      <c r="AN89" s="116"/>
      <c r="AO89" s="116"/>
      <c r="AP89" s="115"/>
      <c r="AQ89" s="114"/>
      <c r="AR89" s="116"/>
      <c r="AS89" s="116"/>
      <c r="AT89" s="116"/>
      <c r="AU89" s="116"/>
      <c r="AV89" s="116"/>
      <c r="AW89" s="116"/>
      <c r="AX89" s="115"/>
      <c r="AY89" s="114"/>
      <c r="AZ89" s="116"/>
      <c r="BA89" s="116"/>
      <c r="BB89" s="116"/>
      <c r="BC89" s="116"/>
      <c r="BD89" s="116"/>
      <c r="BE89" s="116"/>
    </row>
    <row r="90" spans="1:5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5"/>
      <c r="K90" s="114"/>
      <c r="L90" s="116"/>
      <c r="M90" s="116"/>
      <c r="N90" s="116"/>
      <c r="O90" s="116"/>
      <c r="P90" s="116"/>
      <c r="Q90" s="116"/>
      <c r="R90" s="115"/>
      <c r="S90" s="114"/>
      <c r="T90" s="116"/>
      <c r="U90" s="116"/>
      <c r="V90" s="116"/>
      <c r="W90" s="116"/>
      <c r="X90" s="116"/>
      <c r="Y90" s="116"/>
      <c r="Z90" s="115"/>
      <c r="AA90" s="114"/>
      <c r="AB90" s="116"/>
      <c r="AC90" s="116"/>
      <c r="AD90" s="116"/>
      <c r="AE90" s="116"/>
      <c r="AF90" s="116"/>
      <c r="AG90" s="116"/>
      <c r="AH90" s="115"/>
      <c r="AI90" s="114"/>
      <c r="AJ90" s="116"/>
      <c r="AK90" s="116"/>
      <c r="AL90" s="116"/>
      <c r="AM90" s="116"/>
      <c r="AN90" s="116"/>
      <c r="AO90" s="116"/>
      <c r="AP90" s="115"/>
      <c r="AQ90" s="114"/>
      <c r="AR90" s="116"/>
      <c r="AS90" s="116"/>
      <c r="AT90" s="116"/>
      <c r="AU90" s="116"/>
      <c r="AV90" s="116"/>
      <c r="AW90" s="116"/>
      <c r="AX90" s="115"/>
      <c r="AY90" s="114"/>
      <c r="AZ90" s="116"/>
      <c r="BA90" s="116"/>
      <c r="BB90" s="116"/>
      <c r="BC90" s="116"/>
      <c r="BD90" s="116"/>
      <c r="BE90" s="116"/>
    </row>
    <row r="91" spans="1:5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5"/>
      <c r="K91" s="114"/>
      <c r="L91" s="116"/>
      <c r="M91" s="116"/>
      <c r="N91" s="116"/>
      <c r="O91" s="116"/>
      <c r="P91" s="116"/>
      <c r="Q91" s="116"/>
      <c r="R91" s="115"/>
      <c r="S91" s="114"/>
      <c r="T91" s="116"/>
      <c r="U91" s="116"/>
      <c r="V91" s="116"/>
      <c r="W91" s="116"/>
      <c r="X91" s="116"/>
      <c r="Y91" s="116"/>
      <c r="Z91" s="115"/>
      <c r="AA91" s="114"/>
      <c r="AB91" s="116"/>
      <c r="AC91" s="116"/>
      <c r="AD91" s="116"/>
      <c r="AE91" s="116"/>
      <c r="AF91" s="116"/>
      <c r="AG91" s="116"/>
      <c r="AH91" s="115"/>
      <c r="AI91" s="114"/>
      <c r="AJ91" s="116"/>
      <c r="AK91" s="116"/>
      <c r="AL91" s="116"/>
      <c r="AM91" s="116"/>
      <c r="AN91" s="116"/>
      <c r="AO91" s="116"/>
      <c r="AP91" s="115"/>
      <c r="AQ91" s="114"/>
      <c r="AR91" s="116"/>
      <c r="AS91" s="116"/>
      <c r="AT91" s="116"/>
      <c r="AU91" s="116"/>
      <c r="AV91" s="116"/>
      <c r="AW91" s="116"/>
      <c r="AX91" s="115"/>
      <c r="AY91" s="114"/>
      <c r="AZ91" s="116"/>
      <c r="BA91" s="116"/>
      <c r="BB91" s="116"/>
      <c r="BC91" s="116"/>
      <c r="BD91" s="116"/>
      <c r="BE91" s="116"/>
    </row>
    <row r="92" spans="1:5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5"/>
      <c r="K92" s="114"/>
      <c r="L92" s="116"/>
      <c r="M92" s="116"/>
      <c r="N92" s="116"/>
      <c r="O92" s="116"/>
      <c r="P92" s="116"/>
      <c r="Q92" s="116"/>
      <c r="R92" s="115"/>
      <c r="S92" s="114"/>
      <c r="T92" s="116"/>
      <c r="U92" s="116"/>
      <c r="V92" s="116"/>
      <c r="W92" s="116"/>
      <c r="X92" s="116"/>
      <c r="Y92" s="116"/>
      <c r="Z92" s="115"/>
      <c r="AA92" s="114"/>
      <c r="AB92" s="116"/>
      <c r="AC92" s="116"/>
      <c r="AD92" s="116"/>
      <c r="AE92" s="116"/>
      <c r="AF92" s="116"/>
      <c r="AG92" s="116"/>
      <c r="AH92" s="115"/>
      <c r="AI92" s="114"/>
      <c r="AJ92" s="116"/>
      <c r="AK92" s="116"/>
      <c r="AL92" s="116"/>
      <c r="AM92" s="116"/>
      <c r="AN92" s="116"/>
      <c r="AO92" s="116"/>
      <c r="AP92" s="115"/>
      <c r="AQ92" s="114"/>
      <c r="AR92" s="116"/>
      <c r="AS92" s="116"/>
      <c r="AT92" s="116"/>
      <c r="AU92" s="116"/>
      <c r="AV92" s="116"/>
      <c r="AW92" s="116"/>
      <c r="AX92" s="115"/>
      <c r="AY92" s="114"/>
      <c r="AZ92" s="116"/>
      <c r="BA92" s="116"/>
      <c r="BB92" s="116"/>
      <c r="BC92" s="116"/>
      <c r="BD92" s="116"/>
      <c r="BE92" s="116"/>
    </row>
    <row r="93" spans="1:5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5"/>
      <c r="K93" s="114"/>
      <c r="L93" s="116"/>
      <c r="M93" s="116"/>
      <c r="N93" s="116"/>
      <c r="O93" s="116"/>
      <c r="P93" s="116"/>
      <c r="Q93" s="116"/>
      <c r="R93" s="115"/>
      <c r="S93" s="114"/>
      <c r="T93" s="116"/>
      <c r="U93" s="116"/>
      <c r="V93" s="116"/>
      <c r="W93" s="116"/>
      <c r="X93" s="116"/>
      <c r="Y93" s="116"/>
      <c r="Z93" s="115"/>
      <c r="AA93" s="114"/>
      <c r="AB93" s="116"/>
      <c r="AC93" s="116"/>
      <c r="AD93" s="116"/>
      <c r="AE93" s="116"/>
      <c r="AF93" s="116"/>
      <c r="AG93" s="116"/>
      <c r="AH93" s="115"/>
      <c r="AI93" s="114"/>
      <c r="AJ93" s="116"/>
      <c r="AK93" s="116"/>
      <c r="AL93" s="116"/>
      <c r="AM93" s="116"/>
      <c r="AN93" s="116"/>
      <c r="AO93" s="116"/>
      <c r="AP93" s="115"/>
      <c r="AQ93" s="114"/>
      <c r="AR93" s="116"/>
      <c r="AS93" s="116"/>
      <c r="AT93" s="116"/>
      <c r="AU93" s="116"/>
      <c r="AV93" s="116"/>
      <c r="AW93" s="116"/>
      <c r="AX93" s="115"/>
      <c r="AY93" s="114"/>
      <c r="AZ93" s="116"/>
      <c r="BA93" s="116"/>
      <c r="BB93" s="116"/>
      <c r="BC93" s="116"/>
      <c r="BD93" s="116"/>
      <c r="BE93" s="116"/>
    </row>
    <row r="94" spans="1:5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5"/>
      <c r="K94" s="114"/>
      <c r="L94" s="116"/>
      <c r="M94" s="116"/>
      <c r="N94" s="116"/>
      <c r="O94" s="116"/>
      <c r="P94" s="116"/>
      <c r="Q94" s="116"/>
      <c r="R94" s="115"/>
      <c r="S94" s="114"/>
      <c r="T94" s="116"/>
      <c r="U94" s="116"/>
      <c r="V94" s="116"/>
      <c r="W94" s="116"/>
      <c r="X94" s="116"/>
      <c r="Y94" s="116"/>
      <c r="Z94" s="115"/>
      <c r="AA94" s="114"/>
      <c r="AB94" s="116"/>
      <c r="AC94" s="116"/>
      <c r="AD94" s="116"/>
      <c r="AE94" s="116"/>
      <c r="AF94" s="116"/>
      <c r="AG94" s="116"/>
      <c r="AH94" s="115"/>
      <c r="AI94" s="114"/>
      <c r="AJ94" s="116"/>
      <c r="AK94" s="116"/>
      <c r="AL94" s="116"/>
      <c r="AM94" s="116"/>
      <c r="AN94" s="116"/>
      <c r="AO94" s="116"/>
      <c r="AP94" s="115"/>
      <c r="AQ94" s="114"/>
      <c r="AR94" s="116"/>
      <c r="AS94" s="116"/>
      <c r="AT94" s="116"/>
      <c r="AU94" s="116"/>
      <c r="AV94" s="116"/>
      <c r="AW94" s="116"/>
      <c r="AX94" s="115"/>
      <c r="AY94" s="114"/>
      <c r="AZ94" s="116"/>
      <c r="BA94" s="116"/>
      <c r="BB94" s="116"/>
      <c r="BC94" s="116"/>
      <c r="BD94" s="116"/>
      <c r="BE94" s="116"/>
    </row>
    <row r="95" spans="1:5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5"/>
      <c r="K95" s="114"/>
      <c r="L95" s="116"/>
      <c r="M95" s="116"/>
      <c r="N95" s="116"/>
      <c r="O95" s="116"/>
      <c r="P95" s="116"/>
      <c r="Q95" s="116"/>
      <c r="R95" s="115"/>
      <c r="S95" s="114"/>
      <c r="T95" s="116"/>
      <c r="U95" s="116"/>
      <c r="V95" s="116"/>
      <c r="W95" s="116"/>
      <c r="X95" s="116"/>
      <c r="Y95" s="116"/>
      <c r="Z95" s="115"/>
      <c r="AA95" s="114"/>
      <c r="AB95" s="116"/>
      <c r="AC95" s="116"/>
      <c r="AD95" s="116"/>
      <c r="AE95" s="116"/>
      <c r="AF95" s="116"/>
      <c r="AG95" s="116"/>
      <c r="AH95" s="115"/>
      <c r="AI95" s="114"/>
      <c r="AJ95" s="116"/>
      <c r="AK95" s="116"/>
      <c r="AL95" s="116"/>
      <c r="AM95" s="116"/>
      <c r="AN95" s="116"/>
      <c r="AO95" s="116"/>
      <c r="AP95" s="115"/>
      <c r="AQ95" s="114"/>
      <c r="AR95" s="116"/>
      <c r="AS95" s="116"/>
      <c r="AT95" s="116"/>
      <c r="AU95" s="116"/>
      <c r="AV95" s="116"/>
      <c r="AW95" s="116"/>
      <c r="AX95" s="115"/>
      <c r="AY95" s="114"/>
      <c r="AZ95" s="116"/>
      <c r="BA95" s="116"/>
      <c r="BB95" s="116"/>
      <c r="BC95" s="116"/>
      <c r="BD95" s="116"/>
      <c r="BE95" s="116"/>
    </row>
    <row r="96" spans="1:5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5"/>
      <c r="K96" s="114"/>
      <c r="L96" s="116"/>
      <c r="M96" s="116"/>
      <c r="N96" s="116"/>
      <c r="O96" s="116"/>
      <c r="P96" s="116"/>
      <c r="Q96" s="116"/>
      <c r="R96" s="115"/>
      <c r="S96" s="114"/>
      <c r="T96" s="116"/>
      <c r="U96" s="116"/>
      <c r="V96" s="116"/>
      <c r="W96" s="116"/>
      <c r="X96" s="116"/>
      <c r="Y96" s="116"/>
      <c r="Z96" s="115"/>
      <c r="AA96" s="114"/>
      <c r="AB96" s="116"/>
      <c r="AC96" s="116"/>
      <c r="AD96" s="116"/>
      <c r="AE96" s="116"/>
      <c r="AF96" s="116"/>
      <c r="AG96" s="116"/>
      <c r="AH96" s="115"/>
      <c r="AI96" s="114"/>
      <c r="AJ96" s="116"/>
      <c r="AK96" s="116"/>
      <c r="AL96" s="116"/>
      <c r="AM96" s="116"/>
      <c r="AN96" s="116"/>
      <c r="AO96" s="116"/>
      <c r="AP96" s="115"/>
      <c r="AQ96" s="114"/>
      <c r="AR96" s="116"/>
      <c r="AS96" s="116"/>
      <c r="AT96" s="116"/>
      <c r="AU96" s="116"/>
      <c r="AV96" s="116"/>
      <c r="AW96" s="116"/>
      <c r="AX96" s="115"/>
      <c r="AY96" s="114"/>
      <c r="AZ96" s="116"/>
      <c r="BA96" s="116"/>
      <c r="BB96" s="116"/>
      <c r="BC96" s="116"/>
      <c r="BD96" s="116"/>
      <c r="BE96" s="116"/>
    </row>
    <row r="97" spans="1:5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5"/>
      <c r="K97" s="114"/>
      <c r="L97" s="116"/>
      <c r="M97" s="116"/>
      <c r="N97" s="116"/>
      <c r="O97" s="116"/>
      <c r="P97" s="116"/>
      <c r="Q97" s="116"/>
      <c r="R97" s="115"/>
      <c r="S97" s="114"/>
      <c r="T97" s="116"/>
      <c r="U97" s="116"/>
      <c r="V97" s="116"/>
      <c r="W97" s="116"/>
      <c r="X97" s="116"/>
      <c r="Y97" s="116"/>
      <c r="Z97" s="115"/>
      <c r="AA97" s="114"/>
      <c r="AB97" s="116"/>
      <c r="AC97" s="116"/>
      <c r="AD97" s="116"/>
      <c r="AE97" s="116"/>
      <c r="AF97" s="116"/>
      <c r="AG97" s="116"/>
      <c r="AH97" s="115"/>
      <c r="AI97" s="114"/>
      <c r="AJ97" s="116"/>
      <c r="AK97" s="116"/>
      <c r="AL97" s="116"/>
      <c r="AM97" s="116"/>
      <c r="AN97" s="116"/>
      <c r="AO97" s="116"/>
      <c r="AP97" s="115"/>
      <c r="AQ97" s="114"/>
      <c r="AR97" s="116"/>
      <c r="AS97" s="116"/>
      <c r="AT97" s="116"/>
      <c r="AU97" s="116"/>
      <c r="AV97" s="116"/>
      <c r="AW97" s="116"/>
      <c r="AX97" s="115"/>
      <c r="AY97" s="114"/>
      <c r="AZ97" s="116"/>
      <c r="BA97" s="116"/>
      <c r="BB97" s="116"/>
      <c r="BC97" s="116"/>
      <c r="BD97" s="116"/>
      <c r="BE97" s="116"/>
    </row>
    <row r="98" spans="1:5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5"/>
      <c r="K98" s="114"/>
      <c r="L98" s="116"/>
      <c r="M98" s="116"/>
      <c r="N98" s="116"/>
      <c r="O98" s="116"/>
      <c r="P98" s="116"/>
      <c r="Q98" s="116"/>
      <c r="R98" s="115"/>
      <c r="S98" s="114"/>
      <c r="T98" s="116"/>
      <c r="U98" s="116"/>
      <c r="V98" s="116"/>
      <c r="W98" s="116"/>
      <c r="X98" s="116"/>
      <c r="Y98" s="116"/>
      <c r="Z98" s="115"/>
      <c r="AA98" s="114"/>
      <c r="AB98" s="116"/>
      <c r="AC98" s="116"/>
      <c r="AD98" s="116"/>
      <c r="AE98" s="116"/>
      <c r="AF98" s="116"/>
      <c r="AG98" s="116"/>
      <c r="AH98" s="115"/>
      <c r="AI98" s="114"/>
      <c r="AJ98" s="116"/>
      <c r="AK98" s="116"/>
      <c r="AL98" s="116"/>
      <c r="AM98" s="116"/>
      <c r="AN98" s="116"/>
      <c r="AO98" s="116"/>
      <c r="AP98" s="115"/>
      <c r="AQ98" s="114"/>
      <c r="AR98" s="116"/>
      <c r="AS98" s="116"/>
      <c r="AT98" s="116"/>
      <c r="AU98" s="116"/>
      <c r="AV98" s="116"/>
      <c r="AW98" s="116"/>
      <c r="AX98" s="115"/>
      <c r="AY98" s="114"/>
      <c r="AZ98" s="116"/>
      <c r="BA98" s="116"/>
      <c r="BB98" s="116"/>
      <c r="BC98" s="116"/>
      <c r="BD98" s="116"/>
      <c r="BE98" s="116"/>
    </row>
    <row r="99" spans="1:5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5"/>
      <c r="K99" s="114"/>
      <c r="L99" s="116"/>
      <c r="M99" s="116"/>
      <c r="N99" s="116"/>
      <c r="O99" s="116"/>
      <c r="P99" s="116"/>
      <c r="Q99" s="116"/>
      <c r="R99" s="115"/>
      <c r="S99" s="114"/>
      <c r="T99" s="116"/>
      <c r="U99" s="116"/>
      <c r="V99" s="116"/>
      <c r="W99" s="116"/>
      <c r="X99" s="116"/>
      <c r="Y99" s="116"/>
      <c r="Z99" s="115"/>
      <c r="AA99" s="114"/>
      <c r="AB99" s="116"/>
      <c r="AC99" s="116"/>
      <c r="AD99" s="116"/>
      <c r="AE99" s="116"/>
      <c r="AF99" s="116"/>
      <c r="AG99" s="116"/>
      <c r="AH99" s="115"/>
      <c r="AI99" s="114"/>
      <c r="AJ99" s="116"/>
      <c r="AK99" s="116"/>
      <c r="AL99" s="116"/>
      <c r="AM99" s="116"/>
      <c r="AN99" s="116"/>
      <c r="AO99" s="116"/>
      <c r="AP99" s="115"/>
      <c r="AQ99" s="114"/>
      <c r="AR99" s="116"/>
      <c r="AS99" s="116"/>
      <c r="AT99" s="116"/>
      <c r="AU99" s="116"/>
      <c r="AV99" s="116"/>
      <c r="AW99" s="116"/>
      <c r="AX99" s="115"/>
      <c r="AY99" s="114"/>
      <c r="AZ99" s="116"/>
      <c r="BA99" s="116"/>
      <c r="BB99" s="116"/>
      <c r="BC99" s="116"/>
      <c r="BD99" s="116"/>
      <c r="BE99" s="116"/>
    </row>
    <row r="100" spans="1:5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5"/>
      <c r="K100" s="114"/>
      <c r="L100" s="116"/>
      <c r="M100" s="116"/>
      <c r="N100" s="116"/>
      <c r="O100" s="116"/>
      <c r="P100" s="116"/>
      <c r="Q100" s="116"/>
      <c r="R100" s="115"/>
      <c r="S100" s="114"/>
      <c r="T100" s="116"/>
      <c r="U100" s="116"/>
      <c r="V100" s="116"/>
      <c r="W100" s="116"/>
      <c r="X100" s="116"/>
      <c r="Y100" s="116"/>
      <c r="Z100" s="115"/>
      <c r="AA100" s="114"/>
      <c r="AB100" s="116"/>
      <c r="AC100" s="116"/>
      <c r="AD100" s="116"/>
      <c r="AE100" s="116"/>
      <c r="AF100" s="116"/>
      <c r="AG100" s="116"/>
      <c r="AH100" s="115"/>
      <c r="AI100" s="114"/>
      <c r="AJ100" s="116"/>
      <c r="AK100" s="116"/>
      <c r="AL100" s="116"/>
      <c r="AM100" s="116"/>
      <c r="AN100" s="116"/>
      <c r="AO100" s="116"/>
      <c r="AP100" s="115"/>
      <c r="AQ100" s="114"/>
      <c r="AR100" s="116"/>
      <c r="AS100" s="116"/>
      <c r="AT100" s="116"/>
      <c r="AU100" s="116"/>
      <c r="AV100" s="116"/>
      <c r="AW100" s="116"/>
      <c r="AX100" s="115"/>
      <c r="AY100" s="114"/>
      <c r="AZ100" s="116"/>
      <c r="BA100" s="116"/>
      <c r="BB100" s="116"/>
      <c r="BC100" s="116"/>
      <c r="BD100" s="116"/>
      <c r="BE100" s="116"/>
    </row>
    <row r="101" spans="1:5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5"/>
      <c r="K101" s="114"/>
      <c r="L101" s="116"/>
      <c r="M101" s="116"/>
      <c r="N101" s="116"/>
      <c r="O101" s="116"/>
      <c r="P101" s="116"/>
      <c r="Q101" s="116"/>
      <c r="R101" s="115"/>
      <c r="S101" s="114"/>
      <c r="T101" s="116"/>
      <c r="U101" s="116"/>
      <c r="V101" s="116"/>
      <c r="W101" s="116"/>
      <c r="X101" s="116"/>
      <c r="Y101" s="116"/>
      <c r="Z101" s="115"/>
      <c r="AA101" s="114"/>
      <c r="AB101" s="116"/>
      <c r="AC101" s="116"/>
      <c r="AD101" s="116"/>
      <c r="AE101" s="116"/>
      <c r="AF101" s="116"/>
      <c r="AG101" s="116"/>
      <c r="AH101" s="115"/>
      <c r="AI101" s="114"/>
      <c r="AJ101" s="116"/>
      <c r="AK101" s="116"/>
      <c r="AL101" s="116"/>
      <c r="AM101" s="116"/>
      <c r="AN101" s="116"/>
      <c r="AO101" s="116"/>
      <c r="AP101" s="115"/>
      <c r="AQ101" s="114"/>
      <c r="AR101" s="116"/>
      <c r="AS101" s="116"/>
      <c r="AT101" s="116"/>
      <c r="AU101" s="116"/>
      <c r="AV101" s="116"/>
      <c r="AW101" s="116"/>
      <c r="AX101" s="115"/>
      <c r="AY101" s="114"/>
      <c r="AZ101" s="116"/>
      <c r="BA101" s="116"/>
      <c r="BB101" s="116"/>
      <c r="BC101" s="116"/>
      <c r="BD101" s="116"/>
      <c r="BE101" s="116"/>
    </row>
    <row r="102" spans="1:5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5"/>
      <c r="K102" s="114"/>
      <c r="L102" s="116"/>
      <c r="M102" s="116"/>
      <c r="N102" s="116"/>
      <c r="O102" s="116"/>
      <c r="P102" s="116"/>
      <c r="Q102" s="116"/>
      <c r="R102" s="115"/>
      <c r="S102" s="114"/>
      <c r="T102" s="116"/>
      <c r="U102" s="116"/>
      <c r="V102" s="116"/>
      <c r="W102" s="116"/>
      <c r="X102" s="116"/>
      <c r="Y102" s="116"/>
      <c r="Z102" s="115"/>
      <c r="AA102" s="114"/>
      <c r="AB102" s="116"/>
      <c r="AC102" s="116"/>
      <c r="AD102" s="116"/>
      <c r="AE102" s="116"/>
      <c r="AF102" s="116"/>
      <c r="AG102" s="116"/>
      <c r="AH102" s="115"/>
      <c r="AI102" s="114"/>
      <c r="AJ102" s="116"/>
      <c r="AK102" s="116"/>
      <c r="AL102" s="116"/>
      <c r="AM102" s="116"/>
      <c r="AN102" s="116"/>
      <c r="AO102" s="116"/>
      <c r="AP102" s="115"/>
      <c r="AQ102" s="114"/>
      <c r="AR102" s="116"/>
      <c r="AS102" s="116"/>
      <c r="AT102" s="116"/>
      <c r="AU102" s="116"/>
      <c r="AV102" s="116"/>
      <c r="AW102" s="116"/>
      <c r="AX102" s="115"/>
      <c r="AY102" s="114"/>
      <c r="AZ102" s="116"/>
      <c r="BA102" s="116"/>
      <c r="BB102" s="116"/>
      <c r="BC102" s="116"/>
      <c r="BD102" s="116"/>
      <c r="BE102" s="116"/>
    </row>
    <row r="103" spans="1:5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5"/>
      <c r="K103" s="114"/>
      <c r="L103" s="116"/>
      <c r="M103" s="116"/>
      <c r="N103" s="116"/>
      <c r="O103" s="116"/>
      <c r="P103" s="116"/>
      <c r="Q103" s="116"/>
      <c r="R103" s="115"/>
      <c r="S103" s="114"/>
      <c r="T103" s="116"/>
      <c r="U103" s="116"/>
      <c r="V103" s="116"/>
      <c r="W103" s="116"/>
      <c r="X103" s="116"/>
      <c r="Y103" s="116"/>
      <c r="Z103" s="115"/>
      <c r="AA103" s="114"/>
      <c r="AB103" s="116"/>
      <c r="AC103" s="116"/>
      <c r="AD103" s="116"/>
      <c r="AE103" s="116"/>
      <c r="AF103" s="116"/>
      <c r="AG103" s="116"/>
      <c r="AH103" s="115"/>
      <c r="AI103" s="114"/>
      <c r="AJ103" s="116"/>
      <c r="AK103" s="116"/>
      <c r="AL103" s="116"/>
      <c r="AM103" s="116"/>
      <c r="AN103" s="116"/>
      <c r="AO103" s="116"/>
      <c r="AP103" s="115"/>
      <c r="AQ103" s="114"/>
      <c r="AR103" s="116"/>
      <c r="AS103" s="116"/>
      <c r="AT103" s="116"/>
      <c r="AU103" s="116"/>
      <c r="AV103" s="116"/>
      <c r="AW103" s="116"/>
      <c r="AX103" s="115"/>
      <c r="AY103" s="114"/>
      <c r="AZ103" s="116"/>
      <c r="BA103" s="116"/>
      <c r="BB103" s="116"/>
      <c r="BC103" s="116"/>
      <c r="BD103" s="116"/>
      <c r="BE103" s="116"/>
    </row>
    <row r="104" spans="1:5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5"/>
      <c r="K104" s="114"/>
      <c r="L104" s="116"/>
      <c r="M104" s="116"/>
      <c r="N104" s="116"/>
      <c r="O104" s="116"/>
      <c r="P104" s="116"/>
      <c r="Q104" s="116"/>
      <c r="R104" s="115"/>
      <c r="S104" s="114"/>
      <c r="T104" s="116"/>
      <c r="U104" s="116"/>
      <c r="V104" s="116"/>
      <c r="W104" s="116"/>
      <c r="X104" s="116"/>
      <c r="Y104" s="116"/>
      <c r="Z104" s="115"/>
      <c r="AA104" s="114"/>
      <c r="AB104" s="116"/>
      <c r="AC104" s="116"/>
      <c r="AD104" s="116"/>
      <c r="AE104" s="116"/>
      <c r="AF104" s="116"/>
      <c r="AG104" s="116"/>
      <c r="AH104" s="115"/>
      <c r="AI104" s="114"/>
      <c r="AJ104" s="116"/>
      <c r="AK104" s="116"/>
      <c r="AL104" s="116"/>
      <c r="AM104" s="116"/>
      <c r="AN104" s="116"/>
      <c r="AO104" s="116"/>
      <c r="AP104" s="115"/>
      <c r="AQ104" s="114"/>
      <c r="AR104" s="116"/>
      <c r="AS104" s="116"/>
      <c r="AT104" s="116"/>
      <c r="AU104" s="116"/>
      <c r="AV104" s="116"/>
      <c r="AW104" s="116"/>
      <c r="AX104" s="115"/>
      <c r="AY104" s="114"/>
      <c r="AZ104" s="116"/>
      <c r="BA104" s="116"/>
      <c r="BB104" s="116"/>
      <c r="BC104" s="116"/>
      <c r="BD104" s="116"/>
      <c r="BE104" s="116"/>
    </row>
    <row r="105" spans="1:5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5"/>
      <c r="K105" s="114"/>
      <c r="L105" s="116"/>
      <c r="M105" s="116"/>
      <c r="N105" s="116"/>
      <c r="O105" s="116"/>
      <c r="P105" s="116"/>
      <c r="Q105" s="116"/>
      <c r="R105" s="115"/>
      <c r="S105" s="114"/>
      <c r="T105" s="116"/>
      <c r="U105" s="116"/>
      <c r="V105" s="116"/>
      <c r="W105" s="116"/>
      <c r="X105" s="116"/>
      <c r="Y105" s="116"/>
      <c r="Z105" s="115"/>
      <c r="AA105" s="114"/>
      <c r="AB105" s="116"/>
      <c r="AC105" s="116"/>
      <c r="AD105" s="116"/>
      <c r="AE105" s="116"/>
      <c r="AF105" s="116"/>
      <c r="AG105" s="116"/>
      <c r="AH105" s="115"/>
      <c r="AI105" s="114"/>
      <c r="AJ105" s="116"/>
      <c r="AK105" s="116"/>
      <c r="AL105" s="116"/>
      <c r="AM105" s="116"/>
      <c r="AN105" s="116"/>
      <c r="AO105" s="116"/>
      <c r="AP105" s="115"/>
      <c r="AQ105" s="114"/>
      <c r="AR105" s="116"/>
      <c r="AS105" s="116"/>
      <c r="AT105" s="116"/>
      <c r="AU105" s="116"/>
      <c r="AV105" s="116"/>
      <c r="AW105" s="116"/>
      <c r="AX105" s="115"/>
      <c r="AY105" s="114"/>
      <c r="AZ105" s="116"/>
      <c r="BA105" s="116"/>
      <c r="BB105" s="116"/>
      <c r="BC105" s="116"/>
      <c r="BD105" s="116"/>
      <c r="BE105" s="116"/>
    </row>
    <row r="106" spans="1:5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5"/>
      <c r="K106" s="114"/>
      <c r="L106" s="116"/>
      <c r="M106" s="116"/>
      <c r="N106" s="116"/>
      <c r="O106" s="116"/>
      <c r="P106" s="116"/>
      <c r="Q106" s="116"/>
      <c r="R106" s="115"/>
      <c r="S106" s="114"/>
      <c r="T106" s="116"/>
      <c r="U106" s="116"/>
      <c r="V106" s="116"/>
      <c r="W106" s="116"/>
      <c r="X106" s="116"/>
      <c r="Y106" s="116"/>
      <c r="Z106" s="115"/>
      <c r="AA106" s="114"/>
      <c r="AB106" s="116"/>
      <c r="AC106" s="116"/>
      <c r="AD106" s="116"/>
      <c r="AE106" s="116"/>
      <c r="AF106" s="116"/>
      <c r="AG106" s="116"/>
      <c r="AH106" s="115"/>
      <c r="AI106" s="114"/>
      <c r="AJ106" s="116"/>
      <c r="AK106" s="116"/>
      <c r="AL106" s="116"/>
      <c r="AM106" s="116"/>
      <c r="AN106" s="116"/>
      <c r="AO106" s="116"/>
      <c r="AP106" s="115"/>
      <c r="AQ106" s="114"/>
      <c r="AR106" s="116"/>
      <c r="AS106" s="116"/>
      <c r="AT106" s="116"/>
      <c r="AU106" s="116"/>
      <c r="AV106" s="116"/>
      <c r="AW106" s="116"/>
      <c r="AX106" s="115"/>
      <c r="AY106" s="114"/>
      <c r="AZ106" s="116"/>
      <c r="BA106" s="116"/>
      <c r="BB106" s="116"/>
      <c r="BC106" s="116"/>
      <c r="BD106" s="116"/>
      <c r="BE106" s="116"/>
    </row>
    <row r="107" spans="1:5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5"/>
      <c r="K107" s="114"/>
      <c r="L107" s="116"/>
      <c r="M107" s="116"/>
      <c r="N107" s="116"/>
      <c r="O107" s="116"/>
      <c r="P107" s="116"/>
      <c r="Q107" s="116"/>
      <c r="R107" s="115"/>
      <c r="S107" s="114"/>
      <c r="T107" s="116"/>
      <c r="U107" s="116"/>
      <c r="V107" s="116"/>
      <c r="W107" s="116"/>
      <c r="X107" s="116"/>
      <c r="Y107" s="116"/>
      <c r="Z107" s="115"/>
      <c r="AA107" s="114"/>
      <c r="AB107" s="116"/>
      <c r="AC107" s="116"/>
      <c r="AD107" s="116"/>
      <c r="AE107" s="116"/>
      <c r="AF107" s="116"/>
      <c r="AG107" s="116"/>
      <c r="AH107" s="115"/>
      <c r="AI107" s="114"/>
      <c r="AJ107" s="116"/>
      <c r="AK107" s="116"/>
      <c r="AL107" s="116"/>
      <c r="AM107" s="116"/>
      <c r="AN107" s="116"/>
      <c r="AO107" s="116"/>
      <c r="AP107" s="115"/>
      <c r="AQ107" s="114"/>
      <c r="AR107" s="116"/>
      <c r="AS107" s="116"/>
      <c r="AT107" s="116"/>
      <c r="AU107" s="116"/>
      <c r="AV107" s="116"/>
      <c r="AW107" s="116"/>
      <c r="AX107" s="115"/>
      <c r="AY107" s="114"/>
      <c r="AZ107" s="116"/>
      <c r="BA107" s="116"/>
      <c r="BB107" s="116"/>
      <c r="BC107" s="116"/>
      <c r="BD107" s="116"/>
      <c r="BE107" s="116"/>
    </row>
    <row r="108" spans="1:5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5"/>
      <c r="K108" s="114"/>
      <c r="L108" s="116"/>
      <c r="M108" s="116"/>
      <c r="N108" s="116"/>
      <c r="O108" s="116"/>
      <c r="P108" s="116"/>
      <c r="Q108" s="116"/>
      <c r="R108" s="115"/>
      <c r="S108" s="114"/>
      <c r="T108" s="116"/>
      <c r="U108" s="116"/>
      <c r="V108" s="116"/>
      <c r="W108" s="116"/>
      <c r="X108" s="116"/>
      <c r="Y108" s="116"/>
      <c r="Z108" s="115"/>
      <c r="AA108" s="114"/>
      <c r="AB108" s="116"/>
      <c r="AC108" s="116"/>
      <c r="AD108" s="116"/>
      <c r="AE108" s="116"/>
      <c r="AF108" s="116"/>
      <c r="AG108" s="116"/>
      <c r="AH108" s="115"/>
      <c r="AI108" s="114"/>
      <c r="AJ108" s="116"/>
      <c r="AK108" s="116"/>
      <c r="AL108" s="116"/>
      <c r="AM108" s="116"/>
      <c r="AN108" s="116"/>
      <c r="AO108" s="116"/>
      <c r="AP108" s="115"/>
      <c r="AQ108" s="114"/>
      <c r="AR108" s="116"/>
      <c r="AS108" s="116"/>
      <c r="AT108" s="116"/>
      <c r="AU108" s="116"/>
      <c r="AV108" s="116"/>
      <c r="AW108" s="116"/>
      <c r="AX108" s="115"/>
      <c r="AY108" s="114"/>
      <c r="AZ108" s="116"/>
      <c r="BA108" s="116"/>
      <c r="BB108" s="116"/>
      <c r="BC108" s="116"/>
      <c r="BD108" s="116"/>
      <c r="BE108" s="116"/>
    </row>
    <row r="109" spans="1:5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5"/>
      <c r="K109" s="114"/>
      <c r="L109" s="116"/>
      <c r="M109" s="116"/>
      <c r="N109" s="116"/>
      <c r="O109" s="116"/>
      <c r="P109" s="116"/>
      <c r="Q109" s="116"/>
      <c r="R109" s="115"/>
      <c r="S109" s="114"/>
      <c r="T109" s="116"/>
      <c r="U109" s="116"/>
      <c r="V109" s="116"/>
      <c r="W109" s="116"/>
      <c r="X109" s="116"/>
      <c r="Y109" s="116"/>
      <c r="Z109" s="115"/>
      <c r="AA109" s="114"/>
      <c r="AB109" s="116"/>
      <c r="AC109" s="116"/>
      <c r="AD109" s="116"/>
      <c r="AE109" s="116"/>
      <c r="AF109" s="116"/>
      <c r="AG109" s="116"/>
      <c r="AH109" s="115"/>
      <c r="AI109" s="114"/>
      <c r="AJ109" s="116"/>
      <c r="AK109" s="116"/>
      <c r="AL109" s="116"/>
      <c r="AM109" s="116"/>
      <c r="AN109" s="116"/>
      <c r="AO109" s="116"/>
      <c r="AP109" s="115"/>
      <c r="AQ109" s="114"/>
      <c r="AR109" s="116"/>
      <c r="AS109" s="116"/>
      <c r="AT109" s="116"/>
      <c r="AU109" s="116"/>
      <c r="AV109" s="116"/>
      <c r="AW109" s="116"/>
      <c r="AX109" s="115"/>
      <c r="AY109" s="114"/>
      <c r="AZ109" s="116"/>
      <c r="BA109" s="116"/>
      <c r="BB109" s="116"/>
      <c r="BC109" s="116"/>
      <c r="BD109" s="116"/>
      <c r="BE109" s="116"/>
    </row>
    <row r="110" spans="1:5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5"/>
      <c r="K110" s="114"/>
      <c r="L110" s="116"/>
      <c r="M110" s="116"/>
      <c r="N110" s="116"/>
      <c r="O110" s="116"/>
      <c r="P110" s="116"/>
      <c r="Q110" s="116"/>
      <c r="R110" s="115"/>
      <c r="S110" s="114"/>
      <c r="T110" s="116"/>
      <c r="U110" s="116"/>
      <c r="V110" s="116"/>
      <c r="W110" s="116"/>
      <c r="X110" s="116"/>
      <c r="Y110" s="116"/>
      <c r="Z110" s="115"/>
      <c r="AA110" s="114"/>
      <c r="AB110" s="116"/>
      <c r="AC110" s="116"/>
      <c r="AD110" s="116"/>
      <c r="AE110" s="116"/>
      <c r="AF110" s="116"/>
      <c r="AG110" s="116"/>
      <c r="AH110" s="115"/>
      <c r="AI110" s="114"/>
      <c r="AJ110" s="116"/>
      <c r="AK110" s="116"/>
      <c r="AL110" s="116"/>
      <c r="AM110" s="116"/>
      <c r="AN110" s="116"/>
      <c r="AO110" s="116"/>
      <c r="AP110" s="115"/>
      <c r="AQ110" s="114"/>
      <c r="AR110" s="116"/>
      <c r="AS110" s="116"/>
      <c r="AT110" s="116"/>
      <c r="AU110" s="116"/>
      <c r="AV110" s="116"/>
      <c r="AW110" s="116"/>
      <c r="AX110" s="115"/>
      <c r="AY110" s="114"/>
      <c r="AZ110" s="116"/>
      <c r="BA110" s="116"/>
      <c r="BB110" s="116"/>
      <c r="BC110" s="116"/>
      <c r="BD110" s="116"/>
      <c r="BE110" s="116"/>
    </row>
    <row r="111" spans="1:5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5"/>
      <c r="K111" s="114"/>
      <c r="L111" s="116"/>
      <c r="M111" s="116"/>
      <c r="N111" s="116"/>
      <c r="O111" s="116"/>
      <c r="P111" s="116"/>
      <c r="Q111" s="116"/>
      <c r="R111" s="115"/>
      <c r="S111" s="114"/>
      <c r="T111" s="116"/>
      <c r="U111" s="116"/>
      <c r="V111" s="116"/>
      <c r="W111" s="116"/>
      <c r="X111" s="116"/>
      <c r="Y111" s="116"/>
      <c r="Z111" s="115"/>
      <c r="AA111" s="114"/>
      <c r="AB111" s="116"/>
      <c r="AC111" s="116"/>
      <c r="AD111" s="116"/>
      <c r="AE111" s="116"/>
      <c r="AF111" s="116"/>
      <c r="AG111" s="116"/>
      <c r="AH111" s="115"/>
      <c r="AI111" s="114"/>
      <c r="AJ111" s="116"/>
      <c r="AK111" s="116"/>
      <c r="AL111" s="116"/>
      <c r="AM111" s="116"/>
      <c r="AN111" s="116"/>
      <c r="AO111" s="116"/>
      <c r="AP111" s="115"/>
      <c r="AQ111" s="114"/>
      <c r="AR111" s="116"/>
      <c r="AS111" s="116"/>
      <c r="AT111" s="116"/>
      <c r="AU111" s="116"/>
      <c r="AV111" s="116"/>
      <c r="AW111" s="116"/>
      <c r="AX111" s="115"/>
      <c r="AY111" s="114"/>
      <c r="AZ111" s="116"/>
      <c r="BA111" s="116"/>
      <c r="BB111" s="116"/>
      <c r="BC111" s="116"/>
      <c r="BD111" s="116"/>
      <c r="BE111" s="116"/>
    </row>
    <row r="112" spans="1:5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5"/>
      <c r="K112" s="114"/>
      <c r="L112" s="116"/>
      <c r="M112" s="116"/>
      <c r="N112" s="116"/>
      <c r="O112" s="116"/>
      <c r="P112" s="116"/>
      <c r="Q112" s="116"/>
      <c r="R112" s="115"/>
      <c r="S112" s="114"/>
      <c r="T112" s="116"/>
      <c r="U112" s="116"/>
      <c r="V112" s="116"/>
      <c r="W112" s="116"/>
      <c r="X112" s="116"/>
      <c r="Y112" s="116"/>
      <c r="Z112" s="115"/>
      <c r="AA112" s="114"/>
      <c r="AB112" s="116"/>
      <c r="AC112" s="116"/>
      <c r="AD112" s="116"/>
      <c r="AE112" s="116"/>
      <c r="AF112" s="116"/>
      <c r="AG112" s="116"/>
      <c r="AH112" s="115"/>
      <c r="AI112" s="114"/>
      <c r="AJ112" s="116"/>
      <c r="AK112" s="116"/>
      <c r="AL112" s="116"/>
      <c r="AM112" s="116"/>
      <c r="AN112" s="116"/>
      <c r="AO112" s="116"/>
      <c r="AP112" s="115"/>
      <c r="AQ112" s="114"/>
      <c r="AR112" s="116"/>
      <c r="AS112" s="116"/>
      <c r="AT112" s="116"/>
      <c r="AU112" s="116"/>
      <c r="AV112" s="116"/>
      <c r="AW112" s="116"/>
      <c r="AX112" s="115"/>
      <c r="AY112" s="114"/>
      <c r="AZ112" s="116"/>
      <c r="BA112" s="116"/>
      <c r="BB112" s="116"/>
      <c r="BC112" s="116"/>
      <c r="BD112" s="116"/>
      <c r="BE112" s="116"/>
    </row>
    <row r="113" spans="1:5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5"/>
      <c r="K113" s="114"/>
      <c r="L113" s="116"/>
      <c r="M113" s="116"/>
      <c r="N113" s="116"/>
      <c r="O113" s="116"/>
      <c r="P113" s="116"/>
      <c r="Q113" s="116"/>
      <c r="R113" s="115"/>
      <c r="S113" s="114"/>
      <c r="T113" s="116"/>
      <c r="U113" s="116"/>
      <c r="V113" s="116"/>
      <c r="W113" s="116"/>
      <c r="X113" s="116"/>
      <c r="Y113" s="116"/>
      <c r="Z113" s="115"/>
      <c r="AA113" s="114"/>
      <c r="AB113" s="116"/>
      <c r="AC113" s="116"/>
      <c r="AD113" s="116"/>
      <c r="AE113" s="116"/>
      <c r="AF113" s="116"/>
      <c r="AG113" s="116"/>
      <c r="AH113" s="115"/>
      <c r="AI113" s="114"/>
      <c r="AJ113" s="116"/>
      <c r="AK113" s="116"/>
      <c r="AL113" s="116"/>
      <c r="AM113" s="116"/>
      <c r="AN113" s="116"/>
      <c r="AO113" s="116"/>
      <c r="AP113" s="115"/>
      <c r="AQ113" s="114"/>
      <c r="AR113" s="116"/>
      <c r="AS113" s="116"/>
      <c r="AT113" s="116"/>
      <c r="AU113" s="116"/>
      <c r="AV113" s="116"/>
      <c r="AW113" s="116"/>
      <c r="AX113" s="115"/>
      <c r="AY113" s="114"/>
      <c r="AZ113" s="116"/>
      <c r="BA113" s="116"/>
      <c r="BB113" s="116"/>
      <c r="BC113" s="116"/>
      <c r="BD113" s="116"/>
      <c r="BE113" s="116"/>
    </row>
    <row r="114" spans="1:5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5"/>
      <c r="K114" s="114"/>
      <c r="L114" s="116"/>
      <c r="M114" s="116"/>
      <c r="N114" s="116"/>
      <c r="O114" s="116"/>
      <c r="P114" s="116"/>
      <c r="Q114" s="116"/>
      <c r="R114" s="115"/>
      <c r="S114" s="114"/>
      <c r="T114" s="116"/>
      <c r="U114" s="116"/>
      <c r="V114" s="116"/>
      <c r="W114" s="116"/>
      <c r="X114" s="116"/>
      <c r="Y114" s="116"/>
      <c r="Z114" s="115"/>
      <c r="AA114" s="114"/>
      <c r="AB114" s="116"/>
      <c r="AC114" s="116"/>
      <c r="AD114" s="116"/>
      <c r="AE114" s="116"/>
      <c r="AF114" s="116"/>
      <c r="AG114" s="116"/>
      <c r="AH114" s="115"/>
      <c r="AI114" s="114"/>
      <c r="AJ114" s="116"/>
      <c r="AK114" s="116"/>
      <c r="AL114" s="116"/>
      <c r="AM114" s="116"/>
      <c r="AN114" s="116"/>
      <c r="AO114" s="116"/>
      <c r="AP114" s="115"/>
      <c r="AQ114" s="114"/>
      <c r="AR114" s="116"/>
      <c r="AS114" s="116"/>
      <c r="AT114" s="116"/>
      <c r="AU114" s="116"/>
      <c r="AV114" s="116"/>
      <c r="AW114" s="116"/>
      <c r="AX114" s="115"/>
      <c r="AY114" s="114"/>
      <c r="AZ114" s="116"/>
      <c r="BA114" s="116"/>
      <c r="BB114" s="116"/>
      <c r="BC114" s="116"/>
      <c r="BD114" s="116"/>
      <c r="BE114" s="116"/>
    </row>
    <row r="115" spans="1:5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5"/>
      <c r="K115" s="114"/>
      <c r="L115" s="116"/>
      <c r="M115" s="116"/>
      <c r="N115" s="116"/>
      <c r="O115" s="116"/>
      <c r="P115" s="116"/>
      <c r="Q115" s="116"/>
      <c r="R115" s="115"/>
      <c r="S115" s="114"/>
      <c r="T115" s="116"/>
      <c r="U115" s="116"/>
      <c r="V115" s="116"/>
      <c r="W115" s="116"/>
      <c r="X115" s="116"/>
      <c r="Y115" s="116"/>
      <c r="Z115" s="115"/>
      <c r="AA115" s="114"/>
      <c r="AB115" s="116"/>
      <c r="AC115" s="116"/>
      <c r="AD115" s="116"/>
      <c r="AE115" s="116"/>
      <c r="AF115" s="116"/>
      <c r="AG115" s="116"/>
      <c r="AH115" s="115"/>
      <c r="AI115" s="114"/>
      <c r="AJ115" s="116"/>
      <c r="AK115" s="116"/>
      <c r="AL115" s="116"/>
      <c r="AM115" s="116"/>
      <c r="AN115" s="116"/>
      <c r="AO115" s="116"/>
      <c r="AP115" s="115"/>
      <c r="AQ115" s="114"/>
      <c r="AR115" s="116"/>
      <c r="AS115" s="116"/>
      <c r="AT115" s="116"/>
      <c r="AU115" s="116"/>
      <c r="AV115" s="116"/>
      <c r="AW115" s="116"/>
      <c r="AX115" s="115"/>
      <c r="AY115" s="114"/>
      <c r="AZ115" s="116"/>
      <c r="BA115" s="116"/>
      <c r="BB115" s="116"/>
      <c r="BC115" s="116"/>
      <c r="BD115" s="116"/>
      <c r="BE115" s="116"/>
    </row>
    <row r="116" spans="1:5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5"/>
      <c r="K116" s="114"/>
      <c r="L116" s="116"/>
      <c r="M116" s="116"/>
      <c r="N116" s="116"/>
      <c r="O116" s="116"/>
      <c r="P116" s="116"/>
      <c r="Q116" s="116"/>
      <c r="R116" s="115"/>
      <c r="S116" s="114"/>
      <c r="T116" s="116"/>
      <c r="U116" s="116"/>
      <c r="V116" s="116"/>
      <c r="W116" s="116"/>
      <c r="X116" s="116"/>
      <c r="Y116" s="116"/>
      <c r="Z116" s="115"/>
      <c r="AA116" s="114"/>
      <c r="AB116" s="116"/>
      <c r="AC116" s="116"/>
      <c r="AD116" s="116"/>
      <c r="AE116" s="116"/>
      <c r="AF116" s="116"/>
      <c r="AG116" s="116"/>
      <c r="AH116" s="115"/>
      <c r="AI116" s="114"/>
      <c r="AJ116" s="116"/>
      <c r="AK116" s="116"/>
      <c r="AL116" s="116"/>
      <c r="AM116" s="116"/>
      <c r="AN116" s="116"/>
      <c r="AO116" s="116"/>
      <c r="AP116" s="115"/>
      <c r="AQ116" s="114"/>
      <c r="AR116" s="116"/>
      <c r="AS116" s="116"/>
      <c r="AT116" s="116"/>
      <c r="AU116" s="116"/>
      <c r="AV116" s="116"/>
      <c r="AW116" s="116"/>
      <c r="AX116" s="115"/>
      <c r="AY116" s="114"/>
      <c r="AZ116" s="116"/>
      <c r="BA116" s="116"/>
      <c r="BB116" s="116"/>
      <c r="BC116" s="116"/>
      <c r="BD116" s="116"/>
      <c r="BE116" s="116"/>
    </row>
    <row r="117" spans="1:5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5"/>
      <c r="K117" s="114"/>
      <c r="L117" s="116"/>
      <c r="M117" s="116"/>
      <c r="N117" s="116"/>
      <c r="O117" s="116"/>
      <c r="P117" s="116"/>
      <c r="Q117" s="116"/>
      <c r="R117" s="115"/>
      <c r="S117" s="114"/>
      <c r="T117" s="116"/>
      <c r="U117" s="116"/>
      <c r="V117" s="116"/>
      <c r="W117" s="116"/>
      <c r="X117" s="116"/>
      <c r="Y117" s="116"/>
      <c r="Z117" s="115"/>
      <c r="AA117" s="114"/>
      <c r="AB117" s="116"/>
      <c r="AC117" s="116"/>
      <c r="AD117" s="116"/>
      <c r="AE117" s="116"/>
      <c r="AF117" s="116"/>
      <c r="AG117" s="116"/>
      <c r="AH117" s="115"/>
      <c r="AI117" s="114"/>
      <c r="AJ117" s="116"/>
      <c r="AK117" s="116"/>
      <c r="AL117" s="116"/>
      <c r="AM117" s="116"/>
      <c r="AN117" s="116"/>
      <c r="AO117" s="116"/>
      <c r="AP117" s="115"/>
      <c r="AQ117" s="114"/>
      <c r="AR117" s="116"/>
      <c r="AS117" s="116"/>
      <c r="AT117" s="116"/>
      <c r="AU117" s="116"/>
      <c r="AV117" s="116"/>
      <c r="AW117" s="116"/>
      <c r="AX117" s="115"/>
      <c r="AY117" s="114"/>
      <c r="AZ117" s="116"/>
      <c r="BA117" s="116"/>
      <c r="BB117" s="116"/>
      <c r="BC117" s="116"/>
      <c r="BD117" s="116"/>
      <c r="BE117" s="116"/>
    </row>
    <row r="118" spans="1:5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5"/>
      <c r="K118" s="114"/>
      <c r="L118" s="116"/>
      <c r="M118" s="116"/>
      <c r="N118" s="116"/>
      <c r="O118" s="116"/>
      <c r="P118" s="116"/>
      <c r="Q118" s="116"/>
      <c r="R118" s="115"/>
      <c r="S118" s="114"/>
      <c r="T118" s="116"/>
      <c r="U118" s="116"/>
      <c r="V118" s="116"/>
      <c r="W118" s="116"/>
      <c r="X118" s="116"/>
      <c r="Y118" s="116"/>
      <c r="Z118" s="115"/>
      <c r="AA118" s="114"/>
      <c r="AB118" s="116"/>
      <c r="AC118" s="116"/>
      <c r="AD118" s="116"/>
      <c r="AE118" s="116"/>
      <c r="AF118" s="116"/>
      <c r="AG118" s="116"/>
      <c r="AH118" s="115"/>
      <c r="AI118" s="114"/>
      <c r="AJ118" s="116"/>
      <c r="AK118" s="116"/>
      <c r="AL118" s="116"/>
      <c r="AM118" s="116"/>
      <c r="AN118" s="116"/>
      <c r="AO118" s="116"/>
      <c r="AP118" s="115"/>
      <c r="AQ118" s="114"/>
      <c r="AR118" s="116"/>
      <c r="AS118" s="116"/>
      <c r="AT118" s="116"/>
      <c r="AU118" s="116"/>
      <c r="AV118" s="116"/>
      <c r="AW118" s="116"/>
      <c r="AX118" s="115"/>
      <c r="AY118" s="114"/>
      <c r="AZ118" s="116"/>
      <c r="BA118" s="116"/>
      <c r="BB118" s="116"/>
      <c r="BC118" s="116"/>
      <c r="BD118" s="116"/>
      <c r="BE118" s="116"/>
    </row>
    <row r="119" spans="1:5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5"/>
      <c r="K119" s="114"/>
      <c r="L119" s="116"/>
      <c r="M119" s="116"/>
      <c r="N119" s="116"/>
      <c r="O119" s="116"/>
      <c r="P119" s="116"/>
      <c r="Q119" s="116"/>
      <c r="R119" s="115"/>
      <c r="S119" s="114"/>
      <c r="T119" s="116"/>
      <c r="U119" s="116"/>
      <c r="V119" s="116"/>
      <c r="W119" s="116"/>
      <c r="X119" s="116"/>
      <c r="Y119" s="116"/>
      <c r="Z119" s="115"/>
      <c r="AA119" s="114"/>
      <c r="AB119" s="116"/>
      <c r="AC119" s="116"/>
      <c r="AD119" s="116"/>
      <c r="AE119" s="116"/>
      <c r="AF119" s="116"/>
      <c r="AG119" s="116"/>
      <c r="AH119" s="115"/>
      <c r="AI119" s="114"/>
      <c r="AJ119" s="116"/>
      <c r="AK119" s="116"/>
      <c r="AL119" s="116"/>
      <c r="AM119" s="116"/>
      <c r="AN119" s="116"/>
      <c r="AO119" s="116"/>
      <c r="AP119" s="115"/>
      <c r="AQ119" s="114"/>
      <c r="AR119" s="116"/>
      <c r="AS119" s="116"/>
      <c r="AT119" s="116"/>
      <c r="AU119" s="116"/>
      <c r="AV119" s="116"/>
      <c r="AW119" s="116"/>
      <c r="AX119" s="115"/>
      <c r="AY119" s="114"/>
      <c r="AZ119" s="116"/>
      <c r="BA119" s="116"/>
      <c r="BB119" s="116"/>
      <c r="BC119" s="116"/>
      <c r="BD119" s="116"/>
      <c r="BE119" s="116"/>
    </row>
    <row r="120" spans="1:5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5"/>
      <c r="K120" s="114"/>
      <c r="L120" s="116"/>
      <c r="M120" s="116"/>
      <c r="N120" s="116"/>
      <c r="O120" s="116"/>
      <c r="P120" s="116"/>
      <c r="Q120" s="116"/>
      <c r="R120" s="115"/>
      <c r="S120" s="114"/>
      <c r="T120" s="116"/>
      <c r="U120" s="116"/>
      <c r="V120" s="116"/>
      <c r="W120" s="116"/>
      <c r="X120" s="116"/>
      <c r="Y120" s="116"/>
      <c r="Z120" s="115"/>
      <c r="AA120" s="114"/>
      <c r="AB120" s="116"/>
      <c r="AC120" s="116"/>
      <c r="AD120" s="116"/>
      <c r="AE120" s="116"/>
      <c r="AF120" s="116"/>
      <c r="AG120" s="116"/>
      <c r="AH120" s="115"/>
      <c r="AI120" s="114"/>
      <c r="AJ120" s="116"/>
      <c r="AK120" s="116"/>
      <c r="AL120" s="116"/>
      <c r="AM120" s="116"/>
      <c r="AN120" s="116"/>
      <c r="AO120" s="116"/>
      <c r="AP120" s="115"/>
      <c r="AQ120" s="114"/>
      <c r="AR120" s="116"/>
      <c r="AS120" s="116"/>
      <c r="AT120" s="116"/>
      <c r="AU120" s="116"/>
      <c r="AV120" s="116"/>
      <c r="AW120" s="116"/>
      <c r="AX120" s="115"/>
      <c r="AY120" s="114"/>
      <c r="AZ120" s="116"/>
      <c r="BA120" s="116"/>
      <c r="BB120" s="116"/>
      <c r="BC120" s="116"/>
      <c r="BD120" s="116"/>
      <c r="BE120" s="116"/>
    </row>
    <row r="121" spans="1:5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5"/>
      <c r="K121" s="114"/>
      <c r="L121" s="116"/>
      <c r="M121" s="116"/>
      <c r="N121" s="116"/>
      <c r="O121" s="116"/>
      <c r="P121" s="116"/>
      <c r="Q121" s="116"/>
      <c r="R121" s="115"/>
      <c r="S121" s="114"/>
      <c r="T121" s="116"/>
      <c r="U121" s="116"/>
      <c r="V121" s="116"/>
      <c r="W121" s="116"/>
      <c r="X121" s="116"/>
      <c r="Y121" s="116"/>
      <c r="Z121" s="115"/>
      <c r="AA121" s="114"/>
      <c r="AB121" s="116"/>
      <c r="AC121" s="116"/>
      <c r="AD121" s="116"/>
      <c r="AE121" s="116"/>
      <c r="AF121" s="116"/>
      <c r="AG121" s="116"/>
      <c r="AH121" s="115"/>
      <c r="AI121" s="114"/>
      <c r="AJ121" s="116"/>
      <c r="AK121" s="116"/>
      <c r="AL121" s="116"/>
      <c r="AM121" s="116"/>
      <c r="AN121" s="116"/>
      <c r="AO121" s="116"/>
      <c r="AP121" s="115"/>
      <c r="AQ121" s="114"/>
      <c r="AR121" s="116"/>
      <c r="AS121" s="116"/>
      <c r="AT121" s="116"/>
      <c r="AU121" s="116"/>
      <c r="AV121" s="116"/>
      <c r="AW121" s="116"/>
      <c r="AX121" s="115"/>
      <c r="AY121" s="114"/>
      <c r="AZ121" s="116"/>
      <c r="BA121" s="116"/>
      <c r="BB121" s="116"/>
      <c r="BC121" s="116"/>
      <c r="BD121" s="116"/>
      <c r="BE121" s="116"/>
    </row>
    <row r="122" spans="1:5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5"/>
      <c r="K122" s="114"/>
      <c r="L122" s="116"/>
      <c r="M122" s="116"/>
      <c r="N122" s="116"/>
      <c r="O122" s="116"/>
      <c r="P122" s="116"/>
      <c r="Q122" s="116"/>
      <c r="R122" s="115"/>
      <c r="S122" s="114"/>
      <c r="T122" s="116"/>
      <c r="U122" s="116"/>
      <c r="V122" s="116"/>
      <c r="W122" s="116"/>
      <c r="X122" s="116"/>
      <c r="Y122" s="116"/>
      <c r="Z122" s="115"/>
      <c r="AA122" s="114"/>
      <c r="AB122" s="116"/>
      <c r="AC122" s="116"/>
      <c r="AD122" s="116"/>
      <c r="AE122" s="116"/>
      <c r="AF122" s="116"/>
      <c r="AG122" s="116"/>
      <c r="AH122" s="115"/>
      <c r="AI122" s="114"/>
      <c r="AJ122" s="116"/>
      <c r="AK122" s="116"/>
      <c r="AL122" s="116"/>
      <c r="AM122" s="116"/>
      <c r="AN122" s="116"/>
      <c r="AO122" s="116"/>
      <c r="AP122" s="115"/>
      <c r="AQ122" s="114"/>
      <c r="AR122" s="116"/>
      <c r="AS122" s="116"/>
      <c r="AT122" s="116"/>
      <c r="AU122" s="116"/>
      <c r="AV122" s="116"/>
      <c r="AW122" s="116"/>
      <c r="AX122" s="115"/>
      <c r="AY122" s="114"/>
      <c r="AZ122" s="116"/>
      <c r="BA122" s="116"/>
      <c r="BB122" s="116"/>
      <c r="BC122" s="116"/>
      <c r="BD122" s="116"/>
      <c r="BE122" s="116"/>
    </row>
    <row r="123" spans="1:5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5"/>
      <c r="K123" s="114"/>
      <c r="L123" s="116"/>
      <c r="M123" s="116"/>
      <c r="N123" s="116"/>
      <c r="O123" s="116"/>
      <c r="P123" s="116"/>
      <c r="Q123" s="116"/>
      <c r="R123" s="115"/>
      <c r="S123" s="114"/>
      <c r="T123" s="116"/>
      <c r="U123" s="116"/>
      <c r="V123" s="116"/>
      <c r="W123" s="116"/>
      <c r="X123" s="116"/>
      <c r="Y123" s="116"/>
      <c r="Z123" s="115"/>
      <c r="AA123" s="114"/>
      <c r="AB123" s="116"/>
      <c r="AC123" s="116"/>
      <c r="AD123" s="116"/>
      <c r="AE123" s="116"/>
      <c r="AF123" s="116"/>
      <c r="AG123" s="116"/>
      <c r="AH123" s="115"/>
      <c r="AI123" s="114"/>
      <c r="AJ123" s="116"/>
      <c r="AK123" s="116"/>
      <c r="AL123" s="116"/>
      <c r="AM123" s="116"/>
      <c r="AN123" s="116"/>
      <c r="AO123" s="116"/>
      <c r="AP123" s="115"/>
      <c r="AQ123" s="114"/>
      <c r="AR123" s="116"/>
      <c r="AS123" s="116"/>
      <c r="AT123" s="116"/>
      <c r="AU123" s="116"/>
      <c r="AV123" s="116"/>
      <c r="AW123" s="116"/>
      <c r="AX123" s="115"/>
      <c r="AY123" s="114"/>
      <c r="AZ123" s="116"/>
      <c r="BA123" s="116"/>
      <c r="BB123" s="116"/>
      <c r="BC123" s="116"/>
      <c r="BD123" s="116"/>
      <c r="BE123" s="116"/>
    </row>
    <row r="124" spans="1:5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5"/>
      <c r="K124" s="114"/>
      <c r="L124" s="116"/>
      <c r="M124" s="116"/>
      <c r="N124" s="116"/>
      <c r="O124" s="116"/>
      <c r="P124" s="116"/>
      <c r="Q124" s="116"/>
      <c r="R124" s="115"/>
      <c r="S124" s="114"/>
      <c r="T124" s="116"/>
      <c r="U124" s="116"/>
      <c r="V124" s="116"/>
      <c r="W124" s="116"/>
      <c r="X124" s="116"/>
      <c r="Y124" s="116"/>
      <c r="Z124" s="115"/>
      <c r="AA124" s="114"/>
      <c r="AB124" s="116"/>
      <c r="AC124" s="116"/>
      <c r="AD124" s="116"/>
      <c r="AE124" s="116"/>
      <c r="AF124" s="116"/>
      <c r="AG124" s="116"/>
      <c r="AH124" s="115"/>
      <c r="AI124" s="114"/>
      <c r="AJ124" s="116"/>
      <c r="AK124" s="116"/>
      <c r="AL124" s="116"/>
      <c r="AM124" s="116"/>
      <c r="AN124" s="116"/>
      <c r="AO124" s="116"/>
      <c r="AP124" s="115"/>
      <c r="AQ124" s="114"/>
      <c r="AR124" s="116"/>
      <c r="AS124" s="116"/>
      <c r="AT124" s="116"/>
      <c r="AU124" s="116"/>
      <c r="AV124" s="116"/>
      <c r="AW124" s="116"/>
      <c r="AX124" s="115"/>
      <c r="AY124" s="114"/>
      <c r="AZ124" s="116"/>
      <c r="BA124" s="116"/>
      <c r="BB124" s="116"/>
      <c r="BC124" s="116"/>
      <c r="BD124" s="116"/>
      <c r="BE124" s="116"/>
    </row>
    <row r="125" spans="1:5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5"/>
      <c r="K125" s="114"/>
      <c r="L125" s="116"/>
      <c r="M125" s="116"/>
      <c r="N125" s="116"/>
      <c r="O125" s="116"/>
      <c r="P125" s="116"/>
      <c r="Q125" s="116"/>
      <c r="R125" s="115"/>
      <c r="S125" s="114"/>
      <c r="T125" s="116"/>
      <c r="U125" s="116"/>
      <c r="V125" s="116"/>
      <c r="W125" s="116"/>
      <c r="X125" s="116"/>
      <c r="Y125" s="116"/>
      <c r="Z125" s="115"/>
      <c r="AA125" s="114"/>
      <c r="AB125" s="116"/>
      <c r="AC125" s="116"/>
      <c r="AD125" s="116"/>
      <c r="AE125" s="116"/>
      <c r="AF125" s="116"/>
      <c r="AG125" s="116"/>
      <c r="AH125" s="115"/>
      <c r="AI125" s="114"/>
      <c r="AJ125" s="116"/>
      <c r="AK125" s="116"/>
      <c r="AL125" s="116"/>
      <c r="AM125" s="116"/>
      <c r="AN125" s="116"/>
      <c r="AO125" s="116"/>
      <c r="AP125" s="115"/>
      <c r="AQ125" s="114"/>
      <c r="AR125" s="116"/>
      <c r="AS125" s="116"/>
      <c r="AT125" s="116"/>
      <c r="AU125" s="116"/>
      <c r="AV125" s="116"/>
      <c r="AW125" s="116"/>
      <c r="AX125" s="115"/>
      <c r="AY125" s="114"/>
      <c r="AZ125" s="116"/>
      <c r="BA125" s="116"/>
      <c r="BB125" s="116"/>
      <c r="BC125" s="116"/>
      <c r="BD125" s="116"/>
      <c r="BE125" s="116"/>
    </row>
    <row r="126" spans="1:5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5"/>
      <c r="K126" s="114"/>
      <c r="L126" s="116"/>
      <c r="M126" s="116"/>
      <c r="N126" s="116"/>
      <c r="O126" s="116"/>
      <c r="P126" s="116"/>
      <c r="Q126" s="116"/>
      <c r="R126" s="115"/>
      <c r="S126" s="114"/>
      <c r="T126" s="116"/>
      <c r="U126" s="116"/>
      <c r="V126" s="116"/>
      <c r="W126" s="116"/>
      <c r="X126" s="116"/>
      <c r="Y126" s="116"/>
      <c r="Z126" s="115"/>
      <c r="AA126" s="114"/>
      <c r="AB126" s="116"/>
      <c r="AC126" s="116"/>
      <c r="AD126" s="116"/>
      <c r="AE126" s="116"/>
      <c r="AF126" s="116"/>
      <c r="AG126" s="116"/>
      <c r="AH126" s="115"/>
      <c r="AI126" s="114"/>
      <c r="AJ126" s="116"/>
      <c r="AK126" s="116"/>
      <c r="AL126" s="116"/>
      <c r="AM126" s="116"/>
      <c r="AN126" s="116"/>
      <c r="AO126" s="116"/>
      <c r="AP126" s="115"/>
      <c r="AQ126" s="114"/>
      <c r="AR126" s="116"/>
      <c r="AS126" s="116"/>
      <c r="AT126" s="116"/>
      <c r="AU126" s="116"/>
      <c r="AV126" s="116"/>
      <c r="AW126" s="116"/>
      <c r="AX126" s="115"/>
      <c r="AY126" s="114"/>
      <c r="AZ126" s="116"/>
      <c r="BA126" s="116"/>
      <c r="BB126" s="116"/>
      <c r="BC126" s="116"/>
      <c r="BD126" s="116"/>
      <c r="BE126" s="116"/>
    </row>
    <row r="127" spans="1:5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5"/>
      <c r="K127" s="114"/>
      <c r="L127" s="116"/>
      <c r="M127" s="116"/>
      <c r="N127" s="116"/>
      <c r="O127" s="116"/>
      <c r="P127" s="116"/>
      <c r="Q127" s="116"/>
      <c r="R127" s="115"/>
      <c r="S127" s="114"/>
      <c r="T127" s="116"/>
      <c r="U127" s="116"/>
      <c r="V127" s="116"/>
      <c r="W127" s="116"/>
      <c r="X127" s="116"/>
      <c r="Y127" s="116"/>
      <c r="Z127" s="115"/>
      <c r="AA127" s="114"/>
      <c r="AB127" s="116"/>
      <c r="AC127" s="116"/>
      <c r="AD127" s="116"/>
      <c r="AE127" s="116"/>
      <c r="AF127" s="116"/>
      <c r="AG127" s="116"/>
      <c r="AH127" s="115"/>
      <c r="AI127" s="114"/>
      <c r="AJ127" s="116"/>
      <c r="AK127" s="116"/>
      <c r="AL127" s="116"/>
      <c r="AM127" s="116"/>
      <c r="AN127" s="116"/>
      <c r="AO127" s="116"/>
      <c r="AP127" s="115"/>
      <c r="AQ127" s="114"/>
      <c r="AR127" s="116"/>
      <c r="AS127" s="116"/>
      <c r="AT127" s="116"/>
      <c r="AU127" s="116"/>
      <c r="AV127" s="116"/>
      <c r="AW127" s="116"/>
      <c r="AX127" s="115"/>
      <c r="AY127" s="114"/>
      <c r="AZ127" s="116"/>
      <c r="BA127" s="116"/>
      <c r="BB127" s="116"/>
      <c r="BC127" s="116"/>
      <c r="BD127" s="116"/>
      <c r="BE127" s="116"/>
    </row>
    <row r="128" spans="1:5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5"/>
      <c r="K128" s="114"/>
      <c r="L128" s="116"/>
      <c r="M128" s="116"/>
      <c r="N128" s="116"/>
      <c r="O128" s="116"/>
      <c r="P128" s="116"/>
      <c r="Q128" s="116"/>
      <c r="R128" s="115"/>
      <c r="S128" s="114"/>
      <c r="T128" s="116"/>
      <c r="U128" s="116"/>
      <c r="V128" s="116"/>
      <c r="W128" s="116"/>
      <c r="X128" s="116"/>
      <c r="Y128" s="116"/>
      <c r="Z128" s="115"/>
      <c r="AA128" s="114"/>
      <c r="AB128" s="116"/>
      <c r="AC128" s="116"/>
      <c r="AD128" s="116"/>
      <c r="AE128" s="116"/>
      <c r="AF128" s="116"/>
      <c r="AG128" s="116"/>
      <c r="AH128" s="115"/>
      <c r="AI128" s="114"/>
      <c r="AJ128" s="116"/>
      <c r="AK128" s="116"/>
      <c r="AL128" s="116"/>
      <c r="AM128" s="116"/>
      <c r="AN128" s="116"/>
      <c r="AO128" s="116"/>
      <c r="AP128" s="115"/>
      <c r="AQ128" s="114"/>
      <c r="AR128" s="116"/>
      <c r="AS128" s="116"/>
      <c r="AT128" s="116"/>
      <c r="AU128" s="116"/>
      <c r="AV128" s="116"/>
      <c r="AW128" s="116"/>
      <c r="AX128" s="115"/>
      <c r="AY128" s="114"/>
      <c r="AZ128" s="116"/>
      <c r="BA128" s="116"/>
      <c r="BB128" s="116"/>
      <c r="BC128" s="116"/>
      <c r="BD128" s="116"/>
      <c r="BE128" s="116"/>
    </row>
    <row r="129" spans="1:5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5"/>
      <c r="K129" s="114"/>
      <c r="L129" s="116"/>
      <c r="M129" s="116"/>
      <c r="N129" s="116"/>
      <c r="O129" s="116"/>
      <c r="P129" s="116"/>
      <c r="Q129" s="116"/>
      <c r="R129" s="115"/>
      <c r="S129" s="114"/>
      <c r="T129" s="116"/>
      <c r="U129" s="116"/>
      <c r="V129" s="116"/>
      <c r="W129" s="116"/>
      <c r="X129" s="116"/>
      <c r="Y129" s="116"/>
      <c r="Z129" s="115"/>
      <c r="AA129" s="114"/>
      <c r="AB129" s="116"/>
      <c r="AC129" s="116"/>
      <c r="AD129" s="116"/>
      <c r="AE129" s="116"/>
      <c r="AF129" s="116"/>
      <c r="AG129" s="116"/>
      <c r="AH129" s="115"/>
      <c r="AI129" s="114"/>
      <c r="AJ129" s="116"/>
      <c r="AK129" s="116"/>
      <c r="AL129" s="116"/>
      <c r="AM129" s="116"/>
      <c r="AN129" s="116"/>
      <c r="AO129" s="116"/>
      <c r="AP129" s="115"/>
      <c r="AQ129" s="114"/>
      <c r="AR129" s="116"/>
      <c r="AS129" s="116"/>
      <c r="AT129" s="116"/>
      <c r="AU129" s="116"/>
      <c r="AV129" s="116"/>
      <c r="AW129" s="116"/>
      <c r="AX129" s="115"/>
      <c r="AY129" s="114"/>
      <c r="AZ129" s="116"/>
      <c r="BA129" s="116"/>
      <c r="BB129" s="116"/>
      <c r="BC129" s="116"/>
      <c r="BD129" s="116"/>
      <c r="BE129" s="116"/>
    </row>
    <row r="130" spans="1:5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5"/>
      <c r="K130" s="114"/>
      <c r="L130" s="116"/>
      <c r="M130" s="116"/>
      <c r="N130" s="116"/>
      <c r="O130" s="116"/>
      <c r="P130" s="116"/>
      <c r="Q130" s="116"/>
      <c r="R130" s="115"/>
      <c r="S130" s="114"/>
      <c r="T130" s="116"/>
      <c r="U130" s="116"/>
      <c r="V130" s="116"/>
      <c r="W130" s="116"/>
      <c r="X130" s="116"/>
      <c r="Y130" s="116"/>
      <c r="Z130" s="115"/>
      <c r="AA130" s="114"/>
      <c r="AB130" s="116"/>
      <c r="AC130" s="116"/>
      <c r="AD130" s="116"/>
      <c r="AE130" s="116"/>
      <c r="AF130" s="116"/>
      <c r="AG130" s="116"/>
      <c r="AH130" s="115"/>
      <c r="AI130" s="114"/>
      <c r="AJ130" s="116"/>
      <c r="AK130" s="116"/>
      <c r="AL130" s="116"/>
      <c r="AM130" s="116"/>
      <c r="AN130" s="116"/>
      <c r="AO130" s="116"/>
      <c r="AP130" s="115"/>
      <c r="AQ130" s="114"/>
      <c r="AR130" s="116"/>
      <c r="AS130" s="116"/>
      <c r="AT130" s="116"/>
      <c r="AU130" s="116"/>
      <c r="AV130" s="116"/>
      <c r="AW130" s="116"/>
      <c r="AX130" s="115"/>
      <c r="AY130" s="114"/>
      <c r="AZ130" s="116"/>
      <c r="BA130" s="116"/>
      <c r="BB130" s="116"/>
      <c r="BC130" s="116"/>
      <c r="BD130" s="116"/>
      <c r="BE130" s="116"/>
    </row>
    <row r="131" spans="1:5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5"/>
      <c r="K131" s="114"/>
      <c r="L131" s="116"/>
      <c r="M131" s="116"/>
      <c r="N131" s="116"/>
      <c r="O131" s="116"/>
      <c r="P131" s="116"/>
      <c r="Q131" s="116"/>
      <c r="R131" s="115"/>
      <c r="S131" s="114"/>
      <c r="T131" s="116"/>
      <c r="U131" s="116"/>
      <c r="V131" s="116"/>
      <c r="W131" s="116"/>
      <c r="X131" s="116"/>
      <c r="Y131" s="116"/>
      <c r="Z131" s="115"/>
      <c r="AA131" s="114"/>
      <c r="AB131" s="116"/>
      <c r="AC131" s="116"/>
      <c r="AD131" s="116"/>
      <c r="AE131" s="116"/>
      <c r="AF131" s="116"/>
      <c r="AG131" s="116"/>
      <c r="AH131" s="115"/>
      <c r="AI131" s="114"/>
      <c r="AJ131" s="116"/>
      <c r="AK131" s="116"/>
      <c r="AL131" s="116"/>
      <c r="AM131" s="116"/>
      <c r="AN131" s="116"/>
      <c r="AO131" s="116"/>
      <c r="AP131" s="115"/>
      <c r="AQ131" s="114"/>
      <c r="AR131" s="116"/>
      <c r="AS131" s="116"/>
      <c r="AT131" s="116"/>
      <c r="AU131" s="116"/>
      <c r="AV131" s="116"/>
      <c r="AW131" s="116"/>
      <c r="AX131" s="115"/>
      <c r="AY131" s="114"/>
      <c r="AZ131" s="116"/>
      <c r="BA131" s="116"/>
      <c r="BB131" s="116"/>
      <c r="BC131" s="116"/>
      <c r="BD131" s="116"/>
      <c r="BE131" s="116"/>
    </row>
    <row r="132" spans="1:5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5"/>
      <c r="K132" s="114"/>
      <c r="L132" s="116"/>
      <c r="M132" s="116"/>
      <c r="N132" s="116"/>
      <c r="O132" s="116"/>
      <c r="P132" s="116"/>
      <c r="Q132" s="116"/>
      <c r="R132" s="115"/>
      <c r="S132" s="114"/>
      <c r="T132" s="116"/>
      <c r="U132" s="116"/>
      <c r="V132" s="116"/>
      <c r="W132" s="116"/>
      <c r="X132" s="116"/>
      <c r="Y132" s="116"/>
      <c r="Z132" s="115"/>
      <c r="AA132" s="114"/>
      <c r="AB132" s="116"/>
      <c r="AC132" s="116"/>
      <c r="AD132" s="116"/>
      <c r="AE132" s="116"/>
      <c r="AF132" s="116"/>
      <c r="AG132" s="116"/>
      <c r="AH132" s="115"/>
      <c r="AI132" s="114"/>
      <c r="AJ132" s="116"/>
      <c r="AK132" s="116"/>
      <c r="AL132" s="116"/>
      <c r="AM132" s="116"/>
      <c r="AN132" s="116"/>
      <c r="AO132" s="116"/>
      <c r="AP132" s="115"/>
      <c r="AQ132" s="114"/>
      <c r="AR132" s="116"/>
      <c r="AS132" s="116"/>
      <c r="AT132" s="116"/>
      <c r="AU132" s="116"/>
      <c r="AV132" s="116"/>
      <c r="AW132" s="116"/>
      <c r="AX132" s="115"/>
      <c r="AY132" s="114"/>
      <c r="AZ132" s="116"/>
      <c r="BA132" s="116"/>
      <c r="BB132" s="116"/>
      <c r="BC132" s="116"/>
      <c r="BD132" s="116"/>
      <c r="BE132" s="116"/>
    </row>
    <row r="133" spans="1:5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5"/>
      <c r="K133" s="114"/>
      <c r="L133" s="116"/>
      <c r="M133" s="116"/>
      <c r="N133" s="116"/>
      <c r="O133" s="116"/>
      <c r="P133" s="116"/>
      <c r="Q133" s="116"/>
      <c r="R133" s="115"/>
      <c r="S133" s="114"/>
      <c r="T133" s="116"/>
      <c r="U133" s="116"/>
      <c r="V133" s="116"/>
      <c r="W133" s="116"/>
      <c r="X133" s="116"/>
      <c r="Y133" s="116"/>
      <c r="Z133" s="115"/>
      <c r="AA133" s="114"/>
      <c r="AB133" s="116"/>
      <c r="AC133" s="116"/>
      <c r="AD133" s="116"/>
      <c r="AE133" s="116"/>
      <c r="AF133" s="116"/>
      <c r="AG133" s="116"/>
      <c r="AH133" s="115"/>
      <c r="AI133" s="114"/>
      <c r="AJ133" s="116"/>
      <c r="AK133" s="116"/>
      <c r="AL133" s="116"/>
      <c r="AM133" s="116"/>
      <c r="AN133" s="116"/>
      <c r="AO133" s="116"/>
      <c r="AP133" s="115"/>
      <c r="AQ133" s="114"/>
      <c r="AR133" s="116"/>
      <c r="AS133" s="116"/>
      <c r="AT133" s="116"/>
      <c r="AU133" s="116"/>
      <c r="AV133" s="116"/>
      <c r="AW133" s="116"/>
      <c r="AX133" s="115"/>
      <c r="AY133" s="114"/>
      <c r="AZ133" s="116"/>
      <c r="BA133" s="116"/>
      <c r="BB133" s="116"/>
      <c r="BC133" s="116"/>
      <c r="BD133" s="116"/>
      <c r="BE133" s="116"/>
    </row>
    <row r="134" spans="1:5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5"/>
      <c r="K134" s="114"/>
      <c r="L134" s="116"/>
      <c r="M134" s="116"/>
      <c r="N134" s="116"/>
      <c r="O134" s="116"/>
      <c r="P134" s="116"/>
      <c r="Q134" s="116"/>
      <c r="R134" s="115"/>
      <c r="S134" s="114"/>
      <c r="T134" s="116"/>
      <c r="U134" s="116"/>
      <c r="V134" s="116"/>
      <c r="W134" s="116"/>
      <c r="X134" s="116"/>
      <c r="Y134" s="116"/>
      <c r="Z134" s="115"/>
      <c r="AA134" s="114"/>
      <c r="AB134" s="116"/>
      <c r="AC134" s="116"/>
      <c r="AD134" s="116"/>
      <c r="AE134" s="116"/>
      <c r="AF134" s="116"/>
      <c r="AG134" s="116"/>
      <c r="AH134" s="115"/>
      <c r="AI134" s="114"/>
      <c r="AJ134" s="116"/>
      <c r="AK134" s="116"/>
      <c r="AL134" s="116"/>
      <c r="AM134" s="116"/>
      <c r="AN134" s="116"/>
      <c r="AO134" s="116"/>
      <c r="AP134" s="115"/>
      <c r="AQ134" s="114"/>
      <c r="AR134" s="116"/>
      <c r="AS134" s="116"/>
      <c r="AT134" s="116"/>
      <c r="AU134" s="116"/>
      <c r="AV134" s="116"/>
      <c r="AW134" s="116"/>
      <c r="AX134" s="115"/>
      <c r="AY134" s="114"/>
      <c r="AZ134" s="116"/>
      <c r="BA134" s="116"/>
      <c r="BB134" s="116"/>
      <c r="BC134" s="116"/>
      <c r="BD134" s="116"/>
      <c r="BE134" s="116"/>
    </row>
    <row r="135" spans="1:5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5"/>
      <c r="K135" s="114"/>
      <c r="L135" s="116"/>
      <c r="M135" s="116"/>
      <c r="N135" s="116"/>
      <c r="O135" s="116"/>
      <c r="P135" s="116"/>
      <c r="Q135" s="116"/>
      <c r="R135" s="115"/>
      <c r="S135" s="114"/>
      <c r="T135" s="116"/>
      <c r="U135" s="116"/>
      <c r="V135" s="116"/>
      <c r="W135" s="116"/>
      <c r="X135" s="116"/>
      <c r="Y135" s="116"/>
      <c r="Z135" s="115"/>
      <c r="AA135" s="114"/>
      <c r="AB135" s="116"/>
      <c r="AC135" s="116"/>
      <c r="AD135" s="116"/>
      <c r="AE135" s="116"/>
      <c r="AF135" s="116"/>
      <c r="AG135" s="116"/>
      <c r="AH135" s="115"/>
      <c r="AI135" s="114"/>
      <c r="AJ135" s="116"/>
      <c r="AK135" s="116"/>
      <c r="AL135" s="116"/>
      <c r="AM135" s="116"/>
      <c r="AN135" s="116"/>
      <c r="AO135" s="116"/>
      <c r="AP135" s="115"/>
      <c r="AQ135" s="114"/>
      <c r="AR135" s="116"/>
      <c r="AS135" s="116"/>
      <c r="AT135" s="116"/>
      <c r="AU135" s="116"/>
      <c r="AV135" s="116"/>
      <c r="AW135" s="116"/>
      <c r="AX135" s="115"/>
      <c r="AY135" s="114"/>
      <c r="AZ135" s="116"/>
      <c r="BA135" s="116"/>
      <c r="BB135" s="116"/>
      <c r="BC135" s="116"/>
      <c r="BD135" s="116"/>
      <c r="BE135" s="116"/>
    </row>
    <row r="136" spans="1:5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5"/>
      <c r="K136" s="114"/>
      <c r="L136" s="116"/>
      <c r="M136" s="116"/>
      <c r="N136" s="116"/>
      <c r="O136" s="116"/>
      <c r="P136" s="116"/>
      <c r="Q136" s="116"/>
      <c r="R136" s="115"/>
      <c r="S136" s="114"/>
      <c r="T136" s="116"/>
      <c r="U136" s="116"/>
      <c r="V136" s="116"/>
      <c r="W136" s="116"/>
      <c r="X136" s="116"/>
      <c r="Y136" s="116"/>
      <c r="Z136" s="115"/>
      <c r="AA136" s="114"/>
      <c r="AB136" s="116"/>
      <c r="AC136" s="116"/>
      <c r="AD136" s="116"/>
      <c r="AE136" s="116"/>
      <c r="AF136" s="116"/>
      <c r="AG136" s="116"/>
      <c r="AH136" s="115"/>
      <c r="AI136" s="114"/>
      <c r="AJ136" s="116"/>
      <c r="AK136" s="116"/>
      <c r="AL136" s="116"/>
      <c r="AM136" s="116"/>
      <c r="AN136" s="116"/>
      <c r="AO136" s="116"/>
      <c r="AP136" s="115"/>
      <c r="AQ136" s="114"/>
      <c r="AR136" s="116"/>
      <c r="AS136" s="116"/>
      <c r="AT136" s="116"/>
      <c r="AU136" s="116"/>
      <c r="AV136" s="116"/>
      <c r="AW136" s="116"/>
      <c r="AX136" s="115"/>
      <c r="AY136" s="114"/>
      <c r="AZ136" s="116"/>
      <c r="BA136" s="116"/>
      <c r="BB136" s="116"/>
      <c r="BC136" s="116"/>
      <c r="BD136" s="116"/>
      <c r="BE136" s="116"/>
    </row>
    <row r="137" spans="1:5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5"/>
      <c r="K137" s="114"/>
      <c r="L137" s="116"/>
      <c r="M137" s="116"/>
      <c r="N137" s="116"/>
      <c r="O137" s="116"/>
      <c r="P137" s="116"/>
      <c r="Q137" s="116"/>
      <c r="R137" s="115"/>
      <c r="S137" s="114"/>
      <c r="T137" s="116"/>
      <c r="U137" s="116"/>
      <c r="V137" s="116"/>
      <c r="W137" s="116"/>
      <c r="X137" s="116"/>
      <c r="Y137" s="116"/>
      <c r="Z137" s="115"/>
      <c r="AA137" s="114"/>
      <c r="AB137" s="116"/>
      <c r="AC137" s="116"/>
      <c r="AD137" s="116"/>
      <c r="AE137" s="116"/>
      <c r="AF137" s="116"/>
      <c r="AG137" s="116"/>
      <c r="AH137" s="115"/>
      <c r="AI137" s="114"/>
      <c r="AJ137" s="116"/>
      <c r="AK137" s="116"/>
      <c r="AL137" s="116"/>
      <c r="AM137" s="116"/>
      <c r="AN137" s="116"/>
      <c r="AO137" s="116"/>
      <c r="AP137" s="115"/>
      <c r="AQ137" s="114"/>
      <c r="AR137" s="116"/>
      <c r="AS137" s="116"/>
      <c r="AT137" s="116"/>
      <c r="AU137" s="116"/>
      <c r="AV137" s="116"/>
      <c r="AW137" s="116"/>
      <c r="AX137" s="115"/>
      <c r="AY137" s="114"/>
      <c r="AZ137" s="116"/>
      <c r="BA137" s="116"/>
      <c r="BB137" s="116"/>
      <c r="BC137" s="116"/>
      <c r="BD137" s="116"/>
      <c r="BE137" s="116"/>
    </row>
    <row r="138" spans="1:5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5"/>
      <c r="K138" s="114"/>
      <c r="L138" s="116"/>
      <c r="M138" s="116"/>
      <c r="N138" s="116"/>
      <c r="O138" s="116"/>
      <c r="P138" s="116"/>
      <c r="Q138" s="116"/>
      <c r="R138" s="115"/>
      <c r="S138" s="114"/>
      <c r="T138" s="116"/>
      <c r="U138" s="116"/>
      <c r="V138" s="116"/>
      <c r="W138" s="116"/>
      <c r="X138" s="116"/>
      <c r="Y138" s="116"/>
      <c r="Z138" s="115"/>
      <c r="AA138" s="114"/>
      <c r="AB138" s="116"/>
      <c r="AC138" s="116"/>
      <c r="AD138" s="116"/>
      <c r="AE138" s="116"/>
      <c r="AF138" s="116"/>
      <c r="AG138" s="116"/>
      <c r="AH138" s="115"/>
      <c r="AI138" s="114"/>
      <c r="AJ138" s="116"/>
      <c r="AK138" s="116"/>
      <c r="AL138" s="116"/>
      <c r="AM138" s="116"/>
      <c r="AN138" s="116"/>
      <c r="AO138" s="116"/>
      <c r="AP138" s="115"/>
      <c r="AQ138" s="114"/>
      <c r="AR138" s="116"/>
      <c r="AS138" s="116"/>
      <c r="AT138" s="116"/>
      <c r="AU138" s="116"/>
      <c r="AV138" s="116"/>
      <c r="AW138" s="116"/>
      <c r="AX138" s="115"/>
      <c r="AY138" s="114"/>
      <c r="AZ138" s="116"/>
      <c r="BA138" s="116"/>
      <c r="BB138" s="116"/>
      <c r="BC138" s="116"/>
      <c r="BD138" s="116"/>
      <c r="BE138" s="116"/>
    </row>
    <row r="139" spans="1:5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5"/>
      <c r="K139" s="114"/>
      <c r="L139" s="116"/>
      <c r="M139" s="116"/>
      <c r="N139" s="116"/>
      <c r="O139" s="116"/>
      <c r="P139" s="116"/>
      <c r="Q139" s="116"/>
      <c r="R139" s="115"/>
      <c r="S139" s="114"/>
      <c r="T139" s="116"/>
      <c r="U139" s="116"/>
      <c r="V139" s="116"/>
      <c r="W139" s="116"/>
      <c r="X139" s="116"/>
      <c r="Y139" s="116"/>
      <c r="Z139" s="115"/>
      <c r="AA139" s="114"/>
      <c r="AB139" s="116"/>
      <c r="AC139" s="116"/>
      <c r="AD139" s="116"/>
      <c r="AE139" s="116"/>
      <c r="AF139" s="116"/>
      <c r="AG139" s="116"/>
      <c r="AH139" s="115"/>
      <c r="AI139" s="114"/>
      <c r="AJ139" s="116"/>
      <c r="AK139" s="116"/>
      <c r="AL139" s="116"/>
      <c r="AM139" s="116"/>
      <c r="AN139" s="116"/>
      <c r="AO139" s="116"/>
      <c r="AP139" s="115"/>
      <c r="AQ139" s="114"/>
      <c r="AR139" s="116"/>
      <c r="AS139" s="116"/>
      <c r="AT139" s="116"/>
      <c r="AU139" s="116"/>
      <c r="AV139" s="116"/>
      <c r="AW139" s="116"/>
      <c r="AX139" s="115"/>
      <c r="AY139" s="114"/>
      <c r="AZ139" s="116"/>
      <c r="BA139" s="116"/>
      <c r="BB139" s="116"/>
      <c r="BC139" s="116"/>
      <c r="BD139" s="116"/>
      <c r="BE139" s="116"/>
    </row>
    <row r="140" spans="1:5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5"/>
      <c r="K140" s="114"/>
      <c r="L140" s="116"/>
      <c r="M140" s="116"/>
      <c r="N140" s="116"/>
      <c r="O140" s="116"/>
      <c r="P140" s="116"/>
      <c r="Q140" s="116"/>
      <c r="R140" s="115"/>
      <c r="S140" s="114"/>
      <c r="T140" s="116"/>
      <c r="U140" s="116"/>
      <c r="V140" s="116"/>
      <c r="W140" s="116"/>
      <c r="X140" s="116"/>
      <c r="Y140" s="116"/>
      <c r="Z140" s="115"/>
      <c r="AA140" s="114"/>
      <c r="AB140" s="116"/>
      <c r="AC140" s="116"/>
      <c r="AD140" s="116"/>
      <c r="AE140" s="116"/>
      <c r="AF140" s="116"/>
      <c r="AG140" s="116"/>
      <c r="AH140" s="115"/>
      <c r="AI140" s="114"/>
      <c r="AJ140" s="116"/>
      <c r="AK140" s="116"/>
      <c r="AL140" s="116"/>
      <c r="AM140" s="116"/>
      <c r="AN140" s="116"/>
      <c r="AO140" s="116"/>
      <c r="AP140" s="115"/>
      <c r="AQ140" s="114"/>
      <c r="AR140" s="116"/>
      <c r="AS140" s="116"/>
      <c r="AT140" s="116"/>
      <c r="AU140" s="116"/>
      <c r="AV140" s="116"/>
      <c r="AW140" s="116"/>
      <c r="AX140" s="115"/>
      <c r="AY140" s="114"/>
      <c r="AZ140" s="116"/>
      <c r="BA140" s="116"/>
      <c r="BB140" s="116"/>
      <c r="BC140" s="116"/>
      <c r="BD140" s="116"/>
      <c r="BE140" s="116"/>
    </row>
    <row r="141" spans="1:5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5"/>
      <c r="K141" s="114"/>
      <c r="L141" s="116"/>
      <c r="M141" s="116"/>
      <c r="N141" s="116"/>
      <c r="O141" s="116"/>
      <c r="P141" s="116"/>
      <c r="Q141" s="116"/>
      <c r="R141" s="115"/>
      <c r="S141" s="114"/>
      <c r="T141" s="116"/>
      <c r="U141" s="116"/>
      <c r="V141" s="116"/>
      <c r="W141" s="116"/>
      <c r="X141" s="116"/>
      <c r="Y141" s="116"/>
      <c r="Z141" s="115"/>
      <c r="AA141" s="114"/>
      <c r="AB141" s="116"/>
      <c r="AC141" s="116"/>
      <c r="AD141" s="116"/>
      <c r="AE141" s="116"/>
      <c r="AF141" s="116"/>
      <c r="AG141" s="116"/>
      <c r="AH141" s="115"/>
      <c r="AI141" s="114"/>
      <c r="AJ141" s="116"/>
      <c r="AK141" s="116"/>
      <c r="AL141" s="116"/>
      <c r="AM141" s="116"/>
      <c r="AN141" s="116"/>
      <c r="AO141" s="116"/>
      <c r="AP141" s="115"/>
      <c r="AQ141" s="114"/>
      <c r="AR141" s="116"/>
      <c r="AS141" s="116"/>
      <c r="AT141" s="116"/>
      <c r="AU141" s="116"/>
      <c r="AV141" s="116"/>
      <c r="AW141" s="116"/>
      <c r="AX141" s="115"/>
      <c r="AY141" s="114"/>
      <c r="AZ141" s="116"/>
      <c r="BA141" s="116"/>
      <c r="BB141" s="116"/>
      <c r="BC141" s="116"/>
      <c r="BD141" s="116"/>
      <c r="BE141" s="116"/>
    </row>
    <row r="142" spans="1:5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5"/>
      <c r="K142" s="114"/>
      <c r="L142" s="116"/>
      <c r="M142" s="116"/>
      <c r="N142" s="116"/>
      <c r="O142" s="116"/>
      <c r="P142" s="116"/>
      <c r="Q142" s="116"/>
      <c r="R142" s="115"/>
      <c r="S142" s="114"/>
      <c r="T142" s="116"/>
      <c r="U142" s="116"/>
      <c r="V142" s="116"/>
      <c r="W142" s="116"/>
      <c r="X142" s="116"/>
      <c r="Y142" s="116"/>
      <c r="Z142" s="115"/>
      <c r="AA142" s="114"/>
      <c r="AB142" s="116"/>
      <c r="AC142" s="116"/>
      <c r="AD142" s="116"/>
      <c r="AE142" s="116"/>
      <c r="AF142" s="116"/>
      <c r="AG142" s="116"/>
      <c r="AH142" s="115"/>
      <c r="AI142" s="114"/>
      <c r="AJ142" s="116"/>
      <c r="AK142" s="116"/>
      <c r="AL142" s="116"/>
      <c r="AM142" s="116"/>
      <c r="AN142" s="116"/>
      <c r="AO142" s="116"/>
      <c r="AP142" s="115"/>
      <c r="AQ142" s="114"/>
      <c r="AR142" s="116"/>
      <c r="AS142" s="116"/>
      <c r="AT142" s="116"/>
      <c r="AU142" s="116"/>
      <c r="AV142" s="116"/>
      <c r="AW142" s="116"/>
      <c r="AX142" s="115"/>
      <c r="AY142" s="114"/>
      <c r="AZ142" s="116"/>
      <c r="BA142" s="116"/>
      <c r="BB142" s="116"/>
      <c r="BC142" s="116"/>
      <c r="BD142" s="116"/>
      <c r="BE142" s="116"/>
    </row>
    <row r="143" spans="1:5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5"/>
      <c r="K143" s="114"/>
      <c r="L143" s="116"/>
      <c r="M143" s="116"/>
      <c r="N143" s="116"/>
      <c r="O143" s="116"/>
      <c r="P143" s="116"/>
      <c r="Q143" s="116"/>
      <c r="R143" s="115"/>
      <c r="S143" s="114"/>
      <c r="T143" s="116"/>
      <c r="U143" s="116"/>
      <c r="V143" s="116"/>
      <c r="W143" s="116"/>
      <c r="X143" s="116"/>
      <c r="Y143" s="116"/>
      <c r="Z143" s="115"/>
      <c r="AA143" s="114"/>
      <c r="AB143" s="116"/>
      <c r="AC143" s="116"/>
      <c r="AD143" s="116"/>
      <c r="AE143" s="116"/>
      <c r="AF143" s="116"/>
      <c r="AG143" s="116"/>
      <c r="AH143" s="115"/>
      <c r="AI143" s="114"/>
      <c r="AJ143" s="116"/>
      <c r="AK143" s="116"/>
      <c r="AL143" s="116"/>
      <c r="AM143" s="116"/>
      <c r="AN143" s="116"/>
      <c r="AO143" s="116"/>
      <c r="AP143" s="115"/>
      <c r="AQ143" s="114"/>
      <c r="AR143" s="116"/>
      <c r="AS143" s="116"/>
      <c r="AT143" s="116"/>
      <c r="AU143" s="116"/>
      <c r="AV143" s="116"/>
      <c r="AW143" s="116"/>
      <c r="AX143" s="115"/>
      <c r="AY143" s="114"/>
      <c r="AZ143" s="116"/>
      <c r="BA143" s="116"/>
      <c r="BB143" s="116"/>
      <c r="BC143" s="116"/>
      <c r="BD143" s="116"/>
      <c r="BE143" s="116"/>
    </row>
    <row r="144" spans="1:5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5"/>
      <c r="K144" s="114"/>
      <c r="L144" s="116"/>
      <c r="M144" s="116"/>
      <c r="N144" s="116"/>
      <c r="O144" s="116"/>
      <c r="P144" s="116"/>
      <c r="Q144" s="116"/>
      <c r="R144" s="115"/>
      <c r="S144" s="114"/>
      <c r="T144" s="116"/>
      <c r="U144" s="116"/>
      <c r="V144" s="116"/>
      <c r="W144" s="116"/>
      <c r="X144" s="116"/>
      <c r="Y144" s="116"/>
      <c r="Z144" s="115"/>
      <c r="AA144" s="114"/>
      <c r="AB144" s="116"/>
      <c r="AC144" s="116"/>
      <c r="AD144" s="116"/>
      <c r="AE144" s="116"/>
      <c r="AF144" s="116"/>
      <c r="AG144" s="116"/>
      <c r="AH144" s="115"/>
      <c r="AI144" s="114"/>
      <c r="AJ144" s="116"/>
      <c r="AK144" s="116"/>
      <c r="AL144" s="116"/>
      <c r="AM144" s="116"/>
      <c r="AN144" s="116"/>
      <c r="AO144" s="116"/>
      <c r="AP144" s="115"/>
      <c r="AQ144" s="114"/>
      <c r="AR144" s="116"/>
      <c r="AS144" s="116"/>
      <c r="AT144" s="116"/>
      <c r="AU144" s="116"/>
      <c r="AV144" s="116"/>
      <c r="AW144" s="116"/>
      <c r="AX144" s="115"/>
      <c r="AY144" s="114"/>
      <c r="AZ144" s="116"/>
      <c r="BA144" s="116"/>
      <c r="BB144" s="116"/>
      <c r="BC144" s="116"/>
      <c r="BD144" s="116"/>
      <c r="BE144" s="116"/>
    </row>
    <row r="145" spans="1:5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5"/>
      <c r="K145" s="114"/>
      <c r="L145" s="116"/>
      <c r="M145" s="116"/>
      <c r="N145" s="116"/>
      <c r="O145" s="116"/>
      <c r="P145" s="116"/>
      <c r="Q145" s="116"/>
      <c r="R145" s="115"/>
      <c r="S145" s="114"/>
      <c r="T145" s="116"/>
      <c r="U145" s="116"/>
      <c r="V145" s="116"/>
      <c r="W145" s="116"/>
      <c r="X145" s="116"/>
      <c r="Y145" s="116"/>
      <c r="Z145" s="115"/>
      <c r="AA145" s="114"/>
      <c r="AB145" s="116"/>
      <c r="AC145" s="116"/>
      <c r="AD145" s="116"/>
      <c r="AE145" s="116"/>
      <c r="AF145" s="116"/>
      <c r="AG145" s="116"/>
      <c r="AH145" s="115"/>
      <c r="AI145" s="114"/>
      <c r="AJ145" s="116"/>
      <c r="AK145" s="116"/>
      <c r="AL145" s="116"/>
      <c r="AM145" s="116"/>
      <c r="AN145" s="116"/>
      <c r="AO145" s="116"/>
      <c r="AP145" s="115"/>
      <c r="AQ145" s="114"/>
      <c r="AR145" s="116"/>
      <c r="AS145" s="116"/>
      <c r="AT145" s="116"/>
      <c r="AU145" s="116"/>
      <c r="AV145" s="116"/>
      <c r="AW145" s="116"/>
      <c r="AX145" s="115"/>
      <c r="AY145" s="114"/>
      <c r="AZ145" s="116"/>
      <c r="BA145" s="116"/>
      <c r="BB145" s="116"/>
      <c r="BC145" s="116"/>
      <c r="BD145" s="116"/>
      <c r="BE145" s="116"/>
    </row>
    <row r="146" spans="1:5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5"/>
      <c r="K146" s="114"/>
      <c r="L146" s="116"/>
      <c r="M146" s="116"/>
      <c r="N146" s="116"/>
      <c r="O146" s="116"/>
      <c r="P146" s="116"/>
      <c r="Q146" s="116"/>
      <c r="R146" s="115"/>
      <c r="S146" s="114"/>
      <c r="T146" s="116"/>
      <c r="U146" s="116"/>
      <c r="V146" s="116"/>
      <c r="W146" s="116"/>
      <c r="X146" s="116"/>
      <c r="Y146" s="116"/>
      <c r="Z146" s="115"/>
      <c r="AA146" s="114"/>
      <c r="AB146" s="116"/>
      <c r="AC146" s="116"/>
      <c r="AD146" s="116"/>
      <c r="AE146" s="116"/>
      <c r="AF146" s="116"/>
      <c r="AG146" s="116"/>
      <c r="AH146" s="115"/>
      <c r="AI146" s="114"/>
      <c r="AJ146" s="116"/>
      <c r="AK146" s="116"/>
      <c r="AL146" s="116"/>
      <c r="AM146" s="116"/>
      <c r="AN146" s="116"/>
      <c r="AO146" s="116"/>
      <c r="AP146" s="115"/>
      <c r="AQ146" s="114"/>
      <c r="AR146" s="116"/>
      <c r="AS146" s="116"/>
      <c r="AT146" s="116"/>
      <c r="AU146" s="116"/>
      <c r="AV146" s="116"/>
      <c r="AW146" s="116"/>
      <c r="AX146" s="115"/>
      <c r="AY146" s="114"/>
      <c r="AZ146" s="116"/>
      <c r="BA146" s="116"/>
      <c r="BB146" s="116"/>
      <c r="BC146" s="116"/>
      <c r="BD146" s="116"/>
      <c r="BE146" s="116"/>
    </row>
    <row r="147" spans="1:5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5"/>
      <c r="K147" s="114"/>
      <c r="L147" s="116"/>
      <c r="M147" s="116"/>
      <c r="N147" s="116"/>
      <c r="O147" s="116"/>
      <c r="P147" s="116"/>
      <c r="Q147" s="116"/>
      <c r="R147" s="115"/>
      <c r="S147" s="114"/>
      <c r="T147" s="116"/>
      <c r="U147" s="116"/>
      <c r="V147" s="116"/>
      <c r="W147" s="116"/>
      <c r="X147" s="116"/>
      <c r="Y147" s="116"/>
      <c r="Z147" s="115"/>
      <c r="AA147" s="114"/>
      <c r="AB147" s="116"/>
      <c r="AC147" s="116"/>
      <c r="AD147" s="116"/>
      <c r="AE147" s="116"/>
      <c r="AF147" s="116"/>
      <c r="AG147" s="116"/>
      <c r="AH147" s="115"/>
      <c r="AI147" s="114"/>
      <c r="AJ147" s="116"/>
      <c r="AK147" s="116"/>
      <c r="AL147" s="116"/>
      <c r="AM147" s="116"/>
      <c r="AN147" s="116"/>
      <c r="AO147" s="116"/>
      <c r="AP147" s="115"/>
      <c r="AQ147" s="114"/>
      <c r="AR147" s="116"/>
      <c r="AS147" s="116"/>
      <c r="AT147" s="116"/>
      <c r="AU147" s="116"/>
      <c r="AV147" s="116"/>
      <c r="AW147" s="116"/>
      <c r="AX147" s="115"/>
      <c r="AY147" s="114"/>
      <c r="AZ147" s="116"/>
      <c r="BA147" s="116"/>
      <c r="BB147" s="116"/>
      <c r="BC147" s="116"/>
      <c r="BD147" s="116"/>
      <c r="BE147" s="116"/>
    </row>
    <row r="148" spans="1:5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5"/>
      <c r="K148" s="114"/>
      <c r="L148" s="116"/>
      <c r="M148" s="116"/>
      <c r="N148" s="116"/>
      <c r="O148" s="116"/>
      <c r="P148" s="116"/>
      <c r="Q148" s="116"/>
      <c r="R148" s="115"/>
      <c r="S148" s="114"/>
      <c r="T148" s="116"/>
      <c r="U148" s="116"/>
      <c r="V148" s="116"/>
      <c r="W148" s="116"/>
      <c r="X148" s="116"/>
      <c r="Y148" s="116"/>
      <c r="Z148" s="115"/>
      <c r="AA148" s="114"/>
      <c r="AB148" s="116"/>
      <c r="AC148" s="116"/>
      <c r="AD148" s="116"/>
      <c r="AE148" s="116"/>
      <c r="AF148" s="116"/>
      <c r="AG148" s="116"/>
      <c r="AH148" s="115"/>
      <c r="AI148" s="114"/>
      <c r="AJ148" s="116"/>
      <c r="AK148" s="116"/>
      <c r="AL148" s="116"/>
      <c r="AM148" s="116"/>
      <c r="AN148" s="116"/>
      <c r="AO148" s="116"/>
      <c r="AP148" s="115"/>
      <c r="AQ148" s="114"/>
      <c r="AR148" s="116"/>
      <c r="AS148" s="116"/>
      <c r="AT148" s="116"/>
      <c r="AU148" s="116"/>
      <c r="AV148" s="116"/>
      <c r="AW148" s="116"/>
      <c r="AX148" s="115"/>
      <c r="AY148" s="114"/>
      <c r="AZ148" s="116"/>
      <c r="BA148" s="116"/>
      <c r="BB148" s="116"/>
      <c r="BC148" s="116"/>
      <c r="BD148" s="116"/>
      <c r="BE148" s="116"/>
    </row>
    <row r="149" spans="1:5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5"/>
      <c r="K149" s="114"/>
      <c r="L149" s="116"/>
      <c r="M149" s="116"/>
      <c r="N149" s="116"/>
      <c r="O149" s="116"/>
      <c r="P149" s="116"/>
      <c r="Q149" s="116"/>
      <c r="R149" s="115"/>
      <c r="S149" s="114"/>
      <c r="T149" s="116"/>
      <c r="U149" s="116"/>
      <c r="V149" s="116"/>
      <c r="W149" s="116"/>
      <c r="X149" s="116"/>
      <c r="Y149" s="116"/>
      <c r="Z149" s="115"/>
      <c r="AA149" s="114"/>
      <c r="AB149" s="116"/>
      <c r="AC149" s="116"/>
      <c r="AD149" s="116"/>
      <c r="AE149" s="116"/>
      <c r="AF149" s="116"/>
      <c r="AG149" s="116"/>
      <c r="AH149" s="115"/>
      <c r="AI149" s="114"/>
      <c r="AJ149" s="116"/>
      <c r="AK149" s="116"/>
      <c r="AL149" s="116"/>
      <c r="AM149" s="116"/>
      <c r="AN149" s="116"/>
      <c r="AO149" s="116"/>
      <c r="AP149" s="115"/>
      <c r="AQ149" s="114"/>
      <c r="AR149" s="116"/>
      <c r="AS149" s="116"/>
      <c r="AT149" s="116"/>
      <c r="AU149" s="116"/>
      <c r="AV149" s="116"/>
      <c r="AW149" s="116"/>
      <c r="AX149" s="115"/>
      <c r="AY149" s="114"/>
      <c r="AZ149" s="116"/>
      <c r="BA149" s="116"/>
      <c r="BB149" s="116"/>
      <c r="BC149" s="116"/>
      <c r="BD149" s="116"/>
      <c r="BE149" s="116"/>
    </row>
    <row r="150" spans="1:5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5"/>
      <c r="K150" s="114"/>
      <c r="L150" s="116"/>
      <c r="M150" s="116"/>
      <c r="N150" s="116"/>
      <c r="O150" s="116"/>
      <c r="P150" s="116"/>
      <c r="Q150" s="116"/>
      <c r="R150" s="115"/>
      <c r="S150" s="114"/>
      <c r="T150" s="116"/>
      <c r="U150" s="116"/>
      <c r="V150" s="116"/>
      <c r="W150" s="116"/>
      <c r="X150" s="116"/>
      <c r="Y150" s="116"/>
      <c r="Z150" s="115"/>
      <c r="AA150" s="114"/>
      <c r="AB150" s="116"/>
      <c r="AC150" s="116"/>
      <c r="AD150" s="116"/>
      <c r="AE150" s="116"/>
      <c r="AF150" s="116"/>
      <c r="AG150" s="116"/>
      <c r="AH150" s="115"/>
      <c r="AI150" s="114"/>
      <c r="AJ150" s="116"/>
      <c r="AK150" s="116"/>
      <c r="AL150" s="116"/>
      <c r="AM150" s="116"/>
      <c r="AN150" s="116"/>
      <c r="AO150" s="116"/>
      <c r="AP150" s="115"/>
      <c r="AQ150" s="114"/>
      <c r="AR150" s="116"/>
      <c r="AS150" s="116"/>
      <c r="AT150" s="116"/>
      <c r="AU150" s="116"/>
      <c r="AV150" s="116"/>
      <c r="AW150" s="116"/>
      <c r="AX150" s="115"/>
      <c r="AY150" s="114"/>
      <c r="AZ150" s="116"/>
      <c r="BA150" s="116"/>
      <c r="BB150" s="116"/>
      <c r="BC150" s="116"/>
      <c r="BD150" s="116"/>
      <c r="BE150" s="116"/>
    </row>
    <row r="151" spans="1:5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5"/>
      <c r="K151" s="114"/>
      <c r="L151" s="116"/>
      <c r="M151" s="116"/>
      <c r="N151" s="116"/>
      <c r="O151" s="116"/>
      <c r="P151" s="116"/>
      <c r="Q151" s="116"/>
      <c r="R151" s="115"/>
      <c r="S151" s="114"/>
      <c r="T151" s="116"/>
      <c r="U151" s="116"/>
      <c r="V151" s="116"/>
      <c r="W151" s="116"/>
      <c r="X151" s="116"/>
      <c r="Y151" s="116"/>
      <c r="Z151" s="115"/>
      <c r="AA151" s="114"/>
      <c r="AB151" s="116"/>
      <c r="AC151" s="116"/>
      <c r="AD151" s="116"/>
      <c r="AE151" s="116"/>
      <c r="AF151" s="116"/>
      <c r="AG151" s="116"/>
      <c r="AH151" s="115"/>
      <c r="AI151" s="114"/>
      <c r="AJ151" s="116"/>
      <c r="AK151" s="116"/>
      <c r="AL151" s="116"/>
      <c r="AM151" s="116"/>
      <c r="AN151" s="116"/>
      <c r="AO151" s="116"/>
      <c r="AP151" s="115"/>
      <c r="AQ151" s="114"/>
      <c r="AR151" s="116"/>
      <c r="AS151" s="116"/>
      <c r="AT151" s="116"/>
      <c r="AU151" s="116"/>
      <c r="AV151" s="116"/>
      <c r="AW151" s="116"/>
      <c r="AX151" s="115"/>
      <c r="AY151" s="114"/>
      <c r="AZ151" s="116"/>
      <c r="BA151" s="116"/>
      <c r="BB151" s="116"/>
      <c r="BC151" s="116"/>
      <c r="BD151" s="116"/>
      <c r="BE151" s="116"/>
    </row>
    <row r="152" spans="1:5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5"/>
      <c r="K152" s="114"/>
      <c r="L152" s="116"/>
      <c r="M152" s="116"/>
      <c r="N152" s="116"/>
      <c r="O152" s="116"/>
      <c r="P152" s="116"/>
      <c r="Q152" s="116"/>
      <c r="R152" s="115"/>
      <c r="S152" s="114"/>
      <c r="T152" s="116"/>
      <c r="U152" s="116"/>
      <c r="V152" s="116"/>
      <c r="W152" s="116"/>
      <c r="X152" s="116"/>
      <c r="Y152" s="116"/>
      <c r="Z152" s="115"/>
      <c r="AA152" s="114"/>
      <c r="AB152" s="116"/>
      <c r="AC152" s="116"/>
      <c r="AD152" s="116"/>
      <c r="AE152" s="116"/>
      <c r="AF152" s="116"/>
      <c r="AG152" s="116"/>
      <c r="AH152" s="115"/>
      <c r="AI152" s="114"/>
      <c r="AJ152" s="116"/>
      <c r="AK152" s="116"/>
      <c r="AL152" s="116"/>
      <c r="AM152" s="116"/>
      <c r="AN152" s="116"/>
      <c r="AO152" s="116"/>
      <c r="AP152" s="115"/>
      <c r="AQ152" s="114"/>
      <c r="AR152" s="116"/>
      <c r="AS152" s="116"/>
      <c r="AT152" s="116"/>
      <c r="AU152" s="116"/>
      <c r="AV152" s="116"/>
      <c r="AW152" s="116"/>
      <c r="AX152" s="115"/>
      <c r="AY152" s="114"/>
      <c r="AZ152" s="116"/>
      <c r="BA152" s="116"/>
      <c r="BB152" s="116"/>
      <c r="BC152" s="116"/>
      <c r="BD152" s="116"/>
      <c r="BE152" s="116"/>
    </row>
    <row r="153" spans="1:5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5"/>
      <c r="K153" s="114"/>
      <c r="L153" s="116"/>
      <c r="M153" s="116"/>
      <c r="N153" s="116"/>
      <c r="O153" s="116"/>
      <c r="P153" s="116"/>
      <c r="Q153" s="116"/>
      <c r="R153" s="115"/>
      <c r="S153" s="114"/>
      <c r="T153" s="116"/>
      <c r="U153" s="116"/>
      <c r="V153" s="116"/>
      <c r="W153" s="116"/>
      <c r="X153" s="116"/>
      <c r="Y153" s="116"/>
      <c r="Z153" s="115"/>
      <c r="AA153" s="114"/>
      <c r="AB153" s="116"/>
      <c r="AC153" s="116"/>
      <c r="AD153" s="116"/>
      <c r="AE153" s="116"/>
      <c r="AF153" s="116"/>
      <c r="AG153" s="116"/>
      <c r="AH153" s="115"/>
      <c r="AI153" s="114"/>
      <c r="AJ153" s="116"/>
      <c r="AK153" s="116"/>
      <c r="AL153" s="116"/>
      <c r="AM153" s="116"/>
      <c r="AN153" s="116"/>
      <c r="AO153" s="116"/>
      <c r="AP153" s="115"/>
      <c r="AQ153" s="114"/>
      <c r="AR153" s="116"/>
      <c r="AS153" s="116"/>
      <c r="AT153" s="116"/>
      <c r="AU153" s="116"/>
      <c r="AV153" s="116"/>
      <c r="AW153" s="116"/>
      <c r="AX153" s="115"/>
      <c r="AY153" s="114"/>
      <c r="AZ153" s="116"/>
      <c r="BA153" s="116"/>
      <c r="BB153" s="116"/>
      <c r="BC153" s="116"/>
      <c r="BD153" s="116"/>
      <c r="BE153" s="116"/>
    </row>
    <row r="154" spans="1:5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5"/>
      <c r="K154" s="114"/>
      <c r="L154" s="116"/>
      <c r="M154" s="116"/>
      <c r="N154" s="116"/>
      <c r="O154" s="116"/>
      <c r="P154" s="116"/>
      <c r="Q154" s="116"/>
      <c r="R154" s="115"/>
      <c r="S154" s="114"/>
      <c r="T154" s="116"/>
      <c r="U154" s="116"/>
      <c r="V154" s="116"/>
      <c r="W154" s="116"/>
      <c r="X154" s="116"/>
      <c r="Y154" s="116"/>
      <c r="Z154" s="115"/>
      <c r="AA154" s="114"/>
      <c r="AB154" s="116"/>
      <c r="AC154" s="116"/>
      <c r="AD154" s="116"/>
      <c r="AE154" s="116"/>
      <c r="AF154" s="116"/>
      <c r="AG154" s="116"/>
      <c r="AH154" s="115"/>
      <c r="AI154" s="114"/>
      <c r="AJ154" s="116"/>
      <c r="AK154" s="116"/>
      <c r="AL154" s="116"/>
      <c r="AM154" s="116"/>
      <c r="AN154" s="116"/>
      <c r="AO154" s="116"/>
      <c r="AP154" s="115"/>
      <c r="AQ154" s="114"/>
      <c r="AR154" s="116"/>
      <c r="AS154" s="116"/>
      <c r="AT154" s="116"/>
      <c r="AU154" s="116"/>
      <c r="AV154" s="116"/>
      <c r="AW154" s="116"/>
      <c r="AX154" s="115"/>
      <c r="AY154" s="114"/>
      <c r="AZ154" s="116"/>
      <c r="BA154" s="116"/>
      <c r="BB154" s="116"/>
      <c r="BC154" s="116"/>
      <c r="BD154" s="116"/>
      <c r="BE154" s="116"/>
    </row>
    <row r="155" spans="1:5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5"/>
      <c r="K155" s="114"/>
      <c r="L155" s="116"/>
      <c r="M155" s="116"/>
      <c r="N155" s="116"/>
      <c r="O155" s="116"/>
      <c r="P155" s="116"/>
      <c r="Q155" s="116"/>
      <c r="R155" s="115"/>
      <c r="S155" s="114"/>
      <c r="T155" s="116"/>
      <c r="U155" s="116"/>
      <c r="V155" s="116"/>
      <c r="W155" s="116"/>
      <c r="X155" s="116"/>
      <c r="Y155" s="116"/>
      <c r="Z155" s="115"/>
      <c r="AA155" s="114"/>
      <c r="AB155" s="116"/>
      <c r="AC155" s="116"/>
      <c r="AD155" s="116"/>
      <c r="AE155" s="116"/>
      <c r="AF155" s="116"/>
      <c r="AG155" s="116"/>
      <c r="AH155" s="115"/>
      <c r="AI155" s="114"/>
      <c r="AJ155" s="116"/>
      <c r="AK155" s="116"/>
      <c r="AL155" s="116"/>
      <c r="AM155" s="116"/>
      <c r="AN155" s="116"/>
      <c r="AO155" s="116"/>
      <c r="AP155" s="115"/>
      <c r="AQ155" s="114"/>
      <c r="AR155" s="116"/>
      <c r="AS155" s="116"/>
      <c r="AT155" s="116"/>
      <c r="AU155" s="116"/>
      <c r="AV155" s="116"/>
      <c r="AW155" s="116"/>
      <c r="AX155" s="115"/>
      <c r="AY155" s="114"/>
      <c r="AZ155" s="116"/>
      <c r="BA155" s="116"/>
      <c r="BB155" s="116"/>
      <c r="BC155" s="116"/>
      <c r="BD155" s="116"/>
      <c r="BE155" s="116"/>
    </row>
    <row r="156" spans="1:5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5"/>
      <c r="K156" s="114"/>
      <c r="L156" s="116"/>
      <c r="M156" s="116"/>
      <c r="N156" s="116"/>
      <c r="O156" s="116"/>
      <c r="P156" s="116"/>
      <c r="Q156" s="116"/>
      <c r="R156" s="115"/>
      <c r="S156" s="114"/>
      <c r="T156" s="116"/>
      <c r="U156" s="116"/>
      <c r="V156" s="116"/>
      <c r="W156" s="116"/>
      <c r="X156" s="116"/>
      <c r="Y156" s="116"/>
      <c r="Z156" s="115"/>
      <c r="AA156" s="114"/>
      <c r="AB156" s="116"/>
      <c r="AC156" s="116"/>
      <c r="AD156" s="116"/>
      <c r="AE156" s="116"/>
      <c r="AF156" s="116"/>
      <c r="AG156" s="116"/>
      <c r="AH156" s="115"/>
      <c r="AI156" s="114"/>
      <c r="AJ156" s="116"/>
      <c r="AK156" s="116"/>
      <c r="AL156" s="116"/>
      <c r="AM156" s="116"/>
      <c r="AN156" s="116"/>
      <c r="AO156" s="116"/>
      <c r="AP156" s="115"/>
      <c r="AQ156" s="114"/>
      <c r="AR156" s="116"/>
      <c r="AS156" s="116"/>
      <c r="AT156" s="116"/>
      <c r="AU156" s="116"/>
      <c r="AV156" s="116"/>
      <c r="AW156" s="116"/>
      <c r="AX156" s="115"/>
      <c r="AY156" s="114"/>
      <c r="AZ156" s="116"/>
      <c r="BA156" s="116"/>
      <c r="BB156" s="116"/>
      <c r="BC156" s="116"/>
      <c r="BD156" s="116"/>
      <c r="BE156" s="116"/>
    </row>
    <row r="157" spans="1:5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5"/>
      <c r="K157" s="114"/>
      <c r="L157" s="116"/>
      <c r="M157" s="116"/>
      <c r="N157" s="116"/>
      <c r="O157" s="116"/>
      <c r="P157" s="116"/>
      <c r="Q157" s="116"/>
      <c r="R157" s="115"/>
      <c r="S157" s="114"/>
      <c r="T157" s="116"/>
      <c r="U157" s="116"/>
      <c r="V157" s="116"/>
      <c r="W157" s="116"/>
      <c r="X157" s="116"/>
      <c r="Y157" s="116"/>
      <c r="Z157" s="115"/>
      <c r="AA157" s="114"/>
      <c r="AB157" s="116"/>
      <c r="AC157" s="116"/>
      <c r="AD157" s="116"/>
      <c r="AE157" s="116"/>
      <c r="AF157" s="116"/>
      <c r="AG157" s="116"/>
      <c r="AH157" s="115"/>
      <c r="AI157" s="114"/>
      <c r="AJ157" s="116"/>
      <c r="AK157" s="116"/>
      <c r="AL157" s="116"/>
      <c r="AM157" s="116"/>
      <c r="AN157" s="116"/>
      <c r="AO157" s="116"/>
      <c r="AP157" s="115"/>
      <c r="AQ157" s="114"/>
      <c r="AR157" s="116"/>
      <c r="AS157" s="116"/>
      <c r="AT157" s="116"/>
      <c r="AU157" s="116"/>
      <c r="AV157" s="116"/>
      <c r="AW157" s="116"/>
      <c r="AX157" s="115"/>
      <c r="AY157" s="114"/>
      <c r="AZ157" s="116"/>
      <c r="BA157" s="116"/>
      <c r="BB157" s="116"/>
      <c r="BC157" s="116"/>
      <c r="BD157" s="116"/>
      <c r="BE157" s="116"/>
    </row>
    <row r="158" spans="1:5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5"/>
      <c r="K158" s="114"/>
      <c r="L158" s="116"/>
      <c r="M158" s="116"/>
      <c r="N158" s="116"/>
      <c r="O158" s="116"/>
      <c r="P158" s="116"/>
      <c r="Q158" s="116"/>
      <c r="R158" s="115"/>
      <c r="S158" s="114"/>
      <c r="T158" s="116"/>
      <c r="U158" s="116"/>
      <c r="V158" s="116"/>
      <c r="W158" s="116"/>
      <c r="X158" s="116"/>
      <c r="Y158" s="116"/>
      <c r="Z158" s="115"/>
      <c r="AA158" s="114"/>
      <c r="AB158" s="116"/>
      <c r="AC158" s="116"/>
      <c r="AD158" s="116"/>
      <c r="AE158" s="116"/>
      <c r="AF158" s="116"/>
      <c r="AG158" s="116"/>
      <c r="AH158" s="115"/>
      <c r="AI158" s="114"/>
      <c r="AJ158" s="116"/>
      <c r="AK158" s="116"/>
      <c r="AL158" s="116"/>
      <c r="AM158" s="116"/>
      <c r="AN158" s="116"/>
      <c r="AO158" s="116"/>
      <c r="AP158" s="115"/>
      <c r="AQ158" s="114"/>
      <c r="AR158" s="116"/>
      <c r="AS158" s="116"/>
      <c r="AT158" s="116"/>
      <c r="AU158" s="116"/>
      <c r="AV158" s="116"/>
      <c r="AW158" s="116"/>
      <c r="AX158" s="115"/>
      <c r="AY158" s="114"/>
      <c r="AZ158" s="116"/>
      <c r="BA158" s="116"/>
      <c r="BB158" s="116"/>
      <c r="BC158" s="116"/>
      <c r="BD158" s="116"/>
      <c r="BE158" s="116"/>
    </row>
    <row r="159" spans="1:5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5"/>
      <c r="K159" s="114"/>
      <c r="L159" s="116"/>
      <c r="M159" s="116"/>
      <c r="N159" s="116"/>
      <c r="O159" s="116"/>
      <c r="P159" s="116"/>
      <c r="Q159" s="116"/>
      <c r="R159" s="115"/>
      <c r="S159" s="114"/>
      <c r="T159" s="116"/>
      <c r="U159" s="116"/>
      <c r="V159" s="116"/>
      <c r="W159" s="116"/>
      <c r="X159" s="116"/>
      <c r="Y159" s="116"/>
      <c r="Z159" s="115"/>
      <c r="AA159" s="114"/>
      <c r="AB159" s="116"/>
      <c r="AC159" s="116"/>
      <c r="AD159" s="116"/>
      <c r="AE159" s="116"/>
      <c r="AF159" s="116"/>
      <c r="AG159" s="116"/>
      <c r="AH159" s="115"/>
      <c r="AI159" s="114"/>
      <c r="AJ159" s="116"/>
      <c r="AK159" s="116"/>
      <c r="AL159" s="116"/>
      <c r="AM159" s="116"/>
      <c r="AN159" s="116"/>
      <c r="AO159" s="116"/>
      <c r="AP159" s="115"/>
      <c r="AQ159" s="114"/>
      <c r="AR159" s="116"/>
      <c r="AS159" s="116"/>
      <c r="AT159" s="116"/>
      <c r="AU159" s="116"/>
      <c r="AV159" s="116"/>
      <c r="AW159" s="116"/>
      <c r="AX159" s="115"/>
      <c r="AY159" s="114"/>
      <c r="AZ159" s="116"/>
      <c r="BA159" s="116"/>
      <c r="BB159" s="116"/>
      <c r="BC159" s="116"/>
      <c r="BD159" s="116"/>
      <c r="BE159" s="116"/>
    </row>
    <row r="160" spans="1:5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5"/>
      <c r="K160" s="114"/>
      <c r="L160" s="116"/>
      <c r="M160" s="116"/>
      <c r="N160" s="116"/>
      <c r="O160" s="116"/>
      <c r="P160" s="116"/>
      <c r="Q160" s="116"/>
      <c r="R160" s="115"/>
      <c r="S160" s="114"/>
      <c r="T160" s="116"/>
      <c r="U160" s="116"/>
      <c r="V160" s="116"/>
      <c r="W160" s="116"/>
      <c r="X160" s="116"/>
      <c r="Y160" s="116"/>
      <c r="Z160" s="115"/>
      <c r="AA160" s="114"/>
      <c r="AB160" s="116"/>
      <c r="AC160" s="116"/>
      <c r="AD160" s="116"/>
      <c r="AE160" s="116"/>
      <c r="AF160" s="116"/>
      <c r="AG160" s="116"/>
      <c r="AH160" s="115"/>
      <c r="AI160" s="114"/>
      <c r="AJ160" s="116"/>
      <c r="AK160" s="116"/>
      <c r="AL160" s="116"/>
      <c r="AM160" s="116"/>
      <c r="AN160" s="116"/>
      <c r="AO160" s="116"/>
      <c r="AP160" s="115"/>
      <c r="AQ160" s="114"/>
      <c r="AR160" s="116"/>
      <c r="AS160" s="116"/>
      <c r="AT160" s="116"/>
      <c r="AU160" s="116"/>
      <c r="AV160" s="116"/>
      <c r="AW160" s="116"/>
      <c r="AX160" s="115"/>
      <c r="AY160" s="114"/>
      <c r="AZ160" s="116"/>
      <c r="BA160" s="116"/>
      <c r="BB160" s="116"/>
      <c r="BC160" s="116"/>
      <c r="BD160" s="116"/>
      <c r="BE160" s="116"/>
    </row>
    <row r="161" spans="1:5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5"/>
      <c r="K161" s="114"/>
      <c r="L161" s="116"/>
      <c r="M161" s="116"/>
      <c r="N161" s="116"/>
      <c r="O161" s="116"/>
      <c r="P161" s="116"/>
      <c r="Q161" s="116"/>
      <c r="R161" s="115"/>
      <c r="S161" s="114"/>
      <c r="T161" s="116"/>
      <c r="U161" s="116"/>
      <c r="V161" s="116"/>
      <c r="W161" s="116"/>
      <c r="X161" s="116"/>
      <c r="Y161" s="116"/>
      <c r="Z161" s="115"/>
      <c r="AA161" s="114"/>
      <c r="AB161" s="116"/>
      <c r="AC161" s="116"/>
      <c r="AD161" s="116"/>
      <c r="AE161" s="116"/>
      <c r="AF161" s="116"/>
      <c r="AG161" s="116"/>
      <c r="AH161" s="115"/>
      <c r="AI161" s="114"/>
      <c r="AJ161" s="116"/>
      <c r="AK161" s="116"/>
      <c r="AL161" s="116"/>
      <c r="AM161" s="116"/>
      <c r="AN161" s="116"/>
      <c r="AO161" s="116"/>
      <c r="AP161" s="115"/>
      <c r="AQ161" s="114"/>
      <c r="AR161" s="116"/>
      <c r="AS161" s="116"/>
      <c r="AT161" s="116"/>
      <c r="AU161" s="116"/>
      <c r="AV161" s="116"/>
      <c r="AW161" s="116"/>
      <c r="AX161" s="115"/>
      <c r="AY161" s="114"/>
      <c r="AZ161" s="116"/>
      <c r="BA161" s="116"/>
      <c r="BB161" s="116"/>
      <c r="BC161" s="116"/>
      <c r="BD161" s="116"/>
      <c r="BE161" s="116"/>
    </row>
    <row r="162" spans="1:5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5"/>
      <c r="K162" s="114"/>
      <c r="L162" s="116"/>
      <c r="M162" s="116"/>
      <c r="N162" s="116"/>
      <c r="O162" s="116"/>
      <c r="P162" s="116"/>
      <c r="Q162" s="116"/>
      <c r="R162" s="115"/>
      <c r="S162" s="114"/>
      <c r="T162" s="116"/>
      <c r="U162" s="116"/>
      <c r="V162" s="116"/>
      <c r="W162" s="116"/>
      <c r="X162" s="116"/>
      <c r="Y162" s="116"/>
      <c r="Z162" s="115"/>
      <c r="AA162" s="114"/>
      <c r="AB162" s="116"/>
      <c r="AC162" s="116"/>
      <c r="AD162" s="116"/>
      <c r="AE162" s="116"/>
      <c r="AF162" s="116"/>
      <c r="AG162" s="116"/>
      <c r="AH162" s="115"/>
      <c r="AI162" s="114"/>
      <c r="AJ162" s="116"/>
      <c r="AK162" s="116"/>
      <c r="AL162" s="116"/>
      <c r="AM162" s="116"/>
      <c r="AN162" s="116"/>
      <c r="AO162" s="116"/>
      <c r="AP162" s="115"/>
      <c r="AQ162" s="114"/>
      <c r="AR162" s="116"/>
      <c r="AS162" s="116"/>
      <c r="AT162" s="116"/>
      <c r="AU162" s="116"/>
      <c r="AV162" s="116"/>
      <c r="AW162" s="116"/>
      <c r="AX162" s="115"/>
      <c r="AY162" s="114"/>
      <c r="AZ162" s="116"/>
      <c r="BA162" s="116"/>
      <c r="BB162" s="116"/>
      <c r="BC162" s="116"/>
      <c r="BD162" s="116"/>
      <c r="BE162" s="116"/>
    </row>
    <row r="163" spans="1:5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5"/>
      <c r="K163" s="114"/>
      <c r="L163" s="116"/>
      <c r="M163" s="116"/>
      <c r="N163" s="116"/>
      <c r="O163" s="116"/>
      <c r="P163" s="116"/>
      <c r="Q163" s="116"/>
      <c r="R163" s="115"/>
      <c r="S163" s="114"/>
      <c r="T163" s="116"/>
      <c r="U163" s="116"/>
      <c r="V163" s="116"/>
      <c r="W163" s="116"/>
      <c r="X163" s="116"/>
      <c r="Y163" s="116"/>
      <c r="Z163" s="115"/>
      <c r="AA163" s="114"/>
      <c r="AB163" s="116"/>
      <c r="AC163" s="116"/>
      <c r="AD163" s="116"/>
      <c r="AE163" s="116"/>
      <c r="AF163" s="116"/>
      <c r="AG163" s="116"/>
      <c r="AH163" s="115"/>
      <c r="AI163" s="114"/>
      <c r="AJ163" s="116"/>
      <c r="AK163" s="116"/>
      <c r="AL163" s="116"/>
      <c r="AM163" s="116"/>
      <c r="AN163" s="116"/>
      <c r="AO163" s="116"/>
      <c r="AP163" s="115"/>
      <c r="AQ163" s="114"/>
      <c r="AR163" s="116"/>
      <c r="AS163" s="116"/>
      <c r="AT163" s="116"/>
      <c r="AU163" s="116"/>
      <c r="AV163" s="116"/>
      <c r="AW163" s="116"/>
      <c r="AX163" s="115"/>
      <c r="AY163" s="114"/>
      <c r="AZ163" s="116"/>
      <c r="BA163" s="116"/>
      <c r="BB163" s="116"/>
      <c r="BC163" s="116"/>
      <c r="BD163" s="116"/>
      <c r="BE163" s="116"/>
    </row>
    <row r="164" spans="1:5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5"/>
      <c r="K164" s="114"/>
      <c r="L164" s="116"/>
      <c r="M164" s="116"/>
      <c r="N164" s="116"/>
      <c r="O164" s="116"/>
      <c r="P164" s="116"/>
      <c r="Q164" s="116"/>
      <c r="R164" s="115"/>
      <c r="S164" s="114"/>
      <c r="T164" s="116"/>
      <c r="U164" s="116"/>
      <c r="V164" s="116"/>
      <c r="W164" s="116"/>
      <c r="X164" s="116"/>
      <c r="Y164" s="116"/>
      <c r="Z164" s="115"/>
      <c r="AA164" s="114"/>
      <c r="AB164" s="116"/>
      <c r="AC164" s="116"/>
      <c r="AD164" s="116"/>
      <c r="AE164" s="116"/>
      <c r="AF164" s="116"/>
      <c r="AG164" s="116"/>
      <c r="AH164" s="115"/>
      <c r="AI164" s="114"/>
      <c r="AJ164" s="116"/>
      <c r="AK164" s="116"/>
      <c r="AL164" s="116"/>
      <c r="AM164" s="116"/>
      <c r="AN164" s="116"/>
      <c r="AO164" s="116"/>
      <c r="AP164" s="115"/>
      <c r="AQ164" s="114"/>
      <c r="AR164" s="116"/>
      <c r="AS164" s="116"/>
      <c r="AT164" s="116"/>
      <c r="AU164" s="116"/>
      <c r="AV164" s="116"/>
      <c r="AW164" s="116"/>
      <c r="AX164" s="115"/>
      <c r="AY164" s="114"/>
      <c r="AZ164" s="116"/>
      <c r="BA164" s="116"/>
      <c r="BB164" s="116"/>
      <c r="BC164" s="116"/>
      <c r="BD164" s="116"/>
      <c r="BE164" s="116"/>
    </row>
    <row r="165" spans="1:5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5"/>
      <c r="K165" s="114"/>
      <c r="L165" s="116"/>
      <c r="M165" s="116"/>
      <c r="N165" s="116"/>
      <c r="O165" s="116"/>
      <c r="P165" s="116"/>
      <c r="Q165" s="116"/>
      <c r="R165" s="115"/>
      <c r="S165" s="114"/>
      <c r="T165" s="116"/>
      <c r="U165" s="116"/>
      <c r="V165" s="116"/>
      <c r="W165" s="116"/>
      <c r="X165" s="116"/>
      <c r="Y165" s="116"/>
      <c r="Z165" s="115"/>
      <c r="AA165" s="114"/>
      <c r="AB165" s="116"/>
      <c r="AC165" s="116"/>
      <c r="AD165" s="116"/>
      <c r="AE165" s="116"/>
      <c r="AF165" s="116"/>
      <c r="AG165" s="116"/>
      <c r="AH165" s="115"/>
      <c r="AI165" s="114"/>
      <c r="AJ165" s="116"/>
      <c r="AK165" s="116"/>
      <c r="AL165" s="116"/>
      <c r="AM165" s="116"/>
      <c r="AN165" s="116"/>
      <c r="AO165" s="116"/>
      <c r="AP165" s="115"/>
      <c r="AQ165" s="114"/>
      <c r="AR165" s="116"/>
      <c r="AS165" s="116"/>
      <c r="AT165" s="116"/>
      <c r="AU165" s="116"/>
      <c r="AV165" s="116"/>
      <c r="AW165" s="116"/>
      <c r="AX165" s="115"/>
      <c r="AY165" s="114"/>
      <c r="AZ165" s="116"/>
      <c r="BA165" s="116"/>
      <c r="BB165" s="116"/>
      <c r="BC165" s="116"/>
      <c r="BD165" s="116"/>
      <c r="BE165" s="116"/>
    </row>
    <row r="166" spans="1:5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5"/>
      <c r="K166" s="114"/>
      <c r="L166" s="116"/>
      <c r="M166" s="116"/>
      <c r="N166" s="116"/>
      <c r="O166" s="116"/>
      <c r="P166" s="116"/>
      <c r="Q166" s="116"/>
      <c r="R166" s="115"/>
      <c r="S166" s="114"/>
      <c r="T166" s="116"/>
      <c r="U166" s="116"/>
      <c r="V166" s="116"/>
      <c r="W166" s="116"/>
      <c r="X166" s="116"/>
      <c r="Y166" s="116"/>
      <c r="Z166" s="115"/>
      <c r="AA166" s="114"/>
      <c r="AB166" s="116"/>
      <c r="AC166" s="116"/>
      <c r="AD166" s="116"/>
      <c r="AE166" s="116"/>
      <c r="AF166" s="116"/>
      <c r="AG166" s="116"/>
      <c r="AH166" s="115"/>
      <c r="AI166" s="114"/>
      <c r="AJ166" s="116"/>
      <c r="AK166" s="116"/>
      <c r="AL166" s="116"/>
      <c r="AM166" s="116"/>
      <c r="AN166" s="116"/>
      <c r="AO166" s="116"/>
      <c r="AP166" s="115"/>
      <c r="AQ166" s="114"/>
      <c r="AR166" s="116"/>
      <c r="AS166" s="116"/>
      <c r="AT166" s="116"/>
      <c r="AU166" s="116"/>
      <c r="AV166" s="116"/>
      <c r="AW166" s="116"/>
      <c r="AX166" s="115"/>
      <c r="AY166" s="114"/>
      <c r="AZ166" s="116"/>
      <c r="BA166" s="116"/>
      <c r="BB166" s="116"/>
      <c r="BC166" s="116"/>
      <c r="BD166" s="116"/>
      <c r="BE166" s="116"/>
    </row>
    <row r="167" spans="1:5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5"/>
      <c r="K167" s="114"/>
      <c r="L167" s="116"/>
      <c r="M167" s="116"/>
      <c r="N167" s="116"/>
      <c r="O167" s="116"/>
      <c r="P167" s="116"/>
      <c r="Q167" s="116"/>
      <c r="R167" s="115"/>
      <c r="S167" s="114"/>
      <c r="T167" s="116"/>
      <c r="U167" s="116"/>
      <c r="V167" s="116"/>
      <c r="W167" s="116"/>
      <c r="X167" s="116"/>
      <c r="Y167" s="116"/>
      <c r="Z167" s="115"/>
      <c r="AA167" s="114"/>
      <c r="AB167" s="116"/>
      <c r="AC167" s="116"/>
      <c r="AD167" s="116"/>
      <c r="AE167" s="116"/>
      <c r="AF167" s="116"/>
      <c r="AG167" s="116"/>
      <c r="AH167" s="115"/>
      <c r="AI167" s="114"/>
      <c r="AJ167" s="116"/>
      <c r="AK167" s="116"/>
      <c r="AL167" s="116"/>
      <c r="AM167" s="116"/>
      <c r="AN167" s="116"/>
      <c r="AO167" s="116"/>
      <c r="AP167" s="115"/>
      <c r="AQ167" s="114"/>
      <c r="AR167" s="116"/>
      <c r="AS167" s="116"/>
      <c r="AT167" s="116"/>
      <c r="AU167" s="116"/>
      <c r="AV167" s="116"/>
      <c r="AW167" s="116"/>
      <c r="AX167" s="115"/>
      <c r="AY167" s="114"/>
      <c r="AZ167" s="116"/>
      <c r="BA167" s="116"/>
      <c r="BB167" s="116"/>
      <c r="BC167" s="116"/>
      <c r="BD167" s="116"/>
      <c r="BE167" s="116"/>
    </row>
    <row r="168" spans="1:5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5"/>
      <c r="K168" s="114"/>
      <c r="L168" s="116"/>
      <c r="M168" s="116"/>
      <c r="N168" s="116"/>
      <c r="O168" s="116"/>
      <c r="P168" s="116"/>
      <c r="Q168" s="116"/>
      <c r="R168" s="115"/>
      <c r="S168" s="114"/>
      <c r="T168" s="116"/>
      <c r="U168" s="116"/>
      <c r="V168" s="116"/>
      <c r="W168" s="116"/>
      <c r="X168" s="116"/>
      <c r="Y168" s="116"/>
      <c r="Z168" s="115"/>
      <c r="AA168" s="114"/>
      <c r="AB168" s="116"/>
      <c r="AC168" s="116"/>
      <c r="AD168" s="116"/>
      <c r="AE168" s="116"/>
      <c r="AF168" s="116"/>
      <c r="AG168" s="116"/>
      <c r="AH168" s="115"/>
      <c r="AI168" s="114"/>
      <c r="AJ168" s="116"/>
      <c r="AK168" s="116"/>
      <c r="AL168" s="116"/>
      <c r="AM168" s="116"/>
      <c r="AN168" s="116"/>
      <c r="AO168" s="116"/>
      <c r="AP168" s="115"/>
      <c r="AQ168" s="114"/>
      <c r="AR168" s="116"/>
      <c r="AS168" s="116"/>
      <c r="AT168" s="116"/>
      <c r="AU168" s="116"/>
      <c r="AV168" s="116"/>
      <c r="AW168" s="116"/>
      <c r="AX168" s="115"/>
      <c r="AY168" s="114"/>
      <c r="AZ168" s="116"/>
      <c r="BA168" s="116"/>
      <c r="BB168" s="116"/>
      <c r="BC168" s="116"/>
      <c r="BD168" s="116"/>
      <c r="BE168" s="116"/>
    </row>
    <row r="169" spans="1:5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5"/>
      <c r="K169" s="114"/>
      <c r="L169" s="116"/>
      <c r="M169" s="116"/>
      <c r="N169" s="116"/>
      <c r="O169" s="116"/>
      <c r="P169" s="116"/>
      <c r="Q169" s="116"/>
      <c r="R169" s="115"/>
      <c r="S169" s="114"/>
      <c r="T169" s="116"/>
      <c r="U169" s="116"/>
      <c r="V169" s="116"/>
      <c r="W169" s="116"/>
      <c r="X169" s="116"/>
      <c r="Y169" s="116"/>
      <c r="Z169" s="115"/>
      <c r="AA169" s="114"/>
      <c r="AB169" s="116"/>
      <c r="AC169" s="116"/>
      <c r="AD169" s="116"/>
      <c r="AE169" s="116"/>
      <c r="AF169" s="116"/>
      <c r="AG169" s="116"/>
      <c r="AH169" s="115"/>
      <c r="AI169" s="114"/>
      <c r="AJ169" s="116"/>
      <c r="AK169" s="116"/>
      <c r="AL169" s="116"/>
      <c r="AM169" s="116"/>
      <c r="AN169" s="116"/>
      <c r="AO169" s="116"/>
      <c r="AP169" s="115"/>
      <c r="AQ169" s="114"/>
      <c r="AR169" s="116"/>
      <c r="AS169" s="116"/>
      <c r="AT169" s="116"/>
      <c r="AU169" s="116"/>
      <c r="AV169" s="116"/>
      <c r="AW169" s="116"/>
      <c r="AX169" s="115"/>
      <c r="AY169" s="114"/>
      <c r="AZ169" s="116"/>
      <c r="BA169" s="116"/>
      <c r="BB169" s="116"/>
      <c r="BC169" s="116"/>
      <c r="BD169" s="116"/>
      <c r="BE169" s="116"/>
    </row>
    <row r="170" spans="1:5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5"/>
      <c r="K170" s="114"/>
      <c r="L170" s="116"/>
      <c r="M170" s="116"/>
      <c r="N170" s="116"/>
      <c r="O170" s="116"/>
      <c r="P170" s="116"/>
      <c r="Q170" s="116"/>
      <c r="R170" s="115"/>
      <c r="S170" s="114"/>
      <c r="T170" s="116"/>
      <c r="U170" s="116"/>
      <c r="V170" s="116"/>
      <c r="W170" s="116"/>
      <c r="X170" s="116"/>
      <c r="Y170" s="116"/>
      <c r="Z170" s="115"/>
      <c r="AA170" s="114"/>
      <c r="AB170" s="116"/>
      <c r="AC170" s="116"/>
      <c r="AD170" s="116"/>
      <c r="AE170" s="116"/>
      <c r="AF170" s="116"/>
      <c r="AG170" s="116"/>
      <c r="AH170" s="115"/>
      <c r="AI170" s="114"/>
      <c r="AJ170" s="116"/>
      <c r="AK170" s="116"/>
      <c r="AL170" s="116"/>
      <c r="AM170" s="116"/>
      <c r="AN170" s="116"/>
      <c r="AO170" s="116"/>
      <c r="AP170" s="115"/>
      <c r="AQ170" s="114"/>
      <c r="AR170" s="116"/>
      <c r="AS170" s="116"/>
      <c r="AT170" s="116"/>
      <c r="AU170" s="116"/>
      <c r="AV170" s="116"/>
      <c r="AW170" s="116"/>
      <c r="AX170" s="115"/>
      <c r="AY170" s="114"/>
      <c r="AZ170" s="116"/>
      <c r="BA170" s="116"/>
      <c r="BB170" s="116"/>
      <c r="BC170" s="116"/>
      <c r="BD170" s="116"/>
      <c r="BE170" s="116"/>
    </row>
    <row r="171" spans="1:5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5"/>
      <c r="K171" s="114"/>
      <c r="L171" s="116"/>
      <c r="M171" s="116"/>
      <c r="N171" s="116"/>
      <c r="O171" s="116"/>
      <c r="P171" s="116"/>
      <c r="Q171" s="116"/>
      <c r="R171" s="115"/>
      <c r="S171" s="114"/>
      <c r="T171" s="116"/>
      <c r="U171" s="116"/>
      <c r="V171" s="116"/>
      <c r="W171" s="116"/>
      <c r="X171" s="116"/>
      <c r="Y171" s="116"/>
      <c r="Z171" s="115"/>
      <c r="AA171" s="114"/>
      <c r="AB171" s="116"/>
      <c r="AC171" s="116"/>
      <c r="AD171" s="116"/>
      <c r="AE171" s="116"/>
      <c r="AF171" s="116"/>
      <c r="AG171" s="116"/>
      <c r="AH171" s="115"/>
      <c r="AI171" s="114"/>
      <c r="AJ171" s="116"/>
      <c r="AK171" s="116"/>
      <c r="AL171" s="116"/>
      <c r="AM171" s="116"/>
      <c r="AN171" s="116"/>
      <c r="AO171" s="116"/>
      <c r="AP171" s="115"/>
      <c r="AQ171" s="114"/>
      <c r="AR171" s="116"/>
      <c r="AS171" s="116"/>
      <c r="AT171" s="116"/>
      <c r="AU171" s="116"/>
      <c r="AV171" s="116"/>
      <c r="AW171" s="116"/>
      <c r="AX171" s="115"/>
      <c r="AY171" s="114"/>
      <c r="AZ171" s="116"/>
      <c r="BA171" s="116"/>
      <c r="BB171" s="116"/>
      <c r="BC171" s="116"/>
      <c r="BD171" s="116"/>
      <c r="BE171" s="116"/>
    </row>
    <row r="172" spans="1:5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5"/>
      <c r="K172" s="114"/>
      <c r="L172" s="116"/>
      <c r="M172" s="116"/>
      <c r="N172" s="116"/>
      <c r="O172" s="116"/>
      <c r="P172" s="116"/>
      <c r="Q172" s="116"/>
      <c r="R172" s="115"/>
      <c r="S172" s="114"/>
      <c r="T172" s="116"/>
      <c r="U172" s="116"/>
      <c r="V172" s="116"/>
      <c r="W172" s="116"/>
      <c r="X172" s="116"/>
      <c r="Y172" s="116"/>
      <c r="Z172" s="115"/>
      <c r="AA172" s="114"/>
      <c r="AB172" s="116"/>
      <c r="AC172" s="116"/>
      <c r="AD172" s="116"/>
      <c r="AE172" s="116"/>
      <c r="AF172" s="116"/>
      <c r="AG172" s="116"/>
      <c r="AH172" s="115"/>
      <c r="AI172" s="114"/>
      <c r="AJ172" s="116"/>
      <c r="AK172" s="116"/>
      <c r="AL172" s="116"/>
      <c r="AM172" s="116"/>
      <c r="AN172" s="116"/>
      <c r="AO172" s="116"/>
      <c r="AP172" s="115"/>
      <c r="AQ172" s="114"/>
      <c r="AR172" s="116"/>
      <c r="AS172" s="116"/>
      <c r="AT172" s="116"/>
      <c r="AU172" s="116"/>
      <c r="AV172" s="116"/>
      <c r="AW172" s="116"/>
      <c r="AX172" s="115"/>
      <c r="AY172" s="114"/>
      <c r="AZ172" s="116"/>
      <c r="BA172" s="116"/>
      <c r="BB172" s="116"/>
      <c r="BC172" s="116"/>
      <c r="BD172" s="116"/>
      <c r="BE172" s="116"/>
    </row>
    <row r="173" spans="1:5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5"/>
      <c r="K173" s="114"/>
      <c r="L173" s="116"/>
      <c r="M173" s="116"/>
      <c r="N173" s="116"/>
      <c r="O173" s="116"/>
      <c r="P173" s="116"/>
      <c r="Q173" s="116"/>
      <c r="R173" s="115"/>
      <c r="S173" s="114"/>
      <c r="T173" s="116"/>
      <c r="U173" s="116"/>
      <c r="V173" s="116"/>
      <c r="W173" s="116"/>
      <c r="X173" s="116"/>
      <c r="Y173" s="116"/>
      <c r="Z173" s="115"/>
      <c r="AA173" s="114"/>
      <c r="AB173" s="116"/>
      <c r="AC173" s="116"/>
      <c r="AD173" s="116"/>
      <c r="AE173" s="116"/>
      <c r="AF173" s="116"/>
      <c r="AG173" s="116"/>
      <c r="AH173" s="115"/>
      <c r="AI173" s="114"/>
      <c r="AJ173" s="116"/>
      <c r="AK173" s="116"/>
      <c r="AL173" s="116"/>
      <c r="AM173" s="116"/>
      <c r="AN173" s="116"/>
      <c r="AO173" s="116"/>
      <c r="AP173" s="115"/>
      <c r="AQ173" s="114"/>
      <c r="AR173" s="116"/>
      <c r="AS173" s="116"/>
      <c r="AT173" s="116"/>
      <c r="AU173" s="116"/>
      <c r="AV173" s="116"/>
      <c r="AW173" s="116"/>
      <c r="AX173" s="115"/>
      <c r="AY173" s="114"/>
      <c r="AZ173" s="116"/>
      <c r="BA173" s="116"/>
      <c r="BB173" s="116"/>
      <c r="BC173" s="116"/>
      <c r="BD173" s="116"/>
      <c r="BE173" s="116"/>
    </row>
    <row r="174" spans="1:5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5"/>
      <c r="K174" s="114"/>
      <c r="L174" s="116"/>
      <c r="M174" s="116"/>
      <c r="N174" s="116"/>
      <c r="O174" s="116"/>
      <c r="P174" s="116"/>
      <c r="Q174" s="116"/>
      <c r="R174" s="115"/>
      <c r="S174" s="114"/>
      <c r="T174" s="116"/>
      <c r="U174" s="116"/>
      <c r="V174" s="116"/>
      <c r="W174" s="116"/>
      <c r="X174" s="116"/>
      <c r="Y174" s="116"/>
      <c r="Z174" s="115"/>
      <c r="AA174" s="114"/>
      <c r="AB174" s="116"/>
      <c r="AC174" s="116"/>
      <c r="AD174" s="116"/>
      <c r="AE174" s="116"/>
      <c r="AF174" s="116"/>
      <c r="AG174" s="116"/>
      <c r="AH174" s="115"/>
      <c r="AI174" s="114"/>
      <c r="AJ174" s="116"/>
      <c r="AK174" s="116"/>
      <c r="AL174" s="116"/>
      <c r="AM174" s="116"/>
      <c r="AN174" s="116"/>
      <c r="AO174" s="116"/>
      <c r="AP174" s="115"/>
      <c r="AQ174" s="114"/>
      <c r="AR174" s="116"/>
      <c r="AS174" s="116"/>
      <c r="AT174" s="116"/>
      <c r="AU174" s="116"/>
      <c r="AV174" s="116"/>
      <c r="AW174" s="116"/>
      <c r="AX174" s="115"/>
      <c r="AY174" s="114"/>
      <c r="AZ174" s="116"/>
      <c r="BA174" s="116"/>
      <c r="BB174" s="116"/>
      <c r="BC174" s="116"/>
      <c r="BD174" s="116"/>
      <c r="BE174" s="116"/>
    </row>
    <row r="175" spans="1:5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5"/>
      <c r="K175" s="114"/>
      <c r="L175" s="116"/>
      <c r="M175" s="116"/>
      <c r="N175" s="116"/>
      <c r="O175" s="116"/>
      <c r="P175" s="116"/>
      <c r="Q175" s="116"/>
      <c r="R175" s="115"/>
      <c r="S175" s="114"/>
      <c r="T175" s="116"/>
      <c r="U175" s="116"/>
      <c r="V175" s="116"/>
      <c r="W175" s="116"/>
      <c r="X175" s="116"/>
      <c r="Y175" s="116"/>
      <c r="Z175" s="115"/>
      <c r="AA175" s="114"/>
      <c r="AB175" s="116"/>
      <c r="AC175" s="116"/>
      <c r="AD175" s="116"/>
      <c r="AE175" s="116"/>
      <c r="AF175" s="116"/>
      <c r="AG175" s="116"/>
      <c r="AH175" s="115"/>
      <c r="AI175" s="114"/>
      <c r="AJ175" s="116"/>
      <c r="AK175" s="116"/>
      <c r="AL175" s="116"/>
      <c r="AM175" s="116"/>
      <c r="AN175" s="116"/>
      <c r="AO175" s="116"/>
      <c r="AP175" s="115"/>
      <c r="AQ175" s="114"/>
      <c r="AR175" s="116"/>
      <c r="AS175" s="116"/>
      <c r="AT175" s="116"/>
      <c r="AU175" s="116"/>
      <c r="AV175" s="116"/>
      <c r="AW175" s="116"/>
      <c r="AX175" s="115"/>
      <c r="AY175" s="114"/>
      <c r="AZ175" s="116"/>
      <c r="BA175" s="116"/>
      <c r="BB175" s="116"/>
      <c r="BC175" s="116"/>
      <c r="BD175" s="116"/>
      <c r="BE175" s="116"/>
    </row>
    <row r="176" spans="1:5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5"/>
      <c r="K176" s="114"/>
      <c r="L176" s="116"/>
      <c r="M176" s="116"/>
      <c r="N176" s="116"/>
      <c r="O176" s="116"/>
      <c r="P176" s="116"/>
      <c r="Q176" s="116"/>
      <c r="R176" s="115"/>
      <c r="S176" s="114"/>
      <c r="T176" s="116"/>
      <c r="U176" s="116"/>
      <c r="V176" s="116"/>
      <c r="W176" s="116"/>
      <c r="X176" s="116"/>
      <c r="Y176" s="116"/>
      <c r="Z176" s="115"/>
      <c r="AA176" s="114"/>
      <c r="AB176" s="116"/>
      <c r="AC176" s="116"/>
      <c r="AD176" s="116"/>
      <c r="AE176" s="116"/>
      <c r="AF176" s="116"/>
      <c r="AG176" s="116"/>
      <c r="AH176" s="115"/>
      <c r="AI176" s="114"/>
      <c r="AJ176" s="116"/>
      <c r="AK176" s="116"/>
      <c r="AL176" s="116"/>
      <c r="AM176" s="116"/>
      <c r="AN176" s="116"/>
      <c r="AO176" s="116"/>
      <c r="AP176" s="115"/>
      <c r="AQ176" s="114"/>
      <c r="AR176" s="116"/>
      <c r="AS176" s="116"/>
      <c r="AT176" s="116"/>
      <c r="AU176" s="116"/>
      <c r="AV176" s="116"/>
      <c r="AW176" s="116"/>
      <c r="AX176" s="115"/>
      <c r="AY176" s="114"/>
      <c r="AZ176" s="116"/>
      <c r="BA176" s="116"/>
      <c r="BB176" s="116"/>
      <c r="BC176" s="116"/>
      <c r="BD176" s="116"/>
      <c r="BE176" s="116"/>
    </row>
    <row r="177" spans="1:5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5"/>
      <c r="K177" s="114"/>
      <c r="L177" s="116"/>
      <c r="M177" s="116"/>
      <c r="N177" s="116"/>
      <c r="O177" s="116"/>
      <c r="P177" s="116"/>
      <c r="Q177" s="116"/>
      <c r="R177" s="115"/>
      <c r="S177" s="114"/>
      <c r="T177" s="116"/>
      <c r="U177" s="116"/>
      <c r="V177" s="116"/>
      <c r="W177" s="116"/>
      <c r="X177" s="116"/>
      <c r="Y177" s="116"/>
      <c r="Z177" s="115"/>
      <c r="AA177" s="114"/>
      <c r="AB177" s="116"/>
      <c r="AC177" s="116"/>
      <c r="AD177" s="116"/>
      <c r="AE177" s="116"/>
      <c r="AF177" s="116"/>
      <c r="AG177" s="116"/>
      <c r="AH177" s="115"/>
      <c r="AI177" s="114"/>
      <c r="AJ177" s="116"/>
      <c r="AK177" s="116"/>
      <c r="AL177" s="116"/>
      <c r="AM177" s="116"/>
      <c r="AN177" s="116"/>
      <c r="AO177" s="116"/>
      <c r="AP177" s="115"/>
      <c r="AQ177" s="114"/>
      <c r="AR177" s="116"/>
      <c r="AS177" s="116"/>
      <c r="AT177" s="116"/>
      <c r="AU177" s="116"/>
      <c r="AV177" s="116"/>
      <c r="AW177" s="116"/>
      <c r="AX177" s="115"/>
      <c r="AY177" s="114"/>
      <c r="AZ177" s="116"/>
      <c r="BA177" s="116"/>
      <c r="BB177" s="116"/>
      <c r="BC177" s="116"/>
      <c r="BD177" s="116"/>
      <c r="BE177" s="116"/>
    </row>
    <row r="178" spans="1:5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5"/>
      <c r="K178" s="114"/>
      <c r="L178" s="116"/>
      <c r="M178" s="116"/>
      <c r="N178" s="116"/>
      <c r="O178" s="116"/>
      <c r="P178" s="116"/>
      <c r="Q178" s="116"/>
      <c r="R178" s="115"/>
      <c r="S178" s="114"/>
      <c r="T178" s="116"/>
      <c r="U178" s="116"/>
      <c r="V178" s="116"/>
      <c r="W178" s="116"/>
      <c r="X178" s="116"/>
      <c r="Y178" s="116"/>
      <c r="Z178" s="115"/>
      <c r="AA178" s="114"/>
      <c r="AB178" s="116"/>
      <c r="AC178" s="116"/>
      <c r="AD178" s="116"/>
      <c r="AE178" s="116"/>
      <c r="AF178" s="116"/>
      <c r="AG178" s="116"/>
      <c r="AH178" s="115"/>
      <c r="AI178" s="114"/>
      <c r="AJ178" s="116"/>
      <c r="AK178" s="116"/>
      <c r="AL178" s="116"/>
      <c r="AM178" s="116"/>
      <c r="AN178" s="116"/>
      <c r="AO178" s="116"/>
      <c r="AP178" s="115"/>
      <c r="AQ178" s="114"/>
      <c r="AR178" s="116"/>
      <c r="AS178" s="116"/>
      <c r="AT178" s="116"/>
      <c r="AU178" s="116"/>
      <c r="AV178" s="116"/>
      <c r="AW178" s="116"/>
      <c r="AX178" s="115"/>
      <c r="AY178" s="114"/>
      <c r="AZ178" s="116"/>
      <c r="BA178" s="116"/>
      <c r="BB178" s="116"/>
      <c r="BC178" s="116"/>
      <c r="BD178" s="116"/>
      <c r="BE178" s="116"/>
    </row>
    <row r="179" spans="1:5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5"/>
      <c r="K179" s="114"/>
      <c r="L179" s="116"/>
      <c r="M179" s="116"/>
      <c r="N179" s="116"/>
      <c r="O179" s="116"/>
      <c r="P179" s="116"/>
      <c r="Q179" s="116"/>
      <c r="R179" s="115"/>
      <c r="S179" s="114"/>
      <c r="T179" s="116"/>
      <c r="U179" s="116"/>
      <c r="V179" s="116"/>
      <c r="W179" s="116"/>
      <c r="X179" s="116"/>
      <c r="Y179" s="116"/>
      <c r="Z179" s="115"/>
      <c r="AA179" s="114"/>
      <c r="AB179" s="116"/>
      <c r="AC179" s="116"/>
      <c r="AD179" s="116"/>
      <c r="AE179" s="116"/>
      <c r="AF179" s="116"/>
      <c r="AG179" s="116"/>
      <c r="AH179" s="115"/>
      <c r="AI179" s="114"/>
      <c r="AJ179" s="116"/>
      <c r="AK179" s="116"/>
      <c r="AL179" s="116"/>
      <c r="AM179" s="116"/>
      <c r="AN179" s="116"/>
      <c r="AO179" s="116"/>
      <c r="AP179" s="115"/>
      <c r="AQ179" s="114"/>
      <c r="AR179" s="116"/>
      <c r="AS179" s="116"/>
      <c r="AT179" s="116"/>
      <c r="AU179" s="116"/>
      <c r="AV179" s="116"/>
      <c r="AW179" s="116"/>
      <c r="AX179" s="115"/>
      <c r="AY179" s="114"/>
      <c r="AZ179" s="116"/>
      <c r="BA179" s="116"/>
      <c r="BB179" s="116"/>
      <c r="BC179" s="116"/>
      <c r="BD179" s="116"/>
      <c r="BE179" s="116"/>
    </row>
    <row r="180" spans="1:5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5"/>
      <c r="K180" s="114"/>
      <c r="L180" s="116"/>
      <c r="M180" s="116"/>
      <c r="N180" s="116"/>
      <c r="O180" s="116"/>
      <c r="P180" s="116"/>
      <c r="Q180" s="116"/>
      <c r="R180" s="115"/>
      <c r="S180" s="114"/>
      <c r="T180" s="116"/>
      <c r="U180" s="116"/>
      <c r="V180" s="116"/>
      <c r="W180" s="116"/>
      <c r="X180" s="116"/>
      <c r="Y180" s="116"/>
      <c r="Z180" s="115"/>
      <c r="AA180" s="114"/>
      <c r="AB180" s="116"/>
      <c r="AC180" s="116"/>
      <c r="AD180" s="116"/>
      <c r="AE180" s="116"/>
      <c r="AF180" s="116"/>
      <c r="AG180" s="116"/>
      <c r="AH180" s="115"/>
      <c r="AI180" s="114"/>
      <c r="AJ180" s="116"/>
      <c r="AK180" s="116"/>
      <c r="AL180" s="116"/>
      <c r="AM180" s="116"/>
      <c r="AN180" s="116"/>
      <c r="AO180" s="116"/>
      <c r="AP180" s="115"/>
      <c r="AQ180" s="114"/>
      <c r="AR180" s="116"/>
      <c r="AS180" s="116"/>
      <c r="AT180" s="116"/>
      <c r="AU180" s="116"/>
      <c r="AV180" s="116"/>
      <c r="AW180" s="116"/>
      <c r="AX180" s="115"/>
      <c r="AY180" s="114"/>
      <c r="AZ180" s="116"/>
      <c r="BA180" s="116"/>
      <c r="BB180" s="116"/>
      <c r="BC180" s="116"/>
      <c r="BD180" s="116"/>
      <c r="BE180" s="116"/>
    </row>
    <row r="181" spans="1:5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5"/>
      <c r="K181" s="114"/>
      <c r="L181" s="116"/>
      <c r="M181" s="116"/>
      <c r="N181" s="116"/>
      <c r="O181" s="116"/>
      <c r="P181" s="116"/>
      <c r="Q181" s="116"/>
      <c r="R181" s="115"/>
      <c r="S181" s="114"/>
      <c r="T181" s="116"/>
      <c r="U181" s="116"/>
      <c r="V181" s="116"/>
      <c r="W181" s="116"/>
      <c r="X181" s="116"/>
      <c r="Y181" s="116"/>
      <c r="Z181" s="115"/>
      <c r="AA181" s="114"/>
      <c r="AB181" s="116"/>
      <c r="AC181" s="116"/>
      <c r="AD181" s="116"/>
      <c r="AE181" s="116"/>
      <c r="AF181" s="116"/>
      <c r="AG181" s="116"/>
      <c r="AH181" s="115"/>
      <c r="AI181" s="114"/>
      <c r="AJ181" s="116"/>
      <c r="AK181" s="116"/>
      <c r="AL181" s="116"/>
      <c r="AM181" s="116"/>
      <c r="AN181" s="116"/>
      <c r="AO181" s="116"/>
      <c r="AP181" s="115"/>
      <c r="AQ181" s="114"/>
      <c r="AR181" s="116"/>
      <c r="AS181" s="116"/>
      <c r="AT181" s="116"/>
      <c r="AU181" s="116"/>
      <c r="AV181" s="116"/>
      <c r="AW181" s="116"/>
      <c r="AX181" s="115"/>
      <c r="AY181" s="114"/>
      <c r="AZ181" s="116"/>
      <c r="BA181" s="116"/>
      <c r="BB181" s="116"/>
      <c r="BC181" s="116"/>
      <c r="BD181" s="116"/>
      <c r="BE181" s="116"/>
    </row>
    <row r="182" spans="1:5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5"/>
      <c r="K182" s="114"/>
      <c r="L182" s="116"/>
      <c r="M182" s="116"/>
      <c r="N182" s="116"/>
      <c r="O182" s="116"/>
      <c r="P182" s="116"/>
      <c r="Q182" s="116"/>
      <c r="R182" s="115"/>
      <c r="S182" s="114"/>
      <c r="T182" s="116"/>
      <c r="U182" s="116"/>
      <c r="V182" s="116"/>
      <c r="W182" s="116"/>
      <c r="X182" s="116"/>
      <c r="Y182" s="116"/>
      <c r="Z182" s="115"/>
      <c r="AA182" s="114"/>
      <c r="AB182" s="116"/>
      <c r="AC182" s="116"/>
      <c r="AD182" s="116"/>
      <c r="AE182" s="116"/>
      <c r="AF182" s="116"/>
      <c r="AG182" s="116"/>
      <c r="AH182" s="115"/>
      <c r="AI182" s="114"/>
      <c r="AJ182" s="116"/>
      <c r="AK182" s="116"/>
      <c r="AL182" s="116"/>
      <c r="AM182" s="116"/>
      <c r="AN182" s="116"/>
      <c r="AO182" s="116"/>
      <c r="AP182" s="115"/>
      <c r="AQ182" s="114"/>
      <c r="AR182" s="116"/>
      <c r="AS182" s="116"/>
      <c r="AT182" s="116"/>
      <c r="AU182" s="116"/>
      <c r="AV182" s="116"/>
      <c r="AW182" s="116"/>
      <c r="AX182" s="115"/>
      <c r="AY182" s="114"/>
      <c r="AZ182" s="116"/>
      <c r="BA182" s="116"/>
      <c r="BB182" s="116"/>
      <c r="BC182" s="116"/>
      <c r="BD182" s="116"/>
      <c r="BE182" s="116"/>
    </row>
    <row r="183" spans="1:5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5"/>
      <c r="K183" s="114"/>
      <c r="L183" s="116"/>
      <c r="M183" s="116"/>
      <c r="N183" s="116"/>
      <c r="O183" s="116"/>
      <c r="P183" s="116"/>
      <c r="Q183" s="116"/>
      <c r="R183" s="115"/>
      <c r="S183" s="114"/>
      <c r="T183" s="116"/>
      <c r="U183" s="116"/>
      <c r="V183" s="116"/>
      <c r="W183" s="116"/>
      <c r="X183" s="116"/>
      <c r="Y183" s="116"/>
      <c r="Z183" s="115"/>
      <c r="AA183" s="114"/>
      <c r="AB183" s="116"/>
      <c r="AC183" s="116"/>
      <c r="AD183" s="116"/>
      <c r="AE183" s="116"/>
      <c r="AF183" s="116"/>
      <c r="AG183" s="116"/>
      <c r="AH183" s="115"/>
      <c r="AI183" s="114"/>
      <c r="AJ183" s="116"/>
      <c r="AK183" s="116"/>
      <c r="AL183" s="116"/>
      <c r="AM183" s="116"/>
      <c r="AN183" s="116"/>
      <c r="AO183" s="116"/>
      <c r="AP183" s="115"/>
      <c r="AQ183" s="114"/>
      <c r="AR183" s="116"/>
      <c r="AS183" s="116"/>
      <c r="AT183" s="116"/>
      <c r="AU183" s="116"/>
      <c r="AV183" s="116"/>
      <c r="AW183" s="116"/>
      <c r="AX183" s="115"/>
      <c r="AY183" s="114"/>
      <c r="AZ183" s="116"/>
      <c r="BA183" s="116"/>
      <c r="BB183" s="116"/>
      <c r="BC183" s="116"/>
      <c r="BD183" s="116"/>
      <c r="BE183" s="116"/>
    </row>
    <row r="184" spans="1:5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5"/>
      <c r="K184" s="114"/>
      <c r="L184" s="116"/>
      <c r="M184" s="116"/>
      <c r="N184" s="116"/>
      <c r="O184" s="116"/>
      <c r="P184" s="116"/>
      <c r="Q184" s="116"/>
      <c r="R184" s="115"/>
      <c r="S184" s="114"/>
      <c r="T184" s="116"/>
      <c r="U184" s="116"/>
      <c r="V184" s="116"/>
      <c r="W184" s="116"/>
      <c r="X184" s="116"/>
      <c r="Y184" s="116"/>
      <c r="Z184" s="115"/>
      <c r="AA184" s="114"/>
      <c r="AB184" s="116"/>
      <c r="AC184" s="116"/>
      <c r="AD184" s="116"/>
      <c r="AE184" s="116"/>
      <c r="AF184" s="116"/>
      <c r="AG184" s="116"/>
      <c r="AH184" s="115"/>
      <c r="AI184" s="114"/>
      <c r="AJ184" s="116"/>
      <c r="AK184" s="116"/>
      <c r="AL184" s="116"/>
      <c r="AM184" s="116"/>
      <c r="AN184" s="116"/>
      <c r="AO184" s="116"/>
      <c r="AP184" s="115"/>
      <c r="AQ184" s="114"/>
      <c r="AR184" s="116"/>
      <c r="AS184" s="116"/>
      <c r="AT184" s="116"/>
      <c r="AU184" s="116"/>
      <c r="AV184" s="116"/>
      <c r="AW184" s="116"/>
      <c r="AX184" s="115"/>
      <c r="AY184" s="114"/>
      <c r="AZ184" s="116"/>
      <c r="BA184" s="116"/>
      <c r="BB184" s="116"/>
      <c r="BC184" s="116"/>
      <c r="BD184" s="116"/>
      <c r="BE184" s="116"/>
    </row>
    <row r="185" spans="1:5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5"/>
      <c r="K185" s="114"/>
      <c r="L185" s="116"/>
      <c r="M185" s="116"/>
      <c r="N185" s="116"/>
      <c r="O185" s="116"/>
      <c r="P185" s="116"/>
      <c r="Q185" s="116"/>
      <c r="R185" s="115"/>
      <c r="S185" s="114"/>
      <c r="T185" s="116"/>
      <c r="U185" s="116"/>
      <c r="V185" s="116"/>
      <c r="W185" s="116"/>
      <c r="X185" s="116"/>
      <c r="Y185" s="116"/>
      <c r="Z185" s="115"/>
      <c r="AA185" s="114"/>
      <c r="AB185" s="116"/>
      <c r="AC185" s="116"/>
      <c r="AD185" s="116"/>
      <c r="AE185" s="116"/>
      <c r="AF185" s="116"/>
      <c r="AG185" s="116"/>
      <c r="AH185" s="115"/>
      <c r="AI185" s="114"/>
      <c r="AJ185" s="116"/>
      <c r="AK185" s="116"/>
      <c r="AL185" s="116"/>
      <c r="AM185" s="116"/>
      <c r="AN185" s="116"/>
      <c r="AO185" s="116"/>
      <c r="AP185" s="115"/>
      <c r="AQ185" s="114"/>
      <c r="AR185" s="116"/>
      <c r="AS185" s="116"/>
      <c r="AT185" s="116"/>
      <c r="AU185" s="116"/>
      <c r="AV185" s="116"/>
      <c r="AW185" s="116"/>
      <c r="AX185" s="115"/>
      <c r="AY185" s="114"/>
      <c r="AZ185" s="116"/>
      <c r="BA185" s="116"/>
      <c r="BB185" s="116"/>
      <c r="BC185" s="116"/>
      <c r="BD185" s="116"/>
      <c r="BE185" s="116"/>
    </row>
    <row r="186" spans="1:5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5"/>
      <c r="K186" s="114"/>
      <c r="L186" s="116"/>
      <c r="M186" s="116"/>
      <c r="N186" s="116"/>
      <c r="O186" s="116"/>
      <c r="P186" s="116"/>
      <c r="Q186" s="116"/>
      <c r="R186" s="115"/>
      <c r="S186" s="114"/>
      <c r="T186" s="116"/>
      <c r="U186" s="116"/>
      <c r="V186" s="116"/>
      <c r="W186" s="116"/>
      <c r="X186" s="116"/>
      <c r="Y186" s="116"/>
      <c r="Z186" s="115"/>
      <c r="AA186" s="114"/>
      <c r="AB186" s="116"/>
      <c r="AC186" s="116"/>
      <c r="AD186" s="116"/>
      <c r="AE186" s="116"/>
      <c r="AF186" s="116"/>
      <c r="AG186" s="116"/>
      <c r="AH186" s="115"/>
      <c r="AI186" s="114"/>
      <c r="AJ186" s="116"/>
      <c r="AK186" s="116"/>
      <c r="AL186" s="116"/>
      <c r="AM186" s="116"/>
      <c r="AN186" s="116"/>
      <c r="AO186" s="116"/>
      <c r="AP186" s="115"/>
      <c r="AQ186" s="114"/>
      <c r="AR186" s="116"/>
      <c r="AS186" s="116"/>
      <c r="AT186" s="116"/>
      <c r="AU186" s="116"/>
      <c r="AV186" s="116"/>
      <c r="AW186" s="116"/>
      <c r="AX186" s="115"/>
      <c r="AY186" s="114"/>
      <c r="AZ186" s="116"/>
      <c r="BA186" s="116"/>
      <c r="BB186" s="116"/>
      <c r="BC186" s="116"/>
      <c r="BD186" s="116"/>
      <c r="BE186" s="116"/>
    </row>
    <row r="187" spans="1:5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5"/>
      <c r="K187" s="114"/>
      <c r="L187" s="116"/>
      <c r="M187" s="116"/>
      <c r="N187" s="116"/>
      <c r="O187" s="116"/>
      <c r="P187" s="116"/>
      <c r="Q187" s="116"/>
      <c r="R187" s="115"/>
      <c r="S187" s="114"/>
      <c r="T187" s="116"/>
      <c r="U187" s="116"/>
      <c r="V187" s="116"/>
      <c r="W187" s="116"/>
      <c r="X187" s="116"/>
      <c r="Y187" s="116"/>
      <c r="Z187" s="115"/>
      <c r="AA187" s="114"/>
      <c r="AB187" s="116"/>
      <c r="AC187" s="116"/>
      <c r="AD187" s="116"/>
      <c r="AE187" s="116"/>
      <c r="AF187" s="116"/>
      <c r="AG187" s="116"/>
      <c r="AH187" s="115"/>
      <c r="AI187" s="114"/>
      <c r="AJ187" s="116"/>
      <c r="AK187" s="116"/>
      <c r="AL187" s="116"/>
      <c r="AM187" s="116"/>
      <c r="AN187" s="116"/>
      <c r="AO187" s="116"/>
      <c r="AP187" s="115"/>
      <c r="AQ187" s="114"/>
      <c r="AR187" s="116"/>
      <c r="AS187" s="116"/>
      <c r="AT187" s="116"/>
      <c r="AU187" s="116"/>
      <c r="AV187" s="116"/>
      <c r="AW187" s="116"/>
      <c r="AX187" s="115"/>
      <c r="AY187" s="114"/>
      <c r="AZ187" s="116"/>
      <c r="BA187" s="116"/>
      <c r="BB187" s="116"/>
      <c r="BC187" s="116"/>
      <c r="BD187" s="116"/>
      <c r="BE187" s="116"/>
    </row>
    <row r="188" spans="1:5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5"/>
      <c r="K188" s="114"/>
      <c r="L188" s="116"/>
      <c r="M188" s="116"/>
      <c r="N188" s="116"/>
      <c r="O188" s="116"/>
      <c r="P188" s="116"/>
      <c r="Q188" s="116"/>
      <c r="R188" s="115"/>
      <c r="S188" s="114"/>
      <c r="T188" s="116"/>
      <c r="U188" s="116"/>
      <c r="V188" s="116"/>
      <c r="W188" s="116"/>
      <c r="X188" s="116"/>
      <c r="Y188" s="116"/>
      <c r="Z188" s="115"/>
      <c r="AA188" s="114"/>
      <c r="AB188" s="116"/>
      <c r="AC188" s="116"/>
      <c r="AD188" s="116"/>
      <c r="AE188" s="116"/>
      <c r="AF188" s="116"/>
      <c r="AG188" s="116"/>
      <c r="AH188" s="115"/>
      <c r="AI188" s="114"/>
      <c r="AJ188" s="116"/>
      <c r="AK188" s="116"/>
      <c r="AL188" s="116"/>
      <c r="AM188" s="116"/>
      <c r="AN188" s="116"/>
      <c r="AO188" s="116"/>
      <c r="AP188" s="115"/>
      <c r="AQ188" s="114"/>
      <c r="AR188" s="116"/>
      <c r="AS188" s="116"/>
      <c r="AT188" s="116"/>
      <c r="AU188" s="116"/>
      <c r="AV188" s="116"/>
      <c r="AW188" s="116"/>
      <c r="AX188" s="115"/>
      <c r="AY188" s="114"/>
      <c r="AZ188" s="116"/>
      <c r="BA188" s="116"/>
      <c r="BB188" s="116"/>
      <c r="BC188" s="116"/>
      <c r="BD188" s="116"/>
      <c r="BE188" s="116"/>
    </row>
    <row r="189" spans="1:5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5"/>
      <c r="K189" s="114"/>
      <c r="L189" s="116"/>
      <c r="M189" s="116"/>
      <c r="N189" s="116"/>
      <c r="O189" s="116"/>
      <c r="P189" s="116"/>
      <c r="Q189" s="116"/>
      <c r="R189" s="115"/>
      <c r="S189" s="114"/>
      <c r="T189" s="116"/>
      <c r="U189" s="116"/>
      <c r="V189" s="116"/>
      <c r="W189" s="116"/>
      <c r="X189" s="116"/>
      <c r="Y189" s="116"/>
      <c r="Z189" s="115"/>
      <c r="AA189" s="114"/>
      <c r="AB189" s="116"/>
      <c r="AC189" s="116"/>
      <c r="AD189" s="116"/>
      <c r="AE189" s="116"/>
      <c r="AF189" s="116"/>
      <c r="AG189" s="116"/>
      <c r="AH189" s="115"/>
      <c r="AI189" s="114"/>
      <c r="AJ189" s="116"/>
      <c r="AK189" s="116"/>
      <c r="AL189" s="116"/>
      <c r="AM189" s="116"/>
      <c r="AN189" s="116"/>
      <c r="AO189" s="116"/>
      <c r="AP189" s="115"/>
      <c r="AQ189" s="114"/>
      <c r="AR189" s="116"/>
      <c r="AS189" s="116"/>
      <c r="AT189" s="116"/>
      <c r="AU189" s="116"/>
      <c r="AV189" s="116"/>
      <c r="AW189" s="116"/>
      <c r="AX189" s="115"/>
      <c r="AY189" s="114"/>
      <c r="AZ189" s="116"/>
      <c r="BA189" s="116"/>
      <c r="BB189" s="116"/>
      <c r="BC189" s="116"/>
      <c r="BD189" s="116"/>
      <c r="BE189" s="116"/>
    </row>
    <row r="190" spans="1:5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5"/>
      <c r="K190" s="114"/>
      <c r="L190" s="116"/>
      <c r="M190" s="116"/>
      <c r="N190" s="116"/>
      <c r="O190" s="116"/>
      <c r="P190" s="116"/>
      <c r="Q190" s="116"/>
      <c r="R190" s="115"/>
      <c r="S190" s="114"/>
      <c r="T190" s="116"/>
      <c r="U190" s="116"/>
      <c r="V190" s="116"/>
      <c r="W190" s="116"/>
      <c r="X190" s="116"/>
      <c r="Y190" s="116"/>
      <c r="Z190" s="115"/>
      <c r="AA190" s="114"/>
      <c r="AB190" s="116"/>
      <c r="AC190" s="116"/>
      <c r="AD190" s="116"/>
      <c r="AE190" s="116"/>
      <c r="AF190" s="116"/>
      <c r="AG190" s="116"/>
      <c r="AH190" s="115"/>
      <c r="AI190" s="114"/>
      <c r="AJ190" s="116"/>
      <c r="AK190" s="116"/>
      <c r="AL190" s="116"/>
      <c r="AM190" s="116"/>
      <c r="AN190" s="116"/>
      <c r="AO190" s="116"/>
      <c r="AP190" s="115"/>
      <c r="AQ190" s="114"/>
      <c r="AR190" s="116"/>
      <c r="AS190" s="116"/>
      <c r="AT190" s="116"/>
      <c r="AU190" s="116"/>
      <c r="AV190" s="116"/>
      <c r="AW190" s="116"/>
      <c r="AX190" s="115"/>
      <c r="AY190" s="114"/>
      <c r="AZ190" s="116"/>
      <c r="BA190" s="116"/>
      <c r="BB190" s="116"/>
      <c r="BC190" s="116"/>
      <c r="BD190" s="116"/>
      <c r="BE190" s="116"/>
    </row>
    <row r="191" spans="1:5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5"/>
      <c r="K191" s="114"/>
      <c r="L191" s="116"/>
      <c r="M191" s="116"/>
      <c r="N191" s="116"/>
      <c r="O191" s="116"/>
      <c r="P191" s="116"/>
      <c r="Q191" s="116"/>
      <c r="R191" s="115"/>
      <c r="S191" s="114"/>
      <c r="T191" s="116"/>
      <c r="U191" s="116"/>
      <c r="V191" s="116"/>
      <c r="W191" s="116"/>
      <c r="X191" s="116"/>
      <c r="Y191" s="116"/>
      <c r="Z191" s="115"/>
      <c r="AA191" s="114"/>
      <c r="AB191" s="116"/>
      <c r="AC191" s="116"/>
      <c r="AD191" s="116"/>
      <c r="AE191" s="116"/>
      <c r="AF191" s="116"/>
      <c r="AG191" s="116"/>
      <c r="AH191" s="115"/>
      <c r="AI191" s="114"/>
      <c r="AJ191" s="116"/>
      <c r="AK191" s="116"/>
      <c r="AL191" s="116"/>
      <c r="AM191" s="116"/>
      <c r="AN191" s="116"/>
      <c r="AO191" s="116"/>
      <c r="AP191" s="115"/>
      <c r="AQ191" s="114"/>
      <c r="AR191" s="116"/>
      <c r="AS191" s="116"/>
      <c r="AT191" s="116"/>
      <c r="AU191" s="116"/>
      <c r="AV191" s="116"/>
      <c r="AW191" s="116"/>
      <c r="AX191" s="115"/>
      <c r="AY191" s="114"/>
      <c r="AZ191" s="116"/>
      <c r="BA191" s="116"/>
      <c r="BB191" s="116"/>
      <c r="BC191" s="116"/>
      <c r="BD191" s="116"/>
      <c r="BE191" s="116"/>
    </row>
    <row r="192" spans="1:5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5"/>
      <c r="K192" s="114"/>
      <c r="L192" s="116"/>
      <c r="M192" s="116"/>
      <c r="N192" s="116"/>
      <c r="O192" s="116"/>
      <c r="P192" s="116"/>
      <c r="Q192" s="116"/>
      <c r="R192" s="115"/>
      <c r="S192" s="114"/>
      <c r="T192" s="116"/>
      <c r="U192" s="116"/>
      <c r="V192" s="116"/>
      <c r="W192" s="116"/>
      <c r="X192" s="116"/>
      <c r="Y192" s="116"/>
      <c r="Z192" s="115"/>
      <c r="AA192" s="114"/>
      <c r="AB192" s="116"/>
      <c r="AC192" s="116"/>
      <c r="AD192" s="116"/>
      <c r="AE192" s="116"/>
      <c r="AF192" s="116"/>
      <c r="AG192" s="116"/>
      <c r="AH192" s="115"/>
      <c r="AI192" s="114"/>
      <c r="AJ192" s="116"/>
      <c r="AK192" s="116"/>
      <c r="AL192" s="116"/>
      <c r="AM192" s="116"/>
      <c r="AN192" s="116"/>
      <c r="AO192" s="116"/>
      <c r="AP192" s="115"/>
      <c r="AQ192" s="114"/>
      <c r="AR192" s="116"/>
      <c r="AS192" s="116"/>
      <c r="AT192" s="116"/>
      <c r="AU192" s="116"/>
      <c r="AV192" s="116"/>
      <c r="AW192" s="116"/>
      <c r="AX192" s="115"/>
      <c r="AY192" s="114"/>
      <c r="AZ192" s="116"/>
      <c r="BA192" s="116"/>
      <c r="BB192" s="116"/>
      <c r="BC192" s="116"/>
      <c r="BD192" s="116"/>
      <c r="BE192" s="116"/>
    </row>
    <row r="193" spans="1:5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5"/>
      <c r="K193" s="114"/>
      <c r="L193" s="116"/>
      <c r="M193" s="116"/>
      <c r="N193" s="116"/>
      <c r="O193" s="116"/>
      <c r="P193" s="116"/>
      <c r="Q193" s="116"/>
      <c r="R193" s="115"/>
      <c r="S193" s="114"/>
      <c r="T193" s="116"/>
      <c r="U193" s="116"/>
      <c r="V193" s="116"/>
      <c r="W193" s="116"/>
      <c r="X193" s="116"/>
      <c r="Y193" s="116"/>
      <c r="Z193" s="115"/>
      <c r="AA193" s="114"/>
      <c r="AB193" s="116"/>
      <c r="AC193" s="116"/>
      <c r="AD193" s="116"/>
      <c r="AE193" s="116"/>
      <c r="AF193" s="116"/>
      <c r="AG193" s="116"/>
      <c r="AH193" s="115"/>
      <c r="AI193" s="114"/>
      <c r="AJ193" s="116"/>
      <c r="AK193" s="116"/>
      <c r="AL193" s="116"/>
      <c r="AM193" s="116"/>
      <c r="AN193" s="116"/>
      <c r="AO193" s="116"/>
      <c r="AP193" s="115"/>
      <c r="AQ193" s="114"/>
      <c r="AR193" s="116"/>
      <c r="AS193" s="116"/>
      <c r="AT193" s="116"/>
      <c r="AU193" s="116"/>
      <c r="AV193" s="116"/>
      <c r="AW193" s="116"/>
      <c r="AX193" s="115"/>
      <c r="AY193" s="114"/>
      <c r="AZ193" s="116"/>
      <c r="BA193" s="116"/>
      <c r="BB193" s="116"/>
      <c r="BC193" s="116"/>
      <c r="BD193" s="116"/>
      <c r="BE193" s="116"/>
    </row>
    <row r="194" spans="1:5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5"/>
      <c r="K194" s="114"/>
      <c r="L194" s="116"/>
      <c r="M194" s="116"/>
      <c r="N194" s="116"/>
      <c r="O194" s="116"/>
      <c r="P194" s="116"/>
      <c r="Q194" s="116"/>
      <c r="R194" s="115"/>
      <c r="S194" s="114"/>
      <c r="T194" s="116"/>
      <c r="U194" s="116"/>
      <c r="V194" s="116"/>
      <c r="W194" s="116"/>
      <c r="X194" s="116"/>
      <c r="Y194" s="116"/>
      <c r="Z194" s="115"/>
      <c r="AA194" s="114"/>
      <c r="AB194" s="116"/>
      <c r="AC194" s="116"/>
      <c r="AD194" s="116"/>
      <c r="AE194" s="116"/>
      <c r="AF194" s="116"/>
      <c r="AG194" s="116"/>
      <c r="AH194" s="115"/>
      <c r="AI194" s="114"/>
      <c r="AJ194" s="116"/>
      <c r="AK194" s="116"/>
      <c r="AL194" s="116"/>
      <c r="AM194" s="116"/>
      <c r="AN194" s="116"/>
      <c r="AO194" s="116"/>
      <c r="AP194" s="115"/>
      <c r="AQ194" s="114"/>
      <c r="AR194" s="116"/>
      <c r="AS194" s="116"/>
      <c r="AT194" s="116"/>
      <c r="AU194" s="116"/>
      <c r="AV194" s="116"/>
      <c r="AW194" s="116"/>
      <c r="AX194" s="115"/>
      <c r="AY194" s="114"/>
      <c r="AZ194" s="116"/>
      <c r="BA194" s="116"/>
      <c r="BB194" s="116"/>
      <c r="BC194" s="116"/>
      <c r="BD194" s="116"/>
      <c r="BE194" s="116"/>
    </row>
    <row r="195" spans="1:5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5"/>
      <c r="K195" s="114"/>
      <c r="L195" s="116"/>
      <c r="M195" s="116"/>
      <c r="N195" s="116"/>
      <c r="O195" s="116"/>
      <c r="P195" s="116"/>
      <c r="Q195" s="116"/>
      <c r="R195" s="115"/>
      <c r="S195" s="114"/>
      <c r="T195" s="116"/>
      <c r="U195" s="116"/>
      <c r="V195" s="116"/>
      <c r="W195" s="116"/>
      <c r="X195" s="116"/>
      <c r="Y195" s="116"/>
      <c r="Z195" s="115"/>
      <c r="AA195" s="114"/>
      <c r="AB195" s="116"/>
      <c r="AC195" s="116"/>
      <c r="AD195" s="116"/>
      <c r="AE195" s="116"/>
      <c r="AF195" s="116"/>
      <c r="AG195" s="116"/>
      <c r="AH195" s="115"/>
      <c r="AI195" s="114"/>
      <c r="AJ195" s="116"/>
      <c r="AK195" s="116"/>
      <c r="AL195" s="116"/>
      <c r="AM195" s="116"/>
      <c r="AN195" s="116"/>
      <c r="AO195" s="116"/>
      <c r="AP195" s="115"/>
      <c r="AQ195" s="114"/>
      <c r="AR195" s="116"/>
      <c r="AS195" s="116"/>
      <c r="AT195" s="116"/>
      <c r="AU195" s="116"/>
      <c r="AV195" s="116"/>
      <c r="AW195" s="116"/>
      <c r="AX195" s="115"/>
      <c r="AY195" s="114"/>
      <c r="AZ195" s="116"/>
      <c r="BA195" s="116"/>
      <c r="BB195" s="116"/>
      <c r="BC195" s="116"/>
      <c r="BD195" s="116"/>
      <c r="BE195" s="116"/>
    </row>
    <row r="196" spans="1:5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5"/>
      <c r="K196" s="114"/>
      <c r="L196" s="116"/>
      <c r="M196" s="116"/>
      <c r="N196" s="116"/>
      <c r="O196" s="116"/>
      <c r="P196" s="116"/>
      <c r="Q196" s="116"/>
      <c r="R196" s="115"/>
      <c r="S196" s="114"/>
      <c r="T196" s="116"/>
      <c r="U196" s="116"/>
      <c r="V196" s="116"/>
      <c r="W196" s="116"/>
      <c r="X196" s="116"/>
      <c r="Y196" s="116"/>
      <c r="Z196" s="115"/>
      <c r="AA196" s="114"/>
      <c r="AB196" s="116"/>
      <c r="AC196" s="116"/>
      <c r="AD196" s="116"/>
      <c r="AE196" s="116"/>
      <c r="AF196" s="116"/>
      <c r="AG196" s="116"/>
      <c r="AH196" s="115"/>
      <c r="AI196" s="114"/>
      <c r="AJ196" s="116"/>
      <c r="AK196" s="116"/>
      <c r="AL196" s="116"/>
      <c r="AM196" s="116"/>
      <c r="AN196" s="116"/>
      <c r="AO196" s="116"/>
      <c r="AP196" s="115"/>
      <c r="AQ196" s="114"/>
      <c r="AR196" s="116"/>
      <c r="AS196" s="116"/>
      <c r="AT196" s="116"/>
      <c r="AU196" s="116"/>
      <c r="AV196" s="116"/>
      <c r="AW196" s="116"/>
      <c r="AX196" s="115"/>
      <c r="AY196" s="114"/>
      <c r="AZ196" s="116"/>
      <c r="BA196" s="116"/>
      <c r="BB196" s="116"/>
      <c r="BC196" s="116"/>
      <c r="BD196" s="116"/>
      <c r="BE196" s="116"/>
    </row>
    <row r="197" spans="1:5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5"/>
      <c r="K197" s="114"/>
      <c r="L197" s="116"/>
      <c r="M197" s="116"/>
      <c r="N197" s="116"/>
      <c r="O197" s="116"/>
      <c r="P197" s="116"/>
      <c r="Q197" s="116"/>
      <c r="R197" s="115"/>
      <c r="S197" s="114"/>
      <c r="T197" s="116"/>
      <c r="U197" s="116"/>
      <c r="V197" s="116"/>
      <c r="W197" s="116"/>
      <c r="X197" s="116"/>
      <c r="Y197" s="116"/>
      <c r="Z197" s="115"/>
      <c r="AA197" s="114"/>
      <c r="AB197" s="116"/>
      <c r="AC197" s="116"/>
      <c r="AD197" s="116"/>
      <c r="AE197" s="116"/>
      <c r="AF197" s="116"/>
      <c r="AG197" s="116"/>
      <c r="AH197" s="115"/>
      <c r="AI197" s="114"/>
      <c r="AJ197" s="116"/>
      <c r="AK197" s="116"/>
      <c r="AL197" s="116"/>
      <c r="AM197" s="116"/>
      <c r="AN197" s="116"/>
      <c r="AO197" s="116"/>
      <c r="AP197" s="115"/>
      <c r="AQ197" s="114"/>
      <c r="AR197" s="116"/>
      <c r="AS197" s="116"/>
      <c r="AT197" s="116"/>
      <c r="AU197" s="116"/>
      <c r="AV197" s="116"/>
      <c r="AW197" s="116"/>
      <c r="AX197" s="115"/>
      <c r="AY197" s="114"/>
      <c r="AZ197" s="116"/>
      <c r="BA197" s="116"/>
      <c r="BB197" s="116"/>
      <c r="BC197" s="116"/>
      <c r="BD197" s="116"/>
      <c r="BE197" s="116"/>
    </row>
    <row r="198" spans="1:5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5"/>
      <c r="K198" s="114"/>
      <c r="L198" s="116"/>
      <c r="M198" s="116"/>
      <c r="N198" s="116"/>
      <c r="O198" s="116"/>
      <c r="P198" s="116"/>
      <c r="Q198" s="116"/>
      <c r="R198" s="115"/>
      <c r="S198" s="114"/>
      <c r="T198" s="116"/>
      <c r="U198" s="116"/>
      <c r="V198" s="116"/>
      <c r="W198" s="116"/>
      <c r="X198" s="116"/>
      <c r="Y198" s="116"/>
      <c r="Z198" s="115"/>
      <c r="AA198" s="114"/>
      <c r="AB198" s="116"/>
      <c r="AC198" s="116"/>
      <c r="AD198" s="116"/>
      <c r="AE198" s="116"/>
      <c r="AF198" s="116"/>
      <c r="AG198" s="116"/>
      <c r="AH198" s="115"/>
      <c r="AI198" s="114"/>
      <c r="AJ198" s="116"/>
      <c r="AK198" s="116"/>
      <c r="AL198" s="116"/>
      <c r="AM198" s="116"/>
      <c r="AN198" s="116"/>
      <c r="AO198" s="116"/>
      <c r="AP198" s="115"/>
      <c r="AQ198" s="114"/>
      <c r="AR198" s="116"/>
      <c r="AS198" s="116"/>
      <c r="AT198" s="116"/>
      <c r="AU198" s="116"/>
      <c r="AV198" s="116"/>
      <c r="AW198" s="116"/>
      <c r="AX198" s="115"/>
      <c r="AY198" s="114"/>
      <c r="AZ198" s="116"/>
      <c r="BA198" s="116"/>
      <c r="BB198" s="116"/>
      <c r="BC198" s="116"/>
      <c r="BD198" s="116"/>
      <c r="BE198" s="116"/>
    </row>
    <row r="199" spans="1:5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5"/>
      <c r="K199" s="114"/>
      <c r="L199" s="116"/>
      <c r="M199" s="116"/>
      <c r="N199" s="116"/>
      <c r="O199" s="116"/>
      <c r="P199" s="116"/>
      <c r="Q199" s="116"/>
      <c r="R199" s="115"/>
      <c r="S199" s="114"/>
      <c r="T199" s="116"/>
      <c r="U199" s="116"/>
      <c r="V199" s="116"/>
      <c r="W199" s="116"/>
      <c r="X199" s="116"/>
      <c r="Y199" s="116"/>
      <c r="Z199" s="115"/>
      <c r="AA199" s="114"/>
      <c r="AB199" s="116"/>
      <c r="AC199" s="116"/>
      <c r="AD199" s="116"/>
      <c r="AE199" s="116"/>
      <c r="AF199" s="116"/>
      <c r="AG199" s="116"/>
      <c r="AH199" s="115"/>
      <c r="AI199" s="114"/>
      <c r="AJ199" s="116"/>
      <c r="AK199" s="116"/>
      <c r="AL199" s="116"/>
      <c r="AM199" s="116"/>
      <c r="AN199" s="116"/>
      <c r="AO199" s="116"/>
      <c r="AP199" s="115"/>
      <c r="AQ199" s="114"/>
      <c r="AR199" s="116"/>
      <c r="AS199" s="116"/>
      <c r="AT199" s="116"/>
      <c r="AU199" s="116"/>
      <c r="AV199" s="116"/>
      <c r="AW199" s="116"/>
      <c r="AX199" s="115"/>
      <c r="AY199" s="114"/>
      <c r="AZ199" s="116"/>
      <c r="BA199" s="116"/>
      <c r="BB199" s="116"/>
      <c r="BC199" s="116"/>
      <c r="BD199" s="116"/>
      <c r="BE199" s="116"/>
    </row>
    <row r="200" spans="1:5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5"/>
      <c r="K200" s="114"/>
      <c r="L200" s="116"/>
      <c r="M200" s="116"/>
      <c r="N200" s="116"/>
      <c r="O200" s="116"/>
      <c r="P200" s="116"/>
      <c r="Q200" s="116"/>
      <c r="R200" s="115"/>
      <c r="S200" s="114"/>
      <c r="T200" s="116"/>
      <c r="U200" s="116"/>
      <c r="V200" s="116"/>
      <c r="W200" s="116"/>
      <c r="X200" s="116"/>
      <c r="Y200" s="116"/>
      <c r="Z200" s="115"/>
      <c r="AA200" s="114"/>
      <c r="AB200" s="116"/>
      <c r="AC200" s="116"/>
      <c r="AD200" s="116"/>
      <c r="AE200" s="116"/>
      <c r="AF200" s="116"/>
      <c r="AG200" s="116"/>
      <c r="AH200" s="115"/>
      <c r="AI200" s="114"/>
      <c r="AJ200" s="116"/>
      <c r="AK200" s="116"/>
      <c r="AL200" s="116"/>
      <c r="AM200" s="116"/>
      <c r="AN200" s="116"/>
      <c r="AO200" s="116"/>
      <c r="AP200" s="115"/>
      <c r="AQ200" s="114"/>
      <c r="AR200" s="116"/>
      <c r="AS200" s="116"/>
      <c r="AT200" s="116"/>
      <c r="AU200" s="116"/>
      <c r="AV200" s="116"/>
      <c r="AW200" s="116"/>
      <c r="AX200" s="115"/>
      <c r="AY200" s="114"/>
      <c r="AZ200" s="116"/>
      <c r="BA200" s="116"/>
      <c r="BB200" s="116"/>
      <c r="BC200" s="116"/>
      <c r="BD200" s="116"/>
      <c r="BE200" s="116"/>
    </row>
    <row r="201" spans="1:5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5"/>
      <c r="K201" s="114"/>
      <c r="L201" s="116"/>
      <c r="M201" s="116"/>
      <c r="N201" s="116"/>
      <c r="O201" s="116"/>
      <c r="P201" s="116"/>
      <c r="Q201" s="116"/>
      <c r="R201" s="115"/>
      <c r="S201" s="114"/>
      <c r="T201" s="116"/>
      <c r="U201" s="116"/>
      <c r="V201" s="116"/>
      <c r="W201" s="116"/>
      <c r="X201" s="116"/>
      <c r="Y201" s="116"/>
      <c r="Z201" s="115"/>
      <c r="AA201" s="114"/>
      <c r="AB201" s="116"/>
      <c r="AC201" s="116"/>
      <c r="AD201" s="116"/>
      <c r="AE201" s="116"/>
      <c r="AF201" s="116"/>
      <c r="AG201" s="116"/>
      <c r="AH201" s="115"/>
      <c r="AI201" s="114"/>
      <c r="AJ201" s="116"/>
      <c r="AK201" s="116"/>
      <c r="AL201" s="116"/>
      <c r="AM201" s="116"/>
      <c r="AN201" s="116"/>
      <c r="AO201" s="116"/>
      <c r="AP201" s="115"/>
      <c r="AQ201" s="114"/>
      <c r="AR201" s="116"/>
      <c r="AS201" s="116"/>
      <c r="AT201" s="116"/>
      <c r="AU201" s="116"/>
      <c r="AV201" s="116"/>
      <c r="AW201" s="116"/>
      <c r="AX201" s="115"/>
      <c r="AY201" s="114"/>
      <c r="AZ201" s="116"/>
      <c r="BA201" s="116"/>
      <c r="BB201" s="116"/>
      <c r="BC201" s="116"/>
      <c r="BD201" s="116"/>
      <c r="BE201" s="116"/>
    </row>
    <row r="202" spans="1:5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5"/>
      <c r="K202" s="114"/>
      <c r="L202" s="116"/>
      <c r="M202" s="116"/>
      <c r="N202" s="116"/>
      <c r="O202" s="116"/>
      <c r="P202" s="116"/>
      <c r="Q202" s="116"/>
      <c r="R202" s="115"/>
      <c r="S202" s="114"/>
      <c r="T202" s="116"/>
      <c r="U202" s="116"/>
      <c r="V202" s="116"/>
      <c r="W202" s="116"/>
      <c r="X202" s="116"/>
      <c r="Y202" s="116"/>
      <c r="Z202" s="115"/>
      <c r="AA202" s="114"/>
      <c r="AB202" s="116"/>
      <c r="AC202" s="116"/>
      <c r="AD202" s="116"/>
      <c r="AE202" s="116"/>
      <c r="AF202" s="116"/>
      <c r="AG202" s="116"/>
      <c r="AH202" s="115"/>
      <c r="AI202" s="114"/>
      <c r="AJ202" s="116"/>
      <c r="AK202" s="116"/>
      <c r="AL202" s="116"/>
      <c r="AM202" s="116"/>
      <c r="AN202" s="116"/>
      <c r="AO202" s="116"/>
      <c r="AP202" s="115"/>
      <c r="AQ202" s="114"/>
      <c r="AR202" s="116"/>
      <c r="AS202" s="116"/>
      <c r="AT202" s="116"/>
      <c r="AU202" s="116"/>
      <c r="AV202" s="116"/>
      <c r="AW202" s="116"/>
      <c r="AX202" s="115"/>
      <c r="AY202" s="114"/>
      <c r="AZ202" s="116"/>
      <c r="BA202" s="116"/>
      <c r="BB202" s="116"/>
      <c r="BC202" s="116"/>
      <c r="BD202" s="116"/>
      <c r="BE202" s="116"/>
    </row>
    <row r="203" spans="1:5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5"/>
      <c r="K203" s="114"/>
      <c r="L203" s="116"/>
      <c r="M203" s="116"/>
      <c r="N203" s="116"/>
      <c r="O203" s="116"/>
      <c r="P203" s="116"/>
      <c r="Q203" s="116"/>
      <c r="R203" s="115"/>
      <c r="S203" s="114"/>
      <c r="T203" s="116"/>
      <c r="U203" s="116"/>
      <c r="V203" s="116"/>
      <c r="W203" s="116"/>
      <c r="X203" s="116"/>
      <c r="Y203" s="116"/>
      <c r="Z203" s="115"/>
      <c r="AA203" s="114"/>
      <c r="AB203" s="116"/>
      <c r="AC203" s="116"/>
      <c r="AD203" s="116"/>
      <c r="AE203" s="116"/>
      <c r="AF203" s="116"/>
      <c r="AG203" s="116"/>
      <c r="AH203" s="115"/>
      <c r="AI203" s="114"/>
      <c r="AJ203" s="116"/>
      <c r="AK203" s="116"/>
      <c r="AL203" s="116"/>
      <c r="AM203" s="116"/>
      <c r="AN203" s="116"/>
      <c r="AO203" s="116"/>
      <c r="AP203" s="115"/>
      <c r="AQ203" s="114"/>
      <c r="AR203" s="116"/>
      <c r="AS203" s="116"/>
      <c r="AT203" s="116"/>
      <c r="AU203" s="116"/>
      <c r="AV203" s="116"/>
      <c r="AW203" s="116"/>
      <c r="AX203" s="115"/>
      <c r="AY203" s="114"/>
      <c r="AZ203" s="116"/>
      <c r="BA203" s="116"/>
      <c r="BB203" s="116"/>
      <c r="BC203" s="116"/>
      <c r="BD203" s="116"/>
      <c r="BE203" s="116"/>
    </row>
    <row r="204" spans="1:5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5"/>
      <c r="K204" s="114"/>
      <c r="L204" s="116"/>
      <c r="M204" s="116"/>
      <c r="N204" s="116"/>
      <c r="O204" s="116"/>
      <c r="P204" s="116"/>
      <c r="Q204" s="116"/>
      <c r="R204" s="115"/>
      <c r="S204" s="114"/>
      <c r="T204" s="116"/>
      <c r="U204" s="116"/>
      <c r="V204" s="116"/>
      <c r="W204" s="116"/>
      <c r="X204" s="116"/>
      <c r="Y204" s="116"/>
      <c r="Z204" s="115"/>
      <c r="AA204" s="114"/>
      <c r="AB204" s="116"/>
      <c r="AC204" s="116"/>
      <c r="AD204" s="116"/>
      <c r="AE204" s="116"/>
      <c r="AF204" s="116"/>
      <c r="AG204" s="116"/>
      <c r="AH204" s="115"/>
      <c r="AI204" s="114"/>
      <c r="AJ204" s="116"/>
      <c r="AK204" s="116"/>
      <c r="AL204" s="116"/>
      <c r="AM204" s="116"/>
      <c r="AN204" s="116"/>
      <c r="AO204" s="116"/>
      <c r="AP204" s="115"/>
      <c r="AQ204" s="114"/>
      <c r="AR204" s="116"/>
      <c r="AS204" s="116"/>
      <c r="AT204" s="116"/>
      <c r="AU204" s="116"/>
      <c r="AV204" s="116"/>
      <c r="AW204" s="116"/>
      <c r="AX204" s="115"/>
      <c r="AY204" s="114"/>
      <c r="AZ204" s="116"/>
      <c r="BA204" s="116"/>
      <c r="BB204" s="116"/>
      <c r="BC204" s="116"/>
      <c r="BD204" s="116"/>
      <c r="BE204" s="116"/>
    </row>
    <row r="205" spans="1:5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5"/>
      <c r="K205" s="114"/>
      <c r="L205" s="116"/>
      <c r="M205" s="116"/>
      <c r="N205" s="116"/>
      <c r="O205" s="116"/>
      <c r="P205" s="116"/>
      <c r="Q205" s="116"/>
      <c r="R205" s="115"/>
      <c r="S205" s="114"/>
      <c r="T205" s="116"/>
      <c r="U205" s="116"/>
      <c r="V205" s="116"/>
      <c r="W205" s="116"/>
      <c r="X205" s="116"/>
      <c r="Y205" s="116"/>
      <c r="Z205" s="115"/>
      <c r="AA205" s="114"/>
      <c r="AB205" s="116"/>
      <c r="AC205" s="116"/>
      <c r="AD205" s="116"/>
      <c r="AE205" s="116"/>
      <c r="AF205" s="116"/>
      <c r="AG205" s="116"/>
      <c r="AH205" s="115"/>
      <c r="AI205" s="114"/>
      <c r="AJ205" s="116"/>
      <c r="AK205" s="116"/>
      <c r="AL205" s="116"/>
      <c r="AM205" s="116"/>
      <c r="AN205" s="116"/>
      <c r="AO205" s="116"/>
      <c r="AP205" s="115"/>
      <c r="AQ205" s="114"/>
      <c r="AR205" s="116"/>
      <c r="AS205" s="116"/>
      <c r="AT205" s="116"/>
      <c r="AU205" s="116"/>
      <c r="AV205" s="116"/>
      <c r="AW205" s="116"/>
      <c r="AX205" s="115"/>
      <c r="AY205" s="114"/>
      <c r="AZ205" s="116"/>
      <c r="BA205" s="116"/>
      <c r="BB205" s="116"/>
      <c r="BC205" s="116"/>
      <c r="BD205" s="116"/>
      <c r="BE205" s="116"/>
    </row>
    <row r="206" spans="1:5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5"/>
      <c r="K206" s="114"/>
      <c r="L206" s="116"/>
      <c r="M206" s="116"/>
      <c r="N206" s="116"/>
      <c r="O206" s="116"/>
      <c r="P206" s="116"/>
      <c r="Q206" s="116"/>
      <c r="R206" s="115"/>
      <c r="S206" s="114"/>
      <c r="T206" s="116"/>
      <c r="U206" s="116"/>
      <c r="V206" s="116"/>
      <c r="W206" s="116"/>
      <c r="X206" s="116"/>
      <c r="Y206" s="116"/>
      <c r="Z206" s="115"/>
      <c r="AA206" s="114"/>
      <c r="AB206" s="116"/>
      <c r="AC206" s="116"/>
      <c r="AD206" s="116"/>
      <c r="AE206" s="116"/>
      <c r="AF206" s="116"/>
      <c r="AG206" s="116"/>
      <c r="AH206" s="115"/>
      <c r="AI206" s="114"/>
      <c r="AJ206" s="116"/>
      <c r="AK206" s="116"/>
      <c r="AL206" s="116"/>
      <c r="AM206" s="116"/>
      <c r="AN206" s="116"/>
      <c r="AO206" s="116"/>
      <c r="AP206" s="115"/>
      <c r="AQ206" s="114"/>
      <c r="AR206" s="116"/>
      <c r="AS206" s="116"/>
      <c r="AT206" s="116"/>
      <c r="AU206" s="116"/>
      <c r="AV206" s="116"/>
      <c r="AW206" s="116"/>
      <c r="AX206" s="115"/>
      <c r="AY206" s="114"/>
      <c r="AZ206" s="116"/>
      <c r="BA206" s="116"/>
      <c r="BB206" s="116"/>
      <c r="BC206" s="116"/>
      <c r="BD206" s="116"/>
      <c r="BE206" s="116"/>
    </row>
    <row r="207" spans="1:5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5"/>
      <c r="K207" s="114"/>
      <c r="L207" s="116"/>
      <c r="M207" s="116"/>
      <c r="N207" s="116"/>
      <c r="O207" s="116"/>
      <c r="P207" s="116"/>
      <c r="Q207" s="116"/>
      <c r="R207" s="115"/>
      <c r="S207" s="114"/>
      <c r="T207" s="116"/>
      <c r="U207" s="116"/>
      <c r="V207" s="116"/>
      <c r="W207" s="116"/>
      <c r="X207" s="116"/>
      <c r="Y207" s="116"/>
      <c r="Z207" s="115"/>
      <c r="AA207" s="114"/>
      <c r="AB207" s="116"/>
      <c r="AC207" s="116"/>
      <c r="AD207" s="116"/>
      <c r="AE207" s="116"/>
      <c r="AF207" s="116"/>
      <c r="AG207" s="116"/>
      <c r="AH207" s="115"/>
      <c r="AI207" s="114"/>
      <c r="AJ207" s="116"/>
      <c r="AK207" s="116"/>
      <c r="AL207" s="116"/>
      <c r="AM207" s="116"/>
      <c r="AN207" s="116"/>
      <c r="AO207" s="116"/>
      <c r="AP207" s="115"/>
      <c r="AQ207" s="114"/>
      <c r="AR207" s="116"/>
      <c r="AS207" s="116"/>
      <c r="AT207" s="116"/>
      <c r="AU207" s="116"/>
      <c r="AV207" s="116"/>
      <c r="AW207" s="116"/>
      <c r="AX207" s="115"/>
      <c r="AY207" s="114"/>
      <c r="AZ207" s="116"/>
      <c r="BA207" s="116"/>
      <c r="BB207" s="116"/>
      <c r="BC207" s="116"/>
      <c r="BD207" s="116"/>
      <c r="BE207" s="116"/>
    </row>
  </sheetData>
  <sortState ref="A8:BE25">
    <sortCondition ref="A8:A25"/>
    <sortCondition ref="B8:B25"/>
    <sortCondition ref="C8:C25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&amp;L廃棄物処理事業経費【分担金の合計】（令和5年度実績）</oddHeader>
  </headerFooter>
  <colBreaks count="6" manualBreakCount="6">
    <brk id="9" min="1" max="24" man="1"/>
    <brk id="17" min="1" max="24" man="1"/>
    <brk id="25" min="1" max="24" man="1"/>
    <brk id="33" min="1" max="24" man="1"/>
    <brk id="41" min="1" max="24" man="1"/>
    <brk id="49" min="1" max="2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35.625" style="44" customWidth="1"/>
    <col min="4" max="5" width="14.75" style="49" customWidth="1"/>
    <col min="6" max="6" width="6.625" style="48" customWidth="1"/>
    <col min="7" max="7" width="12.625" style="44" customWidth="1"/>
    <col min="8" max="9" width="14.75" style="49" customWidth="1"/>
    <col min="10" max="10" width="6.625" style="48" customWidth="1"/>
    <col min="11" max="11" width="12.625" style="44" customWidth="1"/>
    <col min="12" max="13" width="14.75" style="49" customWidth="1"/>
    <col min="14" max="14" width="6.625" style="48" customWidth="1"/>
    <col min="15" max="15" width="12.625" style="44" customWidth="1"/>
    <col min="16" max="17" width="14.75" style="49" customWidth="1"/>
    <col min="18" max="18" width="6.625" style="48" customWidth="1"/>
    <col min="19" max="19" width="12.625" style="44" customWidth="1"/>
    <col min="20" max="21" width="14.75" style="49" customWidth="1"/>
    <col min="22" max="22" width="6.625" style="48" customWidth="1"/>
    <col min="23" max="23" width="12.625" style="44" customWidth="1"/>
    <col min="24" max="25" width="14.75" style="49" customWidth="1"/>
    <col min="26" max="26" width="6.625" style="48" customWidth="1"/>
    <col min="27" max="27" width="12.625" style="44" customWidth="1"/>
    <col min="28" max="29" width="14.75" style="49" customWidth="1"/>
    <col min="30" max="30" width="6.625" style="48" customWidth="1"/>
    <col min="31" max="31" width="12.625" style="44" customWidth="1"/>
    <col min="32" max="33" width="14.75" style="49" customWidth="1"/>
    <col min="34" max="34" width="6.625" style="48" customWidth="1"/>
    <col min="35" max="35" width="12.625" style="44" customWidth="1"/>
    <col min="36" max="37" width="14.75" style="49" customWidth="1"/>
    <col min="38" max="38" width="6.625" style="48" customWidth="1"/>
    <col min="39" max="39" width="12.625" style="44" customWidth="1"/>
    <col min="40" max="41" width="14.75" style="49" customWidth="1"/>
    <col min="42" max="42" width="6.625" style="48" customWidth="1"/>
    <col min="43" max="43" width="12.625" style="44" customWidth="1"/>
    <col min="44" max="45" width="14.75" style="49" customWidth="1"/>
    <col min="46" max="46" width="6.625" style="48" customWidth="1"/>
    <col min="47" max="47" width="12.625" style="44" customWidth="1"/>
    <col min="48" max="49" width="14.75" style="49" customWidth="1"/>
    <col min="50" max="50" width="6.625" style="48" customWidth="1"/>
    <col min="51" max="51" width="12.625" style="44" customWidth="1"/>
    <col min="52" max="53" width="14.75" style="49" customWidth="1"/>
    <col min="54" max="54" width="6.625" style="48" customWidth="1"/>
    <col min="55" max="55" width="12.625" style="44" customWidth="1"/>
    <col min="56" max="57" width="14.75" style="49" customWidth="1"/>
    <col min="58" max="58" width="6.625" style="48" customWidth="1"/>
    <col min="59" max="59" width="12.625" style="44" customWidth="1"/>
    <col min="60" max="61" width="14.75" style="49" customWidth="1"/>
    <col min="62" max="62" width="6.625" style="48" customWidth="1"/>
    <col min="63" max="63" width="12.625" style="44" customWidth="1"/>
    <col min="64" max="65" width="14.75" style="49" customWidth="1"/>
    <col min="66" max="66" width="6.625" style="48" customWidth="1"/>
    <col min="67" max="67" width="12.625" style="44" customWidth="1"/>
    <col min="68" max="69" width="14.75" style="49" customWidth="1"/>
    <col min="70" max="70" width="6.625" style="48" customWidth="1"/>
    <col min="71" max="71" width="12.625" style="44" customWidth="1"/>
    <col min="72" max="73" width="14.75" style="49" customWidth="1"/>
    <col min="74" max="74" width="6.625" style="48" customWidth="1"/>
    <col min="75" max="75" width="12.625" style="44" customWidth="1"/>
    <col min="76" max="77" width="14.75" style="49" customWidth="1"/>
    <col min="78" max="78" width="6.625" style="48" customWidth="1"/>
    <col min="79" max="79" width="12.625" style="44" customWidth="1"/>
    <col min="80" max="81" width="14.75" style="49" customWidth="1"/>
    <col min="82" max="82" width="6.625" style="48" customWidth="1"/>
    <col min="83" max="83" width="12.625" style="44" customWidth="1"/>
    <col min="84" max="85" width="14.75" style="49" customWidth="1"/>
    <col min="86" max="86" width="6.625" style="48" customWidth="1"/>
    <col min="87" max="87" width="12.625" style="44" customWidth="1"/>
    <col min="88" max="89" width="14.75" style="49" customWidth="1"/>
    <col min="90" max="90" width="6.625" style="48" customWidth="1"/>
    <col min="91" max="91" width="12.625" style="44" customWidth="1"/>
    <col min="92" max="93" width="14.75" style="49" customWidth="1"/>
    <col min="94" max="94" width="6.625" style="48" customWidth="1"/>
    <col min="95" max="95" width="12.625" style="44" customWidth="1"/>
    <col min="96" max="97" width="14.75" style="49" customWidth="1"/>
    <col min="98" max="98" width="6.625" style="48" customWidth="1"/>
    <col min="99" max="99" width="12.625" style="44" customWidth="1"/>
    <col min="100" max="101" width="14.75" style="49" customWidth="1"/>
    <col min="102" max="102" width="6.625" style="48" customWidth="1"/>
    <col min="103" max="103" width="12.625" style="44" customWidth="1"/>
    <col min="104" max="105" width="14.75" style="49" customWidth="1"/>
    <col min="106" max="106" width="6.625" style="48" customWidth="1"/>
    <col min="107" max="107" width="12.625" style="44" customWidth="1"/>
    <col min="108" max="109" width="14.75" style="49" customWidth="1"/>
    <col min="110" max="110" width="6.625" style="48" customWidth="1"/>
    <col min="111" max="111" width="12.625" style="44" customWidth="1"/>
    <col min="112" max="113" width="14.75" style="49" customWidth="1"/>
    <col min="114" max="114" width="6.625" style="48" customWidth="1"/>
    <col min="115" max="115" width="12.625" style="44" customWidth="1"/>
    <col min="116" max="117" width="14.75" style="49" customWidth="1"/>
    <col min="118" max="118" width="6.625" style="48" customWidth="1"/>
    <col min="119" max="119" width="12.625" style="44" customWidth="1"/>
    <col min="120" max="121" width="14.75" style="49" customWidth="1"/>
    <col min="122" max="122" width="6.625" style="48" customWidth="1"/>
    <col min="123" max="123" width="12.625" style="44" customWidth="1"/>
    <col min="124" max="125" width="14.75" style="49" customWidth="1"/>
    <col min="126" max="16384" width="9" style="44"/>
  </cols>
  <sheetData>
    <row r="1" spans="1:125" ht="17.25" x14ac:dyDescent="0.15">
      <c r="A1" s="39" t="s">
        <v>322</v>
      </c>
      <c r="B1" s="200"/>
      <c r="C1" s="200"/>
      <c r="D1" s="109"/>
      <c r="E1" s="109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/>
      <c r="DF1" s="108"/>
      <c r="DG1" s="108"/>
      <c r="DH1" s="108"/>
      <c r="DI1" s="108"/>
      <c r="DJ1" s="108"/>
      <c r="DK1" s="108"/>
      <c r="DL1" s="108"/>
      <c r="DM1" s="108"/>
      <c r="DN1" s="108"/>
      <c r="DO1" s="108"/>
      <c r="DP1" s="108"/>
      <c r="DQ1" s="108"/>
      <c r="DR1" s="108"/>
      <c r="DS1" s="108"/>
      <c r="DT1" s="108"/>
      <c r="DU1" s="108"/>
    </row>
    <row r="2" spans="1:125" s="57" customFormat="1" ht="13.5" customHeight="1" x14ac:dyDescent="0.15">
      <c r="A2" s="157" t="s">
        <v>53</v>
      </c>
      <c r="B2" s="149" t="s">
        <v>54</v>
      </c>
      <c r="C2" s="161" t="s">
        <v>107</v>
      </c>
      <c r="D2" s="165" t="s">
        <v>111</v>
      </c>
      <c r="E2" s="166"/>
      <c r="F2" s="100" t="s">
        <v>112</v>
      </c>
      <c r="G2" s="101"/>
      <c r="H2" s="101"/>
      <c r="I2" s="102"/>
      <c r="J2" s="100" t="s">
        <v>113</v>
      </c>
      <c r="K2" s="101"/>
      <c r="L2" s="101"/>
      <c r="M2" s="102"/>
      <c r="N2" s="100" t="s">
        <v>114</v>
      </c>
      <c r="O2" s="101"/>
      <c r="P2" s="101"/>
      <c r="Q2" s="102"/>
      <c r="R2" s="100" t="s">
        <v>115</v>
      </c>
      <c r="S2" s="101"/>
      <c r="T2" s="101"/>
      <c r="U2" s="102"/>
      <c r="V2" s="100" t="s">
        <v>116</v>
      </c>
      <c r="W2" s="101"/>
      <c r="X2" s="101"/>
      <c r="Y2" s="102"/>
      <c r="Z2" s="100" t="s">
        <v>117</v>
      </c>
      <c r="AA2" s="101"/>
      <c r="AB2" s="101"/>
      <c r="AC2" s="102"/>
      <c r="AD2" s="100" t="s">
        <v>118</v>
      </c>
      <c r="AE2" s="101"/>
      <c r="AF2" s="101"/>
      <c r="AG2" s="102"/>
      <c r="AH2" s="100" t="s">
        <v>119</v>
      </c>
      <c r="AI2" s="101"/>
      <c r="AJ2" s="101"/>
      <c r="AK2" s="102"/>
      <c r="AL2" s="100" t="s">
        <v>120</v>
      </c>
      <c r="AM2" s="101"/>
      <c r="AN2" s="101"/>
      <c r="AO2" s="102"/>
      <c r="AP2" s="100" t="s">
        <v>121</v>
      </c>
      <c r="AQ2" s="101"/>
      <c r="AR2" s="101"/>
      <c r="AS2" s="102"/>
      <c r="AT2" s="100" t="s">
        <v>122</v>
      </c>
      <c r="AU2" s="101"/>
      <c r="AV2" s="101"/>
      <c r="AW2" s="102"/>
      <c r="AX2" s="100" t="s">
        <v>123</v>
      </c>
      <c r="AY2" s="101"/>
      <c r="AZ2" s="101"/>
      <c r="BA2" s="102"/>
      <c r="BB2" s="100" t="s">
        <v>124</v>
      </c>
      <c r="BC2" s="101"/>
      <c r="BD2" s="101"/>
      <c r="BE2" s="102"/>
      <c r="BF2" s="100" t="s">
        <v>125</v>
      </c>
      <c r="BG2" s="101"/>
      <c r="BH2" s="101"/>
      <c r="BI2" s="102"/>
      <c r="BJ2" s="100" t="s">
        <v>126</v>
      </c>
      <c r="BK2" s="101"/>
      <c r="BL2" s="101"/>
      <c r="BM2" s="102"/>
      <c r="BN2" s="100" t="s">
        <v>127</v>
      </c>
      <c r="BO2" s="101"/>
      <c r="BP2" s="101"/>
      <c r="BQ2" s="102"/>
      <c r="BR2" s="100" t="s">
        <v>128</v>
      </c>
      <c r="BS2" s="101"/>
      <c r="BT2" s="101"/>
      <c r="BU2" s="102"/>
      <c r="BV2" s="100" t="s">
        <v>129</v>
      </c>
      <c r="BW2" s="101"/>
      <c r="BX2" s="101"/>
      <c r="BY2" s="102"/>
      <c r="BZ2" s="100" t="s">
        <v>130</v>
      </c>
      <c r="CA2" s="101"/>
      <c r="CB2" s="101"/>
      <c r="CC2" s="102"/>
      <c r="CD2" s="100" t="s">
        <v>131</v>
      </c>
      <c r="CE2" s="101"/>
      <c r="CF2" s="101"/>
      <c r="CG2" s="102"/>
      <c r="CH2" s="100" t="s">
        <v>132</v>
      </c>
      <c r="CI2" s="101"/>
      <c r="CJ2" s="101"/>
      <c r="CK2" s="102"/>
      <c r="CL2" s="100" t="s">
        <v>133</v>
      </c>
      <c r="CM2" s="101"/>
      <c r="CN2" s="101"/>
      <c r="CO2" s="102"/>
      <c r="CP2" s="100" t="s">
        <v>134</v>
      </c>
      <c r="CQ2" s="101"/>
      <c r="CR2" s="101"/>
      <c r="CS2" s="102"/>
      <c r="CT2" s="100" t="s">
        <v>135</v>
      </c>
      <c r="CU2" s="101"/>
      <c r="CV2" s="101"/>
      <c r="CW2" s="102"/>
      <c r="CX2" s="100" t="s">
        <v>136</v>
      </c>
      <c r="CY2" s="101"/>
      <c r="CZ2" s="101"/>
      <c r="DA2" s="102"/>
      <c r="DB2" s="100" t="s">
        <v>137</v>
      </c>
      <c r="DC2" s="101"/>
      <c r="DD2" s="101"/>
      <c r="DE2" s="102"/>
      <c r="DF2" s="100" t="s">
        <v>138</v>
      </c>
      <c r="DG2" s="101"/>
      <c r="DH2" s="101"/>
      <c r="DI2" s="102"/>
      <c r="DJ2" s="100" t="s">
        <v>139</v>
      </c>
      <c r="DK2" s="101"/>
      <c r="DL2" s="101"/>
      <c r="DM2" s="102"/>
      <c r="DN2" s="100" t="s">
        <v>140</v>
      </c>
      <c r="DO2" s="101"/>
      <c r="DP2" s="101"/>
      <c r="DQ2" s="102"/>
      <c r="DR2" s="100" t="s">
        <v>141</v>
      </c>
      <c r="DS2" s="101"/>
      <c r="DT2" s="101"/>
      <c r="DU2" s="102"/>
    </row>
    <row r="3" spans="1:125" s="57" customFormat="1" ht="13.5" customHeight="1" x14ac:dyDescent="0.15">
      <c r="A3" s="158"/>
      <c r="B3" s="150"/>
      <c r="C3" s="162"/>
      <c r="D3" s="167"/>
      <c r="E3" s="168"/>
      <c r="F3" s="111"/>
      <c r="G3" s="112"/>
      <c r="H3" s="112"/>
      <c r="I3" s="113"/>
      <c r="J3" s="111"/>
      <c r="K3" s="112"/>
      <c r="L3" s="112"/>
      <c r="M3" s="113"/>
      <c r="N3" s="111"/>
      <c r="O3" s="112"/>
      <c r="P3" s="112"/>
      <c r="Q3" s="113"/>
      <c r="R3" s="111"/>
      <c r="S3" s="112"/>
      <c r="T3" s="112"/>
      <c r="U3" s="113"/>
      <c r="V3" s="111"/>
      <c r="W3" s="112"/>
      <c r="X3" s="112"/>
      <c r="Y3" s="113"/>
      <c r="Z3" s="111"/>
      <c r="AA3" s="112"/>
      <c r="AB3" s="112"/>
      <c r="AC3" s="113"/>
      <c r="AD3" s="111"/>
      <c r="AE3" s="112"/>
      <c r="AF3" s="112"/>
      <c r="AG3" s="113"/>
      <c r="AH3" s="111"/>
      <c r="AI3" s="112"/>
      <c r="AJ3" s="112"/>
      <c r="AK3" s="113"/>
      <c r="AL3" s="111"/>
      <c r="AM3" s="112"/>
      <c r="AN3" s="112"/>
      <c r="AO3" s="113"/>
      <c r="AP3" s="111"/>
      <c r="AQ3" s="112"/>
      <c r="AR3" s="112"/>
      <c r="AS3" s="113"/>
      <c r="AT3" s="111"/>
      <c r="AU3" s="112"/>
      <c r="AV3" s="112"/>
      <c r="AW3" s="113"/>
      <c r="AX3" s="111"/>
      <c r="AY3" s="112"/>
      <c r="AZ3" s="112"/>
      <c r="BA3" s="113"/>
      <c r="BB3" s="111"/>
      <c r="BC3" s="112"/>
      <c r="BD3" s="112"/>
      <c r="BE3" s="113"/>
      <c r="BF3" s="111"/>
      <c r="BG3" s="112"/>
      <c r="BH3" s="112"/>
      <c r="BI3" s="113"/>
      <c r="BJ3" s="111"/>
      <c r="BK3" s="112"/>
      <c r="BL3" s="112"/>
      <c r="BM3" s="113"/>
      <c r="BN3" s="111"/>
      <c r="BO3" s="112"/>
      <c r="BP3" s="112"/>
      <c r="BQ3" s="113"/>
      <c r="BR3" s="111"/>
      <c r="BS3" s="112"/>
      <c r="BT3" s="112"/>
      <c r="BU3" s="113"/>
      <c r="BV3" s="111"/>
      <c r="BW3" s="112"/>
      <c r="BX3" s="112"/>
      <c r="BY3" s="113"/>
      <c r="BZ3" s="111"/>
      <c r="CA3" s="112"/>
      <c r="CB3" s="112"/>
      <c r="CC3" s="113"/>
      <c r="CD3" s="111"/>
      <c r="CE3" s="112"/>
      <c r="CF3" s="112"/>
      <c r="CG3" s="113"/>
      <c r="CH3" s="111"/>
      <c r="CI3" s="112"/>
      <c r="CJ3" s="112"/>
      <c r="CK3" s="113"/>
      <c r="CL3" s="111"/>
      <c r="CM3" s="112"/>
      <c r="CN3" s="112"/>
      <c r="CO3" s="113"/>
      <c r="CP3" s="111"/>
      <c r="CQ3" s="112"/>
      <c r="CR3" s="112"/>
      <c r="CS3" s="113"/>
      <c r="CT3" s="111"/>
      <c r="CU3" s="112"/>
      <c r="CV3" s="112"/>
      <c r="CW3" s="113"/>
      <c r="CX3" s="111"/>
      <c r="CY3" s="112"/>
      <c r="CZ3" s="112"/>
      <c r="DA3" s="113"/>
      <c r="DB3" s="111"/>
      <c r="DC3" s="112"/>
      <c r="DD3" s="112"/>
      <c r="DE3" s="113"/>
      <c r="DF3" s="111"/>
      <c r="DG3" s="112"/>
      <c r="DH3" s="112"/>
      <c r="DI3" s="113"/>
      <c r="DJ3" s="111"/>
      <c r="DK3" s="112"/>
      <c r="DL3" s="112"/>
      <c r="DM3" s="113"/>
      <c r="DN3" s="111"/>
      <c r="DO3" s="112"/>
      <c r="DP3" s="112"/>
      <c r="DQ3" s="113"/>
      <c r="DR3" s="111"/>
      <c r="DS3" s="112"/>
      <c r="DT3" s="112"/>
      <c r="DU3" s="113"/>
    </row>
    <row r="4" spans="1:125" s="57" customFormat="1" ht="18.75" customHeight="1" x14ac:dyDescent="0.15">
      <c r="A4" s="158"/>
      <c r="B4" s="150"/>
      <c r="C4" s="160"/>
      <c r="D4" s="157" t="s">
        <v>32</v>
      </c>
      <c r="E4" s="157" t="s">
        <v>58</v>
      </c>
      <c r="F4" s="163" t="s">
        <v>142</v>
      </c>
      <c r="G4" s="157" t="s">
        <v>55</v>
      </c>
      <c r="H4" s="157" t="s">
        <v>32</v>
      </c>
      <c r="I4" s="157" t="s">
        <v>58</v>
      </c>
      <c r="J4" s="163" t="s">
        <v>142</v>
      </c>
      <c r="K4" s="157" t="s">
        <v>55</v>
      </c>
      <c r="L4" s="157" t="s">
        <v>32</v>
      </c>
      <c r="M4" s="157" t="s">
        <v>58</v>
      </c>
      <c r="N4" s="163" t="s">
        <v>142</v>
      </c>
      <c r="O4" s="157" t="s">
        <v>55</v>
      </c>
      <c r="P4" s="157" t="s">
        <v>32</v>
      </c>
      <c r="Q4" s="157" t="s">
        <v>58</v>
      </c>
      <c r="R4" s="163" t="s">
        <v>142</v>
      </c>
      <c r="S4" s="157" t="s">
        <v>55</v>
      </c>
      <c r="T4" s="157" t="s">
        <v>32</v>
      </c>
      <c r="U4" s="157" t="s">
        <v>58</v>
      </c>
      <c r="V4" s="163" t="s">
        <v>142</v>
      </c>
      <c r="W4" s="157" t="s">
        <v>55</v>
      </c>
      <c r="X4" s="157" t="s">
        <v>32</v>
      </c>
      <c r="Y4" s="157" t="s">
        <v>58</v>
      </c>
      <c r="Z4" s="163" t="s">
        <v>142</v>
      </c>
      <c r="AA4" s="157" t="s">
        <v>55</v>
      </c>
      <c r="AB4" s="157" t="s">
        <v>32</v>
      </c>
      <c r="AC4" s="157" t="s">
        <v>58</v>
      </c>
      <c r="AD4" s="163" t="s">
        <v>142</v>
      </c>
      <c r="AE4" s="157" t="s">
        <v>55</v>
      </c>
      <c r="AF4" s="157" t="s">
        <v>32</v>
      </c>
      <c r="AG4" s="157" t="s">
        <v>58</v>
      </c>
      <c r="AH4" s="163" t="s">
        <v>142</v>
      </c>
      <c r="AI4" s="157" t="s">
        <v>55</v>
      </c>
      <c r="AJ4" s="157" t="s">
        <v>32</v>
      </c>
      <c r="AK4" s="157" t="s">
        <v>58</v>
      </c>
      <c r="AL4" s="163" t="s">
        <v>142</v>
      </c>
      <c r="AM4" s="157" t="s">
        <v>55</v>
      </c>
      <c r="AN4" s="157" t="s">
        <v>32</v>
      </c>
      <c r="AO4" s="157" t="s">
        <v>58</v>
      </c>
      <c r="AP4" s="163" t="s">
        <v>142</v>
      </c>
      <c r="AQ4" s="157" t="s">
        <v>55</v>
      </c>
      <c r="AR4" s="157" t="s">
        <v>32</v>
      </c>
      <c r="AS4" s="157" t="s">
        <v>58</v>
      </c>
      <c r="AT4" s="163" t="s">
        <v>142</v>
      </c>
      <c r="AU4" s="157" t="s">
        <v>55</v>
      </c>
      <c r="AV4" s="157" t="s">
        <v>32</v>
      </c>
      <c r="AW4" s="157" t="s">
        <v>58</v>
      </c>
      <c r="AX4" s="163" t="s">
        <v>142</v>
      </c>
      <c r="AY4" s="157" t="s">
        <v>55</v>
      </c>
      <c r="AZ4" s="157" t="s">
        <v>32</v>
      </c>
      <c r="BA4" s="157" t="s">
        <v>58</v>
      </c>
      <c r="BB4" s="163" t="s">
        <v>142</v>
      </c>
      <c r="BC4" s="157" t="s">
        <v>55</v>
      </c>
      <c r="BD4" s="157" t="s">
        <v>32</v>
      </c>
      <c r="BE4" s="157" t="s">
        <v>58</v>
      </c>
      <c r="BF4" s="163" t="s">
        <v>142</v>
      </c>
      <c r="BG4" s="157" t="s">
        <v>55</v>
      </c>
      <c r="BH4" s="157" t="s">
        <v>32</v>
      </c>
      <c r="BI4" s="157" t="s">
        <v>58</v>
      </c>
      <c r="BJ4" s="163" t="s">
        <v>142</v>
      </c>
      <c r="BK4" s="157" t="s">
        <v>55</v>
      </c>
      <c r="BL4" s="157" t="s">
        <v>32</v>
      </c>
      <c r="BM4" s="157" t="s">
        <v>58</v>
      </c>
      <c r="BN4" s="163" t="s">
        <v>142</v>
      </c>
      <c r="BO4" s="157" t="s">
        <v>55</v>
      </c>
      <c r="BP4" s="157" t="s">
        <v>32</v>
      </c>
      <c r="BQ4" s="157" t="s">
        <v>58</v>
      </c>
      <c r="BR4" s="163" t="s">
        <v>142</v>
      </c>
      <c r="BS4" s="157" t="s">
        <v>55</v>
      </c>
      <c r="BT4" s="157" t="s">
        <v>32</v>
      </c>
      <c r="BU4" s="157" t="s">
        <v>58</v>
      </c>
      <c r="BV4" s="163" t="s">
        <v>142</v>
      </c>
      <c r="BW4" s="157" t="s">
        <v>55</v>
      </c>
      <c r="BX4" s="157" t="s">
        <v>32</v>
      </c>
      <c r="BY4" s="157" t="s">
        <v>58</v>
      </c>
      <c r="BZ4" s="163" t="s">
        <v>142</v>
      </c>
      <c r="CA4" s="157" t="s">
        <v>55</v>
      </c>
      <c r="CB4" s="157" t="s">
        <v>32</v>
      </c>
      <c r="CC4" s="157" t="s">
        <v>58</v>
      </c>
      <c r="CD4" s="163" t="s">
        <v>142</v>
      </c>
      <c r="CE4" s="157" t="s">
        <v>55</v>
      </c>
      <c r="CF4" s="157" t="s">
        <v>32</v>
      </c>
      <c r="CG4" s="157" t="s">
        <v>58</v>
      </c>
      <c r="CH4" s="163" t="s">
        <v>142</v>
      </c>
      <c r="CI4" s="157" t="s">
        <v>55</v>
      </c>
      <c r="CJ4" s="157" t="s">
        <v>32</v>
      </c>
      <c r="CK4" s="157" t="s">
        <v>58</v>
      </c>
      <c r="CL4" s="163" t="s">
        <v>142</v>
      </c>
      <c r="CM4" s="157" t="s">
        <v>55</v>
      </c>
      <c r="CN4" s="157" t="s">
        <v>32</v>
      </c>
      <c r="CO4" s="157" t="s">
        <v>58</v>
      </c>
      <c r="CP4" s="163" t="s">
        <v>142</v>
      </c>
      <c r="CQ4" s="157" t="s">
        <v>55</v>
      </c>
      <c r="CR4" s="157" t="s">
        <v>32</v>
      </c>
      <c r="CS4" s="157" t="s">
        <v>58</v>
      </c>
      <c r="CT4" s="163" t="s">
        <v>142</v>
      </c>
      <c r="CU4" s="157" t="s">
        <v>55</v>
      </c>
      <c r="CV4" s="157" t="s">
        <v>32</v>
      </c>
      <c r="CW4" s="157" t="s">
        <v>58</v>
      </c>
      <c r="CX4" s="163" t="s">
        <v>142</v>
      </c>
      <c r="CY4" s="157" t="s">
        <v>55</v>
      </c>
      <c r="CZ4" s="157" t="s">
        <v>32</v>
      </c>
      <c r="DA4" s="157" t="s">
        <v>58</v>
      </c>
      <c r="DB4" s="163" t="s">
        <v>142</v>
      </c>
      <c r="DC4" s="157" t="s">
        <v>55</v>
      </c>
      <c r="DD4" s="157" t="s">
        <v>32</v>
      </c>
      <c r="DE4" s="157" t="s">
        <v>58</v>
      </c>
      <c r="DF4" s="163" t="s">
        <v>142</v>
      </c>
      <c r="DG4" s="157" t="s">
        <v>55</v>
      </c>
      <c r="DH4" s="157" t="s">
        <v>32</v>
      </c>
      <c r="DI4" s="157" t="s">
        <v>58</v>
      </c>
      <c r="DJ4" s="163" t="s">
        <v>142</v>
      </c>
      <c r="DK4" s="157" t="s">
        <v>55</v>
      </c>
      <c r="DL4" s="157" t="s">
        <v>32</v>
      </c>
      <c r="DM4" s="157" t="s">
        <v>58</v>
      </c>
      <c r="DN4" s="163" t="s">
        <v>142</v>
      </c>
      <c r="DO4" s="157" t="s">
        <v>55</v>
      </c>
      <c r="DP4" s="157" t="s">
        <v>32</v>
      </c>
      <c r="DQ4" s="157" t="s">
        <v>58</v>
      </c>
      <c r="DR4" s="163" t="s">
        <v>142</v>
      </c>
      <c r="DS4" s="157" t="s">
        <v>55</v>
      </c>
      <c r="DT4" s="157" t="s">
        <v>32</v>
      </c>
      <c r="DU4" s="157" t="s">
        <v>58</v>
      </c>
    </row>
    <row r="5" spans="1:125" s="57" customFormat="1" ht="22.5" customHeight="1" x14ac:dyDescent="0.15">
      <c r="A5" s="158"/>
      <c r="B5" s="150"/>
      <c r="C5" s="160"/>
      <c r="D5" s="158"/>
      <c r="E5" s="158"/>
      <c r="F5" s="164"/>
      <c r="G5" s="158"/>
      <c r="H5" s="158"/>
      <c r="I5" s="158"/>
      <c r="J5" s="164"/>
      <c r="K5" s="158"/>
      <c r="L5" s="158"/>
      <c r="M5" s="158"/>
      <c r="N5" s="164"/>
      <c r="O5" s="158"/>
      <c r="P5" s="158"/>
      <c r="Q5" s="158"/>
      <c r="R5" s="164"/>
      <c r="S5" s="158"/>
      <c r="T5" s="158"/>
      <c r="U5" s="158"/>
      <c r="V5" s="164"/>
      <c r="W5" s="158"/>
      <c r="X5" s="158"/>
      <c r="Y5" s="158"/>
      <c r="Z5" s="164"/>
      <c r="AA5" s="158"/>
      <c r="AB5" s="158"/>
      <c r="AC5" s="158"/>
      <c r="AD5" s="164"/>
      <c r="AE5" s="158"/>
      <c r="AF5" s="158"/>
      <c r="AG5" s="158"/>
      <c r="AH5" s="164"/>
      <c r="AI5" s="158"/>
      <c r="AJ5" s="158"/>
      <c r="AK5" s="158"/>
      <c r="AL5" s="164"/>
      <c r="AM5" s="158"/>
      <c r="AN5" s="158"/>
      <c r="AO5" s="158"/>
      <c r="AP5" s="164"/>
      <c r="AQ5" s="158"/>
      <c r="AR5" s="158"/>
      <c r="AS5" s="158"/>
      <c r="AT5" s="164"/>
      <c r="AU5" s="158"/>
      <c r="AV5" s="158"/>
      <c r="AW5" s="158"/>
      <c r="AX5" s="164"/>
      <c r="AY5" s="158"/>
      <c r="AZ5" s="158"/>
      <c r="BA5" s="158"/>
      <c r="BB5" s="164"/>
      <c r="BC5" s="158"/>
      <c r="BD5" s="158"/>
      <c r="BE5" s="158"/>
      <c r="BF5" s="164"/>
      <c r="BG5" s="158"/>
      <c r="BH5" s="158"/>
      <c r="BI5" s="158"/>
      <c r="BJ5" s="164"/>
      <c r="BK5" s="158"/>
      <c r="BL5" s="158"/>
      <c r="BM5" s="158"/>
      <c r="BN5" s="164"/>
      <c r="BO5" s="158"/>
      <c r="BP5" s="158"/>
      <c r="BQ5" s="158"/>
      <c r="BR5" s="164"/>
      <c r="BS5" s="158"/>
      <c r="BT5" s="158"/>
      <c r="BU5" s="158"/>
      <c r="BV5" s="164"/>
      <c r="BW5" s="158"/>
      <c r="BX5" s="158"/>
      <c r="BY5" s="158"/>
      <c r="BZ5" s="164"/>
      <c r="CA5" s="158"/>
      <c r="CB5" s="158"/>
      <c r="CC5" s="158"/>
      <c r="CD5" s="164"/>
      <c r="CE5" s="158"/>
      <c r="CF5" s="158"/>
      <c r="CG5" s="158"/>
      <c r="CH5" s="164"/>
      <c r="CI5" s="158"/>
      <c r="CJ5" s="158"/>
      <c r="CK5" s="158"/>
      <c r="CL5" s="164"/>
      <c r="CM5" s="158"/>
      <c r="CN5" s="158"/>
      <c r="CO5" s="158"/>
      <c r="CP5" s="164"/>
      <c r="CQ5" s="158"/>
      <c r="CR5" s="158"/>
      <c r="CS5" s="158"/>
      <c r="CT5" s="164"/>
      <c r="CU5" s="158"/>
      <c r="CV5" s="158"/>
      <c r="CW5" s="158"/>
      <c r="CX5" s="164"/>
      <c r="CY5" s="158"/>
      <c r="CZ5" s="158"/>
      <c r="DA5" s="158"/>
      <c r="DB5" s="164"/>
      <c r="DC5" s="158"/>
      <c r="DD5" s="158"/>
      <c r="DE5" s="158"/>
      <c r="DF5" s="164"/>
      <c r="DG5" s="158"/>
      <c r="DH5" s="158"/>
      <c r="DI5" s="158"/>
      <c r="DJ5" s="164"/>
      <c r="DK5" s="158"/>
      <c r="DL5" s="158"/>
      <c r="DM5" s="158"/>
      <c r="DN5" s="164"/>
      <c r="DO5" s="158"/>
      <c r="DP5" s="158"/>
      <c r="DQ5" s="158"/>
      <c r="DR5" s="164"/>
      <c r="DS5" s="158"/>
      <c r="DT5" s="158"/>
      <c r="DU5" s="158"/>
    </row>
    <row r="6" spans="1:125" s="81" customFormat="1" ht="13.5" customHeight="1" x14ac:dyDescent="0.15">
      <c r="A6" s="158"/>
      <c r="B6" s="150"/>
      <c r="C6" s="160"/>
      <c r="D6" s="126" t="s">
        <v>106</v>
      </c>
      <c r="E6" s="126" t="s">
        <v>106</v>
      </c>
      <c r="F6" s="164"/>
      <c r="G6" s="158"/>
      <c r="H6" s="126" t="s">
        <v>106</v>
      </c>
      <c r="I6" s="126" t="s">
        <v>106</v>
      </c>
      <c r="J6" s="164"/>
      <c r="K6" s="158"/>
      <c r="L6" s="126" t="s">
        <v>106</v>
      </c>
      <c r="M6" s="126" t="s">
        <v>106</v>
      </c>
      <c r="N6" s="164"/>
      <c r="O6" s="158"/>
      <c r="P6" s="126" t="s">
        <v>106</v>
      </c>
      <c r="Q6" s="126" t="s">
        <v>106</v>
      </c>
      <c r="R6" s="164"/>
      <c r="S6" s="158"/>
      <c r="T6" s="126" t="s">
        <v>106</v>
      </c>
      <c r="U6" s="126" t="s">
        <v>106</v>
      </c>
      <c r="V6" s="164"/>
      <c r="W6" s="158"/>
      <c r="X6" s="126" t="s">
        <v>106</v>
      </c>
      <c r="Y6" s="126" t="s">
        <v>106</v>
      </c>
      <c r="Z6" s="164"/>
      <c r="AA6" s="158"/>
      <c r="AB6" s="126" t="s">
        <v>106</v>
      </c>
      <c r="AC6" s="126" t="s">
        <v>106</v>
      </c>
      <c r="AD6" s="164"/>
      <c r="AE6" s="158"/>
      <c r="AF6" s="126" t="s">
        <v>106</v>
      </c>
      <c r="AG6" s="126" t="s">
        <v>106</v>
      </c>
      <c r="AH6" s="164"/>
      <c r="AI6" s="158"/>
      <c r="AJ6" s="126" t="s">
        <v>106</v>
      </c>
      <c r="AK6" s="126" t="s">
        <v>106</v>
      </c>
      <c r="AL6" s="164"/>
      <c r="AM6" s="158"/>
      <c r="AN6" s="126" t="s">
        <v>106</v>
      </c>
      <c r="AO6" s="126" t="s">
        <v>106</v>
      </c>
      <c r="AP6" s="164"/>
      <c r="AQ6" s="158"/>
      <c r="AR6" s="126" t="s">
        <v>106</v>
      </c>
      <c r="AS6" s="126" t="s">
        <v>106</v>
      </c>
      <c r="AT6" s="164"/>
      <c r="AU6" s="158"/>
      <c r="AV6" s="126" t="s">
        <v>106</v>
      </c>
      <c r="AW6" s="126" t="s">
        <v>106</v>
      </c>
      <c r="AX6" s="164"/>
      <c r="AY6" s="158"/>
      <c r="AZ6" s="126" t="s">
        <v>106</v>
      </c>
      <c r="BA6" s="126" t="s">
        <v>106</v>
      </c>
      <c r="BB6" s="164"/>
      <c r="BC6" s="158"/>
      <c r="BD6" s="126" t="s">
        <v>106</v>
      </c>
      <c r="BE6" s="126" t="s">
        <v>106</v>
      </c>
      <c r="BF6" s="164"/>
      <c r="BG6" s="158"/>
      <c r="BH6" s="126" t="s">
        <v>106</v>
      </c>
      <c r="BI6" s="126" t="s">
        <v>106</v>
      </c>
      <c r="BJ6" s="164"/>
      <c r="BK6" s="158"/>
      <c r="BL6" s="126" t="s">
        <v>106</v>
      </c>
      <c r="BM6" s="126" t="s">
        <v>106</v>
      </c>
      <c r="BN6" s="164"/>
      <c r="BO6" s="158"/>
      <c r="BP6" s="126" t="s">
        <v>106</v>
      </c>
      <c r="BQ6" s="126" t="s">
        <v>106</v>
      </c>
      <c r="BR6" s="164"/>
      <c r="BS6" s="158"/>
      <c r="BT6" s="126" t="s">
        <v>106</v>
      </c>
      <c r="BU6" s="126" t="s">
        <v>106</v>
      </c>
      <c r="BV6" s="164"/>
      <c r="BW6" s="158"/>
      <c r="BX6" s="126" t="s">
        <v>106</v>
      </c>
      <c r="BY6" s="126" t="s">
        <v>106</v>
      </c>
      <c r="BZ6" s="164"/>
      <c r="CA6" s="158"/>
      <c r="CB6" s="126" t="s">
        <v>106</v>
      </c>
      <c r="CC6" s="126" t="s">
        <v>106</v>
      </c>
      <c r="CD6" s="164"/>
      <c r="CE6" s="158"/>
      <c r="CF6" s="126" t="s">
        <v>106</v>
      </c>
      <c r="CG6" s="126" t="s">
        <v>106</v>
      </c>
      <c r="CH6" s="164"/>
      <c r="CI6" s="158"/>
      <c r="CJ6" s="126" t="s">
        <v>106</v>
      </c>
      <c r="CK6" s="126" t="s">
        <v>106</v>
      </c>
      <c r="CL6" s="164"/>
      <c r="CM6" s="158"/>
      <c r="CN6" s="126" t="s">
        <v>106</v>
      </c>
      <c r="CO6" s="126" t="s">
        <v>106</v>
      </c>
      <c r="CP6" s="164"/>
      <c r="CQ6" s="158"/>
      <c r="CR6" s="126" t="s">
        <v>106</v>
      </c>
      <c r="CS6" s="126" t="s">
        <v>106</v>
      </c>
      <c r="CT6" s="164"/>
      <c r="CU6" s="158"/>
      <c r="CV6" s="126" t="s">
        <v>106</v>
      </c>
      <c r="CW6" s="126" t="s">
        <v>106</v>
      </c>
      <c r="CX6" s="164"/>
      <c r="CY6" s="158"/>
      <c r="CZ6" s="126" t="s">
        <v>106</v>
      </c>
      <c r="DA6" s="126" t="s">
        <v>106</v>
      </c>
      <c r="DB6" s="164"/>
      <c r="DC6" s="158"/>
      <c r="DD6" s="126" t="s">
        <v>106</v>
      </c>
      <c r="DE6" s="126" t="s">
        <v>106</v>
      </c>
      <c r="DF6" s="164"/>
      <c r="DG6" s="158"/>
      <c r="DH6" s="126" t="s">
        <v>106</v>
      </c>
      <c r="DI6" s="126" t="s">
        <v>106</v>
      </c>
      <c r="DJ6" s="164"/>
      <c r="DK6" s="158"/>
      <c r="DL6" s="126" t="s">
        <v>106</v>
      </c>
      <c r="DM6" s="126" t="s">
        <v>106</v>
      </c>
      <c r="DN6" s="164"/>
      <c r="DO6" s="158"/>
      <c r="DP6" s="126" t="s">
        <v>106</v>
      </c>
      <c r="DQ6" s="126" t="s">
        <v>106</v>
      </c>
      <c r="DR6" s="164"/>
      <c r="DS6" s="158"/>
      <c r="DT6" s="126" t="s">
        <v>106</v>
      </c>
      <c r="DU6" s="126" t="s">
        <v>106</v>
      </c>
    </row>
    <row r="7" spans="1:125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SUM(H7,L7,P7,T7,X7,AB7,AF7,AJ7,AN7,AR7,AV7,AZ7,BD7,BH7,BL7,BP7,BT7,BX7,CB7,CF7,CJ7,CN7,CR7,CV7,CZ7,DD7,DH7,DL7,DP7,DT7)</f>
        <v>2674313</v>
      </c>
      <c r="E7" s="133">
        <f>SUM(I7,M7,Q7,U7,Y7,AC7,AG7,AK7,AO7,AS7,AW7,BA7,BE7,BI7,BM7,BQ7,BU7,BY7,CC7,CG7,CK7,CO7,CS7,CW7,DA7,DE7,DI7,DM7,DQ7,DU7)</f>
        <v>433929</v>
      </c>
      <c r="F7" s="134">
        <f>COUNTIF(F$8:F$57,"&lt;&gt;")</f>
        <v>4</v>
      </c>
      <c r="G7" s="134">
        <f>COUNTIF(G$8:G$57,"&lt;&gt;")</f>
        <v>4</v>
      </c>
      <c r="H7" s="133">
        <f>SUM(H$8:H$57)</f>
        <v>1522362</v>
      </c>
      <c r="I7" s="133">
        <f>SUM(I$8:I$57)</f>
        <v>254690</v>
      </c>
      <c r="J7" s="134">
        <f>COUNTIF(J$8:J$57,"&lt;&gt;")</f>
        <v>4</v>
      </c>
      <c r="K7" s="134">
        <f>COUNTIF(K$8:K$57,"&lt;&gt;")</f>
        <v>4</v>
      </c>
      <c r="L7" s="133">
        <f>SUM(L$8:L$57)</f>
        <v>602479</v>
      </c>
      <c r="M7" s="133">
        <f>SUM(M$8:M$57)</f>
        <v>179239</v>
      </c>
      <c r="N7" s="134">
        <f>COUNTIF(N$8:N$57,"&lt;&gt;")</f>
        <v>2</v>
      </c>
      <c r="O7" s="134">
        <f>COUNTIF(O$8:O$57,"&lt;&gt;")</f>
        <v>2</v>
      </c>
      <c r="P7" s="133">
        <f>SUM(P$8:P$57)</f>
        <v>549472</v>
      </c>
      <c r="Q7" s="133">
        <f>SUM(Q$8:Q$57)</f>
        <v>0</v>
      </c>
      <c r="R7" s="134">
        <f>COUNTIF(R$8:R$57,"&lt;&gt;")</f>
        <v>0</v>
      </c>
      <c r="S7" s="134">
        <f>COUNTIF(S$8:S$57,"&lt;&gt;")</f>
        <v>0</v>
      </c>
      <c r="T7" s="133">
        <f>SUM(T$8:T$57)</f>
        <v>0</v>
      </c>
      <c r="U7" s="133">
        <f>SUM(U$8:U$57)</f>
        <v>0</v>
      </c>
      <c r="V7" s="134">
        <f>COUNTIF(V$8:V$57,"&lt;&gt;")</f>
        <v>0</v>
      </c>
      <c r="W7" s="134">
        <f>COUNTIF(W$8:W$57,"&lt;&gt;")</f>
        <v>0</v>
      </c>
      <c r="X7" s="133">
        <f>SUM(X$8:X$57)</f>
        <v>0</v>
      </c>
      <c r="Y7" s="133">
        <f>SUM(Y$8:Y$57)</f>
        <v>0</v>
      </c>
      <c r="Z7" s="134">
        <f>COUNTIF(Z$8:Z$57,"&lt;&gt;")</f>
        <v>0</v>
      </c>
      <c r="AA7" s="134">
        <f>COUNTIF(AA$8:AA$57,"&lt;&gt;")</f>
        <v>0</v>
      </c>
      <c r="AB7" s="133">
        <f>SUM(AB$8:AB$57)</f>
        <v>0</v>
      </c>
      <c r="AC7" s="133">
        <f>SUM(AC$8:AC$57)</f>
        <v>0</v>
      </c>
      <c r="AD7" s="134">
        <f>COUNTIF(AD$8:AD$57,"&lt;&gt;")</f>
        <v>0</v>
      </c>
      <c r="AE7" s="134">
        <f>COUNTIF(AE$8:AE$57,"&lt;&gt;")</f>
        <v>0</v>
      </c>
      <c r="AF7" s="133">
        <f>SUM(AF$8:AF$57)</f>
        <v>0</v>
      </c>
      <c r="AG7" s="133">
        <f>SUM(AG$8:AG$57)</f>
        <v>0</v>
      </c>
      <c r="AH7" s="134">
        <f>COUNTIF(AH$8:AH$57,"&lt;&gt;")</f>
        <v>0</v>
      </c>
      <c r="AI7" s="134">
        <f>COUNTIF(AI$8:AI$57,"&lt;&gt;")</f>
        <v>0</v>
      </c>
      <c r="AJ7" s="133">
        <f>SUM(AJ$8:AJ$57)</f>
        <v>0</v>
      </c>
      <c r="AK7" s="133">
        <f>SUM(AK$8:AK$57)</f>
        <v>0</v>
      </c>
      <c r="AL7" s="134">
        <f>COUNTIF(AL$8:AL$57,"&lt;&gt;")</f>
        <v>0</v>
      </c>
      <c r="AM7" s="134">
        <f>COUNTIF(AM$8:AM$57,"&lt;&gt;")</f>
        <v>0</v>
      </c>
      <c r="AN7" s="133">
        <f>SUM(AN$8:AN$57)</f>
        <v>0</v>
      </c>
      <c r="AO7" s="133">
        <f>SUM(AO$8:AO$57)</f>
        <v>0</v>
      </c>
      <c r="AP7" s="134">
        <f>COUNTIF(AP$8:AP$57,"&lt;&gt;")</f>
        <v>0</v>
      </c>
      <c r="AQ7" s="134">
        <f>COUNTIF(AQ$8:AQ$57,"&lt;&gt;")</f>
        <v>0</v>
      </c>
      <c r="AR7" s="133">
        <f>SUM(AR$8:AR$57)</f>
        <v>0</v>
      </c>
      <c r="AS7" s="133">
        <f>SUM(AS$8:AS$57)</f>
        <v>0</v>
      </c>
      <c r="AT7" s="134">
        <f>COUNTIF(AT$8:AT$57,"&lt;&gt;")</f>
        <v>0</v>
      </c>
      <c r="AU7" s="134">
        <f>COUNTIF(AU$8:AU$57,"&lt;&gt;")</f>
        <v>0</v>
      </c>
      <c r="AV7" s="133">
        <f>SUM(AV$8:AV$57)</f>
        <v>0</v>
      </c>
      <c r="AW7" s="133">
        <f>SUM(AW$8:AW$57)</f>
        <v>0</v>
      </c>
      <c r="AX7" s="134">
        <f>COUNTIF(AX$8:AX$57,"&lt;&gt;")</f>
        <v>0</v>
      </c>
      <c r="AY7" s="134">
        <f>COUNTIF(AY$8:AY$57,"&lt;&gt;")</f>
        <v>0</v>
      </c>
      <c r="AZ7" s="133">
        <f>SUM(AZ$8:AZ$57)</f>
        <v>0</v>
      </c>
      <c r="BA7" s="133">
        <f>SUM(BA$8:BA$57)</f>
        <v>0</v>
      </c>
      <c r="BB7" s="134">
        <f>COUNTIF(BB$8:BB$57,"&lt;&gt;")</f>
        <v>0</v>
      </c>
      <c r="BC7" s="134">
        <f>COUNTIF(BC$8:BC$57,"&lt;&gt;")</f>
        <v>0</v>
      </c>
      <c r="BD7" s="133">
        <f>SUM(BD$8:BD$57)</f>
        <v>0</v>
      </c>
      <c r="BE7" s="133">
        <f>SUM(BE$8:BE$57)</f>
        <v>0</v>
      </c>
      <c r="BF7" s="134">
        <f>COUNTIF(BF$8:BF$57,"&lt;&gt;")</f>
        <v>0</v>
      </c>
      <c r="BG7" s="134">
        <f>COUNTIF(BG$8:BG$57,"&lt;&gt;")</f>
        <v>0</v>
      </c>
      <c r="BH7" s="133">
        <f>SUM(BH$8:BH$57)</f>
        <v>0</v>
      </c>
      <c r="BI7" s="133">
        <f>SUM(BI$8:BI$57)</f>
        <v>0</v>
      </c>
      <c r="BJ7" s="134">
        <f>COUNTIF(BJ$8:BJ$57,"&lt;&gt;")</f>
        <v>0</v>
      </c>
      <c r="BK7" s="134">
        <f>COUNTIF(BK$8:BK$57,"&lt;&gt;")</f>
        <v>0</v>
      </c>
      <c r="BL7" s="133">
        <f>SUM(BL$8:BL$57)</f>
        <v>0</v>
      </c>
      <c r="BM7" s="133">
        <f>SUM(BM$8:BM$57)</f>
        <v>0</v>
      </c>
      <c r="BN7" s="134">
        <f>COUNTIF(BN$8:BN$57,"&lt;&gt;")</f>
        <v>0</v>
      </c>
      <c r="BO7" s="134">
        <f>COUNTIF(BO$8:BO$57,"&lt;&gt;")</f>
        <v>0</v>
      </c>
      <c r="BP7" s="133">
        <f>SUM(BP$8:BP$57)</f>
        <v>0</v>
      </c>
      <c r="BQ7" s="133">
        <f>SUM(BQ$8:BQ$57)</f>
        <v>0</v>
      </c>
      <c r="BR7" s="134">
        <f>COUNTIF(BR$8:BR$57,"&lt;&gt;")</f>
        <v>0</v>
      </c>
      <c r="BS7" s="134">
        <f>COUNTIF(BS$8:BS$57,"&lt;&gt;")</f>
        <v>0</v>
      </c>
      <c r="BT7" s="133">
        <f>SUM(BT$8:BT$57)</f>
        <v>0</v>
      </c>
      <c r="BU7" s="133">
        <f>SUM(BU$8:BU$57)</f>
        <v>0</v>
      </c>
      <c r="BV7" s="134">
        <f>COUNTIF(BV$8:BV$57,"&lt;&gt;")</f>
        <v>0</v>
      </c>
      <c r="BW7" s="134">
        <f>COUNTIF(BW$8:BW$57,"&lt;&gt;")</f>
        <v>0</v>
      </c>
      <c r="BX7" s="133">
        <f>SUM(BX$8:BX$57)</f>
        <v>0</v>
      </c>
      <c r="BY7" s="133">
        <f>SUM(BY$8:BY$57)</f>
        <v>0</v>
      </c>
      <c r="BZ7" s="134">
        <f>COUNTIF(BZ$8:BZ$57,"&lt;&gt;")</f>
        <v>0</v>
      </c>
      <c r="CA7" s="134">
        <f>COUNTIF(CA$8:CA$57,"&lt;&gt;")</f>
        <v>0</v>
      </c>
      <c r="CB7" s="133">
        <f>SUM(CB$8:CB$57)</f>
        <v>0</v>
      </c>
      <c r="CC7" s="133">
        <f>SUM(CC$8:CC$57)</f>
        <v>0</v>
      </c>
      <c r="CD7" s="134">
        <f>COUNTIF(CD$8:CD$57,"&lt;&gt;")</f>
        <v>0</v>
      </c>
      <c r="CE7" s="134">
        <f>COUNTIF(CE$8:CE$57,"&lt;&gt;")</f>
        <v>0</v>
      </c>
      <c r="CF7" s="133">
        <f>SUM(CF$8:CF$57)</f>
        <v>0</v>
      </c>
      <c r="CG7" s="133">
        <f>SUM(CG$8:CG$57)</f>
        <v>0</v>
      </c>
      <c r="CH7" s="134">
        <f>COUNTIF(CH$8:CH$57,"&lt;&gt;")</f>
        <v>0</v>
      </c>
      <c r="CI7" s="134">
        <f>COUNTIF(CI$8:CI$57,"&lt;&gt;")</f>
        <v>0</v>
      </c>
      <c r="CJ7" s="133">
        <f>SUM(CJ$8:CJ$57)</f>
        <v>0</v>
      </c>
      <c r="CK7" s="133">
        <f>SUM(CK$8:CK$57)</f>
        <v>0</v>
      </c>
      <c r="CL7" s="134">
        <f>COUNTIF(CL$8:CL$57,"&lt;&gt;")</f>
        <v>0</v>
      </c>
      <c r="CM7" s="134">
        <f>COUNTIF(CM$8:CM$57,"&lt;&gt;")</f>
        <v>0</v>
      </c>
      <c r="CN7" s="133">
        <f>SUM(CN$8:CN$57)</f>
        <v>0</v>
      </c>
      <c r="CO7" s="133">
        <f>SUM(CO$8:CO$57)</f>
        <v>0</v>
      </c>
      <c r="CP7" s="134">
        <f>COUNTIF(CP$8:CP$57,"&lt;&gt;")</f>
        <v>0</v>
      </c>
      <c r="CQ7" s="134">
        <f>COUNTIF(CQ$8:CQ$57,"&lt;&gt;")</f>
        <v>0</v>
      </c>
      <c r="CR7" s="133">
        <f>SUM(CR$8:CR$57)</f>
        <v>0</v>
      </c>
      <c r="CS7" s="133">
        <f>SUM(CS$8:CS$57)</f>
        <v>0</v>
      </c>
      <c r="CT7" s="134">
        <f>COUNTIF(CT$8:CT$57,"&lt;&gt;")</f>
        <v>0</v>
      </c>
      <c r="CU7" s="134">
        <f>COUNTIF(CU$8:CU$57,"&lt;&gt;")</f>
        <v>0</v>
      </c>
      <c r="CV7" s="133">
        <f>SUM(CV$8:CV$57)</f>
        <v>0</v>
      </c>
      <c r="CW7" s="133">
        <f>SUM(CW$8:CW$57)</f>
        <v>0</v>
      </c>
      <c r="CX7" s="134">
        <f>COUNTIF(CX$8:CX$57,"&lt;&gt;")</f>
        <v>0</v>
      </c>
      <c r="CY7" s="134">
        <f>COUNTIF(CY$8:CY$57,"&lt;&gt;")</f>
        <v>0</v>
      </c>
      <c r="CZ7" s="133">
        <f>SUM(CZ$8:CZ$57)</f>
        <v>0</v>
      </c>
      <c r="DA7" s="133">
        <f>SUM(DA$8:DA$57)</f>
        <v>0</v>
      </c>
      <c r="DB7" s="134">
        <f>COUNTIF(DB$8:DB$57,"&lt;&gt;")</f>
        <v>0</v>
      </c>
      <c r="DC7" s="134">
        <f>COUNTIF(DC$8:DC$57,"&lt;&gt;")</f>
        <v>0</v>
      </c>
      <c r="DD7" s="133">
        <f>SUM(DD$8:DD$57)</f>
        <v>0</v>
      </c>
      <c r="DE7" s="133">
        <f>SUM(DE$8:DE$57)</f>
        <v>0</v>
      </c>
      <c r="DF7" s="134">
        <f>COUNTIF(DF$8:DF$57,"&lt;&gt;")</f>
        <v>0</v>
      </c>
      <c r="DG7" s="134">
        <f>COUNTIF(DG$8:DG$57,"&lt;&gt;")</f>
        <v>0</v>
      </c>
      <c r="DH7" s="133">
        <f>SUM(DH$8:DH$57)</f>
        <v>0</v>
      </c>
      <c r="DI7" s="133">
        <f>SUM(DI$8:DI$57)</f>
        <v>0</v>
      </c>
      <c r="DJ7" s="134">
        <f>COUNTIF(DJ$8:DJ$57,"&lt;&gt;")</f>
        <v>0</v>
      </c>
      <c r="DK7" s="134">
        <f>COUNTIF(DK$8:DK$57,"&lt;&gt;")</f>
        <v>0</v>
      </c>
      <c r="DL7" s="133">
        <f>SUM(DL$8:DL$57)</f>
        <v>0</v>
      </c>
      <c r="DM7" s="133">
        <f>SUM(DM$8:DM$57)</f>
        <v>0</v>
      </c>
      <c r="DN7" s="134">
        <f>COUNTIF(DN$8:DN$57,"&lt;&gt;")</f>
        <v>0</v>
      </c>
      <c r="DO7" s="134">
        <f>COUNTIF(DO$8:DO$57,"&lt;&gt;")</f>
        <v>0</v>
      </c>
      <c r="DP7" s="133">
        <f>SUM(DP$8:DP$57)</f>
        <v>0</v>
      </c>
      <c r="DQ7" s="133">
        <f>SUM(DQ$8:DQ$57)</f>
        <v>0</v>
      </c>
      <c r="DR7" s="134">
        <f>COUNTIF(DR$8:DR$57,"&lt;&gt;")</f>
        <v>0</v>
      </c>
      <c r="DS7" s="134">
        <f>COUNTIF(DS$8:DS$57,"&lt;&gt;")</f>
        <v>0</v>
      </c>
      <c r="DT7" s="133">
        <f>SUM(DT$8:DT$57)</f>
        <v>0</v>
      </c>
      <c r="DU7" s="133">
        <f>SUM(DU$8:DU$57)</f>
        <v>0</v>
      </c>
    </row>
    <row r="8" spans="1:125" ht="13.5" customHeight="1" x14ac:dyDescent="0.15">
      <c r="A8" s="114" t="s">
        <v>49</v>
      </c>
      <c r="B8" s="115" t="s">
        <v>349</v>
      </c>
      <c r="C8" s="114" t="s">
        <v>350</v>
      </c>
      <c r="D8" s="116">
        <f>SUM(H8,L8,P8,T8,X8,AB8,AF8,AJ8,AN8,AR8,AV8,AZ8,BD8,BH8,BL8,BP8,BT8,BX8,CB8,CF8,CJ8,CN8,CR8,CV8,CZ8,DD8,DH8,DL8,DP8,DT8)</f>
        <v>0</v>
      </c>
      <c r="E8" s="116">
        <f>SUM(I8,M8,Q8,U8,Y8,AC8,AG8,AK8,AO8,AS8,AW8,BA8,BE8,BI8,BM8,BQ8,BU8,BY8,CC8,CG8,CK8,CO8,CS8,CW8,DA8,DE8,DI8,DM8,DQ8,DU8)</f>
        <v>286314</v>
      </c>
      <c r="F8" s="115" t="s">
        <v>346</v>
      </c>
      <c r="G8" s="114" t="s">
        <v>347</v>
      </c>
      <c r="H8" s="116">
        <v>0</v>
      </c>
      <c r="I8" s="116">
        <v>169073</v>
      </c>
      <c r="J8" s="115" t="s">
        <v>361</v>
      </c>
      <c r="K8" s="114" t="s">
        <v>362</v>
      </c>
      <c r="L8" s="116">
        <v>0</v>
      </c>
      <c r="M8" s="116">
        <v>117241</v>
      </c>
      <c r="N8" s="115"/>
      <c r="O8" s="114"/>
      <c r="P8" s="116"/>
      <c r="Q8" s="116"/>
      <c r="R8" s="115"/>
      <c r="S8" s="114"/>
      <c r="T8" s="116"/>
      <c r="U8" s="116"/>
      <c r="V8" s="115"/>
      <c r="W8" s="114"/>
      <c r="X8" s="116"/>
      <c r="Y8" s="116"/>
      <c r="Z8" s="115"/>
      <c r="AA8" s="114"/>
      <c r="AB8" s="116"/>
      <c r="AC8" s="116"/>
      <c r="AD8" s="115"/>
      <c r="AE8" s="114"/>
      <c r="AF8" s="116"/>
      <c r="AG8" s="116"/>
      <c r="AH8" s="115"/>
      <c r="AI8" s="114"/>
      <c r="AJ8" s="116"/>
      <c r="AK8" s="116"/>
      <c r="AL8" s="115"/>
      <c r="AM8" s="114"/>
      <c r="AN8" s="116"/>
      <c r="AO8" s="116"/>
      <c r="AP8" s="115"/>
      <c r="AQ8" s="114"/>
      <c r="AR8" s="116"/>
      <c r="AS8" s="116"/>
      <c r="AT8" s="115"/>
      <c r="AU8" s="114"/>
      <c r="AV8" s="116"/>
      <c r="AW8" s="116"/>
      <c r="AX8" s="115"/>
      <c r="AY8" s="114"/>
      <c r="AZ8" s="116"/>
      <c r="BA8" s="116"/>
      <c r="BB8" s="115"/>
      <c r="BC8" s="114"/>
      <c r="BD8" s="116"/>
      <c r="BE8" s="116"/>
      <c r="BF8" s="115"/>
      <c r="BG8" s="114"/>
      <c r="BH8" s="116"/>
      <c r="BI8" s="116"/>
      <c r="BJ8" s="115"/>
      <c r="BK8" s="114"/>
      <c r="BL8" s="116"/>
      <c r="BM8" s="116"/>
      <c r="BN8" s="115"/>
      <c r="BO8" s="114"/>
      <c r="BP8" s="116"/>
      <c r="BQ8" s="116"/>
      <c r="BR8" s="115"/>
      <c r="BS8" s="114"/>
      <c r="BT8" s="116"/>
      <c r="BU8" s="116"/>
      <c r="BV8" s="115"/>
      <c r="BW8" s="114"/>
      <c r="BX8" s="116"/>
      <c r="BY8" s="116"/>
      <c r="BZ8" s="115"/>
      <c r="CA8" s="114"/>
      <c r="CB8" s="116"/>
      <c r="CC8" s="116"/>
      <c r="CD8" s="115"/>
      <c r="CE8" s="114"/>
      <c r="CF8" s="116"/>
      <c r="CG8" s="116"/>
      <c r="CH8" s="115"/>
      <c r="CI8" s="114"/>
      <c r="CJ8" s="116"/>
      <c r="CK8" s="116"/>
      <c r="CL8" s="115"/>
      <c r="CM8" s="114"/>
      <c r="CN8" s="116"/>
      <c r="CO8" s="116"/>
      <c r="CP8" s="115"/>
      <c r="CQ8" s="114"/>
      <c r="CR8" s="116"/>
      <c r="CS8" s="116"/>
      <c r="CT8" s="115"/>
      <c r="CU8" s="114"/>
      <c r="CV8" s="116"/>
      <c r="CW8" s="116"/>
      <c r="CX8" s="115"/>
      <c r="CY8" s="114"/>
      <c r="CZ8" s="116"/>
      <c r="DA8" s="116"/>
      <c r="DB8" s="115"/>
      <c r="DC8" s="114"/>
      <c r="DD8" s="116"/>
      <c r="DE8" s="116"/>
      <c r="DF8" s="115"/>
      <c r="DG8" s="114"/>
      <c r="DH8" s="116"/>
      <c r="DI8" s="116"/>
      <c r="DJ8" s="115"/>
      <c r="DK8" s="114"/>
      <c r="DL8" s="116"/>
      <c r="DM8" s="116"/>
      <c r="DN8" s="115"/>
      <c r="DO8" s="114"/>
      <c r="DP8" s="116"/>
      <c r="DQ8" s="116"/>
      <c r="DR8" s="115"/>
      <c r="DS8" s="114"/>
      <c r="DT8" s="116"/>
      <c r="DU8" s="116"/>
    </row>
    <row r="9" spans="1:125" ht="13.5" customHeight="1" x14ac:dyDescent="0.15">
      <c r="A9" s="114" t="s">
        <v>49</v>
      </c>
      <c r="B9" s="115" t="s">
        <v>328</v>
      </c>
      <c r="C9" s="114" t="s">
        <v>329</v>
      </c>
      <c r="D9" s="116">
        <f>SUM(H9,L9,P9,T9,X9,AB9,AF9,AJ9,AN9,AR9,AV9,AZ9,BD9,BH9,BL9,BP9,BT9,BX9,CB9,CF9,CJ9,CN9,CR9,CV9,CZ9,DD9,DH9,DL9,DP9,DT9)</f>
        <v>714552</v>
      </c>
      <c r="E9" s="116">
        <f>SUM(I9,M9,Q9,U9,Y9,AC9,AG9,AK9,AO9,AS9,AW9,BA9,BE9,BI9,BM9,BQ9,BU9,BY9,CC9,CG9,CK9,CO9,CS9,CW9,DA9,DE9,DI9,DM9,DQ9,DU9)</f>
        <v>0</v>
      </c>
      <c r="F9" s="115" t="s">
        <v>326</v>
      </c>
      <c r="G9" s="114" t="s">
        <v>327</v>
      </c>
      <c r="H9" s="116">
        <v>475782</v>
      </c>
      <c r="I9" s="116">
        <v>0</v>
      </c>
      <c r="J9" s="115" t="s">
        <v>346</v>
      </c>
      <c r="K9" s="114" t="s">
        <v>347</v>
      </c>
      <c r="L9" s="116">
        <v>126838</v>
      </c>
      <c r="M9" s="116">
        <v>0</v>
      </c>
      <c r="N9" s="115" t="s">
        <v>361</v>
      </c>
      <c r="O9" s="114" t="s">
        <v>362</v>
      </c>
      <c r="P9" s="116">
        <v>111932</v>
      </c>
      <c r="Q9" s="116">
        <v>0</v>
      </c>
      <c r="R9" s="115"/>
      <c r="S9" s="114"/>
      <c r="T9" s="116"/>
      <c r="U9" s="116"/>
      <c r="V9" s="115"/>
      <c r="W9" s="114"/>
      <c r="X9" s="116"/>
      <c r="Y9" s="116"/>
      <c r="Z9" s="115"/>
      <c r="AA9" s="114"/>
      <c r="AB9" s="116"/>
      <c r="AC9" s="116"/>
      <c r="AD9" s="115"/>
      <c r="AE9" s="114"/>
      <c r="AF9" s="116"/>
      <c r="AG9" s="116"/>
      <c r="AH9" s="115"/>
      <c r="AI9" s="114"/>
      <c r="AJ9" s="116"/>
      <c r="AK9" s="116"/>
      <c r="AL9" s="115"/>
      <c r="AM9" s="114"/>
      <c r="AN9" s="116"/>
      <c r="AO9" s="116"/>
      <c r="AP9" s="115"/>
      <c r="AQ9" s="114"/>
      <c r="AR9" s="116"/>
      <c r="AS9" s="116"/>
      <c r="AT9" s="115"/>
      <c r="AU9" s="114"/>
      <c r="AV9" s="116"/>
      <c r="AW9" s="116"/>
      <c r="AX9" s="115"/>
      <c r="AY9" s="114"/>
      <c r="AZ9" s="116"/>
      <c r="BA9" s="116"/>
      <c r="BB9" s="115"/>
      <c r="BC9" s="114"/>
      <c r="BD9" s="116"/>
      <c r="BE9" s="116"/>
      <c r="BF9" s="115"/>
      <c r="BG9" s="114"/>
      <c r="BH9" s="116"/>
      <c r="BI9" s="116"/>
      <c r="BJ9" s="115"/>
      <c r="BK9" s="114"/>
      <c r="BL9" s="116"/>
      <c r="BM9" s="116"/>
      <c r="BN9" s="115"/>
      <c r="BO9" s="114"/>
      <c r="BP9" s="116"/>
      <c r="BQ9" s="116"/>
      <c r="BR9" s="115"/>
      <c r="BS9" s="114"/>
      <c r="BT9" s="116"/>
      <c r="BU9" s="116"/>
      <c r="BV9" s="115"/>
      <c r="BW9" s="114"/>
      <c r="BX9" s="116"/>
      <c r="BY9" s="116"/>
      <c r="BZ9" s="115"/>
      <c r="CA9" s="114"/>
      <c r="CB9" s="116"/>
      <c r="CC9" s="116"/>
      <c r="CD9" s="115"/>
      <c r="CE9" s="114"/>
      <c r="CF9" s="116"/>
      <c r="CG9" s="116"/>
      <c r="CH9" s="115"/>
      <c r="CI9" s="114"/>
      <c r="CJ9" s="116"/>
      <c r="CK9" s="116"/>
      <c r="CL9" s="115"/>
      <c r="CM9" s="114"/>
      <c r="CN9" s="116"/>
      <c r="CO9" s="116"/>
      <c r="CP9" s="115"/>
      <c r="CQ9" s="114"/>
      <c r="CR9" s="116"/>
      <c r="CS9" s="116"/>
      <c r="CT9" s="115"/>
      <c r="CU9" s="114"/>
      <c r="CV9" s="116"/>
      <c r="CW9" s="116"/>
      <c r="CX9" s="115"/>
      <c r="CY9" s="114"/>
      <c r="CZ9" s="116"/>
      <c r="DA9" s="116"/>
      <c r="DB9" s="115"/>
      <c r="DC9" s="114"/>
      <c r="DD9" s="116"/>
      <c r="DE9" s="116"/>
      <c r="DF9" s="115"/>
      <c r="DG9" s="114"/>
      <c r="DH9" s="116"/>
      <c r="DI9" s="116"/>
      <c r="DJ9" s="115"/>
      <c r="DK9" s="114"/>
      <c r="DL9" s="116"/>
      <c r="DM9" s="116"/>
      <c r="DN9" s="115"/>
      <c r="DO9" s="114"/>
      <c r="DP9" s="116"/>
      <c r="DQ9" s="116"/>
      <c r="DR9" s="115"/>
      <c r="DS9" s="114"/>
      <c r="DT9" s="116"/>
      <c r="DU9" s="116"/>
    </row>
    <row r="10" spans="1:125" ht="13.5" customHeight="1" x14ac:dyDescent="0.15">
      <c r="A10" s="114" t="s">
        <v>49</v>
      </c>
      <c r="B10" s="115" t="s">
        <v>365</v>
      </c>
      <c r="C10" s="114" t="s">
        <v>366</v>
      </c>
      <c r="D10" s="116">
        <f>SUM(H10,L10,P10,T10,X10,AB10,AF10,AJ10,AN10,AR10,AV10,AZ10,BD10,BH10,BL10,BP10,BT10,BX10,CB10,CF10,CJ10,CN10,CR10,CV10,CZ10,DD10,DH10,DL10,DP10,DT10)</f>
        <v>273197</v>
      </c>
      <c r="E10" s="116">
        <f>SUM(I10,M10,Q10,U10,Y10,AC10,AG10,AK10,AO10,AS10,AW10,BA10,BE10,BI10,BM10,BQ10,BU10,BY10,CC10,CG10,CK10,CO10,CS10,CW10,DA10,DE10,DI10,DM10,DQ10,DU10)</f>
        <v>147615</v>
      </c>
      <c r="F10" s="115" t="s">
        <v>367</v>
      </c>
      <c r="G10" s="114" t="s">
        <v>368</v>
      </c>
      <c r="H10" s="116">
        <v>166377</v>
      </c>
      <c r="I10" s="116">
        <v>85617</v>
      </c>
      <c r="J10" s="115" t="s">
        <v>363</v>
      </c>
      <c r="K10" s="114" t="s">
        <v>364</v>
      </c>
      <c r="L10" s="116">
        <v>106820</v>
      </c>
      <c r="M10" s="116">
        <v>61998</v>
      </c>
      <c r="N10" s="115"/>
      <c r="O10" s="114"/>
      <c r="P10" s="116"/>
      <c r="Q10" s="116"/>
      <c r="R10" s="115"/>
      <c r="S10" s="114"/>
      <c r="T10" s="116"/>
      <c r="U10" s="116"/>
      <c r="V10" s="115"/>
      <c r="W10" s="114"/>
      <c r="X10" s="116"/>
      <c r="Y10" s="116"/>
      <c r="Z10" s="115"/>
      <c r="AA10" s="114"/>
      <c r="AB10" s="116"/>
      <c r="AC10" s="116"/>
      <c r="AD10" s="115"/>
      <c r="AE10" s="114"/>
      <c r="AF10" s="116"/>
      <c r="AG10" s="116"/>
      <c r="AH10" s="115"/>
      <c r="AI10" s="114"/>
      <c r="AJ10" s="116"/>
      <c r="AK10" s="116"/>
      <c r="AL10" s="115"/>
      <c r="AM10" s="114"/>
      <c r="AN10" s="116"/>
      <c r="AO10" s="116"/>
      <c r="AP10" s="115"/>
      <c r="AQ10" s="114"/>
      <c r="AR10" s="116"/>
      <c r="AS10" s="116"/>
      <c r="AT10" s="115"/>
      <c r="AU10" s="114"/>
      <c r="AV10" s="116"/>
      <c r="AW10" s="116"/>
      <c r="AX10" s="115"/>
      <c r="AY10" s="114"/>
      <c r="AZ10" s="116"/>
      <c r="BA10" s="116"/>
      <c r="BB10" s="115"/>
      <c r="BC10" s="114"/>
      <c r="BD10" s="116"/>
      <c r="BE10" s="116"/>
      <c r="BF10" s="115"/>
      <c r="BG10" s="114"/>
      <c r="BH10" s="116"/>
      <c r="BI10" s="116"/>
      <c r="BJ10" s="115"/>
      <c r="BK10" s="114"/>
      <c r="BL10" s="116"/>
      <c r="BM10" s="116"/>
      <c r="BN10" s="115"/>
      <c r="BO10" s="114"/>
      <c r="BP10" s="116"/>
      <c r="BQ10" s="116"/>
      <c r="BR10" s="115"/>
      <c r="BS10" s="114"/>
      <c r="BT10" s="116"/>
      <c r="BU10" s="116"/>
      <c r="BV10" s="115"/>
      <c r="BW10" s="114"/>
      <c r="BX10" s="116"/>
      <c r="BY10" s="116"/>
      <c r="BZ10" s="115"/>
      <c r="CA10" s="114"/>
      <c r="CB10" s="116"/>
      <c r="CC10" s="116"/>
      <c r="CD10" s="115"/>
      <c r="CE10" s="114"/>
      <c r="CF10" s="116"/>
      <c r="CG10" s="116"/>
      <c r="CH10" s="115"/>
      <c r="CI10" s="114"/>
      <c r="CJ10" s="116"/>
      <c r="CK10" s="116"/>
      <c r="CL10" s="115"/>
      <c r="CM10" s="114"/>
      <c r="CN10" s="116"/>
      <c r="CO10" s="116"/>
      <c r="CP10" s="115"/>
      <c r="CQ10" s="114"/>
      <c r="CR10" s="116"/>
      <c r="CS10" s="116"/>
      <c r="CT10" s="115"/>
      <c r="CU10" s="114"/>
      <c r="CV10" s="116"/>
      <c r="CW10" s="116"/>
      <c r="CX10" s="115"/>
      <c r="CY10" s="114"/>
      <c r="CZ10" s="116"/>
      <c r="DA10" s="116"/>
      <c r="DB10" s="115"/>
      <c r="DC10" s="114"/>
      <c r="DD10" s="116"/>
      <c r="DE10" s="116"/>
      <c r="DF10" s="115"/>
      <c r="DG10" s="114"/>
      <c r="DH10" s="116"/>
      <c r="DI10" s="116"/>
      <c r="DJ10" s="115"/>
      <c r="DK10" s="114"/>
      <c r="DL10" s="116"/>
      <c r="DM10" s="116"/>
      <c r="DN10" s="115"/>
      <c r="DO10" s="114"/>
      <c r="DP10" s="116"/>
      <c r="DQ10" s="116"/>
      <c r="DR10" s="115"/>
      <c r="DS10" s="114"/>
      <c r="DT10" s="116"/>
      <c r="DU10" s="116"/>
    </row>
    <row r="11" spans="1:125" ht="13.5" customHeight="1" x14ac:dyDescent="0.15">
      <c r="A11" s="114" t="s">
        <v>49</v>
      </c>
      <c r="B11" s="115" t="s">
        <v>344</v>
      </c>
      <c r="C11" s="114" t="s">
        <v>345</v>
      </c>
      <c r="D11" s="116">
        <f>SUM(H11,L11,P11,T11,X11,AB11,AF11,AJ11,AN11,AR11,AV11,AZ11,BD11,BH11,BL11,BP11,BT11,BX11,CB11,CF11,CJ11,CN11,CR11,CV11,CZ11,DD11,DH11,DL11,DP11,DT11)</f>
        <v>1686564</v>
      </c>
      <c r="E11" s="116">
        <f>SUM(I11,M11,Q11,U11,Y11,AC11,AG11,AK11,AO11,AS11,AW11,BA11,BE11,BI11,BM11,BQ11,BU11,BY11,CC11,CG11,CK11,CO11,CS11,CW11,DA11,DE11,DI11,DM11,DQ11,DU11)</f>
        <v>0</v>
      </c>
      <c r="F11" s="115" t="s">
        <v>351</v>
      </c>
      <c r="G11" s="114" t="s">
        <v>352</v>
      </c>
      <c r="H11" s="116">
        <v>880203</v>
      </c>
      <c r="I11" s="116">
        <v>0</v>
      </c>
      <c r="J11" s="115" t="s">
        <v>342</v>
      </c>
      <c r="K11" s="114" t="s">
        <v>343</v>
      </c>
      <c r="L11" s="116">
        <v>368821</v>
      </c>
      <c r="M11" s="116">
        <v>0</v>
      </c>
      <c r="N11" s="115" t="s">
        <v>357</v>
      </c>
      <c r="O11" s="114" t="s">
        <v>358</v>
      </c>
      <c r="P11" s="116">
        <v>437540</v>
      </c>
      <c r="Q11" s="116">
        <v>0</v>
      </c>
      <c r="R11" s="115"/>
      <c r="S11" s="114"/>
      <c r="T11" s="116"/>
      <c r="U11" s="116"/>
      <c r="V11" s="115"/>
      <c r="W11" s="114"/>
      <c r="X11" s="116"/>
      <c r="Y11" s="116"/>
      <c r="Z11" s="115"/>
      <c r="AA11" s="114"/>
      <c r="AB11" s="116"/>
      <c r="AC11" s="116"/>
      <c r="AD11" s="115"/>
      <c r="AE11" s="114"/>
      <c r="AF11" s="116"/>
      <c r="AG11" s="116"/>
      <c r="AH11" s="115"/>
      <c r="AI11" s="114"/>
      <c r="AJ11" s="116"/>
      <c r="AK11" s="116"/>
      <c r="AL11" s="115"/>
      <c r="AM11" s="114"/>
      <c r="AN11" s="116"/>
      <c r="AO11" s="116"/>
      <c r="AP11" s="115"/>
      <c r="AQ11" s="114"/>
      <c r="AR11" s="116"/>
      <c r="AS11" s="116"/>
      <c r="AT11" s="115"/>
      <c r="AU11" s="114"/>
      <c r="AV11" s="116"/>
      <c r="AW11" s="116"/>
      <c r="AX11" s="115"/>
      <c r="AY11" s="114"/>
      <c r="AZ11" s="116"/>
      <c r="BA11" s="116"/>
      <c r="BB11" s="115"/>
      <c r="BC11" s="114"/>
      <c r="BD11" s="116"/>
      <c r="BE11" s="116"/>
      <c r="BF11" s="115"/>
      <c r="BG11" s="114"/>
      <c r="BH11" s="116"/>
      <c r="BI11" s="116"/>
      <c r="BJ11" s="115"/>
      <c r="BK11" s="114"/>
      <c r="BL11" s="116"/>
      <c r="BM11" s="116"/>
      <c r="BN11" s="115"/>
      <c r="BO11" s="114"/>
      <c r="BP11" s="116"/>
      <c r="BQ11" s="116"/>
      <c r="BR11" s="115"/>
      <c r="BS11" s="114"/>
      <c r="BT11" s="116"/>
      <c r="BU11" s="116"/>
      <c r="BV11" s="115"/>
      <c r="BW11" s="114"/>
      <c r="BX11" s="116"/>
      <c r="BY11" s="116"/>
      <c r="BZ11" s="115"/>
      <c r="CA11" s="114"/>
      <c r="CB11" s="116"/>
      <c r="CC11" s="116"/>
      <c r="CD11" s="115"/>
      <c r="CE11" s="114"/>
      <c r="CF11" s="116"/>
      <c r="CG11" s="116"/>
      <c r="CH11" s="115"/>
      <c r="CI11" s="114"/>
      <c r="CJ11" s="116"/>
      <c r="CK11" s="116"/>
      <c r="CL11" s="115"/>
      <c r="CM11" s="114"/>
      <c r="CN11" s="116"/>
      <c r="CO11" s="116"/>
      <c r="CP11" s="115"/>
      <c r="CQ11" s="114"/>
      <c r="CR11" s="116"/>
      <c r="CS11" s="116"/>
      <c r="CT11" s="115"/>
      <c r="CU11" s="114"/>
      <c r="CV11" s="116"/>
      <c r="CW11" s="116"/>
      <c r="CX11" s="115"/>
      <c r="CY11" s="114"/>
      <c r="CZ11" s="116"/>
      <c r="DA11" s="116"/>
      <c r="DB11" s="115"/>
      <c r="DC11" s="114"/>
      <c r="DD11" s="116"/>
      <c r="DE11" s="116"/>
      <c r="DF11" s="115"/>
      <c r="DG11" s="114"/>
      <c r="DH11" s="116"/>
      <c r="DI11" s="116"/>
      <c r="DJ11" s="115"/>
      <c r="DK11" s="114"/>
      <c r="DL11" s="116"/>
      <c r="DM11" s="116"/>
      <c r="DN11" s="115"/>
      <c r="DO11" s="114"/>
      <c r="DP11" s="116"/>
      <c r="DQ11" s="116"/>
      <c r="DR11" s="115"/>
      <c r="DS11" s="114"/>
      <c r="DT11" s="116"/>
      <c r="DU11" s="116"/>
    </row>
    <row r="12" spans="1:125" ht="13.5" customHeight="1" x14ac:dyDescent="0.15">
      <c r="A12" s="114"/>
      <c r="B12" s="115"/>
      <c r="C12" s="114"/>
      <c r="D12" s="116"/>
      <c r="E12" s="116"/>
      <c r="F12" s="115"/>
      <c r="G12" s="114"/>
      <c r="H12" s="116"/>
      <c r="I12" s="116"/>
      <c r="J12" s="115"/>
      <c r="K12" s="114"/>
      <c r="L12" s="116"/>
      <c r="M12" s="116"/>
      <c r="N12" s="115"/>
      <c r="O12" s="114"/>
      <c r="P12" s="116"/>
      <c r="Q12" s="116"/>
      <c r="R12" s="115"/>
      <c r="S12" s="114"/>
      <c r="T12" s="116"/>
      <c r="U12" s="116"/>
      <c r="V12" s="115"/>
      <c r="W12" s="114"/>
      <c r="X12" s="116"/>
      <c r="Y12" s="116"/>
      <c r="Z12" s="115"/>
      <c r="AA12" s="114"/>
      <c r="AB12" s="116"/>
      <c r="AC12" s="116"/>
      <c r="AD12" s="115"/>
      <c r="AE12" s="114"/>
      <c r="AF12" s="116"/>
      <c r="AG12" s="116"/>
      <c r="AH12" s="115"/>
      <c r="AI12" s="114"/>
      <c r="AJ12" s="116"/>
      <c r="AK12" s="116"/>
      <c r="AL12" s="115"/>
      <c r="AM12" s="114"/>
      <c r="AN12" s="116"/>
      <c r="AO12" s="116"/>
      <c r="AP12" s="115"/>
      <c r="AQ12" s="114"/>
      <c r="AR12" s="116"/>
      <c r="AS12" s="116"/>
      <c r="AT12" s="115"/>
      <c r="AU12" s="114"/>
      <c r="AV12" s="116"/>
      <c r="AW12" s="116"/>
      <c r="AX12" s="115"/>
      <c r="AY12" s="114"/>
      <c r="AZ12" s="116"/>
      <c r="BA12" s="116"/>
      <c r="BB12" s="115"/>
      <c r="BC12" s="114"/>
      <c r="BD12" s="116"/>
      <c r="BE12" s="116"/>
      <c r="BF12" s="115"/>
      <c r="BG12" s="114"/>
      <c r="BH12" s="116"/>
      <c r="BI12" s="116"/>
      <c r="BJ12" s="115"/>
      <c r="BK12" s="114"/>
      <c r="BL12" s="116"/>
      <c r="BM12" s="116"/>
      <c r="BN12" s="115"/>
      <c r="BO12" s="114"/>
      <c r="BP12" s="116"/>
      <c r="BQ12" s="116"/>
      <c r="BR12" s="115"/>
      <c r="BS12" s="114"/>
      <c r="BT12" s="116"/>
      <c r="BU12" s="116"/>
      <c r="BV12" s="115"/>
      <c r="BW12" s="114"/>
      <c r="BX12" s="116"/>
      <c r="BY12" s="116"/>
      <c r="BZ12" s="115"/>
      <c r="CA12" s="114"/>
      <c r="CB12" s="116"/>
      <c r="CC12" s="116"/>
      <c r="CD12" s="115"/>
      <c r="CE12" s="114"/>
      <c r="CF12" s="116"/>
      <c r="CG12" s="116"/>
      <c r="CH12" s="115"/>
      <c r="CI12" s="114"/>
      <c r="CJ12" s="116"/>
      <c r="CK12" s="116"/>
      <c r="CL12" s="115"/>
      <c r="CM12" s="114"/>
      <c r="CN12" s="116"/>
      <c r="CO12" s="116"/>
      <c r="CP12" s="115"/>
      <c r="CQ12" s="114"/>
      <c r="CR12" s="116"/>
      <c r="CS12" s="116"/>
      <c r="CT12" s="115"/>
      <c r="CU12" s="114"/>
      <c r="CV12" s="116"/>
      <c r="CW12" s="116"/>
      <c r="CX12" s="115"/>
      <c r="CY12" s="114"/>
      <c r="CZ12" s="116"/>
      <c r="DA12" s="116"/>
      <c r="DB12" s="115"/>
      <c r="DC12" s="114"/>
      <c r="DD12" s="116"/>
      <c r="DE12" s="116"/>
      <c r="DF12" s="115"/>
      <c r="DG12" s="114"/>
      <c r="DH12" s="116"/>
      <c r="DI12" s="116"/>
      <c r="DJ12" s="115"/>
      <c r="DK12" s="114"/>
      <c r="DL12" s="116"/>
      <c r="DM12" s="116"/>
      <c r="DN12" s="115"/>
      <c r="DO12" s="114"/>
      <c r="DP12" s="116"/>
      <c r="DQ12" s="116"/>
      <c r="DR12" s="115"/>
      <c r="DS12" s="114"/>
      <c r="DT12" s="116"/>
      <c r="DU12" s="116"/>
    </row>
    <row r="13" spans="1:125" ht="13.5" customHeight="1" x14ac:dyDescent="0.15">
      <c r="A13" s="114"/>
      <c r="B13" s="115"/>
      <c r="C13" s="114"/>
      <c r="D13" s="116"/>
      <c r="E13" s="116"/>
      <c r="F13" s="115"/>
      <c r="G13" s="114"/>
      <c r="H13" s="116"/>
      <c r="I13" s="116"/>
      <c r="J13" s="115"/>
      <c r="K13" s="114"/>
      <c r="L13" s="116"/>
      <c r="M13" s="116"/>
      <c r="N13" s="115"/>
      <c r="O13" s="114"/>
      <c r="P13" s="116"/>
      <c r="Q13" s="116"/>
      <c r="R13" s="115"/>
      <c r="S13" s="114"/>
      <c r="T13" s="116"/>
      <c r="U13" s="116"/>
      <c r="V13" s="115"/>
      <c r="W13" s="114"/>
      <c r="X13" s="116"/>
      <c r="Y13" s="116"/>
      <c r="Z13" s="115"/>
      <c r="AA13" s="114"/>
      <c r="AB13" s="116"/>
      <c r="AC13" s="116"/>
      <c r="AD13" s="115"/>
      <c r="AE13" s="114"/>
      <c r="AF13" s="116"/>
      <c r="AG13" s="116"/>
      <c r="AH13" s="115"/>
      <c r="AI13" s="114"/>
      <c r="AJ13" s="116"/>
      <c r="AK13" s="116"/>
      <c r="AL13" s="115"/>
      <c r="AM13" s="114"/>
      <c r="AN13" s="116"/>
      <c r="AO13" s="116"/>
      <c r="AP13" s="115"/>
      <c r="AQ13" s="114"/>
      <c r="AR13" s="116"/>
      <c r="AS13" s="116"/>
      <c r="AT13" s="115"/>
      <c r="AU13" s="114"/>
      <c r="AV13" s="116"/>
      <c r="AW13" s="116"/>
      <c r="AX13" s="115"/>
      <c r="AY13" s="114"/>
      <c r="AZ13" s="116"/>
      <c r="BA13" s="116"/>
      <c r="BB13" s="115"/>
      <c r="BC13" s="114"/>
      <c r="BD13" s="116"/>
      <c r="BE13" s="116"/>
      <c r="BF13" s="115"/>
      <c r="BG13" s="114"/>
      <c r="BH13" s="116"/>
      <c r="BI13" s="116"/>
      <c r="BJ13" s="115"/>
      <c r="BK13" s="114"/>
      <c r="BL13" s="116"/>
      <c r="BM13" s="116"/>
      <c r="BN13" s="115"/>
      <c r="BO13" s="114"/>
      <c r="BP13" s="116"/>
      <c r="BQ13" s="116"/>
      <c r="BR13" s="115"/>
      <c r="BS13" s="114"/>
      <c r="BT13" s="116"/>
      <c r="BU13" s="116"/>
      <c r="BV13" s="115"/>
      <c r="BW13" s="114"/>
      <c r="BX13" s="116"/>
      <c r="BY13" s="116"/>
      <c r="BZ13" s="115"/>
      <c r="CA13" s="114"/>
      <c r="CB13" s="116"/>
      <c r="CC13" s="116"/>
      <c r="CD13" s="115"/>
      <c r="CE13" s="114"/>
      <c r="CF13" s="116"/>
      <c r="CG13" s="116"/>
      <c r="CH13" s="115"/>
      <c r="CI13" s="114"/>
      <c r="CJ13" s="116"/>
      <c r="CK13" s="116"/>
      <c r="CL13" s="115"/>
      <c r="CM13" s="114"/>
      <c r="CN13" s="116"/>
      <c r="CO13" s="116"/>
      <c r="CP13" s="115"/>
      <c r="CQ13" s="114"/>
      <c r="CR13" s="116"/>
      <c r="CS13" s="116"/>
      <c r="CT13" s="115"/>
      <c r="CU13" s="114"/>
      <c r="CV13" s="116"/>
      <c r="CW13" s="116"/>
      <c r="CX13" s="115"/>
      <c r="CY13" s="114"/>
      <c r="CZ13" s="116"/>
      <c r="DA13" s="116"/>
      <c r="DB13" s="115"/>
      <c r="DC13" s="114"/>
      <c r="DD13" s="116"/>
      <c r="DE13" s="116"/>
      <c r="DF13" s="115"/>
      <c r="DG13" s="114"/>
      <c r="DH13" s="116"/>
      <c r="DI13" s="116"/>
      <c r="DJ13" s="115"/>
      <c r="DK13" s="114"/>
      <c r="DL13" s="116"/>
      <c r="DM13" s="116"/>
      <c r="DN13" s="115"/>
      <c r="DO13" s="114"/>
      <c r="DP13" s="116"/>
      <c r="DQ13" s="116"/>
      <c r="DR13" s="115"/>
      <c r="DS13" s="114"/>
      <c r="DT13" s="116"/>
      <c r="DU13" s="116"/>
    </row>
    <row r="14" spans="1:125" ht="13.5" customHeight="1" x14ac:dyDescent="0.15">
      <c r="A14" s="114"/>
      <c r="B14" s="115"/>
      <c r="C14" s="114"/>
      <c r="D14" s="116"/>
      <c r="E14" s="116"/>
      <c r="F14" s="115"/>
      <c r="G14" s="114"/>
      <c r="H14" s="116"/>
      <c r="I14" s="116"/>
      <c r="J14" s="115"/>
      <c r="K14" s="114"/>
      <c r="L14" s="116"/>
      <c r="M14" s="116"/>
      <c r="N14" s="115"/>
      <c r="O14" s="114"/>
      <c r="P14" s="116"/>
      <c r="Q14" s="116"/>
      <c r="R14" s="115"/>
      <c r="S14" s="114"/>
      <c r="T14" s="116"/>
      <c r="U14" s="116"/>
      <c r="V14" s="115"/>
      <c r="W14" s="114"/>
      <c r="X14" s="116"/>
      <c r="Y14" s="116"/>
      <c r="Z14" s="115"/>
      <c r="AA14" s="114"/>
      <c r="AB14" s="116"/>
      <c r="AC14" s="116"/>
      <c r="AD14" s="115"/>
      <c r="AE14" s="114"/>
      <c r="AF14" s="116"/>
      <c r="AG14" s="116"/>
      <c r="AH14" s="115"/>
      <c r="AI14" s="114"/>
      <c r="AJ14" s="116"/>
      <c r="AK14" s="116"/>
      <c r="AL14" s="115"/>
      <c r="AM14" s="114"/>
      <c r="AN14" s="116"/>
      <c r="AO14" s="116"/>
      <c r="AP14" s="115"/>
      <c r="AQ14" s="114"/>
      <c r="AR14" s="116"/>
      <c r="AS14" s="116"/>
      <c r="AT14" s="115"/>
      <c r="AU14" s="114"/>
      <c r="AV14" s="116"/>
      <c r="AW14" s="116"/>
      <c r="AX14" s="115"/>
      <c r="AY14" s="114"/>
      <c r="AZ14" s="116"/>
      <c r="BA14" s="116"/>
      <c r="BB14" s="115"/>
      <c r="BC14" s="114"/>
      <c r="BD14" s="116"/>
      <c r="BE14" s="116"/>
      <c r="BF14" s="115"/>
      <c r="BG14" s="114"/>
      <c r="BH14" s="116"/>
      <c r="BI14" s="116"/>
      <c r="BJ14" s="115"/>
      <c r="BK14" s="114"/>
      <c r="BL14" s="116"/>
      <c r="BM14" s="116"/>
      <c r="BN14" s="115"/>
      <c r="BO14" s="114"/>
      <c r="BP14" s="116"/>
      <c r="BQ14" s="116"/>
      <c r="BR14" s="115"/>
      <c r="BS14" s="114"/>
      <c r="BT14" s="116"/>
      <c r="BU14" s="116"/>
      <c r="BV14" s="115"/>
      <c r="BW14" s="114"/>
      <c r="BX14" s="116"/>
      <c r="BY14" s="116"/>
      <c r="BZ14" s="115"/>
      <c r="CA14" s="114"/>
      <c r="CB14" s="116"/>
      <c r="CC14" s="116"/>
      <c r="CD14" s="115"/>
      <c r="CE14" s="114"/>
      <c r="CF14" s="116"/>
      <c r="CG14" s="116"/>
      <c r="CH14" s="115"/>
      <c r="CI14" s="114"/>
      <c r="CJ14" s="116"/>
      <c r="CK14" s="116"/>
      <c r="CL14" s="115"/>
      <c r="CM14" s="114"/>
      <c r="CN14" s="116"/>
      <c r="CO14" s="116"/>
      <c r="CP14" s="115"/>
      <c r="CQ14" s="114"/>
      <c r="CR14" s="116"/>
      <c r="CS14" s="116"/>
      <c r="CT14" s="115"/>
      <c r="CU14" s="114"/>
      <c r="CV14" s="116"/>
      <c r="CW14" s="116"/>
      <c r="CX14" s="115"/>
      <c r="CY14" s="114"/>
      <c r="CZ14" s="116"/>
      <c r="DA14" s="116"/>
      <c r="DB14" s="115"/>
      <c r="DC14" s="114"/>
      <c r="DD14" s="116"/>
      <c r="DE14" s="116"/>
      <c r="DF14" s="115"/>
      <c r="DG14" s="114"/>
      <c r="DH14" s="116"/>
      <c r="DI14" s="116"/>
      <c r="DJ14" s="115"/>
      <c r="DK14" s="114"/>
      <c r="DL14" s="116"/>
      <c r="DM14" s="116"/>
      <c r="DN14" s="115"/>
      <c r="DO14" s="114"/>
      <c r="DP14" s="116"/>
      <c r="DQ14" s="116"/>
      <c r="DR14" s="115"/>
      <c r="DS14" s="114"/>
      <c r="DT14" s="116"/>
      <c r="DU14" s="116"/>
    </row>
    <row r="15" spans="1:125" ht="13.5" customHeight="1" x14ac:dyDescent="0.15">
      <c r="A15" s="114"/>
      <c r="B15" s="115"/>
      <c r="C15" s="114"/>
      <c r="D15" s="116"/>
      <c r="E15" s="116"/>
      <c r="F15" s="115"/>
      <c r="G15" s="114"/>
      <c r="H15" s="116"/>
      <c r="I15" s="116"/>
      <c r="J15" s="115"/>
      <c r="K15" s="114"/>
      <c r="L15" s="116"/>
      <c r="M15" s="116"/>
      <c r="N15" s="115"/>
      <c r="O15" s="114"/>
      <c r="P15" s="116"/>
      <c r="Q15" s="116"/>
      <c r="R15" s="115"/>
      <c r="S15" s="114"/>
      <c r="T15" s="116"/>
      <c r="U15" s="116"/>
      <c r="V15" s="115"/>
      <c r="W15" s="114"/>
      <c r="X15" s="116"/>
      <c r="Y15" s="116"/>
      <c r="Z15" s="115"/>
      <c r="AA15" s="114"/>
      <c r="AB15" s="116"/>
      <c r="AC15" s="116"/>
      <c r="AD15" s="115"/>
      <c r="AE15" s="114"/>
      <c r="AF15" s="116"/>
      <c r="AG15" s="116"/>
      <c r="AH15" s="115"/>
      <c r="AI15" s="114"/>
      <c r="AJ15" s="116"/>
      <c r="AK15" s="116"/>
      <c r="AL15" s="115"/>
      <c r="AM15" s="114"/>
      <c r="AN15" s="116"/>
      <c r="AO15" s="116"/>
      <c r="AP15" s="115"/>
      <c r="AQ15" s="114"/>
      <c r="AR15" s="116"/>
      <c r="AS15" s="116"/>
      <c r="AT15" s="115"/>
      <c r="AU15" s="114"/>
      <c r="AV15" s="116"/>
      <c r="AW15" s="116"/>
      <c r="AX15" s="115"/>
      <c r="AY15" s="114"/>
      <c r="AZ15" s="116"/>
      <c r="BA15" s="116"/>
      <c r="BB15" s="115"/>
      <c r="BC15" s="114"/>
      <c r="BD15" s="116"/>
      <c r="BE15" s="116"/>
      <c r="BF15" s="115"/>
      <c r="BG15" s="114"/>
      <c r="BH15" s="116"/>
      <c r="BI15" s="116"/>
      <c r="BJ15" s="115"/>
      <c r="BK15" s="114"/>
      <c r="BL15" s="116"/>
      <c r="BM15" s="116"/>
      <c r="BN15" s="115"/>
      <c r="BO15" s="114"/>
      <c r="BP15" s="116"/>
      <c r="BQ15" s="116"/>
      <c r="BR15" s="115"/>
      <c r="BS15" s="114"/>
      <c r="BT15" s="116"/>
      <c r="BU15" s="116"/>
      <c r="BV15" s="115"/>
      <c r="BW15" s="114"/>
      <c r="BX15" s="116"/>
      <c r="BY15" s="116"/>
      <c r="BZ15" s="115"/>
      <c r="CA15" s="114"/>
      <c r="CB15" s="116"/>
      <c r="CC15" s="116"/>
      <c r="CD15" s="115"/>
      <c r="CE15" s="114"/>
      <c r="CF15" s="116"/>
      <c r="CG15" s="116"/>
      <c r="CH15" s="115"/>
      <c r="CI15" s="114"/>
      <c r="CJ15" s="116"/>
      <c r="CK15" s="116"/>
      <c r="CL15" s="115"/>
      <c r="CM15" s="114"/>
      <c r="CN15" s="116"/>
      <c r="CO15" s="116"/>
      <c r="CP15" s="115"/>
      <c r="CQ15" s="114"/>
      <c r="CR15" s="116"/>
      <c r="CS15" s="116"/>
      <c r="CT15" s="115"/>
      <c r="CU15" s="114"/>
      <c r="CV15" s="116"/>
      <c r="CW15" s="116"/>
      <c r="CX15" s="115"/>
      <c r="CY15" s="114"/>
      <c r="CZ15" s="116"/>
      <c r="DA15" s="116"/>
      <c r="DB15" s="115"/>
      <c r="DC15" s="114"/>
      <c r="DD15" s="116"/>
      <c r="DE15" s="116"/>
      <c r="DF15" s="115"/>
      <c r="DG15" s="114"/>
      <c r="DH15" s="116"/>
      <c r="DI15" s="116"/>
      <c r="DJ15" s="115"/>
      <c r="DK15" s="114"/>
      <c r="DL15" s="116"/>
      <c r="DM15" s="116"/>
      <c r="DN15" s="115"/>
      <c r="DO15" s="114"/>
      <c r="DP15" s="116"/>
      <c r="DQ15" s="116"/>
      <c r="DR15" s="115"/>
      <c r="DS15" s="114"/>
      <c r="DT15" s="116"/>
      <c r="DU15" s="116"/>
    </row>
    <row r="16" spans="1:125" ht="13.5" customHeight="1" x14ac:dyDescent="0.15">
      <c r="A16" s="114"/>
      <c r="B16" s="115"/>
      <c r="C16" s="114"/>
      <c r="D16" s="116"/>
      <c r="E16" s="116"/>
      <c r="F16" s="115"/>
      <c r="G16" s="114"/>
      <c r="H16" s="116"/>
      <c r="I16" s="116"/>
      <c r="J16" s="115"/>
      <c r="K16" s="114"/>
      <c r="L16" s="116"/>
      <c r="M16" s="116"/>
      <c r="N16" s="115"/>
      <c r="O16" s="114"/>
      <c r="P16" s="116"/>
      <c r="Q16" s="116"/>
      <c r="R16" s="115"/>
      <c r="S16" s="114"/>
      <c r="T16" s="116"/>
      <c r="U16" s="116"/>
      <c r="V16" s="115"/>
      <c r="W16" s="114"/>
      <c r="X16" s="116"/>
      <c r="Y16" s="116"/>
      <c r="Z16" s="115"/>
      <c r="AA16" s="114"/>
      <c r="AB16" s="116"/>
      <c r="AC16" s="116"/>
      <c r="AD16" s="115"/>
      <c r="AE16" s="114"/>
      <c r="AF16" s="116"/>
      <c r="AG16" s="116"/>
      <c r="AH16" s="115"/>
      <c r="AI16" s="114"/>
      <c r="AJ16" s="116"/>
      <c r="AK16" s="116"/>
      <c r="AL16" s="115"/>
      <c r="AM16" s="114"/>
      <c r="AN16" s="116"/>
      <c r="AO16" s="116"/>
      <c r="AP16" s="115"/>
      <c r="AQ16" s="114"/>
      <c r="AR16" s="116"/>
      <c r="AS16" s="116"/>
      <c r="AT16" s="115"/>
      <c r="AU16" s="114"/>
      <c r="AV16" s="116"/>
      <c r="AW16" s="116"/>
      <c r="AX16" s="115"/>
      <c r="AY16" s="114"/>
      <c r="AZ16" s="116"/>
      <c r="BA16" s="116"/>
      <c r="BB16" s="115"/>
      <c r="BC16" s="114"/>
      <c r="BD16" s="116"/>
      <c r="BE16" s="116"/>
      <c r="BF16" s="115"/>
      <c r="BG16" s="114"/>
      <c r="BH16" s="116"/>
      <c r="BI16" s="116"/>
      <c r="BJ16" s="115"/>
      <c r="BK16" s="114"/>
      <c r="BL16" s="116"/>
      <c r="BM16" s="116"/>
      <c r="BN16" s="115"/>
      <c r="BO16" s="114"/>
      <c r="BP16" s="116"/>
      <c r="BQ16" s="116"/>
      <c r="BR16" s="115"/>
      <c r="BS16" s="114"/>
      <c r="BT16" s="116"/>
      <c r="BU16" s="116"/>
      <c r="BV16" s="115"/>
      <c r="BW16" s="114"/>
      <c r="BX16" s="116"/>
      <c r="BY16" s="116"/>
      <c r="BZ16" s="115"/>
      <c r="CA16" s="114"/>
      <c r="CB16" s="116"/>
      <c r="CC16" s="116"/>
      <c r="CD16" s="115"/>
      <c r="CE16" s="114"/>
      <c r="CF16" s="116"/>
      <c r="CG16" s="116"/>
      <c r="CH16" s="115"/>
      <c r="CI16" s="114"/>
      <c r="CJ16" s="116"/>
      <c r="CK16" s="116"/>
      <c r="CL16" s="115"/>
      <c r="CM16" s="114"/>
      <c r="CN16" s="116"/>
      <c r="CO16" s="116"/>
      <c r="CP16" s="115"/>
      <c r="CQ16" s="114"/>
      <c r="CR16" s="116"/>
      <c r="CS16" s="116"/>
      <c r="CT16" s="115"/>
      <c r="CU16" s="114"/>
      <c r="CV16" s="116"/>
      <c r="CW16" s="116"/>
      <c r="CX16" s="115"/>
      <c r="CY16" s="114"/>
      <c r="CZ16" s="116"/>
      <c r="DA16" s="116"/>
      <c r="DB16" s="115"/>
      <c r="DC16" s="114"/>
      <c r="DD16" s="116"/>
      <c r="DE16" s="116"/>
      <c r="DF16" s="115"/>
      <c r="DG16" s="114"/>
      <c r="DH16" s="116"/>
      <c r="DI16" s="116"/>
      <c r="DJ16" s="115"/>
      <c r="DK16" s="114"/>
      <c r="DL16" s="116"/>
      <c r="DM16" s="116"/>
      <c r="DN16" s="115"/>
      <c r="DO16" s="114"/>
      <c r="DP16" s="116"/>
      <c r="DQ16" s="116"/>
      <c r="DR16" s="115"/>
      <c r="DS16" s="114"/>
      <c r="DT16" s="116"/>
      <c r="DU16" s="116"/>
    </row>
    <row r="17" spans="1:125" ht="13.5" customHeight="1" x14ac:dyDescent="0.15">
      <c r="A17" s="114"/>
      <c r="B17" s="115"/>
      <c r="C17" s="114"/>
      <c r="D17" s="116"/>
      <c r="E17" s="116"/>
      <c r="F17" s="115"/>
      <c r="G17" s="114"/>
      <c r="H17" s="116"/>
      <c r="I17" s="116"/>
      <c r="J17" s="115"/>
      <c r="K17" s="114"/>
      <c r="L17" s="116"/>
      <c r="M17" s="116"/>
      <c r="N17" s="115"/>
      <c r="O17" s="114"/>
      <c r="P17" s="116"/>
      <c r="Q17" s="116"/>
      <c r="R17" s="115"/>
      <c r="S17" s="114"/>
      <c r="T17" s="116"/>
      <c r="U17" s="116"/>
      <c r="V17" s="115"/>
      <c r="W17" s="114"/>
      <c r="X17" s="116"/>
      <c r="Y17" s="116"/>
      <c r="Z17" s="115"/>
      <c r="AA17" s="114"/>
      <c r="AB17" s="116"/>
      <c r="AC17" s="116"/>
      <c r="AD17" s="115"/>
      <c r="AE17" s="114"/>
      <c r="AF17" s="116"/>
      <c r="AG17" s="116"/>
      <c r="AH17" s="115"/>
      <c r="AI17" s="114"/>
      <c r="AJ17" s="116"/>
      <c r="AK17" s="116"/>
      <c r="AL17" s="115"/>
      <c r="AM17" s="114"/>
      <c r="AN17" s="116"/>
      <c r="AO17" s="116"/>
      <c r="AP17" s="115"/>
      <c r="AQ17" s="114"/>
      <c r="AR17" s="116"/>
      <c r="AS17" s="116"/>
      <c r="AT17" s="115"/>
      <c r="AU17" s="114"/>
      <c r="AV17" s="116"/>
      <c r="AW17" s="116"/>
      <c r="AX17" s="115"/>
      <c r="AY17" s="114"/>
      <c r="AZ17" s="116"/>
      <c r="BA17" s="116"/>
      <c r="BB17" s="115"/>
      <c r="BC17" s="114"/>
      <c r="BD17" s="116"/>
      <c r="BE17" s="116"/>
      <c r="BF17" s="115"/>
      <c r="BG17" s="114"/>
      <c r="BH17" s="116"/>
      <c r="BI17" s="116"/>
      <c r="BJ17" s="115"/>
      <c r="BK17" s="114"/>
      <c r="BL17" s="116"/>
      <c r="BM17" s="116"/>
      <c r="BN17" s="115"/>
      <c r="BO17" s="114"/>
      <c r="BP17" s="116"/>
      <c r="BQ17" s="116"/>
      <c r="BR17" s="115"/>
      <c r="BS17" s="114"/>
      <c r="BT17" s="116"/>
      <c r="BU17" s="116"/>
      <c r="BV17" s="115"/>
      <c r="BW17" s="114"/>
      <c r="BX17" s="116"/>
      <c r="BY17" s="116"/>
      <c r="BZ17" s="115"/>
      <c r="CA17" s="114"/>
      <c r="CB17" s="116"/>
      <c r="CC17" s="116"/>
      <c r="CD17" s="115"/>
      <c r="CE17" s="114"/>
      <c r="CF17" s="116"/>
      <c r="CG17" s="116"/>
      <c r="CH17" s="115"/>
      <c r="CI17" s="114"/>
      <c r="CJ17" s="116"/>
      <c r="CK17" s="116"/>
      <c r="CL17" s="115"/>
      <c r="CM17" s="114"/>
      <c r="CN17" s="116"/>
      <c r="CO17" s="116"/>
      <c r="CP17" s="115"/>
      <c r="CQ17" s="114"/>
      <c r="CR17" s="116"/>
      <c r="CS17" s="116"/>
      <c r="CT17" s="115"/>
      <c r="CU17" s="114"/>
      <c r="CV17" s="116"/>
      <c r="CW17" s="116"/>
      <c r="CX17" s="115"/>
      <c r="CY17" s="114"/>
      <c r="CZ17" s="116"/>
      <c r="DA17" s="116"/>
      <c r="DB17" s="115"/>
      <c r="DC17" s="114"/>
      <c r="DD17" s="116"/>
      <c r="DE17" s="116"/>
      <c r="DF17" s="115"/>
      <c r="DG17" s="114"/>
      <c r="DH17" s="116"/>
      <c r="DI17" s="116"/>
      <c r="DJ17" s="115"/>
      <c r="DK17" s="114"/>
      <c r="DL17" s="116"/>
      <c r="DM17" s="116"/>
      <c r="DN17" s="115"/>
      <c r="DO17" s="114"/>
      <c r="DP17" s="116"/>
      <c r="DQ17" s="116"/>
      <c r="DR17" s="115"/>
      <c r="DS17" s="114"/>
      <c r="DT17" s="116"/>
      <c r="DU17" s="116"/>
    </row>
    <row r="18" spans="1:125" ht="13.5" customHeight="1" x14ac:dyDescent="0.15">
      <c r="A18" s="114"/>
      <c r="B18" s="115"/>
      <c r="C18" s="114"/>
      <c r="D18" s="116"/>
      <c r="E18" s="116"/>
      <c r="F18" s="115"/>
      <c r="G18" s="114"/>
      <c r="H18" s="116"/>
      <c r="I18" s="116"/>
      <c r="J18" s="115"/>
      <c r="K18" s="114"/>
      <c r="L18" s="116"/>
      <c r="M18" s="116"/>
      <c r="N18" s="115"/>
      <c r="O18" s="114"/>
      <c r="P18" s="116"/>
      <c r="Q18" s="116"/>
      <c r="R18" s="115"/>
      <c r="S18" s="114"/>
      <c r="T18" s="116"/>
      <c r="U18" s="116"/>
      <c r="V18" s="115"/>
      <c r="W18" s="114"/>
      <c r="X18" s="116"/>
      <c r="Y18" s="116"/>
      <c r="Z18" s="115"/>
      <c r="AA18" s="114"/>
      <c r="AB18" s="116"/>
      <c r="AC18" s="116"/>
      <c r="AD18" s="115"/>
      <c r="AE18" s="114"/>
      <c r="AF18" s="116"/>
      <c r="AG18" s="116"/>
      <c r="AH18" s="115"/>
      <c r="AI18" s="114"/>
      <c r="AJ18" s="116"/>
      <c r="AK18" s="116"/>
      <c r="AL18" s="115"/>
      <c r="AM18" s="114"/>
      <c r="AN18" s="116"/>
      <c r="AO18" s="116"/>
      <c r="AP18" s="115"/>
      <c r="AQ18" s="114"/>
      <c r="AR18" s="116"/>
      <c r="AS18" s="116"/>
      <c r="AT18" s="115"/>
      <c r="AU18" s="114"/>
      <c r="AV18" s="116"/>
      <c r="AW18" s="116"/>
      <c r="AX18" s="115"/>
      <c r="AY18" s="114"/>
      <c r="AZ18" s="116"/>
      <c r="BA18" s="116"/>
      <c r="BB18" s="115"/>
      <c r="BC18" s="114"/>
      <c r="BD18" s="116"/>
      <c r="BE18" s="116"/>
      <c r="BF18" s="115"/>
      <c r="BG18" s="114"/>
      <c r="BH18" s="116"/>
      <c r="BI18" s="116"/>
      <c r="BJ18" s="115"/>
      <c r="BK18" s="114"/>
      <c r="BL18" s="116"/>
      <c r="BM18" s="116"/>
      <c r="BN18" s="115"/>
      <c r="BO18" s="114"/>
      <c r="BP18" s="116"/>
      <c r="BQ18" s="116"/>
      <c r="BR18" s="115"/>
      <c r="BS18" s="114"/>
      <c r="BT18" s="116"/>
      <c r="BU18" s="116"/>
      <c r="BV18" s="115"/>
      <c r="BW18" s="114"/>
      <c r="BX18" s="116"/>
      <c r="BY18" s="116"/>
      <c r="BZ18" s="115"/>
      <c r="CA18" s="114"/>
      <c r="CB18" s="116"/>
      <c r="CC18" s="116"/>
      <c r="CD18" s="115"/>
      <c r="CE18" s="114"/>
      <c r="CF18" s="116"/>
      <c r="CG18" s="116"/>
      <c r="CH18" s="115"/>
      <c r="CI18" s="114"/>
      <c r="CJ18" s="116"/>
      <c r="CK18" s="116"/>
      <c r="CL18" s="115"/>
      <c r="CM18" s="114"/>
      <c r="CN18" s="116"/>
      <c r="CO18" s="116"/>
      <c r="CP18" s="115"/>
      <c r="CQ18" s="114"/>
      <c r="CR18" s="116"/>
      <c r="CS18" s="116"/>
      <c r="CT18" s="115"/>
      <c r="CU18" s="114"/>
      <c r="CV18" s="116"/>
      <c r="CW18" s="116"/>
      <c r="CX18" s="115"/>
      <c r="CY18" s="114"/>
      <c r="CZ18" s="116"/>
      <c r="DA18" s="116"/>
      <c r="DB18" s="115"/>
      <c r="DC18" s="114"/>
      <c r="DD18" s="116"/>
      <c r="DE18" s="116"/>
      <c r="DF18" s="115"/>
      <c r="DG18" s="114"/>
      <c r="DH18" s="116"/>
      <c r="DI18" s="116"/>
      <c r="DJ18" s="115"/>
      <c r="DK18" s="114"/>
      <c r="DL18" s="116"/>
      <c r="DM18" s="116"/>
      <c r="DN18" s="115"/>
      <c r="DO18" s="114"/>
      <c r="DP18" s="116"/>
      <c r="DQ18" s="116"/>
      <c r="DR18" s="115"/>
      <c r="DS18" s="114"/>
      <c r="DT18" s="116"/>
      <c r="DU18" s="116"/>
    </row>
    <row r="19" spans="1:125" ht="13.5" customHeight="1" x14ac:dyDescent="0.15">
      <c r="A19" s="114"/>
      <c r="B19" s="115"/>
      <c r="C19" s="114"/>
      <c r="D19" s="116"/>
      <c r="E19" s="116"/>
      <c r="F19" s="115"/>
      <c r="G19" s="114"/>
      <c r="H19" s="116"/>
      <c r="I19" s="116"/>
      <c r="J19" s="115"/>
      <c r="K19" s="114"/>
      <c r="L19" s="116"/>
      <c r="M19" s="116"/>
      <c r="N19" s="115"/>
      <c r="O19" s="114"/>
      <c r="P19" s="116"/>
      <c r="Q19" s="116"/>
      <c r="R19" s="115"/>
      <c r="S19" s="114"/>
      <c r="T19" s="116"/>
      <c r="U19" s="116"/>
      <c r="V19" s="115"/>
      <c r="W19" s="114"/>
      <c r="X19" s="116"/>
      <c r="Y19" s="116"/>
      <c r="Z19" s="115"/>
      <c r="AA19" s="114"/>
      <c r="AB19" s="116"/>
      <c r="AC19" s="116"/>
      <c r="AD19" s="115"/>
      <c r="AE19" s="114"/>
      <c r="AF19" s="116"/>
      <c r="AG19" s="116"/>
      <c r="AH19" s="115"/>
      <c r="AI19" s="114"/>
      <c r="AJ19" s="116"/>
      <c r="AK19" s="116"/>
      <c r="AL19" s="115"/>
      <c r="AM19" s="114"/>
      <c r="AN19" s="116"/>
      <c r="AO19" s="116"/>
      <c r="AP19" s="115"/>
      <c r="AQ19" s="114"/>
      <c r="AR19" s="116"/>
      <c r="AS19" s="116"/>
      <c r="AT19" s="115"/>
      <c r="AU19" s="114"/>
      <c r="AV19" s="116"/>
      <c r="AW19" s="116"/>
      <c r="AX19" s="115"/>
      <c r="AY19" s="114"/>
      <c r="AZ19" s="116"/>
      <c r="BA19" s="116"/>
      <c r="BB19" s="115"/>
      <c r="BC19" s="114"/>
      <c r="BD19" s="116"/>
      <c r="BE19" s="116"/>
      <c r="BF19" s="115"/>
      <c r="BG19" s="114"/>
      <c r="BH19" s="116"/>
      <c r="BI19" s="116"/>
      <c r="BJ19" s="115"/>
      <c r="BK19" s="114"/>
      <c r="BL19" s="116"/>
      <c r="BM19" s="116"/>
      <c r="BN19" s="115"/>
      <c r="BO19" s="114"/>
      <c r="BP19" s="116"/>
      <c r="BQ19" s="116"/>
      <c r="BR19" s="115"/>
      <c r="BS19" s="114"/>
      <c r="BT19" s="116"/>
      <c r="BU19" s="116"/>
      <c r="BV19" s="115"/>
      <c r="BW19" s="114"/>
      <c r="BX19" s="116"/>
      <c r="BY19" s="116"/>
      <c r="BZ19" s="115"/>
      <c r="CA19" s="114"/>
      <c r="CB19" s="116"/>
      <c r="CC19" s="116"/>
      <c r="CD19" s="115"/>
      <c r="CE19" s="114"/>
      <c r="CF19" s="116"/>
      <c r="CG19" s="116"/>
      <c r="CH19" s="115"/>
      <c r="CI19" s="114"/>
      <c r="CJ19" s="116"/>
      <c r="CK19" s="116"/>
      <c r="CL19" s="115"/>
      <c r="CM19" s="114"/>
      <c r="CN19" s="116"/>
      <c r="CO19" s="116"/>
      <c r="CP19" s="115"/>
      <c r="CQ19" s="114"/>
      <c r="CR19" s="116"/>
      <c r="CS19" s="116"/>
      <c r="CT19" s="115"/>
      <c r="CU19" s="114"/>
      <c r="CV19" s="116"/>
      <c r="CW19" s="116"/>
      <c r="CX19" s="115"/>
      <c r="CY19" s="114"/>
      <c r="CZ19" s="116"/>
      <c r="DA19" s="116"/>
      <c r="DB19" s="115"/>
      <c r="DC19" s="114"/>
      <c r="DD19" s="116"/>
      <c r="DE19" s="116"/>
      <c r="DF19" s="115"/>
      <c r="DG19" s="114"/>
      <c r="DH19" s="116"/>
      <c r="DI19" s="116"/>
      <c r="DJ19" s="115"/>
      <c r="DK19" s="114"/>
      <c r="DL19" s="116"/>
      <c r="DM19" s="116"/>
      <c r="DN19" s="115"/>
      <c r="DO19" s="114"/>
      <c r="DP19" s="116"/>
      <c r="DQ19" s="116"/>
      <c r="DR19" s="115"/>
      <c r="DS19" s="114"/>
      <c r="DT19" s="116"/>
      <c r="DU19" s="116"/>
    </row>
    <row r="20" spans="1:125" ht="13.5" customHeight="1" x14ac:dyDescent="0.15">
      <c r="A20" s="114"/>
      <c r="B20" s="115"/>
      <c r="C20" s="114"/>
      <c r="D20" s="116"/>
      <c r="E20" s="116"/>
      <c r="F20" s="115"/>
      <c r="G20" s="114"/>
      <c r="H20" s="116"/>
      <c r="I20" s="116"/>
      <c r="J20" s="115"/>
      <c r="K20" s="114"/>
      <c r="L20" s="116"/>
      <c r="M20" s="116"/>
      <c r="N20" s="115"/>
      <c r="O20" s="114"/>
      <c r="P20" s="116"/>
      <c r="Q20" s="116"/>
      <c r="R20" s="115"/>
      <c r="S20" s="114"/>
      <c r="T20" s="116"/>
      <c r="U20" s="116"/>
      <c r="V20" s="115"/>
      <c r="W20" s="114"/>
      <c r="X20" s="116"/>
      <c r="Y20" s="116"/>
      <c r="Z20" s="115"/>
      <c r="AA20" s="114"/>
      <c r="AB20" s="116"/>
      <c r="AC20" s="116"/>
      <c r="AD20" s="115"/>
      <c r="AE20" s="114"/>
      <c r="AF20" s="116"/>
      <c r="AG20" s="116"/>
      <c r="AH20" s="115"/>
      <c r="AI20" s="114"/>
      <c r="AJ20" s="116"/>
      <c r="AK20" s="116"/>
      <c r="AL20" s="115"/>
      <c r="AM20" s="114"/>
      <c r="AN20" s="116"/>
      <c r="AO20" s="116"/>
      <c r="AP20" s="115"/>
      <c r="AQ20" s="114"/>
      <c r="AR20" s="116"/>
      <c r="AS20" s="116"/>
      <c r="AT20" s="115"/>
      <c r="AU20" s="114"/>
      <c r="AV20" s="116"/>
      <c r="AW20" s="116"/>
      <c r="AX20" s="115"/>
      <c r="AY20" s="114"/>
      <c r="AZ20" s="116"/>
      <c r="BA20" s="116"/>
      <c r="BB20" s="115"/>
      <c r="BC20" s="114"/>
      <c r="BD20" s="116"/>
      <c r="BE20" s="116"/>
      <c r="BF20" s="115"/>
      <c r="BG20" s="114"/>
      <c r="BH20" s="116"/>
      <c r="BI20" s="116"/>
      <c r="BJ20" s="115"/>
      <c r="BK20" s="114"/>
      <c r="BL20" s="116"/>
      <c r="BM20" s="116"/>
      <c r="BN20" s="115"/>
      <c r="BO20" s="114"/>
      <c r="BP20" s="116"/>
      <c r="BQ20" s="116"/>
      <c r="BR20" s="115"/>
      <c r="BS20" s="114"/>
      <c r="BT20" s="116"/>
      <c r="BU20" s="116"/>
      <c r="BV20" s="115"/>
      <c r="BW20" s="114"/>
      <c r="BX20" s="116"/>
      <c r="BY20" s="116"/>
      <c r="BZ20" s="115"/>
      <c r="CA20" s="114"/>
      <c r="CB20" s="116"/>
      <c r="CC20" s="116"/>
      <c r="CD20" s="115"/>
      <c r="CE20" s="114"/>
      <c r="CF20" s="116"/>
      <c r="CG20" s="116"/>
      <c r="CH20" s="115"/>
      <c r="CI20" s="114"/>
      <c r="CJ20" s="116"/>
      <c r="CK20" s="116"/>
      <c r="CL20" s="115"/>
      <c r="CM20" s="114"/>
      <c r="CN20" s="116"/>
      <c r="CO20" s="116"/>
      <c r="CP20" s="115"/>
      <c r="CQ20" s="114"/>
      <c r="CR20" s="116"/>
      <c r="CS20" s="116"/>
      <c r="CT20" s="115"/>
      <c r="CU20" s="114"/>
      <c r="CV20" s="116"/>
      <c r="CW20" s="116"/>
      <c r="CX20" s="115"/>
      <c r="CY20" s="114"/>
      <c r="CZ20" s="116"/>
      <c r="DA20" s="116"/>
      <c r="DB20" s="115"/>
      <c r="DC20" s="114"/>
      <c r="DD20" s="116"/>
      <c r="DE20" s="116"/>
      <c r="DF20" s="115"/>
      <c r="DG20" s="114"/>
      <c r="DH20" s="116"/>
      <c r="DI20" s="116"/>
      <c r="DJ20" s="115"/>
      <c r="DK20" s="114"/>
      <c r="DL20" s="116"/>
      <c r="DM20" s="116"/>
      <c r="DN20" s="115"/>
      <c r="DO20" s="114"/>
      <c r="DP20" s="116"/>
      <c r="DQ20" s="116"/>
      <c r="DR20" s="115"/>
      <c r="DS20" s="114"/>
      <c r="DT20" s="116"/>
      <c r="DU20" s="116"/>
    </row>
    <row r="21" spans="1:125" ht="13.5" customHeight="1" x14ac:dyDescent="0.15">
      <c r="A21" s="114"/>
      <c r="B21" s="115"/>
      <c r="C21" s="114"/>
      <c r="D21" s="116"/>
      <c r="E21" s="116"/>
      <c r="F21" s="115"/>
      <c r="G21" s="114"/>
      <c r="H21" s="116"/>
      <c r="I21" s="116"/>
      <c r="J21" s="115"/>
      <c r="K21" s="114"/>
      <c r="L21" s="116"/>
      <c r="M21" s="116"/>
      <c r="N21" s="115"/>
      <c r="O21" s="114"/>
      <c r="P21" s="116"/>
      <c r="Q21" s="116"/>
      <c r="R21" s="115"/>
      <c r="S21" s="114"/>
      <c r="T21" s="116"/>
      <c r="U21" s="116"/>
      <c r="V21" s="115"/>
      <c r="W21" s="114"/>
      <c r="X21" s="116"/>
      <c r="Y21" s="116"/>
      <c r="Z21" s="115"/>
      <c r="AA21" s="114"/>
      <c r="AB21" s="116"/>
      <c r="AC21" s="116"/>
      <c r="AD21" s="115"/>
      <c r="AE21" s="114"/>
      <c r="AF21" s="116"/>
      <c r="AG21" s="116"/>
      <c r="AH21" s="115"/>
      <c r="AI21" s="114"/>
      <c r="AJ21" s="116"/>
      <c r="AK21" s="116"/>
      <c r="AL21" s="115"/>
      <c r="AM21" s="114"/>
      <c r="AN21" s="116"/>
      <c r="AO21" s="116"/>
      <c r="AP21" s="115"/>
      <c r="AQ21" s="114"/>
      <c r="AR21" s="116"/>
      <c r="AS21" s="116"/>
      <c r="AT21" s="115"/>
      <c r="AU21" s="114"/>
      <c r="AV21" s="116"/>
      <c r="AW21" s="116"/>
      <c r="AX21" s="115"/>
      <c r="AY21" s="114"/>
      <c r="AZ21" s="116"/>
      <c r="BA21" s="116"/>
      <c r="BB21" s="115"/>
      <c r="BC21" s="114"/>
      <c r="BD21" s="116"/>
      <c r="BE21" s="116"/>
      <c r="BF21" s="115"/>
      <c r="BG21" s="114"/>
      <c r="BH21" s="116"/>
      <c r="BI21" s="116"/>
      <c r="BJ21" s="115"/>
      <c r="BK21" s="114"/>
      <c r="BL21" s="116"/>
      <c r="BM21" s="116"/>
      <c r="BN21" s="115"/>
      <c r="BO21" s="114"/>
      <c r="BP21" s="116"/>
      <c r="BQ21" s="116"/>
      <c r="BR21" s="115"/>
      <c r="BS21" s="114"/>
      <c r="BT21" s="116"/>
      <c r="BU21" s="116"/>
      <c r="BV21" s="115"/>
      <c r="BW21" s="114"/>
      <c r="BX21" s="116"/>
      <c r="BY21" s="116"/>
      <c r="BZ21" s="115"/>
      <c r="CA21" s="114"/>
      <c r="CB21" s="116"/>
      <c r="CC21" s="116"/>
      <c r="CD21" s="115"/>
      <c r="CE21" s="114"/>
      <c r="CF21" s="116"/>
      <c r="CG21" s="116"/>
      <c r="CH21" s="115"/>
      <c r="CI21" s="114"/>
      <c r="CJ21" s="116"/>
      <c r="CK21" s="116"/>
      <c r="CL21" s="115"/>
      <c r="CM21" s="114"/>
      <c r="CN21" s="116"/>
      <c r="CO21" s="116"/>
      <c r="CP21" s="115"/>
      <c r="CQ21" s="114"/>
      <c r="CR21" s="116"/>
      <c r="CS21" s="116"/>
      <c r="CT21" s="115"/>
      <c r="CU21" s="114"/>
      <c r="CV21" s="116"/>
      <c r="CW21" s="116"/>
      <c r="CX21" s="115"/>
      <c r="CY21" s="114"/>
      <c r="CZ21" s="116"/>
      <c r="DA21" s="116"/>
      <c r="DB21" s="115"/>
      <c r="DC21" s="114"/>
      <c r="DD21" s="116"/>
      <c r="DE21" s="116"/>
      <c r="DF21" s="115"/>
      <c r="DG21" s="114"/>
      <c r="DH21" s="116"/>
      <c r="DI21" s="116"/>
      <c r="DJ21" s="115"/>
      <c r="DK21" s="114"/>
      <c r="DL21" s="116"/>
      <c r="DM21" s="116"/>
      <c r="DN21" s="115"/>
      <c r="DO21" s="114"/>
      <c r="DP21" s="116"/>
      <c r="DQ21" s="116"/>
      <c r="DR21" s="115"/>
      <c r="DS21" s="114"/>
      <c r="DT21" s="116"/>
      <c r="DU21" s="116"/>
    </row>
    <row r="22" spans="1:125" ht="13.5" customHeight="1" x14ac:dyDescent="0.15">
      <c r="A22" s="114"/>
      <c r="B22" s="115"/>
      <c r="C22" s="114"/>
      <c r="D22" s="116"/>
      <c r="E22" s="116"/>
      <c r="F22" s="115"/>
      <c r="G22" s="114"/>
      <c r="H22" s="116"/>
      <c r="I22" s="116"/>
      <c r="J22" s="115"/>
      <c r="K22" s="114"/>
      <c r="L22" s="116"/>
      <c r="M22" s="116"/>
      <c r="N22" s="115"/>
      <c r="O22" s="114"/>
      <c r="P22" s="116"/>
      <c r="Q22" s="116"/>
      <c r="R22" s="115"/>
      <c r="S22" s="114"/>
      <c r="T22" s="116"/>
      <c r="U22" s="116"/>
      <c r="V22" s="115"/>
      <c r="W22" s="114"/>
      <c r="X22" s="116"/>
      <c r="Y22" s="116"/>
      <c r="Z22" s="115"/>
      <c r="AA22" s="114"/>
      <c r="AB22" s="116"/>
      <c r="AC22" s="116"/>
      <c r="AD22" s="115"/>
      <c r="AE22" s="114"/>
      <c r="AF22" s="116"/>
      <c r="AG22" s="116"/>
      <c r="AH22" s="115"/>
      <c r="AI22" s="114"/>
      <c r="AJ22" s="116"/>
      <c r="AK22" s="116"/>
      <c r="AL22" s="115"/>
      <c r="AM22" s="114"/>
      <c r="AN22" s="116"/>
      <c r="AO22" s="116"/>
      <c r="AP22" s="115"/>
      <c r="AQ22" s="114"/>
      <c r="AR22" s="116"/>
      <c r="AS22" s="116"/>
      <c r="AT22" s="115"/>
      <c r="AU22" s="114"/>
      <c r="AV22" s="116"/>
      <c r="AW22" s="116"/>
      <c r="AX22" s="115"/>
      <c r="AY22" s="114"/>
      <c r="AZ22" s="116"/>
      <c r="BA22" s="116"/>
      <c r="BB22" s="115"/>
      <c r="BC22" s="114"/>
      <c r="BD22" s="116"/>
      <c r="BE22" s="116"/>
      <c r="BF22" s="115"/>
      <c r="BG22" s="114"/>
      <c r="BH22" s="116"/>
      <c r="BI22" s="116"/>
      <c r="BJ22" s="115"/>
      <c r="BK22" s="114"/>
      <c r="BL22" s="116"/>
      <c r="BM22" s="116"/>
      <c r="BN22" s="115"/>
      <c r="BO22" s="114"/>
      <c r="BP22" s="116"/>
      <c r="BQ22" s="116"/>
      <c r="BR22" s="115"/>
      <c r="BS22" s="114"/>
      <c r="BT22" s="116"/>
      <c r="BU22" s="116"/>
      <c r="BV22" s="115"/>
      <c r="BW22" s="114"/>
      <c r="BX22" s="116"/>
      <c r="BY22" s="116"/>
      <c r="BZ22" s="115"/>
      <c r="CA22" s="114"/>
      <c r="CB22" s="116"/>
      <c r="CC22" s="116"/>
      <c r="CD22" s="115"/>
      <c r="CE22" s="114"/>
      <c r="CF22" s="116"/>
      <c r="CG22" s="116"/>
      <c r="CH22" s="115"/>
      <c r="CI22" s="114"/>
      <c r="CJ22" s="116"/>
      <c r="CK22" s="116"/>
      <c r="CL22" s="115"/>
      <c r="CM22" s="114"/>
      <c r="CN22" s="116"/>
      <c r="CO22" s="116"/>
      <c r="CP22" s="115"/>
      <c r="CQ22" s="114"/>
      <c r="CR22" s="116"/>
      <c r="CS22" s="116"/>
      <c r="CT22" s="115"/>
      <c r="CU22" s="114"/>
      <c r="CV22" s="116"/>
      <c r="CW22" s="116"/>
      <c r="CX22" s="115"/>
      <c r="CY22" s="114"/>
      <c r="CZ22" s="116"/>
      <c r="DA22" s="116"/>
      <c r="DB22" s="115"/>
      <c r="DC22" s="114"/>
      <c r="DD22" s="116"/>
      <c r="DE22" s="116"/>
      <c r="DF22" s="115"/>
      <c r="DG22" s="114"/>
      <c r="DH22" s="116"/>
      <c r="DI22" s="116"/>
      <c r="DJ22" s="115"/>
      <c r="DK22" s="114"/>
      <c r="DL22" s="116"/>
      <c r="DM22" s="116"/>
      <c r="DN22" s="115"/>
      <c r="DO22" s="114"/>
      <c r="DP22" s="116"/>
      <c r="DQ22" s="116"/>
      <c r="DR22" s="115"/>
      <c r="DS22" s="114"/>
      <c r="DT22" s="116"/>
      <c r="DU22" s="116"/>
    </row>
    <row r="23" spans="1:125" ht="13.5" customHeight="1" x14ac:dyDescent="0.15">
      <c r="A23" s="114"/>
      <c r="B23" s="115"/>
      <c r="C23" s="114"/>
      <c r="D23" s="116"/>
      <c r="E23" s="116"/>
      <c r="F23" s="115"/>
      <c r="G23" s="114"/>
      <c r="H23" s="116"/>
      <c r="I23" s="116"/>
      <c r="J23" s="115"/>
      <c r="K23" s="114"/>
      <c r="L23" s="116"/>
      <c r="M23" s="116"/>
      <c r="N23" s="115"/>
      <c r="O23" s="114"/>
      <c r="P23" s="116"/>
      <c r="Q23" s="116"/>
      <c r="R23" s="115"/>
      <c r="S23" s="114"/>
      <c r="T23" s="116"/>
      <c r="U23" s="116"/>
      <c r="V23" s="115"/>
      <c r="W23" s="114"/>
      <c r="X23" s="116"/>
      <c r="Y23" s="116"/>
      <c r="Z23" s="115"/>
      <c r="AA23" s="114"/>
      <c r="AB23" s="116"/>
      <c r="AC23" s="116"/>
      <c r="AD23" s="115"/>
      <c r="AE23" s="114"/>
      <c r="AF23" s="116"/>
      <c r="AG23" s="116"/>
      <c r="AH23" s="115"/>
      <c r="AI23" s="114"/>
      <c r="AJ23" s="116"/>
      <c r="AK23" s="116"/>
      <c r="AL23" s="115"/>
      <c r="AM23" s="114"/>
      <c r="AN23" s="116"/>
      <c r="AO23" s="116"/>
      <c r="AP23" s="115"/>
      <c r="AQ23" s="114"/>
      <c r="AR23" s="116"/>
      <c r="AS23" s="116"/>
      <c r="AT23" s="115"/>
      <c r="AU23" s="114"/>
      <c r="AV23" s="116"/>
      <c r="AW23" s="116"/>
      <c r="AX23" s="115"/>
      <c r="AY23" s="114"/>
      <c r="AZ23" s="116"/>
      <c r="BA23" s="116"/>
      <c r="BB23" s="115"/>
      <c r="BC23" s="114"/>
      <c r="BD23" s="116"/>
      <c r="BE23" s="116"/>
      <c r="BF23" s="115"/>
      <c r="BG23" s="114"/>
      <c r="BH23" s="116"/>
      <c r="BI23" s="116"/>
      <c r="BJ23" s="115"/>
      <c r="BK23" s="114"/>
      <c r="BL23" s="116"/>
      <c r="BM23" s="116"/>
      <c r="BN23" s="115"/>
      <c r="BO23" s="114"/>
      <c r="BP23" s="116"/>
      <c r="BQ23" s="116"/>
      <c r="BR23" s="115"/>
      <c r="BS23" s="114"/>
      <c r="BT23" s="116"/>
      <c r="BU23" s="116"/>
      <c r="BV23" s="115"/>
      <c r="BW23" s="114"/>
      <c r="BX23" s="116"/>
      <c r="BY23" s="116"/>
      <c r="BZ23" s="115"/>
      <c r="CA23" s="114"/>
      <c r="CB23" s="116"/>
      <c r="CC23" s="116"/>
      <c r="CD23" s="115"/>
      <c r="CE23" s="114"/>
      <c r="CF23" s="116"/>
      <c r="CG23" s="116"/>
      <c r="CH23" s="115"/>
      <c r="CI23" s="114"/>
      <c r="CJ23" s="116"/>
      <c r="CK23" s="116"/>
      <c r="CL23" s="115"/>
      <c r="CM23" s="114"/>
      <c r="CN23" s="116"/>
      <c r="CO23" s="116"/>
      <c r="CP23" s="115"/>
      <c r="CQ23" s="114"/>
      <c r="CR23" s="116"/>
      <c r="CS23" s="116"/>
      <c r="CT23" s="115"/>
      <c r="CU23" s="114"/>
      <c r="CV23" s="116"/>
      <c r="CW23" s="116"/>
      <c r="CX23" s="115"/>
      <c r="CY23" s="114"/>
      <c r="CZ23" s="116"/>
      <c r="DA23" s="116"/>
      <c r="DB23" s="115"/>
      <c r="DC23" s="114"/>
      <c r="DD23" s="116"/>
      <c r="DE23" s="116"/>
      <c r="DF23" s="115"/>
      <c r="DG23" s="114"/>
      <c r="DH23" s="116"/>
      <c r="DI23" s="116"/>
      <c r="DJ23" s="115"/>
      <c r="DK23" s="114"/>
      <c r="DL23" s="116"/>
      <c r="DM23" s="116"/>
      <c r="DN23" s="115"/>
      <c r="DO23" s="114"/>
      <c r="DP23" s="116"/>
      <c r="DQ23" s="116"/>
      <c r="DR23" s="115"/>
      <c r="DS23" s="114"/>
      <c r="DT23" s="116"/>
      <c r="DU23" s="116"/>
    </row>
    <row r="24" spans="1:125" ht="13.5" customHeight="1" x14ac:dyDescent="0.15">
      <c r="A24" s="114"/>
      <c r="B24" s="115"/>
      <c r="C24" s="114"/>
      <c r="D24" s="116"/>
      <c r="E24" s="116"/>
      <c r="F24" s="115"/>
      <c r="G24" s="114"/>
      <c r="H24" s="116"/>
      <c r="I24" s="116"/>
      <c r="J24" s="115"/>
      <c r="K24" s="114"/>
      <c r="L24" s="116"/>
      <c r="M24" s="116"/>
      <c r="N24" s="115"/>
      <c r="O24" s="114"/>
      <c r="P24" s="116"/>
      <c r="Q24" s="116"/>
      <c r="R24" s="115"/>
      <c r="S24" s="114"/>
      <c r="T24" s="116"/>
      <c r="U24" s="116"/>
      <c r="V24" s="115"/>
      <c r="W24" s="114"/>
      <c r="X24" s="116"/>
      <c r="Y24" s="116"/>
      <c r="Z24" s="115"/>
      <c r="AA24" s="114"/>
      <c r="AB24" s="116"/>
      <c r="AC24" s="116"/>
      <c r="AD24" s="115"/>
      <c r="AE24" s="114"/>
      <c r="AF24" s="116"/>
      <c r="AG24" s="116"/>
      <c r="AH24" s="115"/>
      <c r="AI24" s="114"/>
      <c r="AJ24" s="116"/>
      <c r="AK24" s="116"/>
      <c r="AL24" s="115"/>
      <c r="AM24" s="114"/>
      <c r="AN24" s="116"/>
      <c r="AO24" s="116"/>
      <c r="AP24" s="115"/>
      <c r="AQ24" s="114"/>
      <c r="AR24" s="116"/>
      <c r="AS24" s="116"/>
      <c r="AT24" s="115"/>
      <c r="AU24" s="114"/>
      <c r="AV24" s="116"/>
      <c r="AW24" s="116"/>
      <c r="AX24" s="115"/>
      <c r="AY24" s="114"/>
      <c r="AZ24" s="116"/>
      <c r="BA24" s="116"/>
      <c r="BB24" s="115"/>
      <c r="BC24" s="114"/>
      <c r="BD24" s="116"/>
      <c r="BE24" s="116"/>
      <c r="BF24" s="115"/>
      <c r="BG24" s="114"/>
      <c r="BH24" s="116"/>
      <c r="BI24" s="116"/>
      <c r="BJ24" s="115"/>
      <c r="BK24" s="114"/>
      <c r="BL24" s="116"/>
      <c r="BM24" s="116"/>
      <c r="BN24" s="115"/>
      <c r="BO24" s="114"/>
      <c r="BP24" s="116"/>
      <c r="BQ24" s="116"/>
      <c r="BR24" s="115"/>
      <c r="BS24" s="114"/>
      <c r="BT24" s="116"/>
      <c r="BU24" s="116"/>
      <c r="BV24" s="115"/>
      <c r="BW24" s="114"/>
      <c r="BX24" s="116"/>
      <c r="BY24" s="116"/>
      <c r="BZ24" s="115"/>
      <c r="CA24" s="114"/>
      <c r="CB24" s="116"/>
      <c r="CC24" s="116"/>
      <c r="CD24" s="115"/>
      <c r="CE24" s="114"/>
      <c r="CF24" s="116"/>
      <c r="CG24" s="116"/>
      <c r="CH24" s="115"/>
      <c r="CI24" s="114"/>
      <c r="CJ24" s="116"/>
      <c r="CK24" s="116"/>
      <c r="CL24" s="115"/>
      <c r="CM24" s="114"/>
      <c r="CN24" s="116"/>
      <c r="CO24" s="116"/>
      <c r="CP24" s="115"/>
      <c r="CQ24" s="114"/>
      <c r="CR24" s="116"/>
      <c r="CS24" s="116"/>
      <c r="CT24" s="115"/>
      <c r="CU24" s="114"/>
      <c r="CV24" s="116"/>
      <c r="CW24" s="116"/>
      <c r="CX24" s="115"/>
      <c r="CY24" s="114"/>
      <c r="CZ24" s="116"/>
      <c r="DA24" s="116"/>
      <c r="DB24" s="115"/>
      <c r="DC24" s="114"/>
      <c r="DD24" s="116"/>
      <c r="DE24" s="116"/>
      <c r="DF24" s="115"/>
      <c r="DG24" s="114"/>
      <c r="DH24" s="116"/>
      <c r="DI24" s="116"/>
      <c r="DJ24" s="115"/>
      <c r="DK24" s="114"/>
      <c r="DL24" s="116"/>
      <c r="DM24" s="116"/>
      <c r="DN24" s="115"/>
      <c r="DO24" s="114"/>
      <c r="DP24" s="116"/>
      <c r="DQ24" s="116"/>
      <c r="DR24" s="115"/>
      <c r="DS24" s="114"/>
      <c r="DT24" s="116"/>
      <c r="DU24" s="116"/>
    </row>
    <row r="25" spans="1:125" ht="13.5" customHeight="1" x14ac:dyDescent="0.15">
      <c r="A25" s="114"/>
      <c r="B25" s="115"/>
      <c r="C25" s="114"/>
      <c r="D25" s="116"/>
      <c r="E25" s="116"/>
      <c r="F25" s="115"/>
      <c r="G25" s="114"/>
      <c r="H25" s="116"/>
      <c r="I25" s="116"/>
      <c r="J25" s="115"/>
      <c r="K25" s="114"/>
      <c r="L25" s="116"/>
      <c r="M25" s="116"/>
      <c r="N25" s="115"/>
      <c r="O25" s="114"/>
      <c r="P25" s="116"/>
      <c r="Q25" s="116"/>
      <c r="R25" s="115"/>
      <c r="S25" s="114"/>
      <c r="T25" s="116"/>
      <c r="U25" s="116"/>
      <c r="V25" s="115"/>
      <c r="W25" s="114"/>
      <c r="X25" s="116"/>
      <c r="Y25" s="116"/>
      <c r="Z25" s="115"/>
      <c r="AA25" s="114"/>
      <c r="AB25" s="116"/>
      <c r="AC25" s="116"/>
      <c r="AD25" s="115"/>
      <c r="AE25" s="114"/>
      <c r="AF25" s="116"/>
      <c r="AG25" s="116"/>
      <c r="AH25" s="115"/>
      <c r="AI25" s="114"/>
      <c r="AJ25" s="116"/>
      <c r="AK25" s="116"/>
      <c r="AL25" s="115"/>
      <c r="AM25" s="114"/>
      <c r="AN25" s="116"/>
      <c r="AO25" s="116"/>
      <c r="AP25" s="115"/>
      <c r="AQ25" s="114"/>
      <c r="AR25" s="116"/>
      <c r="AS25" s="116"/>
      <c r="AT25" s="115"/>
      <c r="AU25" s="114"/>
      <c r="AV25" s="116"/>
      <c r="AW25" s="116"/>
      <c r="AX25" s="115"/>
      <c r="AY25" s="114"/>
      <c r="AZ25" s="116"/>
      <c r="BA25" s="116"/>
      <c r="BB25" s="115"/>
      <c r="BC25" s="114"/>
      <c r="BD25" s="116"/>
      <c r="BE25" s="116"/>
      <c r="BF25" s="115"/>
      <c r="BG25" s="114"/>
      <c r="BH25" s="116"/>
      <c r="BI25" s="116"/>
      <c r="BJ25" s="115"/>
      <c r="BK25" s="114"/>
      <c r="BL25" s="116"/>
      <c r="BM25" s="116"/>
      <c r="BN25" s="115"/>
      <c r="BO25" s="114"/>
      <c r="BP25" s="116"/>
      <c r="BQ25" s="116"/>
      <c r="BR25" s="115"/>
      <c r="BS25" s="114"/>
      <c r="BT25" s="116"/>
      <c r="BU25" s="116"/>
      <c r="BV25" s="115"/>
      <c r="BW25" s="114"/>
      <c r="BX25" s="116"/>
      <c r="BY25" s="116"/>
      <c r="BZ25" s="115"/>
      <c r="CA25" s="114"/>
      <c r="CB25" s="116"/>
      <c r="CC25" s="116"/>
      <c r="CD25" s="115"/>
      <c r="CE25" s="114"/>
      <c r="CF25" s="116"/>
      <c r="CG25" s="116"/>
      <c r="CH25" s="115"/>
      <c r="CI25" s="114"/>
      <c r="CJ25" s="116"/>
      <c r="CK25" s="116"/>
      <c r="CL25" s="115"/>
      <c r="CM25" s="114"/>
      <c r="CN25" s="116"/>
      <c r="CO25" s="116"/>
      <c r="CP25" s="115"/>
      <c r="CQ25" s="114"/>
      <c r="CR25" s="116"/>
      <c r="CS25" s="116"/>
      <c r="CT25" s="115"/>
      <c r="CU25" s="114"/>
      <c r="CV25" s="116"/>
      <c r="CW25" s="116"/>
      <c r="CX25" s="115"/>
      <c r="CY25" s="114"/>
      <c r="CZ25" s="116"/>
      <c r="DA25" s="116"/>
      <c r="DB25" s="115"/>
      <c r="DC25" s="114"/>
      <c r="DD25" s="116"/>
      <c r="DE25" s="116"/>
      <c r="DF25" s="115"/>
      <c r="DG25" s="114"/>
      <c r="DH25" s="116"/>
      <c r="DI25" s="116"/>
      <c r="DJ25" s="115"/>
      <c r="DK25" s="114"/>
      <c r="DL25" s="116"/>
      <c r="DM25" s="116"/>
      <c r="DN25" s="115"/>
      <c r="DO25" s="114"/>
      <c r="DP25" s="116"/>
      <c r="DQ25" s="116"/>
      <c r="DR25" s="115"/>
      <c r="DS25" s="114"/>
      <c r="DT25" s="116"/>
      <c r="DU25" s="116"/>
    </row>
    <row r="26" spans="1:125" ht="13.5" customHeight="1" x14ac:dyDescent="0.15">
      <c r="A26" s="114"/>
      <c r="B26" s="115"/>
      <c r="C26" s="114"/>
      <c r="D26" s="116"/>
      <c r="E26" s="116"/>
      <c r="F26" s="115"/>
      <c r="G26" s="114"/>
      <c r="H26" s="116"/>
      <c r="I26" s="116"/>
      <c r="J26" s="115"/>
      <c r="K26" s="114"/>
      <c r="L26" s="116"/>
      <c r="M26" s="116"/>
      <c r="N26" s="115"/>
      <c r="O26" s="114"/>
      <c r="P26" s="116"/>
      <c r="Q26" s="116"/>
      <c r="R26" s="115"/>
      <c r="S26" s="114"/>
      <c r="T26" s="116"/>
      <c r="U26" s="116"/>
      <c r="V26" s="115"/>
      <c r="W26" s="114"/>
      <c r="X26" s="116"/>
      <c r="Y26" s="116"/>
      <c r="Z26" s="115"/>
      <c r="AA26" s="114"/>
      <c r="AB26" s="116"/>
      <c r="AC26" s="116"/>
      <c r="AD26" s="115"/>
      <c r="AE26" s="114"/>
      <c r="AF26" s="116"/>
      <c r="AG26" s="116"/>
      <c r="AH26" s="115"/>
      <c r="AI26" s="114"/>
      <c r="AJ26" s="116"/>
      <c r="AK26" s="116"/>
      <c r="AL26" s="115"/>
      <c r="AM26" s="114"/>
      <c r="AN26" s="116"/>
      <c r="AO26" s="116"/>
      <c r="AP26" s="115"/>
      <c r="AQ26" s="114"/>
      <c r="AR26" s="116"/>
      <c r="AS26" s="116"/>
      <c r="AT26" s="115"/>
      <c r="AU26" s="114"/>
      <c r="AV26" s="116"/>
      <c r="AW26" s="116"/>
      <c r="AX26" s="115"/>
      <c r="AY26" s="114"/>
      <c r="AZ26" s="116"/>
      <c r="BA26" s="116"/>
      <c r="BB26" s="115"/>
      <c r="BC26" s="114"/>
      <c r="BD26" s="116"/>
      <c r="BE26" s="116"/>
      <c r="BF26" s="115"/>
      <c r="BG26" s="114"/>
      <c r="BH26" s="116"/>
      <c r="BI26" s="116"/>
      <c r="BJ26" s="115"/>
      <c r="BK26" s="114"/>
      <c r="BL26" s="116"/>
      <c r="BM26" s="116"/>
      <c r="BN26" s="115"/>
      <c r="BO26" s="114"/>
      <c r="BP26" s="116"/>
      <c r="BQ26" s="116"/>
      <c r="BR26" s="115"/>
      <c r="BS26" s="114"/>
      <c r="BT26" s="116"/>
      <c r="BU26" s="116"/>
      <c r="BV26" s="115"/>
      <c r="BW26" s="114"/>
      <c r="BX26" s="116"/>
      <c r="BY26" s="116"/>
      <c r="BZ26" s="115"/>
      <c r="CA26" s="114"/>
      <c r="CB26" s="116"/>
      <c r="CC26" s="116"/>
      <c r="CD26" s="115"/>
      <c r="CE26" s="114"/>
      <c r="CF26" s="116"/>
      <c r="CG26" s="116"/>
      <c r="CH26" s="115"/>
      <c r="CI26" s="114"/>
      <c r="CJ26" s="116"/>
      <c r="CK26" s="116"/>
      <c r="CL26" s="115"/>
      <c r="CM26" s="114"/>
      <c r="CN26" s="116"/>
      <c r="CO26" s="116"/>
      <c r="CP26" s="115"/>
      <c r="CQ26" s="114"/>
      <c r="CR26" s="116"/>
      <c r="CS26" s="116"/>
      <c r="CT26" s="115"/>
      <c r="CU26" s="114"/>
      <c r="CV26" s="116"/>
      <c r="CW26" s="116"/>
      <c r="CX26" s="115"/>
      <c r="CY26" s="114"/>
      <c r="CZ26" s="116"/>
      <c r="DA26" s="116"/>
      <c r="DB26" s="115"/>
      <c r="DC26" s="114"/>
      <c r="DD26" s="116"/>
      <c r="DE26" s="116"/>
      <c r="DF26" s="115"/>
      <c r="DG26" s="114"/>
      <c r="DH26" s="116"/>
      <c r="DI26" s="116"/>
      <c r="DJ26" s="115"/>
      <c r="DK26" s="114"/>
      <c r="DL26" s="116"/>
      <c r="DM26" s="116"/>
      <c r="DN26" s="115"/>
      <c r="DO26" s="114"/>
      <c r="DP26" s="116"/>
      <c r="DQ26" s="116"/>
      <c r="DR26" s="115"/>
      <c r="DS26" s="114"/>
      <c r="DT26" s="116"/>
      <c r="DU26" s="116"/>
    </row>
    <row r="27" spans="1:125" ht="13.5" customHeight="1" x14ac:dyDescent="0.15">
      <c r="A27" s="114"/>
      <c r="B27" s="115"/>
      <c r="C27" s="114"/>
      <c r="D27" s="116"/>
      <c r="E27" s="116"/>
      <c r="F27" s="115"/>
      <c r="G27" s="114"/>
      <c r="H27" s="116"/>
      <c r="I27" s="116"/>
      <c r="J27" s="115"/>
      <c r="K27" s="114"/>
      <c r="L27" s="116"/>
      <c r="M27" s="116"/>
      <c r="N27" s="115"/>
      <c r="O27" s="114"/>
      <c r="P27" s="116"/>
      <c r="Q27" s="116"/>
      <c r="R27" s="115"/>
      <c r="S27" s="114"/>
      <c r="T27" s="116"/>
      <c r="U27" s="116"/>
      <c r="V27" s="115"/>
      <c r="W27" s="114"/>
      <c r="X27" s="116"/>
      <c r="Y27" s="116"/>
      <c r="Z27" s="115"/>
      <c r="AA27" s="114"/>
      <c r="AB27" s="116"/>
      <c r="AC27" s="116"/>
      <c r="AD27" s="115"/>
      <c r="AE27" s="114"/>
      <c r="AF27" s="116"/>
      <c r="AG27" s="116"/>
      <c r="AH27" s="115"/>
      <c r="AI27" s="114"/>
      <c r="AJ27" s="116"/>
      <c r="AK27" s="116"/>
      <c r="AL27" s="115"/>
      <c r="AM27" s="114"/>
      <c r="AN27" s="116"/>
      <c r="AO27" s="116"/>
      <c r="AP27" s="115"/>
      <c r="AQ27" s="114"/>
      <c r="AR27" s="116"/>
      <c r="AS27" s="116"/>
      <c r="AT27" s="115"/>
      <c r="AU27" s="114"/>
      <c r="AV27" s="116"/>
      <c r="AW27" s="116"/>
      <c r="AX27" s="115"/>
      <c r="AY27" s="114"/>
      <c r="AZ27" s="116"/>
      <c r="BA27" s="116"/>
      <c r="BB27" s="115"/>
      <c r="BC27" s="114"/>
      <c r="BD27" s="116"/>
      <c r="BE27" s="116"/>
      <c r="BF27" s="115"/>
      <c r="BG27" s="114"/>
      <c r="BH27" s="116"/>
      <c r="BI27" s="116"/>
      <c r="BJ27" s="115"/>
      <c r="BK27" s="114"/>
      <c r="BL27" s="116"/>
      <c r="BM27" s="116"/>
      <c r="BN27" s="115"/>
      <c r="BO27" s="114"/>
      <c r="BP27" s="116"/>
      <c r="BQ27" s="116"/>
      <c r="BR27" s="115"/>
      <c r="BS27" s="114"/>
      <c r="BT27" s="116"/>
      <c r="BU27" s="116"/>
      <c r="BV27" s="115"/>
      <c r="BW27" s="114"/>
      <c r="BX27" s="116"/>
      <c r="BY27" s="116"/>
      <c r="BZ27" s="115"/>
      <c r="CA27" s="114"/>
      <c r="CB27" s="116"/>
      <c r="CC27" s="116"/>
      <c r="CD27" s="115"/>
      <c r="CE27" s="114"/>
      <c r="CF27" s="116"/>
      <c r="CG27" s="116"/>
      <c r="CH27" s="115"/>
      <c r="CI27" s="114"/>
      <c r="CJ27" s="116"/>
      <c r="CK27" s="116"/>
      <c r="CL27" s="115"/>
      <c r="CM27" s="114"/>
      <c r="CN27" s="116"/>
      <c r="CO27" s="116"/>
      <c r="CP27" s="115"/>
      <c r="CQ27" s="114"/>
      <c r="CR27" s="116"/>
      <c r="CS27" s="116"/>
      <c r="CT27" s="115"/>
      <c r="CU27" s="114"/>
      <c r="CV27" s="116"/>
      <c r="CW27" s="116"/>
      <c r="CX27" s="115"/>
      <c r="CY27" s="114"/>
      <c r="CZ27" s="116"/>
      <c r="DA27" s="116"/>
      <c r="DB27" s="115"/>
      <c r="DC27" s="114"/>
      <c r="DD27" s="116"/>
      <c r="DE27" s="116"/>
      <c r="DF27" s="115"/>
      <c r="DG27" s="114"/>
      <c r="DH27" s="116"/>
      <c r="DI27" s="116"/>
      <c r="DJ27" s="115"/>
      <c r="DK27" s="114"/>
      <c r="DL27" s="116"/>
      <c r="DM27" s="116"/>
      <c r="DN27" s="115"/>
      <c r="DO27" s="114"/>
      <c r="DP27" s="116"/>
      <c r="DQ27" s="116"/>
      <c r="DR27" s="115"/>
      <c r="DS27" s="114"/>
      <c r="DT27" s="116"/>
      <c r="DU27" s="116"/>
    </row>
    <row r="28" spans="1:125" ht="13.5" customHeight="1" x14ac:dyDescent="0.15">
      <c r="A28" s="114"/>
      <c r="B28" s="115"/>
      <c r="C28" s="114"/>
      <c r="D28" s="116"/>
      <c r="E28" s="116"/>
      <c r="F28" s="115"/>
      <c r="G28" s="114"/>
      <c r="H28" s="116"/>
      <c r="I28" s="116"/>
      <c r="J28" s="115"/>
      <c r="K28" s="114"/>
      <c r="L28" s="116"/>
      <c r="M28" s="116"/>
      <c r="N28" s="115"/>
      <c r="O28" s="114"/>
      <c r="P28" s="116"/>
      <c r="Q28" s="116"/>
      <c r="R28" s="115"/>
      <c r="S28" s="114"/>
      <c r="T28" s="116"/>
      <c r="U28" s="116"/>
      <c r="V28" s="115"/>
      <c r="W28" s="114"/>
      <c r="X28" s="116"/>
      <c r="Y28" s="116"/>
      <c r="Z28" s="115"/>
      <c r="AA28" s="114"/>
      <c r="AB28" s="116"/>
      <c r="AC28" s="116"/>
      <c r="AD28" s="115"/>
      <c r="AE28" s="114"/>
      <c r="AF28" s="116"/>
      <c r="AG28" s="116"/>
      <c r="AH28" s="115"/>
      <c r="AI28" s="114"/>
      <c r="AJ28" s="116"/>
      <c r="AK28" s="116"/>
      <c r="AL28" s="115"/>
      <c r="AM28" s="114"/>
      <c r="AN28" s="116"/>
      <c r="AO28" s="116"/>
      <c r="AP28" s="115"/>
      <c r="AQ28" s="114"/>
      <c r="AR28" s="116"/>
      <c r="AS28" s="116"/>
      <c r="AT28" s="115"/>
      <c r="AU28" s="114"/>
      <c r="AV28" s="116"/>
      <c r="AW28" s="116"/>
      <c r="AX28" s="115"/>
      <c r="AY28" s="114"/>
      <c r="AZ28" s="116"/>
      <c r="BA28" s="116"/>
      <c r="BB28" s="115"/>
      <c r="BC28" s="114"/>
      <c r="BD28" s="116"/>
      <c r="BE28" s="116"/>
      <c r="BF28" s="115"/>
      <c r="BG28" s="114"/>
      <c r="BH28" s="116"/>
      <c r="BI28" s="116"/>
      <c r="BJ28" s="115"/>
      <c r="BK28" s="114"/>
      <c r="BL28" s="116"/>
      <c r="BM28" s="116"/>
      <c r="BN28" s="115"/>
      <c r="BO28" s="114"/>
      <c r="BP28" s="116"/>
      <c r="BQ28" s="116"/>
      <c r="BR28" s="115"/>
      <c r="BS28" s="114"/>
      <c r="BT28" s="116"/>
      <c r="BU28" s="116"/>
      <c r="BV28" s="115"/>
      <c r="BW28" s="114"/>
      <c r="BX28" s="116"/>
      <c r="BY28" s="116"/>
      <c r="BZ28" s="115"/>
      <c r="CA28" s="114"/>
      <c r="CB28" s="116"/>
      <c r="CC28" s="116"/>
      <c r="CD28" s="115"/>
      <c r="CE28" s="114"/>
      <c r="CF28" s="116"/>
      <c r="CG28" s="116"/>
      <c r="CH28" s="115"/>
      <c r="CI28" s="114"/>
      <c r="CJ28" s="116"/>
      <c r="CK28" s="116"/>
      <c r="CL28" s="115"/>
      <c r="CM28" s="114"/>
      <c r="CN28" s="116"/>
      <c r="CO28" s="116"/>
      <c r="CP28" s="115"/>
      <c r="CQ28" s="114"/>
      <c r="CR28" s="116"/>
      <c r="CS28" s="116"/>
      <c r="CT28" s="115"/>
      <c r="CU28" s="114"/>
      <c r="CV28" s="116"/>
      <c r="CW28" s="116"/>
      <c r="CX28" s="115"/>
      <c r="CY28" s="114"/>
      <c r="CZ28" s="116"/>
      <c r="DA28" s="116"/>
      <c r="DB28" s="115"/>
      <c r="DC28" s="114"/>
      <c r="DD28" s="116"/>
      <c r="DE28" s="116"/>
      <c r="DF28" s="115"/>
      <c r="DG28" s="114"/>
      <c r="DH28" s="116"/>
      <c r="DI28" s="116"/>
      <c r="DJ28" s="115"/>
      <c r="DK28" s="114"/>
      <c r="DL28" s="116"/>
      <c r="DM28" s="116"/>
      <c r="DN28" s="115"/>
      <c r="DO28" s="114"/>
      <c r="DP28" s="116"/>
      <c r="DQ28" s="116"/>
      <c r="DR28" s="115"/>
      <c r="DS28" s="114"/>
      <c r="DT28" s="116"/>
      <c r="DU28" s="116"/>
    </row>
    <row r="29" spans="1:125" ht="13.5" customHeight="1" x14ac:dyDescent="0.15">
      <c r="A29" s="114"/>
      <c r="B29" s="115"/>
      <c r="C29" s="114"/>
      <c r="D29" s="116"/>
      <c r="E29" s="116"/>
      <c r="F29" s="115"/>
      <c r="G29" s="114"/>
      <c r="H29" s="116"/>
      <c r="I29" s="116"/>
      <c r="J29" s="115"/>
      <c r="K29" s="114"/>
      <c r="L29" s="116"/>
      <c r="M29" s="116"/>
      <c r="N29" s="115"/>
      <c r="O29" s="114"/>
      <c r="P29" s="116"/>
      <c r="Q29" s="116"/>
      <c r="R29" s="115"/>
      <c r="S29" s="114"/>
      <c r="T29" s="116"/>
      <c r="U29" s="116"/>
      <c r="V29" s="115"/>
      <c r="W29" s="114"/>
      <c r="X29" s="116"/>
      <c r="Y29" s="116"/>
      <c r="Z29" s="115"/>
      <c r="AA29" s="114"/>
      <c r="AB29" s="116"/>
      <c r="AC29" s="116"/>
      <c r="AD29" s="115"/>
      <c r="AE29" s="114"/>
      <c r="AF29" s="116"/>
      <c r="AG29" s="116"/>
      <c r="AH29" s="115"/>
      <c r="AI29" s="114"/>
      <c r="AJ29" s="116"/>
      <c r="AK29" s="116"/>
      <c r="AL29" s="115"/>
      <c r="AM29" s="114"/>
      <c r="AN29" s="116"/>
      <c r="AO29" s="116"/>
      <c r="AP29" s="115"/>
      <c r="AQ29" s="114"/>
      <c r="AR29" s="116"/>
      <c r="AS29" s="116"/>
      <c r="AT29" s="115"/>
      <c r="AU29" s="114"/>
      <c r="AV29" s="116"/>
      <c r="AW29" s="116"/>
      <c r="AX29" s="115"/>
      <c r="AY29" s="114"/>
      <c r="AZ29" s="116"/>
      <c r="BA29" s="116"/>
      <c r="BB29" s="115"/>
      <c r="BC29" s="114"/>
      <c r="BD29" s="116"/>
      <c r="BE29" s="116"/>
      <c r="BF29" s="115"/>
      <c r="BG29" s="114"/>
      <c r="BH29" s="116"/>
      <c r="BI29" s="116"/>
      <c r="BJ29" s="115"/>
      <c r="BK29" s="114"/>
      <c r="BL29" s="116"/>
      <c r="BM29" s="116"/>
      <c r="BN29" s="115"/>
      <c r="BO29" s="114"/>
      <c r="BP29" s="116"/>
      <c r="BQ29" s="116"/>
      <c r="BR29" s="115"/>
      <c r="BS29" s="114"/>
      <c r="BT29" s="116"/>
      <c r="BU29" s="116"/>
      <c r="BV29" s="115"/>
      <c r="BW29" s="114"/>
      <c r="BX29" s="116"/>
      <c r="BY29" s="116"/>
      <c r="BZ29" s="115"/>
      <c r="CA29" s="114"/>
      <c r="CB29" s="116"/>
      <c r="CC29" s="116"/>
      <c r="CD29" s="115"/>
      <c r="CE29" s="114"/>
      <c r="CF29" s="116"/>
      <c r="CG29" s="116"/>
      <c r="CH29" s="115"/>
      <c r="CI29" s="114"/>
      <c r="CJ29" s="116"/>
      <c r="CK29" s="116"/>
      <c r="CL29" s="115"/>
      <c r="CM29" s="114"/>
      <c r="CN29" s="116"/>
      <c r="CO29" s="116"/>
      <c r="CP29" s="115"/>
      <c r="CQ29" s="114"/>
      <c r="CR29" s="116"/>
      <c r="CS29" s="116"/>
      <c r="CT29" s="115"/>
      <c r="CU29" s="114"/>
      <c r="CV29" s="116"/>
      <c r="CW29" s="116"/>
      <c r="CX29" s="115"/>
      <c r="CY29" s="114"/>
      <c r="CZ29" s="116"/>
      <c r="DA29" s="116"/>
      <c r="DB29" s="115"/>
      <c r="DC29" s="114"/>
      <c r="DD29" s="116"/>
      <c r="DE29" s="116"/>
      <c r="DF29" s="115"/>
      <c r="DG29" s="114"/>
      <c r="DH29" s="116"/>
      <c r="DI29" s="116"/>
      <c r="DJ29" s="115"/>
      <c r="DK29" s="114"/>
      <c r="DL29" s="116"/>
      <c r="DM29" s="116"/>
      <c r="DN29" s="115"/>
      <c r="DO29" s="114"/>
      <c r="DP29" s="116"/>
      <c r="DQ29" s="116"/>
      <c r="DR29" s="115"/>
      <c r="DS29" s="114"/>
      <c r="DT29" s="116"/>
      <c r="DU29" s="116"/>
    </row>
    <row r="30" spans="1:125" ht="13.5" customHeight="1" x14ac:dyDescent="0.15">
      <c r="A30" s="114"/>
      <c r="B30" s="115"/>
      <c r="C30" s="114"/>
      <c r="D30" s="116"/>
      <c r="E30" s="116"/>
      <c r="F30" s="115"/>
      <c r="G30" s="114"/>
      <c r="H30" s="116"/>
      <c r="I30" s="116"/>
      <c r="J30" s="115"/>
      <c r="K30" s="114"/>
      <c r="L30" s="116"/>
      <c r="M30" s="116"/>
      <c r="N30" s="115"/>
      <c r="O30" s="114"/>
      <c r="P30" s="116"/>
      <c r="Q30" s="116"/>
      <c r="R30" s="115"/>
      <c r="S30" s="114"/>
      <c r="T30" s="116"/>
      <c r="U30" s="116"/>
      <c r="V30" s="115"/>
      <c r="W30" s="114"/>
      <c r="X30" s="116"/>
      <c r="Y30" s="116"/>
      <c r="Z30" s="115"/>
      <c r="AA30" s="114"/>
      <c r="AB30" s="116"/>
      <c r="AC30" s="116"/>
      <c r="AD30" s="115"/>
      <c r="AE30" s="114"/>
      <c r="AF30" s="116"/>
      <c r="AG30" s="116"/>
      <c r="AH30" s="115"/>
      <c r="AI30" s="114"/>
      <c r="AJ30" s="116"/>
      <c r="AK30" s="116"/>
      <c r="AL30" s="115"/>
      <c r="AM30" s="114"/>
      <c r="AN30" s="116"/>
      <c r="AO30" s="116"/>
      <c r="AP30" s="115"/>
      <c r="AQ30" s="114"/>
      <c r="AR30" s="116"/>
      <c r="AS30" s="116"/>
      <c r="AT30" s="115"/>
      <c r="AU30" s="114"/>
      <c r="AV30" s="116"/>
      <c r="AW30" s="116"/>
      <c r="AX30" s="115"/>
      <c r="AY30" s="114"/>
      <c r="AZ30" s="116"/>
      <c r="BA30" s="116"/>
      <c r="BB30" s="115"/>
      <c r="BC30" s="114"/>
      <c r="BD30" s="116"/>
      <c r="BE30" s="116"/>
      <c r="BF30" s="115"/>
      <c r="BG30" s="114"/>
      <c r="BH30" s="116"/>
      <c r="BI30" s="116"/>
      <c r="BJ30" s="115"/>
      <c r="BK30" s="114"/>
      <c r="BL30" s="116"/>
      <c r="BM30" s="116"/>
      <c r="BN30" s="115"/>
      <c r="BO30" s="114"/>
      <c r="BP30" s="116"/>
      <c r="BQ30" s="116"/>
      <c r="BR30" s="115"/>
      <c r="BS30" s="114"/>
      <c r="BT30" s="116"/>
      <c r="BU30" s="116"/>
      <c r="BV30" s="115"/>
      <c r="BW30" s="114"/>
      <c r="BX30" s="116"/>
      <c r="BY30" s="116"/>
      <c r="BZ30" s="115"/>
      <c r="CA30" s="114"/>
      <c r="CB30" s="116"/>
      <c r="CC30" s="116"/>
      <c r="CD30" s="115"/>
      <c r="CE30" s="114"/>
      <c r="CF30" s="116"/>
      <c r="CG30" s="116"/>
      <c r="CH30" s="115"/>
      <c r="CI30" s="114"/>
      <c r="CJ30" s="116"/>
      <c r="CK30" s="116"/>
      <c r="CL30" s="115"/>
      <c r="CM30" s="114"/>
      <c r="CN30" s="116"/>
      <c r="CO30" s="116"/>
      <c r="CP30" s="115"/>
      <c r="CQ30" s="114"/>
      <c r="CR30" s="116"/>
      <c r="CS30" s="116"/>
      <c r="CT30" s="115"/>
      <c r="CU30" s="114"/>
      <c r="CV30" s="116"/>
      <c r="CW30" s="116"/>
      <c r="CX30" s="115"/>
      <c r="CY30" s="114"/>
      <c r="CZ30" s="116"/>
      <c r="DA30" s="116"/>
      <c r="DB30" s="115"/>
      <c r="DC30" s="114"/>
      <c r="DD30" s="116"/>
      <c r="DE30" s="116"/>
      <c r="DF30" s="115"/>
      <c r="DG30" s="114"/>
      <c r="DH30" s="116"/>
      <c r="DI30" s="116"/>
      <c r="DJ30" s="115"/>
      <c r="DK30" s="114"/>
      <c r="DL30" s="116"/>
      <c r="DM30" s="116"/>
      <c r="DN30" s="115"/>
      <c r="DO30" s="114"/>
      <c r="DP30" s="116"/>
      <c r="DQ30" s="116"/>
      <c r="DR30" s="115"/>
      <c r="DS30" s="114"/>
      <c r="DT30" s="116"/>
      <c r="DU30" s="116"/>
    </row>
    <row r="31" spans="1:125" ht="13.5" customHeight="1" x14ac:dyDescent="0.15">
      <c r="A31" s="114"/>
      <c r="B31" s="115"/>
      <c r="C31" s="114"/>
      <c r="D31" s="116"/>
      <c r="E31" s="116"/>
      <c r="F31" s="115"/>
      <c r="G31" s="114"/>
      <c r="H31" s="116"/>
      <c r="I31" s="116"/>
      <c r="J31" s="115"/>
      <c r="K31" s="114"/>
      <c r="L31" s="116"/>
      <c r="M31" s="116"/>
      <c r="N31" s="115"/>
      <c r="O31" s="114"/>
      <c r="P31" s="116"/>
      <c r="Q31" s="116"/>
      <c r="R31" s="115"/>
      <c r="S31" s="114"/>
      <c r="T31" s="116"/>
      <c r="U31" s="116"/>
      <c r="V31" s="115"/>
      <c r="W31" s="114"/>
      <c r="X31" s="116"/>
      <c r="Y31" s="116"/>
      <c r="Z31" s="115"/>
      <c r="AA31" s="114"/>
      <c r="AB31" s="116"/>
      <c r="AC31" s="116"/>
      <c r="AD31" s="115"/>
      <c r="AE31" s="114"/>
      <c r="AF31" s="116"/>
      <c r="AG31" s="116"/>
      <c r="AH31" s="115"/>
      <c r="AI31" s="114"/>
      <c r="AJ31" s="116"/>
      <c r="AK31" s="116"/>
      <c r="AL31" s="115"/>
      <c r="AM31" s="114"/>
      <c r="AN31" s="116"/>
      <c r="AO31" s="116"/>
      <c r="AP31" s="115"/>
      <c r="AQ31" s="114"/>
      <c r="AR31" s="116"/>
      <c r="AS31" s="116"/>
      <c r="AT31" s="115"/>
      <c r="AU31" s="114"/>
      <c r="AV31" s="116"/>
      <c r="AW31" s="116"/>
      <c r="AX31" s="115"/>
      <c r="AY31" s="114"/>
      <c r="AZ31" s="116"/>
      <c r="BA31" s="116"/>
      <c r="BB31" s="115"/>
      <c r="BC31" s="114"/>
      <c r="BD31" s="116"/>
      <c r="BE31" s="116"/>
      <c r="BF31" s="115"/>
      <c r="BG31" s="114"/>
      <c r="BH31" s="116"/>
      <c r="BI31" s="116"/>
      <c r="BJ31" s="115"/>
      <c r="BK31" s="114"/>
      <c r="BL31" s="116"/>
      <c r="BM31" s="116"/>
      <c r="BN31" s="115"/>
      <c r="BO31" s="114"/>
      <c r="BP31" s="116"/>
      <c r="BQ31" s="116"/>
      <c r="BR31" s="115"/>
      <c r="BS31" s="114"/>
      <c r="BT31" s="116"/>
      <c r="BU31" s="116"/>
      <c r="BV31" s="115"/>
      <c r="BW31" s="114"/>
      <c r="BX31" s="116"/>
      <c r="BY31" s="116"/>
      <c r="BZ31" s="115"/>
      <c r="CA31" s="114"/>
      <c r="CB31" s="116"/>
      <c r="CC31" s="116"/>
      <c r="CD31" s="115"/>
      <c r="CE31" s="114"/>
      <c r="CF31" s="116"/>
      <c r="CG31" s="116"/>
      <c r="CH31" s="115"/>
      <c r="CI31" s="114"/>
      <c r="CJ31" s="116"/>
      <c r="CK31" s="116"/>
      <c r="CL31" s="115"/>
      <c r="CM31" s="114"/>
      <c r="CN31" s="116"/>
      <c r="CO31" s="116"/>
      <c r="CP31" s="115"/>
      <c r="CQ31" s="114"/>
      <c r="CR31" s="116"/>
      <c r="CS31" s="116"/>
      <c r="CT31" s="115"/>
      <c r="CU31" s="114"/>
      <c r="CV31" s="116"/>
      <c r="CW31" s="116"/>
      <c r="CX31" s="115"/>
      <c r="CY31" s="114"/>
      <c r="CZ31" s="116"/>
      <c r="DA31" s="116"/>
      <c r="DB31" s="115"/>
      <c r="DC31" s="114"/>
      <c r="DD31" s="116"/>
      <c r="DE31" s="116"/>
      <c r="DF31" s="115"/>
      <c r="DG31" s="114"/>
      <c r="DH31" s="116"/>
      <c r="DI31" s="116"/>
      <c r="DJ31" s="115"/>
      <c r="DK31" s="114"/>
      <c r="DL31" s="116"/>
      <c r="DM31" s="116"/>
      <c r="DN31" s="115"/>
      <c r="DO31" s="114"/>
      <c r="DP31" s="116"/>
      <c r="DQ31" s="116"/>
      <c r="DR31" s="115"/>
      <c r="DS31" s="114"/>
      <c r="DT31" s="116"/>
      <c r="DU31" s="116"/>
    </row>
    <row r="32" spans="1:125" ht="13.5" customHeight="1" x14ac:dyDescent="0.15">
      <c r="A32" s="114"/>
      <c r="B32" s="115"/>
      <c r="C32" s="114"/>
      <c r="D32" s="116"/>
      <c r="E32" s="116"/>
      <c r="F32" s="115"/>
      <c r="G32" s="114"/>
      <c r="H32" s="116"/>
      <c r="I32" s="116"/>
      <c r="J32" s="115"/>
      <c r="K32" s="114"/>
      <c r="L32" s="116"/>
      <c r="M32" s="116"/>
      <c r="N32" s="115"/>
      <c r="O32" s="114"/>
      <c r="P32" s="116"/>
      <c r="Q32" s="116"/>
      <c r="R32" s="115"/>
      <c r="S32" s="114"/>
      <c r="T32" s="116"/>
      <c r="U32" s="116"/>
      <c r="V32" s="115"/>
      <c r="W32" s="114"/>
      <c r="X32" s="116"/>
      <c r="Y32" s="116"/>
      <c r="Z32" s="115"/>
      <c r="AA32" s="114"/>
      <c r="AB32" s="116"/>
      <c r="AC32" s="116"/>
      <c r="AD32" s="115"/>
      <c r="AE32" s="114"/>
      <c r="AF32" s="116"/>
      <c r="AG32" s="116"/>
      <c r="AH32" s="115"/>
      <c r="AI32" s="114"/>
      <c r="AJ32" s="116"/>
      <c r="AK32" s="116"/>
      <c r="AL32" s="115"/>
      <c r="AM32" s="114"/>
      <c r="AN32" s="116"/>
      <c r="AO32" s="116"/>
      <c r="AP32" s="115"/>
      <c r="AQ32" s="114"/>
      <c r="AR32" s="116"/>
      <c r="AS32" s="116"/>
      <c r="AT32" s="115"/>
      <c r="AU32" s="114"/>
      <c r="AV32" s="116"/>
      <c r="AW32" s="116"/>
      <c r="AX32" s="115"/>
      <c r="AY32" s="114"/>
      <c r="AZ32" s="116"/>
      <c r="BA32" s="116"/>
      <c r="BB32" s="115"/>
      <c r="BC32" s="114"/>
      <c r="BD32" s="116"/>
      <c r="BE32" s="116"/>
      <c r="BF32" s="115"/>
      <c r="BG32" s="114"/>
      <c r="BH32" s="116"/>
      <c r="BI32" s="116"/>
      <c r="BJ32" s="115"/>
      <c r="BK32" s="114"/>
      <c r="BL32" s="116"/>
      <c r="BM32" s="116"/>
      <c r="BN32" s="115"/>
      <c r="BO32" s="114"/>
      <c r="BP32" s="116"/>
      <c r="BQ32" s="116"/>
      <c r="BR32" s="115"/>
      <c r="BS32" s="114"/>
      <c r="BT32" s="116"/>
      <c r="BU32" s="116"/>
      <c r="BV32" s="115"/>
      <c r="BW32" s="114"/>
      <c r="BX32" s="116"/>
      <c r="BY32" s="116"/>
      <c r="BZ32" s="115"/>
      <c r="CA32" s="114"/>
      <c r="CB32" s="116"/>
      <c r="CC32" s="116"/>
      <c r="CD32" s="115"/>
      <c r="CE32" s="114"/>
      <c r="CF32" s="116"/>
      <c r="CG32" s="116"/>
      <c r="CH32" s="115"/>
      <c r="CI32" s="114"/>
      <c r="CJ32" s="116"/>
      <c r="CK32" s="116"/>
      <c r="CL32" s="115"/>
      <c r="CM32" s="114"/>
      <c r="CN32" s="116"/>
      <c r="CO32" s="116"/>
      <c r="CP32" s="115"/>
      <c r="CQ32" s="114"/>
      <c r="CR32" s="116"/>
      <c r="CS32" s="116"/>
      <c r="CT32" s="115"/>
      <c r="CU32" s="114"/>
      <c r="CV32" s="116"/>
      <c r="CW32" s="116"/>
      <c r="CX32" s="115"/>
      <c r="CY32" s="114"/>
      <c r="CZ32" s="116"/>
      <c r="DA32" s="116"/>
      <c r="DB32" s="115"/>
      <c r="DC32" s="114"/>
      <c r="DD32" s="116"/>
      <c r="DE32" s="116"/>
      <c r="DF32" s="115"/>
      <c r="DG32" s="114"/>
      <c r="DH32" s="116"/>
      <c r="DI32" s="116"/>
      <c r="DJ32" s="115"/>
      <c r="DK32" s="114"/>
      <c r="DL32" s="116"/>
      <c r="DM32" s="116"/>
      <c r="DN32" s="115"/>
      <c r="DO32" s="114"/>
      <c r="DP32" s="116"/>
      <c r="DQ32" s="116"/>
      <c r="DR32" s="115"/>
      <c r="DS32" s="114"/>
      <c r="DT32" s="116"/>
      <c r="DU32" s="116"/>
    </row>
    <row r="33" spans="1:125" ht="13.5" customHeight="1" x14ac:dyDescent="0.15">
      <c r="A33" s="114"/>
      <c r="B33" s="115"/>
      <c r="C33" s="114"/>
      <c r="D33" s="116"/>
      <c r="E33" s="116"/>
      <c r="F33" s="115"/>
      <c r="G33" s="114"/>
      <c r="H33" s="116"/>
      <c r="I33" s="116"/>
      <c r="J33" s="115"/>
      <c r="K33" s="114"/>
      <c r="L33" s="116"/>
      <c r="M33" s="116"/>
      <c r="N33" s="115"/>
      <c r="O33" s="114"/>
      <c r="P33" s="116"/>
      <c r="Q33" s="116"/>
      <c r="R33" s="115"/>
      <c r="S33" s="114"/>
      <c r="T33" s="116"/>
      <c r="U33" s="116"/>
      <c r="V33" s="115"/>
      <c r="W33" s="114"/>
      <c r="X33" s="116"/>
      <c r="Y33" s="116"/>
      <c r="Z33" s="115"/>
      <c r="AA33" s="114"/>
      <c r="AB33" s="116"/>
      <c r="AC33" s="116"/>
      <c r="AD33" s="115"/>
      <c r="AE33" s="114"/>
      <c r="AF33" s="116"/>
      <c r="AG33" s="116"/>
      <c r="AH33" s="115"/>
      <c r="AI33" s="114"/>
      <c r="AJ33" s="116"/>
      <c r="AK33" s="116"/>
      <c r="AL33" s="115"/>
      <c r="AM33" s="114"/>
      <c r="AN33" s="116"/>
      <c r="AO33" s="116"/>
      <c r="AP33" s="115"/>
      <c r="AQ33" s="114"/>
      <c r="AR33" s="116"/>
      <c r="AS33" s="116"/>
      <c r="AT33" s="115"/>
      <c r="AU33" s="114"/>
      <c r="AV33" s="116"/>
      <c r="AW33" s="116"/>
      <c r="AX33" s="115"/>
      <c r="AY33" s="114"/>
      <c r="AZ33" s="116"/>
      <c r="BA33" s="116"/>
      <c r="BB33" s="115"/>
      <c r="BC33" s="114"/>
      <c r="BD33" s="116"/>
      <c r="BE33" s="116"/>
      <c r="BF33" s="115"/>
      <c r="BG33" s="114"/>
      <c r="BH33" s="116"/>
      <c r="BI33" s="116"/>
      <c r="BJ33" s="115"/>
      <c r="BK33" s="114"/>
      <c r="BL33" s="116"/>
      <c r="BM33" s="116"/>
      <c r="BN33" s="115"/>
      <c r="BO33" s="114"/>
      <c r="BP33" s="116"/>
      <c r="BQ33" s="116"/>
      <c r="BR33" s="115"/>
      <c r="BS33" s="114"/>
      <c r="BT33" s="116"/>
      <c r="BU33" s="116"/>
      <c r="BV33" s="115"/>
      <c r="BW33" s="114"/>
      <c r="BX33" s="116"/>
      <c r="BY33" s="116"/>
      <c r="BZ33" s="115"/>
      <c r="CA33" s="114"/>
      <c r="CB33" s="116"/>
      <c r="CC33" s="116"/>
      <c r="CD33" s="115"/>
      <c r="CE33" s="114"/>
      <c r="CF33" s="116"/>
      <c r="CG33" s="116"/>
      <c r="CH33" s="115"/>
      <c r="CI33" s="114"/>
      <c r="CJ33" s="116"/>
      <c r="CK33" s="116"/>
      <c r="CL33" s="115"/>
      <c r="CM33" s="114"/>
      <c r="CN33" s="116"/>
      <c r="CO33" s="116"/>
      <c r="CP33" s="115"/>
      <c r="CQ33" s="114"/>
      <c r="CR33" s="116"/>
      <c r="CS33" s="116"/>
      <c r="CT33" s="115"/>
      <c r="CU33" s="114"/>
      <c r="CV33" s="116"/>
      <c r="CW33" s="116"/>
      <c r="CX33" s="115"/>
      <c r="CY33" s="114"/>
      <c r="CZ33" s="116"/>
      <c r="DA33" s="116"/>
      <c r="DB33" s="115"/>
      <c r="DC33" s="114"/>
      <c r="DD33" s="116"/>
      <c r="DE33" s="116"/>
      <c r="DF33" s="115"/>
      <c r="DG33" s="114"/>
      <c r="DH33" s="116"/>
      <c r="DI33" s="116"/>
      <c r="DJ33" s="115"/>
      <c r="DK33" s="114"/>
      <c r="DL33" s="116"/>
      <c r="DM33" s="116"/>
      <c r="DN33" s="115"/>
      <c r="DO33" s="114"/>
      <c r="DP33" s="116"/>
      <c r="DQ33" s="116"/>
      <c r="DR33" s="115"/>
      <c r="DS33" s="114"/>
      <c r="DT33" s="116"/>
      <c r="DU33" s="116"/>
    </row>
    <row r="34" spans="1:125" ht="13.5" customHeight="1" x14ac:dyDescent="0.15">
      <c r="A34" s="114"/>
      <c r="B34" s="115"/>
      <c r="C34" s="114"/>
      <c r="D34" s="116"/>
      <c r="E34" s="116"/>
      <c r="F34" s="115"/>
      <c r="G34" s="114"/>
      <c r="H34" s="116"/>
      <c r="I34" s="116"/>
      <c r="J34" s="115"/>
      <c r="K34" s="114"/>
      <c r="L34" s="116"/>
      <c r="M34" s="116"/>
      <c r="N34" s="115"/>
      <c r="O34" s="114"/>
      <c r="P34" s="116"/>
      <c r="Q34" s="116"/>
      <c r="R34" s="115"/>
      <c r="S34" s="114"/>
      <c r="T34" s="116"/>
      <c r="U34" s="116"/>
      <c r="V34" s="115"/>
      <c r="W34" s="114"/>
      <c r="X34" s="116"/>
      <c r="Y34" s="116"/>
      <c r="Z34" s="115"/>
      <c r="AA34" s="114"/>
      <c r="AB34" s="116"/>
      <c r="AC34" s="116"/>
      <c r="AD34" s="115"/>
      <c r="AE34" s="114"/>
      <c r="AF34" s="116"/>
      <c r="AG34" s="116"/>
      <c r="AH34" s="115"/>
      <c r="AI34" s="114"/>
      <c r="AJ34" s="116"/>
      <c r="AK34" s="116"/>
      <c r="AL34" s="115"/>
      <c r="AM34" s="114"/>
      <c r="AN34" s="116"/>
      <c r="AO34" s="116"/>
      <c r="AP34" s="115"/>
      <c r="AQ34" s="114"/>
      <c r="AR34" s="116"/>
      <c r="AS34" s="116"/>
      <c r="AT34" s="115"/>
      <c r="AU34" s="114"/>
      <c r="AV34" s="116"/>
      <c r="AW34" s="116"/>
      <c r="AX34" s="115"/>
      <c r="AY34" s="114"/>
      <c r="AZ34" s="116"/>
      <c r="BA34" s="116"/>
      <c r="BB34" s="115"/>
      <c r="BC34" s="114"/>
      <c r="BD34" s="116"/>
      <c r="BE34" s="116"/>
      <c r="BF34" s="115"/>
      <c r="BG34" s="114"/>
      <c r="BH34" s="116"/>
      <c r="BI34" s="116"/>
      <c r="BJ34" s="115"/>
      <c r="BK34" s="114"/>
      <c r="BL34" s="116"/>
      <c r="BM34" s="116"/>
      <c r="BN34" s="115"/>
      <c r="BO34" s="114"/>
      <c r="BP34" s="116"/>
      <c r="BQ34" s="116"/>
      <c r="BR34" s="115"/>
      <c r="BS34" s="114"/>
      <c r="BT34" s="116"/>
      <c r="BU34" s="116"/>
      <c r="BV34" s="115"/>
      <c r="BW34" s="114"/>
      <c r="BX34" s="116"/>
      <c r="BY34" s="116"/>
      <c r="BZ34" s="115"/>
      <c r="CA34" s="114"/>
      <c r="CB34" s="116"/>
      <c r="CC34" s="116"/>
      <c r="CD34" s="115"/>
      <c r="CE34" s="114"/>
      <c r="CF34" s="116"/>
      <c r="CG34" s="116"/>
      <c r="CH34" s="115"/>
      <c r="CI34" s="114"/>
      <c r="CJ34" s="116"/>
      <c r="CK34" s="116"/>
      <c r="CL34" s="115"/>
      <c r="CM34" s="114"/>
      <c r="CN34" s="116"/>
      <c r="CO34" s="116"/>
      <c r="CP34" s="115"/>
      <c r="CQ34" s="114"/>
      <c r="CR34" s="116"/>
      <c r="CS34" s="116"/>
      <c r="CT34" s="115"/>
      <c r="CU34" s="114"/>
      <c r="CV34" s="116"/>
      <c r="CW34" s="116"/>
      <c r="CX34" s="115"/>
      <c r="CY34" s="114"/>
      <c r="CZ34" s="116"/>
      <c r="DA34" s="116"/>
      <c r="DB34" s="115"/>
      <c r="DC34" s="114"/>
      <c r="DD34" s="116"/>
      <c r="DE34" s="116"/>
      <c r="DF34" s="115"/>
      <c r="DG34" s="114"/>
      <c r="DH34" s="116"/>
      <c r="DI34" s="116"/>
      <c r="DJ34" s="115"/>
      <c r="DK34" s="114"/>
      <c r="DL34" s="116"/>
      <c r="DM34" s="116"/>
      <c r="DN34" s="115"/>
      <c r="DO34" s="114"/>
      <c r="DP34" s="116"/>
      <c r="DQ34" s="116"/>
      <c r="DR34" s="115"/>
      <c r="DS34" s="114"/>
      <c r="DT34" s="116"/>
      <c r="DU34" s="116"/>
    </row>
    <row r="35" spans="1:125" ht="13.5" customHeight="1" x14ac:dyDescent="0.15">
      <c r="A35" s="114"/>
      <c r="B35" s="115"/>
      <c r="C35" s="114"/>
      <c r="D35" s="116"/>
      <c r="E35" s="116"/>
      <c r="F35" s="115"/>
      <c r="G35" s="114"/>
      <c r="H35" s="116"/>
      <c r="I35" s="116"/>
      <c r="J35" s="115"/>
      <c r="K35" s="114"/>
      <c r="L35" s="116"/>
      <c r="M35" s="116"/>
      <c r="N35" s="115"/>
      <c r="O35" s="114"/>
      <c r="P35" s="116"/>
      <c r="Q35" s="116"/>
      <c r="R35" s="115"/>
      <c r="S35" s="114"/>
      <c r="T35" s="116"/>
      <c r="U35" s="116"/>
      <c r="V35" s="115"/>
      <c r="W35" s="114"/>
      <c r="X35" s="116"/>
      <c r="Y35" s="116"/>
      <c r="Z35" s="115"/>
      <c r="AA35" s="114"/>
      <c r="AB35" s="116"/>
      <c r="AC35" s="116"/>
      <c r="AD35" s="115"/>
      <c r="AE35" s="114"/>
      <c r="AF35" s="116"/>
      <c r="AG35" s="116"/>
      <c r="AH35" s="115"/>
      <c r="AI35" s="114"/>
      <c r="AJ35" s="116"/>
      <c r="AK35" s="116"/>
      <c r="AL35" s="115"/>
      <c r="AM35" s="114"/>
      <c r="AN35" s="116"/>
      <c r="AO35" s="116"/>
      <c r="AP35" s="115"/>
      <c r="AQ35" s="114"/>
      <c r="AR35" s="116"/>
      <c r="AS35" s="116"/>
      <c r="AT35" s="115"/>
      <c r="AU35" s="114"/>
      <c r="AV35" s="116"/>
      <c r="AW35" s="116"/>
      <c r="AX35" s="115"/>
      <c r="AY35" s="114"/>
      <c r="AZ35" s="116"/>
      <c r="BA35" s="116"/>
      <c r="BB35" s="115"/>
      <c r="BC35" s="114"/>
      <c r="BD35" s="116"/>
      <c r="BE35" s="116"/>
      <c r="BF35" s="115"/>
      <c r="BG35" s="114"/>
      <c r="BH35" s="116"/>
      <c r="BI35" s="116"/>
      <c r="BJ35" s="115"/>
      <c r="BK35" s="114"/>
      <c r="BL35" s="116"/>
      <c r="BM35" s="116"/>
      <c r="BN35" s="115"/>
      <c r="BO35" s="114"/>
      <c r="BP35" s="116"/>
      <c r="BQ35" s="116"/>
      <c r="BR35" s="115"/>
      <c r="BS35" s="114"/>
      <c r="BT35" s="116"/>
      <c r="BU35" s="116"/>
      <c r="BV35" s="115"/>
      <c r="BW35" s="114"/>
      <c r="BX35" s="116"/>
      <c r="BY35" s="116"/>
      <c r="BZ35" s="115"/>
      <c r="CA35" s="114"/>
      <c r="CB35" s="116"/>
      <c r="CC35" s="116"/>
      <c r="CD35" s="115"/>
      <c r="CE35" s="114"/>
      <c r="CF35" s="116"/>
      <c r="CG35" s="116"/>
      <c r="CH35" s="115"/>
      <c r="CI35" s="114"/>
      <c r="CJ35" s="116"/>
      <c r="CK35" s="116"/>
      <c r="CL35" s="115"/>
      <c r="CM35" s="114"/>
      <c r="CN35" s="116"/>
      <c r="CO35" s="116"/>
      <c r="CP35" s="115"/>
      <c r="CQ35" s="114"/>
      <c r="CR35" s="116"/>
      <c r="CS35" s="116"/>
      <c r="CT35" s="115"/>
      <c r="CU35" s="114"/>
      <c r="CV35" s="116"/>
      <c r="CW35" s="116"/>
      <c r="CX35" s="115"/>
      <c r="CY35" s="114"/>
      <c r="CZ35" s="116"/>
      <c r="DA35" s="116"/>
      <c r="DB35" s="115"/>
      <c r="DC35" s="114"/>
      <c r="DD35" s="116"/>
      <c r="DE35" s="116"/>
      <c r="DF35" s="115"/>
      <c r="DG35" s="114"/>
      <c r="DH35" s="116"/>
      <c r="DI35" s="116"/>
      <c r="DJ35" s="115"/>
      <c r="DK35" s="114"/>
      <c r="DL35" s="116"/>
      <c r="DM35" s="116"/>
      <c r="DN35" s="115"/>
      <c r="DO35" s="114"/>
      <c r="DP35" s="116"/>
      <c r="DQ35" s="116"/>
      <c r="DR35" s="115"/>
      <c r="DS35" s="114"/>
      <c r="DT35" s="116"/>
      <c r="DU35" s="116"/>
    </row>
    <row r="36" spans="1:125" ht="13.5" customHeight="1" x14ac:dyDescent="0.15">
      <c r="A36" s="114"/>
      <c r="B36" s="115"/>
      <c r="C36" s="114"/>
      <c r="D36" s="116"/>
      <c r="E36" s="116"/>
      <c r="F36" s="115"/>
      <c r="G36" s="114"/>
      <c r="H36" s="116"/>
      <c r="I36" s="116"/>
      <c r="J36" s="115"/>
      <c r="K36" s="114"/>
      <c r="L36" s="116"/>
      <c r="M36" s="116"/>
      <c r="N36" s="115"/>
      <c r="O36" s="114"/>
      <c r="P36" s="116"/>
      <c r="Q36" s="116"/>
      <c r="R36" s="115"/>
      <c r="S36" s="114"/>
      <c r="T36" s="116"/>
      <c r="U36" s="116"/>
      <c r="V36" s="115"/>
      <c r="W36" s="114"/>
      <c r="X36" s="116"/>
      <c r="Y36" s="116"/>
      <c r="Z36" s="115"/>
      <c r="AA36" s="114"/>
      <c r="AB36" s="116"/>
      <c r="AC36" s="116"/>
      <c r="AD36" s="115"/>
      <c r="AE36" s="114"/>
      <c r="AF36" s="116"/>
      <c r="AG36" s="116"/>
      <c r="AH36" s="115"/>
      <c r="AI36" s="114"/>
      <c r="AJ36" s="116"/>
      <c r="AK36" s="116"/>
      <c r="AL36" s="115"/>
      <c r="AM36" s="114"/>
      <c r="AN36" s="116"/>
      <c r="AO36" s="116"/>
      <c r="AP36" s="115"/>
      <c r="AQ36" s="114"/>
      <c r="AR36" s="116"/>
      <c r="AS36" s="116"/>
      <c r="AT36" s="115"/>
      <c r="AU36" s="114"/>
      <c r="AV36" s="116"/>
      <c r="AW36" s="116"/>
      <c r="AX36" s="115"/>
      <c r="AY36" s="114"/>
      <c r="AZ36" s="116"/>
      <c r="BA36" s="116"/>
      <c r="BB36" s="115"/>
      <c r="BC36" s="114"/>
      <c r="BD36" s="116"/>
      <c r="BE36" s="116"/>
      <c r="BF36" s="115"/>
      <c r="BG36" s="114"/>
      <c r="BH36" s="116"/>
      <c r="BI36" s="116"/>
      <c r="BJ36" s="115"/>
      <c r="BK36" s="114"/>
      <c r="BL36" s="116"/>
      <c r="BM36" s="116"/>
      <c r="BN36" s="115"/>
      <c r="BO36" s="114"/>
      <c r="BP36" s="116"/>
      <c r="BQ36" s="116"/>
      <c r="BR36" s="115"/>
      <c r="BS36" s="114"/>
      <c r="BT36" s="116"/>
      <c r="BU36" s="116"/>
      <c r="BV36" s="115"/>
      <c r="BW36" s="114"/>
      <c r="BX36" s="116"/>
      <c r="BY36" s="116"/>
      <c r="BZ36" s="115"/>
      <c r="CA36" s="114"/>
      <c r="CB36" s="116"/>
      <c r="CC36" s="116"/>
      <c r="CD36" s="115"/>
      <c r="CE36" s="114"/>
      <c r="CF36" s="116"/>
      <c r="CG36" s="116"/>
      <c r="CH36" s="115"/>
      <c r="CI36" s="114"/>
      <c r="CJ36" s="116"/>
      <c r="CK36" s="116"/>
      <c r="CL36" s="115"/>
      <c r="CM36" s="114"/>
      <c r="CN36" s="116"/>
      <c r="CO36" s="116"/>
      <c r="CP36" s="115"/>
      <c r="CQ36" s="114"/>
      <c r="CR36" s="116"/>
      <c r="CS36" s="116"/>
      <c r="CT36" s="115"/>
      <c r="CU36" s="114"/>
      <c r="CV36" s="116"/>
      <c r="CW36" s="116"/>
      <c r="CX36" s="115"/>
      <c r="CY36" s="114"/>
      <c r="CZ36" s="116"/>
      <c r="DA36" s="116"/>
      <c r="DB36" s="115"/>
      <c r="DC36" s="114"/>
      <c r="DD36" s="116"/>
      <c r="DE36" s="116"/>
      <c r="DF36" s="115"/>
      <c r="DG36" s="114"/>
      <c r="DH36" s="116"/>
      <c r="DI36" s="116"/>
      <c r="DJ36" s="115"/>
      <c r="DK36" s="114"/>
      <c r="DL36" s="116"/>
      <c r="DM36" s="116"/>
      <c r="DN36" s="115"/>
      <c r="DO36" s="114"/>
      <c r="DP36" s="116"/>
      <c r="DQ36" s="116"/>
      <c r="DR36" s="115"/>
      <c r="DS36" s="114"/>
      <c r="DT36" s="116"/>
      <c r="DU36" s="116"/>
    </row>
    <row r="37" spans="1:125" ht="13.5" customHeight="1" x14ac:dyDescent="0.15">
      <c r="A37" s="114"/>
      <c r="B37" s="115"/>
      <c r="C37" s="114"/>
      <c r="D37" s="116"/>
      <c r="E37" s="116"/>
      <c r="F37" s="115"/>
      <c r="G37" s="114"/>
      <c r="H37" s="116"/>
      <c r="I37" s="116"/>
      <c r="J37" s="115"/>
      <c r="K37" s="114"/>
      <c r="L37" s="116"/>
      <c r="M37" s="116"/>
      <c r="N37" s="115"/>
      <c r="O37" s="114"/>
      <c r="P37" s="116"/>
      <c r="Q37" s="116"/>
      <c r="R37" s="115"/>
      <c r="S37" s="114"/>
      <c r="T37" s="116"/>
      <c r="U37" s="116"/>
      <c r="V37" s="115"/>
      <c r="W37" s="114"/>
      <c r="X37" s="116"/>
      <c r="Y37" s="116"/>
      <c r="Z37" s="115"/>
      <c r="AA37" s="114"/>
      <c r="AB37" s="116"/>
      <c r="AC37" s="116"/>
      <c r="AD37" s="115"/>
      <c r="AE37" s="114"/>
      <c r="AF37" s="116"/>
      <c r="AG37" s="116"/>
      <c r="AH37" s="115"/>
      <c r="AI37" s="114"/>
      <c r="AJ37" s="116"/>
      <c r="AK37" s="116"/>
      <c r="AL37" s="115"/>
      <c r="AM37" s="114"/>
      <c r="AN37" s="116"/>
      <c r="AO37" s="116"/>
      <c r="AP37" s="115"/>
      <c r="AQ37" s="114"/>
      <c r="AR37" s="116"/>
      <c r="AS37" s="116"/>
      <c r="AT37" s="115"/>
      <c r="AU37" s="114"/>
      <c r="AV37" s="116"/>
      <c r="AW37" s="116"/>
      <c r="AX37" s="115"/>
      <c r="AY37" s="114"/>
      <c r="AZ37" s="116"/>
      <c r="BA37" s="116"/>
      <c r="BB37" s="115"/>
      <c r="BC37" s="114"/>
      <c r="BD37" s="116"/>
      <c r="BE37" s="116"/>
      <c r="BF37" s="115"/>
      <c r="BG37" s="114"/>
      <c r="BH37" s="116"/>
      <c r="BI37" s="116"/>
      <c r="BJ37" s="115"/>
      <c r="BK37" s="114"/>
      <c r="BL37" s="116"/>
      <c r="BM37" s="116"/>
      <c r="BN37" s="115"/>
      <c r="BO37" s="114"/>
      <c r="BP37" s="116"/>
      <c r="BQ37" s="116"/>
      <c r="BR37" s="115"/>
      <c r="BS37" s="114"/>
      <c r="BT37" s="116"/>
      <c r="BU37" s="116"/>
      <c r="BV37" s="115"/>
      <c r="BW37" s="114"/>
      <c r="BX37" s="116"/>
      <c r="BY37" s="116"/>
      <c r="BZ37" s="115"/>
      <c r="CA37" s="114"/>
      <c r="CB37" s="116"/>
      <c r="CC37" s="116"/>
      <c r="CD37" s="115"/>
      <c r="CE37" s="114"/>
      <c r="CF37" s="116"/>
      <c r="CG37" s="116"/>
      <c r="CH37" s="115"/>
      <c r="CI37" s="114"/>
      <c r="CJ37" s="116"/>
      <c r="CK37" s="116"/>
      <c r="CL37" s="115"/>
      <c r="CM37" s="114"/>
      <c r="CN37" s="116"/>
      <c r="CO37" s="116"/>
      <c r="CP37" s="115"/>
      <c r="CQ37" s="114"/>
      <c r="CR37" s="116"/>
      <c r="CS37" s="116"/>
      <c r="CT37" s="115"/>
      <c r="CU37" s="114"/>
      <c r="CV37" s="116"/>
      <c r="CW37" s="116"/>
      <c r="CX37" s="115"/>
      <c r="CY37" s="114"/>
      <c r="CZ37" s="116"/>
      <c r="DA37" s="116"/>
      <c r="DB37" s="115"/>
      <c r="DC37" s="114"/>
      <c r="DD37" s="116"/>
      <c r="DE37" s="116"/>
      <c r="DF37" s="115"/>
      <c r="DG37" s="114"/>
      <c r="DH37" s="116"/>
      <c r="DI37" s="116"/>
      <c r="DJ37" s="115"/>
      <c r="DK37" s="114"/>
      <c r="DL37" s="116"/>
      <c r="DM37" s="116"/>
      <c r="DN37" s="115"/>
      <c r="DO37" s="114"/>
      <c r="DP37" s="116"/>
      <c r="DQ37" s="116"/>
      <c r="DR37" s="115"/>
      <c r="DS37" s="114"/>
      <c r="DT37" s="116"/>
      <c r="DU37" s="116"/>
    </row>
    <row r="38" spans="1:125" ht="13.5" customHeight="1" x14ac:dyDescent="0.15">
      <c r="A38" s="114"/>
      <c r="B38" s="115"/>
      <c r="C38" s="114"/>
      <c r="D38" s="116"/>
      <c r="E38" s="116"/>
      <c r="F38" s="115"/>
      <c r="G38" s="114"/>
      <c r="H38" s="116"/>
      <c r="I38" s="116"/>
      <c r="J38" s="115"/>
      <c r="K38" s="114"/>
      <c r="L38" s="116"/>
      <c r="M38" s="116"/>
      <c r="N38" s="115"/>
      <c r="O38" s="114"/>
      <c r="P38" s="116"/>
      <c r="Q38" s="116"/>
      <c r="R38" s="115"/>
      <c r="S38" s="114"/>
      <c r="T38" s="116"/>
      <c r="U38" s="116"/>
      <c r="V38" s="115"/>
      <c r="W38" s="114"/>
      <c r="X38" s="116"/>
      <c r="Y38" s="116"/>
      <c r="Z38" s="115"/>
      <c r="AA38" s="114"/>
      <c r="AB38" s="116"/>
      <c r="AC38" s="116"/>
      <c r="AD38" s="115"/>
      <c r="AE38" s="114"/>
      <c r="AF38" s="116"/>
      <c r="AG38" s="116"/>
      <c r="AH38" s="115"/>
      <c r="AI38" s="114"/>
      <c r="AJ38" s="116"/>
      <c r="AK38" s="116"/>
      <c r="AL38" s="115"/>
      <c r="AM38" s="114"/>
      <c r="AN38" s="116"/>
      <c r="AO38" s="116"/>
      <c r="AP38" s="115"/>
      <c r="AQ38" s="114"/>
      <c r="AR38" s="116"/>
      <c r="AS38" s="116"/>
      <c r="AT38" s="115"/>
      <c r="AU38" s="114"/>
      <c r="AV38" s="116"/>
      <c r="AW38" s="116"/>
      <c r="AX38" s="115"/>
      <c r="AY38" s="114"/>
      <c r="AZ38" s="116"/>
      <c r="BA38" s="116"/>
      <c r="BB38" s="115"/>
      <c r="BC38" s="114"/>
      <c r="BD38" s="116"/>
      <c r="BE38" s="116"/>
      <c r="BF38" s="115"/>
      <c r="BG38" s="114"/>
      <c r="BH38" s="116"/>
      <c r="BI38" s="116"/>
      <c r="BJ38" s="115"/>
      <c r="BK38" s="114"/>
      <c r="BL38" s="116"/>
      <c r="BM38" s="116"/>
      <c r="BN38" s="115"/>
      <c r="BO38" s="114"/>
      <c r="BP38" s="116"/>
      <c r="BQ38" s="116"/>
      <c r="BR38" s="115"/>
      <c r="BS38" s="114"/>
      <c r="BT38" s="116"/>
      <c r="BU38" s="116"/>
      <c r="BV38" s="115"/>
      <c r="BW38" s="114"/>
      <c r="BX38" s="116"/>
      <c r="BY38" s="116"/>
      <c r="BZ38" s="115"/>
      <c r="CA38" s="114"/>
      <c r="CB38" s="116"/>
      <c r="CC38" s="116"/>
      <c r="CD38" s="115"/>
      <c r="CE38" s="114"/>
      <c r="CF38" s="116"/>
      <c r="CG38" s="116"/>
      <c r="CH38" s="115"/>
      <c r="CI38" s="114"/>
      <c r="CJ38" s="116"/>
      <c r="CK38" s="116"/>
      <c r="CL38" s="115"/>
      <c r="CM38" s="114"/>
      <c r="CN38" s="116"/>
      <c r="CO38" s="116"/>
      <c r="CP38" s="115"/>
      <c r="CQ38" s="114"/>
      <c r="CR38" s="116"/>
      <c r="CS38" s="116"/>
      <c r="CT38" s="115"/>
      <c r="CU38" s="114"/>
      <c r="CV38" s="116"/>
      <c r="CW38" s="116"/>
      <c r="CX38" s="115"/>
      <c r="CY38" s="114"/>
      <c r="CZ38" s="116"/>
      <c r="DA38" s="116"/>
      <c r="DB38" s="115"/>
      <c r="DC38" s="114"/>
      <c r="DD38" s="116"/>
      <c r="DE38" s="116"/>
      <c r="DF38" s="115"/>
      <c r="DG38" s="114"/>
      <c r="DH38" s="116"/>
      <c r="DI38" s="116"/>
      <c r="DJ38" s="115"/>
      <c r="DK38" s="114"/>
      <c r="DL38" s="116"/>
      <c r="DM38" s="116"/>
      <c r="DN38" s="115"/>
      <c r="DO38" s="114"/>
      <c r="DP38" s="116"/>
      <c r="DQ38" s="116"/>
      <c r="DR38" s="115"/>
      <c r="DS38" s="114"/>
      <c r="DT38" s="116"/>
      <c r="DU38" s="116"/>
    </row>
    <row r="39" spans="1:125" ht="13.5" customHeight="1" x14ac:dyDescent="0.15">
      <c r="A39" s="114"/>
      <c r="B39" s="115"/>
      <c r="C39" s="114"/>
      <c r="D39" s="116"/>
      <c r="E39" s="116"/>
      <c r="F39" s="115"/>
      <c r="G39" s="114"/>
      <c r="H39" s="116"/>
      <c r="I39" s="116"/>
      <c r="J39" s="115"/>
      <c r="K39" s="114"/>
      <c r="L39" s="116"/>
      <c r="M39" s="116"/>
      <c r="N39" s="115"/>
      <c r="O39" s="114"/>
      <c r="P39" s="116"/>
      <c r="Q39" s="116"/>
      <c r="R39" s="115"/>
      <c r="S39" s="114"/>
      <c r="T39" s="116"/>
      <c r="U39" s="116"/>
      <c r="V39" s="115"/>
      <c r="W39" s="114"/>
      <c r="X39" s="116"/>
      <c r="Y39" s="116"/>
      <c r="Z39" s="115"/>
      <c r="AA39" s="114"/>
      <c r="AB39" s="116"/>
      <c r="AC39" s="116"/>
      <c r="AD39" s="115"/>
      <c r="AE39" s="114"/>
      <c r="AF39" s="116"/>
      <c r="AG39" s="116"/>
      <c r="AH39" s="115"/>
      <c r="AI39" s="114"/>
      <c r="AJ39" s="116"/>
      <c r="AK39" s="116"/>
      <c r="AL39" s="115"/>
      <c r="AM39" s="114"/>
      <c r="AN39" s="116"/>
      <c r="AO39" s="116"/>
      <c r="AP39" s="115"/>
      <c r="AQ39" s="114"/>
      <c r="AR39" s="116"/>
      <c r="AS39" s="116"/>
      <c r="AT39" s="115"/>
      <c r="AU39" s="114"/>
      <c r="AV39" s="116"/>
      <c r="AW39" s="116"/>
      <c r="AX39" s="115"/>
      <c r="AY39" s="114"/>
      <c r="AZ39" s="116"/>
      <c r="BA39" s="116"/>
      <c r="BB39" s="115"/>
      <c r="BC39" s="114"/>
      <c r="BD39" s="116"/>
      <c r="BE39" s="116"/>
      <c r="BF39" s="115"/>
      <c r="BG39" s="114"/>
      <c r="BH39" s="116"/>
      <c r="BI39" s="116"/>
      <c r="BJ39" s="115"/>
      <c r="BK39" s="114"/>
      <c r="BL39" s="116"/>
      <c r="BM39" s="116"/>
      <c r="BN39" s="115"/>
      <c r="BO39" s="114"/>
      <c r="BP39" s="116"/>
      <c r="BQ39" s="116"/>
      <c r="BR39" s="115"/>
      <c r="BS39" s="114"/>
      <c r="BT39" s="116"/>
      <c r="BU39" s="116"/>
      <c r="BV39" s="115"/>
      <c r="BW39" s="114"/>
      <c r="BX39" s="116"/>
      <c r="BY39" s="116"/>
      <c r="BZ39" s="115"/>
      <c r="CA39" s="114"/>
      <c r="CB39" s="116"/>
      <c r="CC39" s="116"/>
      <c r="CD39" s="115"/>
      <c r="CE39" s="114"/>
      <c r="CF39" s="116"/>
      <c r="CG39" s="116"/>
      <c r="CH39" s="115"/>
      <c r="CI39" s="114"/>
      <c r="CJ39" s="116"/>
      <c r="CK39" s="116"/>
      <c r="CL39" s="115"/>
      <c r="CM39" s="114"/>
      <c r="CN39" s="116"/>
      <c r="CO39" s="116"/>
      <c r="CP39" s="115"/>
      <c r="CQ39" s="114"/>
      <c r="CR39" s="116"/>
      <c r="CS39" s="116"/>
      <c r="CT39" s="115"/>
      <c r="CU39" s="114"/>
      <c r="CV39" s="116"/>
      <c r="CW39" s="116"/>
      <c r="CX39" s="115"/>
      <c r="CY39" s="114"/>
      <c r="CZ39" s="116"/>
      <c r="DA39" s="116"/>
      <c r="DB39" s="115"/>
      <c r="DC39" s="114"/>
      <c r="DD39" s="116"/>
      <c r="DE39" s="116"/>
      <c r="DF39" s="115"/>
      <c r="DG39" s="114"/>
      <c r="DH39" s="116"/>
      <c r="DI39" s="116"/>
      <c r="DJ39" s="115"/>
      <c r="DK39" s="114"/>
      <c r="DL39" s="116"/>
      <c r="DM39" s="116"/>
      <c r="DN39" s="115"/>
      <c r="DO39" s="114"/>
      <c r="DP39" s="116"/>
      <c r="DQ39" s="116"/>
      <c r="DR39" s="115"/>
      <c r="DS39" s="114"/>
      <c r="DT39" s="116"/>
      <c r="DU39" s="116"/>
    </row>
    <row r="40" spans="1:125" ht="13.5" customHeight="1" x14ac:dyDescent="0.15">
      <c r="A40" s="114"/>
      <c r="B40" s="115"/>
      <c r="C40" s="114"/>
      <c r="D40" s="116"/>
      <c r="E40" s="116"/>
      <c r="F40" s="115"/>
      <c r="G40" s="114"/>
      <c r="H40" s="116"/>
      <c r="I40" s="116"/>
      <c r="J40" s="115"/>
      <c r="K40" s="114"/>
      <c r="L40" s="116"/>
      <c r="M40" s="116"/>
      <c r="N40" s="115"/>
      <c r="O40" s="114"/>
      <c r="P40" s="116"/>
      <c r="Q40" s="116"/>
      <c r="R40" s="115"/>
      <c r="S40" s="114"/>
      <c r="T40" s="116"/>
      <c r="U40" s="116"/>
      <c r="V40" s="115"/>
      <c r="W40" s="114"/>
      <c r="X40" s="116"/>
      <c r="Y40" s="116"/>
      <c r="Z40" s="115"/>
      <c r="AA40" s="114"/>
      <c r="AB40" s="116"/>
      <c r="AC40" s="116"/>
      <c r="AD40" s="115"/>
      <c r="AE40" s="114"/>
      <c r="AF40" s="116"/>
      <c r="AG40" s="116"/>
      <c r="AH40" s="115"/>
      <c r="AI40" s="114"/>
      <c r="AJ40" s="116"/>
      <c r="AK40" s="116"/>
      <c r="AL40" s="115"/>
      <c r="AM40" s="114"/>
      <c r="AN40" s="116"/>
      <c r="AO40" s="116"/>
      <c r="AP40" s="115"/>
      <c r="AQ40" s="114"/>
      <c r="AR40" s="116"/>
      <c r="AS40" s="116"/>
      <c r="AT40" s="115"/>
      <c r="AU40" s="114"/>
      <c r="AV40" s="116"/>
      <c r="AW40" s="116"/>
      <c r="AX40" s="115"/>
      <c r="AY40" s="114"/>
      <c r="AZ40" s="116"/>
      <c r="BA40" s="116"/>
      <c r="BB40" s="115"/>
      <c r="BC40" s="114"/>
      <c r="BD40" s="116"/>
      <c r="BE40" s="116"/>
      <c r="BF40" s="115"/>
      <c r="BG40" s="114"/>
      <c r="BH40" s="116"/>
      <c r="BI40" s="116"/>
      <c r="BJ40" s="115"/>
      <c r="BK40" s="114"/>
      <c r="BL40" s="116"/>
      <c r="BM40" s="116"/>
      <c r="BN40" s="115"/>
      <c r="BO40" s="114"/>
      <c r="BP40" s="116"/>
      <c r="BQ40" s="116"/>
      <c r="BR40" s="115"/>
      <c r="BS40" s="114"/>
      <c r="BT40" s="116"/>
      <c r="BU40" s="116"/>
      <c r="BV40" s="115"/>
      <c r="BW40" s="114"/>
      <c r="BX40" s="116"/>
      <c r="BY40" s="116"/>
      <c r="BZ40" s="115"/>
      <c r="CA40" s="114"/>
      <c r="CB40" s="116"/>
      <c r="CC40" s="116"/>
      <c r="CD40" s="115"/>
      <c r="CE40" s="114"/>
      <c r="CF40" s="116"/>
      <c r="CG40" s="116"/>
      <c r="CH40" s="115"/>
      <c r="CI40" s="114"/>
      <c r="CJ40" s="116"/>
      <c r="CK40" s="116"/>
      <c r="CL40" s="115"/>
      <c r="CM40" s="114"/>
      <c r="CN40" s="116"/>
      <c r="CO40" s="116"/>
      <c r="CP40" s="115"/>
      <c r="CQ40" s="114"/>
      <c r="CR40" s="116"/>
      <c r="CS40" s="116"/>
      <c r="CT40" s="115"/>
      <c r="CU40" s="114"/>
      <c r="CV40" s="116"/>
      <c r="CW40" s="116"/>
      <c r="CX40" s="115"/>
      <c r="CY40" s="114"/>
      <c r="CZ40" s="116"/>
      <c r="DA40" s="116"/>
      <c r="DB40" s="115"/>
      <c r="DC40" s="114"/>
      <c r="DD40" s="116"/>
      <c r="DE40" s="116"/>
      <c r="DF40" s="115"/>
      <c r="DG40" s="114"/>
      <c r="DH40" s="116"/>
      <c r="DI40" s="116"/>
      <c r="DJ40" s="115"/>
      <c r="DK40" s="114"/>
      <c r="DL40" s="116"/>
      <c r="DM40" s="116"/>
      <c r="DN40" s="115"/>
      <c r="DO40" s="114"/>
      <c r="DP40" s="116"/>
      <c r="DQ40" s="116"/>
      <c r="DR40" s="115"/>
      <c r="DS40" s="114"/>
      <c r="DT40" s="116"/>
      <c r="DU40" s="116"/>
    </row>
    <row r="41" spans="1:125" ht="13.5" customHeight="1" x14ac:dyDescent="0.15">
      <c r="A41" s="114"/>
      <c r="B41" s="115"/>
      <c r="C41" s="114"/>
      <c r="D41" s="116"/>
      <c r="E41" s="116"/>
      <c r="F41" s="115"/>
      <c r="G41" s="114"/>
      <c r="H41" s="116"/>
      <c r="I41" s="116"/>
      <c r="J41" s="115"/>
      <c r="K41" s="114"/>
      <c r="L41" s="116"/>
      <c r="M41" s="116"/>
      <c r="N41" s="115"/>
      <c r="O41" s="114"/>
      <c r="P41" s="116"/>
      <c r="Q41" s="116"/>
      <c r="R41" s="115"/>
      <c r="S41" s="114"/>
      <c r="T41" s="116"/>
      <c r="U41" s="116"/>
      <c r="V41" s="115"/>
      <c r="W41" s="114"/>
      <c r="X41" s="116"/>
      <c r="Y41" s="116"/>
      <c r="Z41" s="115"/>
      <c r="AA41" s="114"/>
      <c r="AB41" s="116"/>
      <c r="AC41" s="116"/>
      <c r="AD41" s="115"/>
      <c r="AE41" s="114"/>
      <c r="AF41" s="116"/>
      <c r="AG41" s="116"/>
      <c r="AH41" s="115"/>
      <c r="AI41" s="114"/>
      <c r="AJ41" s="116"/>
      <c r="AK41" s="116"/>
      <c r="AL41" s="115"/>
      <c r="AM41" s="114"/>
      <c r="AN41" s="116"/>
      <c r="AO41" s="116"/>
      <c r="AP41" s="115"/>
      <c r="AQ41" s="114"/>
      <c r="AR41" s="116"/>
      <c r="AS41" s="116"/>
      <c r="AT41" s="115"/>
      <c r="AU41" s="114"/>
      <c r="AV41" s="116"/>
      <c r="AW41" s="116"/>
      <c r="AX41" s="115"/>
      <c r="AY41" s="114"/>
      <c r="AZ41" s="116"/>
      <c r="BA41" s="116"/>
      <c r="BB41" s="115"/>
      <c r="BC41" s="114"/>
      <c r="BD41" s="116"/>
      <c r="BE41" s="116"/>
      <c r="BF41" s="115"/>
      <c r="BG41" s="114"/>
      <c r="BH41" s="116"/>
      <c r="BI41" s="116"/>
      <c r="BJ41" s="115"/>
      <c r="BK41" s="114"/>
      <c r="BL41" s="116"/>
      <c r="BM41" s="116"/>
      <c r="BN41" s="115"/>
      <c r="BO41" s="114"/>
      <c r="BP41" s="116"/>
      <c r="BQ41" s="116"/>
      <c r="BR41" s="115"/>
      <c r="BS41" s="114"/>
      <c r="BT41" s="116"/>
      <c r="BU41" s="116"/>
      <c r="BV41" s="115"/>
      <c r="BW41" s="114"/>
      <c r="BX41" s="116"/>
      <c r="BY41" s="116"/>
      <c r="BZ41" s="115"/>
      <c r="CA41" s="114"/>
      <c r="CB41" s="116"/>
      <c r="CC41" s="116"/>
      <c r="CD41" s="115"/>
      <c r="CE41" s="114"/>
      <c r="CF41" s="116"/>
      <c r="CG41" s="116"/>
      <c r="CH41" s="115"/>
      <c r="CI41" s="114"/>
      <c r="CJ41" s="116"/>
      <c r="CK41" s="116"/>
      <c r="CL41" s="115"/>
      <c r="CM41" s="114"/>
      <c r="CN41" s="116"/>
      <c r="CO41" s="116"/>
      <c r="CP41" s="115"/>
      <c r="CQ41" s="114"/>
      <c r="CR41" s="116"/>
      <c r="CS41" s="116"/>
      <c r="CT41" s="115"/>
      <c r="CU41" s="114"/>
      <c r="CV41" s="116"/>
      <c r="CW41" s="116"/>
      <c r="CX41" s="115"/>
      <c r="CY41" s="114"/>
      <c r="CZ41" s="116"/>
      <c r="DA41" s="116"/>
      <c r="DB41" s="115"/>
      <c r="DC41" s="114"/>
      <c r="DD41" s="116"/>
      <c r="DE41" s="116"/>
      <c r="DF41" s="115"/>
      <c r="DG41" s="114"/>
      <c r="DH41" s="116"/>
      <c r="DI41" s="116"/>
      <c r="DJ41" s="115"/>
      <c r="DK41" s="114"/>
      <c r="DL41" s="116"/>
      <c r="DM41" s="116"/>
      <c r="DN41" s="115"/>
      <c r="DO41" s="114"/>
      <c r="DP41" s="116"/>
      <c r="DQ41" s="116"/>
      <c r="DR41" s="115"/>
      <c r="DS41" s="114"/>
      <c r="DT41" s="116"/>
      <c r="DU41" s="116"/>
    </row>
    <row r="42" spans="1:125" ht="13.5" customHeight="1" x14ac:dyDescent="0.15">
      <c r="A42" s="114"/>
      <c r="B42" s="115"/>
      <c r="C42" s="114"/>
      <c r="D42" s="116"/>
      <c r="E42" s="116"/>
      <c r="F42" s="115"/>
      <c r="G42" s="114"/>
      <c r="H42" s="116"/>
      <c r="I42" s="116"/>
      <c r="J42" s="115"/>
      <c r="K42" s="114"/>
      <c r="L42" s="116"/>
      <c r="M42" s="116"/>
      <c r="N42" s="115"/>
      <c r="O42" s="114"/>
      <c r="P42" s="116"/>
      <c r="Q42" s="116"/>
      <c r="R42" s="115"/>
      <c r="S42" s="114"/>
      <c r="T42" s="116"/>
      <c r="U42" s="116"/>
      <c r="V42" s="115"/>
      <c r="W42" s="114"/>
      <c r="X42" s="116"/>
      <c r="Y42" s="116"/>
      <c r="Z42" s="115"/>
      <c r="AA42" s="114"/>
      <c r="AB42" s="116"/>
      <c r="AC42" s="116"/>
      <c r="AD42" s="115"/>
      <c r="AE42" s="114"/>
      <c r="AF42" s="116"/>
      <c r="AG42" s="116"/>
      <c r="AH42" s="115"/>
      <c r="AI42" s="114"/>
      <c r="AJ42" s="116"/>
      <c r="AK42" s="116"/>
      <c r="AL42" s="115"/>
      <c r="AM42" s="114"/>
      <c r="AN42" s="116"/>
      <c r="AO42" s="116"/>
      <c r="AP42" s="115"/>
      <c r="AQ42" s="114"/>
      <c r="AR42" s="116"/>
      <c r="AS42" s="116"/>
      <c r="AT42" s="115"/>
      <c r="AU42" s="114"/>
      <c r="AV42" s="116"/>
      <c r="AW42" s="116"/>
      <c r="AX42" s="115"/>
      <c r="AY42" s="114"/>
      <c r="AZ42" s="116"/>
      <c r="BA42" s="116"/>
      <c r="BB42" s="115"/>
      <c r="BC42" s="114"/>
      <c r="BD42" s="116"/>
      <c r="BE42" s="116"/>
      <c r="BF42" s="115"/>
      <c r="BG42" s="114"/>
      <c r="BH42" s="116"/>
      <c r="BI42" s="116"/>
      <c r="BJ42" s="115"/>
      <c r="BK42" s="114"/>
      <c r="BL42" s="116"/>
      <c r="BM42" s="116"/>
      <c r="BN42" s="115"/>
      <c r="BO42" s="114"/>
      <c r="BP42" s="116"/>
      <c r="BQ42" s="116"/>
      <c r="BR42" s="115"/>
      <c r="BS42" s="114"/>
      <c r="BT42" s="116"/>
      <c r="BU42" s="116"/>
      <c r="BV42" s="115"/>
      <c r="BW42" s="114"/>
      <c r="BX42" s="116"/>
      <c r="BY42" s="116"/>
      <c r="BZ42" s="115"/>
      <c r="CA42" s="114"/>
      <c r="CB42" s="116"/>
      <c r="CC42" s="116"/>
      <c r="CD42" s="115"/>
      <c r="CE42" s="114"/>
      <c r="CF42" s="116"/>
      <c r="CG42" s="116"/>
      <c r="CH42" s="115"/>
      <c r="CI42" s="114"/>
      <c r="CJ42" s="116"/>
      <c r="CK42" s="116"/>
      <c r="CL42" s="115"/>
      <c r="CM42" s="114"/>
      <c r="CN42" s="116"/>
      <c r="CO42" s="116"/>
      <c r="CP42" s="115"/>
      <c r="CQ42" s="114"/>
      <c r="CR42" s="116"/>
      <c r="CS42" s="116"/>
      <c r="CT42" s="115"/>
      <c r="CU42" s="114"/>
      <c r="CV42" s="116"/>
      <c r="CW42" s="116"/>
      <c r="CX42" s="115"/>
      <c r="CY42" s="114"/>
      <c r="CZ42" s="116"/>
      <c r="DA42" s="116"/>
      <c r="DB42" s="115"/>
      <c r="DC42" s="114"/>
      <c r="DD42" s="116"/>
      <c r="DE42" s="116"/>
      <c r="DF42" s="115"/>
      <c r="DG42" s="114"/>
      <c r="DH42" s="116"/>
      <c r="DI42" s="116"/>
      <c r="DJ42" s="115"/>
      <c r="DK42" s="114"/>
      <c r="DL42" s="116"/>
      <c r="DM42" s="116"/>
      <c r="DN42" s="115"/>
      <c r="DO42" s="114"/>
      <c r="DP42" s="116"/>
      <c r="DQ42" s="116"/>
      <c r="DR42" s="115"/>
      <c r="DS42" s="114"/>
      <c r="DT42" s="116"/>
      <c r="DU42" s="116"/>
    </row>
    <row r="43" spans="1:125" ht="13.5" customHeight="1" x14ac:dyDescent="0.15">
      <c r="A43" s="114"/>
      <c r="B43" s="115"/>
      <c r="C43" s="114"/>
      <c r="D43" s="116"/>
      <c r="E43" s="116"/>
      <c r="F43" s="115"/>
      <c r="G43" s="114"/>
      <c r="H43" s="116"/>
      <c r="I43" s="116"/>
      <c r="J43" s="115"/>
      <c r="K43" s="114"/>
      <c r="L43" s="116"/>
      <c r="M43" s="116"/>
      <c r="N43" s="115"/>
      <c r="O43" s="114"/>
      <c r="P43" s="116"/>
      <c r="Q43" s="116"/>
      <c r="R43" s="115"/>
      <c r="S43" s="114"/>
      <c r="T43" s="116"/>
      <c r="U43" s="116"/>
      <c r="V43" s="115"/>
      <c r="W43" s="114"/>
      <c r="X43" s="116"/>
      <c r="Y43" s="116"/>
      <c r="Z43" s="115"/>
      <c r="AA43" s="114"/>
      <c r="AB43" s="116"/>
      <c r="AC43" s="116"/>
      <c r="AD43" s="115"/>
      <c r="AE43" s="114"/>
      <c r="AF43" s="116"/>
      <c r="AG43" s="116"/>
      <c r="AH43" s="115"/>
      <c r="AI43" s="114"/>
      <c r="AJ43" s="116"/>
      <c r="AK43" s="116"/>
      <c r="AL43" s="115"/>
      <c r="AM43" s="114"/>
      <c r="AN43" s="116"/>
      <c r="AO43" s="116"/>
      <c r="AP43" s="115"/>
      <c r="AQ43" s="114"/>
      <c r="AR43" s="116"/>
      <c r="AS43" s="116"/>
      <c r="AT43" s="115"/>
      <c r="AU43" s="114"/>
      <c r="AV43" s="116"/>
      <c r="AW43" s="116"/>
      <c r="AX43" s="115"/>
      <c r="AY43" s="114"/>
      <c r="AZ43" s="116"/>
      <c r="BA43" s="116"/>
      <c r="BB43" s="115"/>
      <c r="BC43" s="114"/>
      <c r="BD43" s="116"/>
      <c r="BE43" s="116"/>
      <c r="BF43" s="115"/>
      <c r="BG43" s="114"/>
      <c r="BH43" s="116"/>
      <c r="BI43" s="116"/>
      <c r="BJ43" s="115"/>
      <c r="BK43" s="114"/>
      <c r="BL43" s="116"/>
      <c r="BM43" s="116"/>
      <c r="BN43" s="115"/>
      <c r="BO43" s="114"/>
      <c r="BP43" s="116"/>
      <c r="BQ43" s="116"/>
      <c r="BR43" s="115"/>
      <c r="BS43" s="114"/>
      <c r="BT43" s="116"/>
      <c r="BU43" s="116"/>
      <c r="BV43" s="115"/>
      <c r="BW43" s="114"/>
      <c r="BX43" s="116"/>
      <c r="BY43" s="116"/>
      <c r="BZ43" s="115"/>
      <c r="CA43" s="114"/>
      <c r="CB43" s="116"/>
      <c r="CC43" s="116"/>
      <c r="CD43" s="115"/>
      <c r="CE43" s="114"/>
      <c r="CF43" s="116"/>
      <c r="CG43" s="116"/>
      <c r="CH43" s="115"/>
      <c r="CI43" s="114"/>
      <c r="CJ43" s="116"/>
      <c r="CK43" s="116"/>
      <c r="CL43" s="115"/>
      <c r="CM43" s="114"/>
      <c r="CN43" s="116"/>
      <c r="CO43" s="116"/>
      <c r="CP43" s="115"/>
      <c r="CQ43" s="114"/>
      <c r="CR43" s="116"/>
      <c r="CS43" s="116"/>
      <c r="CT43" s="115"/>
      <c r="CU43" s="114"/>
      <c r="CV43" s="116"/>
      <c r="CW43" s="116"/>
      <c r="CX43" s="115"/>
      <c r="CY43" s="114"/>
      <c r="CZ43" s="116"/>
      <c r="DA43" s="116"/>
      <c r="DB43" s="115"/>
      <c r="DC43" s="114"/>
      <c r="DD43" s="116"/>
      <c r="DE43" s="116"/>
      <c r="DF43" s="115"/>
      <c r="DG43" s="114"/>
      <c r="DH43" s="116"/>
      <c r="DI43" s="116"/>
      <c r="DJ43" s="115"/>
      <c r="DK43" s="114"/>
      <c r="DL43" s="116"/>
      <c r="DM43" s="116"/>
      <c r="DN43" s="115"/>
      <c r="DO43" s="114"/>
      <c r="DP43" s="116"/>
      <c r="DQ43" s="116"/>
      <c r="DR43" s="115"/>
      <c r="DS43" s="114"/>
      <c r="DT43" s="116"/>
      <c r="DU43" s="116"/>
    </row>
    <row r="44" spans="1:125" ht="13.5" customHeight="1" x14ac:dyDescent="0.15">
      <c r="A44" s="114"/>
      <c r="B44" s="115"/>
      <c r="C44" s="114"/>
      <c r="D44" s="116"/>
      <c r="E44" s="116"/>
      <c r="F44" s="115"/>
      <c r="G44" s="114"/>
      <c r="H44" s="116"/>
      <c r="I44" s="116"/>
      <c r="J44" s="115"/>
      <c r="K44" s="114"/>
      <c r="L44" s="116"/>
      <c r="M44" s="116"/>
      <c r="N44" s="115"/>
      <c r="O44" s="114"/>
      <c r="P44" s="116"/>
      <c r="Q44" s="116"/>
      <c r="R44" s="115"/>
      <c r="S44" s="114"/>
      <c r="T44" s="116"/>
      <c r="U44" s="116"/>
      <c r="V44" s="115"/>
      <c r="W44" s="114"/>
      <c r="X44" s="116"/>
      <c r="Y44" s="116"/>
      <c r="Z44" s="115"/>
      <c r="AA44" s="114"/>
      <c r="AB44" s="116"/>
      <c r="AC44" s="116"/>
      <c r="AD44" s="115"/>
      <c r="AE44" s="114"/>
      <c r="AF44" s="116"/>
      <c r="AG44" s="116"/>
      <c r="AH44" s="115"/>
      <c r="AI44" s="114"/>
      <c r="AJ44" s="116"/>
      <c r="AK44" s="116"/>
      <c r="AL44" s="115"/>
      <c r="AM44" s="114"/>
      <c r="AN44" s="116"/>
      <c r="AO44" s="116"/>
      <c r="AP44" s="115"/>
      <c r="AQ44" s="114"/>
      <c r="AR44" s="116"/>
      <c r="AS44" s="116"/>
      <c r="AT44" s="115"/>
      <c r="AU44" s="114"/>
      <c r="AV44" s="116"/>
      <c r="AW44" s="116"/>
      <c r="AX44" s="115"/>
      <c r="AY44" s="114"/>
      <c r="AZ44" s="116"/>
      <c r="BA44" s="116"/>
      <c r="BB44" s="115"/>
      <c r="BC44" s="114"/>
      <c r="BD44" s="116"/>
      <c r="BE44" s="116"/>
      <c r="BF44" s="115"/>
      <c r="BG44" s="114"/>
      <c r="BH44" s="116"/>
      <c r="BI44" s="116"/>
      <c r="BJ44" s="115"/>
      <c r="BK44" s="114"/>
      <c r="BL44" s="116"/>
      <c r="BM44" s="116"/>
      <c r="BN44" s="115"/>
      <c r="BO44" s="114"/>
      <c r="BP44" s="116"/>
      <c r="BQ44" s="116"/>
      <c r="BR44" s="115"/>
      <c r="BS44" s="114"/>
      <c r="BT44" s="116"/>
      <c r="BU44" s="116"/>
      <c r="BV44" s="115"/>
      <c r="BW44" s="114"/>
      <c r="BX44" s="116"/>
      <c r="BY44" s="116"/>
      <c r="BZ44" s="115"/>
      <c r="CA44" s="114"/>
      <c r="CB44" s="116"/>
      <c r="CC44" s="116"/>
      <c r="CD44" s="115"/>
      <c r="CE44" s="114"/>
      <c r="CF44" s="116"/>
      <c r="CG44" s="116"/>
      <c r="CH44" s="115"/>
      <c r="CI44" s="114"/>
      <c r="CJ44" s="116"/>
      <c r="CK44" s="116"/>
      <c r="CL44" s="115"/>
      <c r="CM44" s="114"/>
      <c r="CN44" s="116"/>
      <c r="CO44" s="116"/>
      <c r="CP44" s="115"/>
      <c r="CQ44" s="114"/>
      <c r="CR44" s="116"/>
      <c r="CS44" s="116"/>
      <c r="CT44" s="115"/>
      <c r="CU44" s="114"/>
      <c r="CV44" s="116"/>
      <c r="CW44" s="116"/>
      <c r="CX44" s="115"/>
      <c r="CY44" s="114"/>
      <c r="CZ44" s="116"/>
      <c r="DA44" s="116"/>
      <c r="DB44" s="115"/>
      <c r="DC44" s="114"/>
      <c r="DD44" s="116"/>
      <c r="DE44" s="116"/>
      <c r="DF44" s="115"/>
      <c r="DG44" s="114"/>
      <c r="DH44" s="116"/>
      <c r="DI44" s="116"/>
      <c r="DJ44" s="115"/>
      <c r="DK44" s="114"/>
      <c r="DL44" s="116"/>
      <c r="DM44" s="116"/>
      <c r="DN44" s="115"/>
      <c r="DO44" s="114"/>
      <c r="DP44" s="116"/>
      <c r="DQ44" s="116"/>
      <c r="DR44" s="115"/>
      <c r="DS44" s="114"/>
      <c r="DT44" s="116"/>
      <c r="DU44" s="116"/>
    </row>
    <row r="45" spans="1:125" ht="13.5" customHeight="1" x14ac:dyDescent="0.15">
      <c r="A45" s="114"/>
      <c r="B45" s="115"/>
      <c r="C45" s="114"/>
      <c r="D45" s="116"/>
      <c r="E45" s="116"/>
      <c r="F45" s="115"/>
      <c r="G45" s="114"/>
      <c r="H45" s="116"/>
      <c r="I45" s="116"/>
      <c r="J45" s="115"/>
      <c r="K45" s="114"/>
      <c r="L45" s="116"/>
      <c r="M45" s="116"/>
      <c r="N45" s="115"/>
      <c r="O45" s="114"/>
      <c r="P45" s="116"/>
      <c r="Q45" s="116"/>
      <c r="R45" s="115"/>
      <c r="S45" s="114"/>
      <c r="T45" s="116"/>
      <c r="U45" s="116"/>
      <c r="V45" s="115"/>
      <c r="W45" s="114"/>
      <c r="X45" s="116"/>
      <c r="Y45" s="116"/>
      <c r="Z45" s="115"/>
      <c r="AA45" s="114"/>
      <c r="AB45" s="116"/>
      <c r="AC45" s="116"/>
      <c r="AD45" s="115"/>
      <c r="AE45" s="114"/>
      <c r="AF45" s="116"/>
      <c r="AG45" s="116"/>
      <c r="AH45" s="115"/>
      <c r="AI45" s="114"/>
      <c r="AJ45" s="116"/>
      <c r="AK45" s="116"/>
      <c r="AL45" s="115"/>
      <c r="AM45" s="114"/>
      <c r="AN45" s="116"/>
      <c r="AO45" s="116"/>
      <c r="AP45" s="115"/>
      <c r="AQ45" s="114"/>
      <c r="AR45" s="116"/>
      <c r="AS45" s="116"/>
      <c r="AT45" s="115"/>
      <c r="AU45" s="114"/>
      <c r="AV45" s="116"/>
      <c r="AW45" s="116"/>
      <c r="AX45" s="115"/>
      <c r="AY45" s="114"/>
      <c r="AZ45" s="116"/>
      <c r="BA45" s="116"/>
      <c r="BB45" s="115"/>
      <c r="BC45" s="114"/>
      <c r="BD45" s="116"/>
      <c r="BE45" s="116"/>
      <c r="BF45" s="115"/>
      <c r="BG45" s="114"/>
      <c r="BH45" s="116"/>
      <c r="BI45" s="116"/>
      <c r="BJ45" s="115"/>
      <c r="BK45" s="114"/>
      <c r="BL45" s="116"/>
      <c r="BM45" s="116"/>
      <c r="BN45" s="115"/>
      <c r="BO45" s="114"/>
      <c r="BP45" s="116"/>
      <c r="BQ45" s="116"/>
      <c r="BR45" s="115"/>
      <c r="BS45" s="114"/>
      <c r="BT45" s="116"/>
      <c r="BU45" s="116"/>
      <c r="BV45" s="115"/>
      <c r="BW45" s="114"/>
      <c r="BX45" s="116"/>
      <c r="BY45" s="116"/>
      <c r="BZ45" s="115"/>
      <c r="CA45" s="114"/>
      <c r="CB45" s="116"/>
      <c r="CC45" s="116"/>
      <c r="CD45" s="115"/>
      <c r="CE45" s="114"/>
      <c r="CF45" s="116"/>
      <c r="CG45" s="116"/>
      <c r="CH45" s="115"/>
      <c r="CI45" s="114"/>
      <c r="CJ45" s="116"/>
      <c r="CK45" s="116"/>
      <c r="CL45" s="115"/>
      <c r="CM45" s="114"/>
      <c r="CN45" s="116"/>
      <c r="CO45" s="116"/>
      <c r="CP45" s="115"/>
      <c r="CQ45" s="114"/>
      <c r="CR45" s="116"/>
      <c r="CS45" s="116"/>
      <c r="CT45" s="115"/>
      <c r="CU45" s="114"/>
      <c r="CV45" s="116"/>
      <c r="CW45" s="116"/>
      <c r="CX45" s="115"/>
      <c r="CY45" s="114"/>
      <c r="CZ45" s="116"/>
      <c r="DA45" s="116"/>
      <c r="DB45" s="115"/>
      <c r="DC45" s="114"/>
      <c r="DD45" s="116"/>
      <c r="DE45" s="116"/>
      <c r="DF45" s="115"/>
      <c r="DG45" s="114"/>
      <c r="DH45" s="116"/>
      <c r="DI45" s="116"/>
      <c r="DJ45" s="115"/>
      <c r="DK45" s="114"/>
      <c r="DL45" s="116"/>
      <c r="DM45" s="116"/>
      <c r="DN45" s="115"/>
      <c r="DO45" s="114"/>
      <c r="DP45" s="116"/>
      <c r="DQ45" s="116"/>
      <c r="DR45" s="115"/>
      <c r="DS45" s="114"/>
      <c r="DT45" s="116"/>
      <c r="DU45" s="116"/>
    </row>
    <row r="46" spans="1:125" ht="13.5" customHeight="1" x14ac:dyDescent="0.15">
      <c r="A46" s="114"/>
      <c r="B46" s="115"/>
      <c r="C46" s="114"/>
      <c r="D46" s="116"/>
      <c r="E46" s="116"/>
      <c r="F46" s="115"/>
      <c r="G46" s="114"/>
      <c r="H46" s="116"/>
      <c r="I46" s="116"/>
      <c r="J46" s="115"/>
      <c r="K46" s="114"/>
      <c r="L46" s="116"/>
      <c r="M46" s="116"/>
      <c r="N46" s="115"/>
      <c r="O46" s="114"/>
      <c r="P46" s="116"/>
      <c r="Q46" s="116"/>
      <c r="R46" s="115"/>
      <c r="S46" s="114"/>
      <c r="T46" s="116"/>
      <c r="U46" s="116"/>
      <c r="V46" s="115"/>
      <c r="W46" s="114"/>
      <c r="X46" s="116"/>
      <c r="Y46" s="116"/>
      <c r="Z46" s="115"/>
      <c r="AA46" s="114"/>
      <c r="AB46" s="116"/>
      <c r="AC46" s="116"/>
      <c r="AD46" s="115"/>
      <c r="AE46" s="114"/>
      <c r="AF46" s="116"/>
      <c r="AG46" s="116"/>
      <c r="AH46" s="115"/>
      <c r="AI46" s="114"/>
      <c r="AJ46" s="116"/>
      <c r="AK46" s="116"/>
      <c r="AL46" s="115"/>
      <c r="AM46" s="114"/>
      <c r="AN46" s="116"/>
      <c r="AO46" s="116"/>
      <c r="AP46" s="115"/>
      <c r="AQ46" s="114"/>
      <c r="AR46" s="116"/>
      <c r="AS46" s="116"/>
      <c r="AT46" s="115"/>
      <c r="AU46" s="114"/>
      <c r="AV46" s="116"/>
      <c r="AW46" s="116"/>
      <c r="AX46" s="115"/>
      <c r="AY46" s="114"/>
      <c r="AZ46" s="116"/>
      <c r="BA46" s="116"/>
      <c r="BB46" s="115"/>
      <c r="BC46" s="114"/>
      <c r="BD46" s="116"/>
      <c r="BE46" s="116"/>
      <c r="BF46" s="115"/>
      <c r="BG46" s="114"/>
      <c r="BH46" s="116"/>
      <c r="BI46" s="116"/>
      <c r="BJ46" s="115"/>
      <c r="BK46" s="114"/>
      <c r="BL46" s="116"/>
      <c r="BM46" s="116"/>
      <c r="BN46" s="115"/>
      <c r="BO46" s="114"/>
      <c r="BP46" s="116"/>
      <c r="BQ46" s="116"/>
      <c r="BR46" s="115"/>
      <c r="BS46" s="114"/>
      <c r="BT46" s="116"/>
      <c r="BU46" s="116"/>
      <c r="BV46" s="115"/>
      <c r="BW46" s="114"/>
      <c r="BX46" s="116"/>
      <c r="BY46" s="116"/>
      <c r="BZ46" s="115"/>
      <c r="CA46" s="114"/>
      <c r="CB46" s="116"/>
      <c r="CC46" s="116"/>
      <c r="CD46" s="115"/>
      <c r="CE46" s="114"/>
      <c r="CF46" s="116"/>
      <c r="CG46" s="116"/>
      <c r="CH46" s="115"/>
      <c r="CI46" s="114"/>
      <c r="CJ46" s="116"/>
      <c r="CK46" s="116"/>
      <c r="CL46" s="115"/>
      <c r="CM46" s="114"/>
      <c r="CN46" s="116"/>
      <c r="CO46" s="116"/>
      <c r="CP46" s="115"/>
      <c r="CQ46" s="114"/>
      <c r="CR46" s="116"/>
      <c r="CS46" s="116"/>
      <c r="CT46" s="115"/>
      <c r="CU46" s="114"/>
      <c r="CV46" s="116"/>
      <c r="CW46" s="116"/>
      <c r="CX46" s="115"/>
      <c r="CY46" s="114"/>
      <c r="CZ46" s="116"/>
      <c r="DA46" s="116"/>
      <c r="DB46" s="115"/>
      <c r="DC46" s="114"/>
      <c r="DD46" s="116"/>
      <c r="DE46" s="116"/>
      <c r="DF46" s="115"/>
      <c r="DG46" s="114"/>
      <c r="DH46" s="116"/>
      <c r="DI46" s="116"/>
      <c r="DJ46" s="115"/>
      <c r="DK46" s="114"/>
      <c r="DL46" s="116"/>
      <c r="DM46" s="116"/>
      <c r="DN46" s="115"/>
      <c r="DO46" s="114"/>
      <c r="DP46" s="116"/>
      <c r="DQ46" s="116"/>
      <c r="DR46" s="115"/>
      <c r="DS46" s="114"/>
      <c r="DT46" s="116"/>
      <c r="DU46" s="116"/>
    </row>
    <row r="47" spans="1:125" ht="13.5" customHeight="1" x14ac:dyDescent="0.15">
      <c r="A47" s="114"/>
      <c r="B47" s="115"/>
      <c r="C47" s="114"/>
      <c r="D47" s="116"/>
      <c r="E47" s="116"/>
      <c r="F47" s="115"/>
      <c r="G47" s="114"/>
      <c r="H47" s="116"/>
      <c r="I47" s="116"/>
      <c r="J47" s="115"/>
      <c r="K47" s="114"/>
      <c r="L47" s="116"/>
      <c r="M47" s="116"/>
      <c r="N47" s="115"/>
      <c r="O47" s="114"/>
      <c r="P47" s="116"/>
      <c r="Q47" s="116"/>
      <c r="R47" s="115"/>
      <c r="S47" s="114"/>
      <c r="T47" s="116"/>
      <c r="U47" s="116"/>
      <c r="V47" s="115"/>
      <c r="W47" s="114"/>
      <c r="X47" s="116"/>
      <c r="Y47" s="116"/>
      <c r="Z47" s="115"/>
      <c r="AA47" s="114"/>
      <c r="AB47" s="116"/>
      <c r="AC47" s="116"/>
      <c r="AD47" s="115"/>
      <c r="AE47" s="114"/>
      <c r="AF47" s="116"/>
      <c r="AG47" s="116"/>
      <c r="AH47" s="115"/>
      <c r="AI47" s="114"/>
      <c r="AJ47" s="116"/>
      <c r="AK47" s="116"/>
      <c r="AL47" s="115"/>
      <c r="AM47" s="114"/>
      <c r="AN47" s="116"/>
      <c r="AO47" s="116"/>
      <c r="AP47" s="115"/>
      <c r="AQ47" s="114"/>
      <c r="AR47" s="116"/>
      <c r="AS47" s="116"/>
      <c r="AT47" s="115"/>
      <c r="AU47" s="114"/>
      <c r="AV47" s="116"/>
      <c r="AW47" s="116"/>
      <c r="AX47" s="115"/>
      <c r="AY47" s="114"/>
      <c r="AZ47" s="116"/>
      <c r="BA47" s="116"/>
      <c r="BB47" s="115"/>
      <c r="BC47" s="114"/>
      <c r="BD47" s="116"/>
      <c r="BE47" s="116"/>
      <c r="BF47" s="115"/>
      <c r="BG47" s="114"/>
      <c r="BH47" s="116"/>
      <c r="BI47" s="116"/>
      <c r="BJ47" s="115"/>
      <c r="BK47" s="114"/>
      <c r="BL47" s="116"/>
      <c r="BM47" s="116"/>
      <c r="BN47" s="115"/>
      <c r="BO47" s="114"/>
      <c r="BP47" s="116"/>
      <c r="BQ47" s="116"/>
      <c r="BR47" s="115"/>
      <c r="BS47" s="114"/>
      <c r="BT47" s="116"/>
      <c r="BU47" s="116"/>
      <c r="BV47" s="115"/>
      <c r="BW47" s="114"/>
      <c r="BX47" s="116"/>
      <c r="BY47" s="116"/>
      <c r="BZ47" s="115"/>
      <c r="CA47" s="114"/>
      <c r="CB47" s="116"/>
      <c r="CC47" s="116"/>
      <c r="CD47" s="115"/>
      <c r="CE47" s="114"/>
      <c r="CF47" s="116"/>
      <c r="CG47" s="116"/>
      <c r="CH47" s="115"/>
      <c r="CI47" s="114"/>
      <c r="CJ47" s="116"/>
      <c r="CK47" s="116"/>
      <c r="CL47" s="115"/>
      <c r="CM47" s="114"/>
      <c r="CN47" s="116"/>
      <c r="CO47" s="116"/>
      <c r="CP47" s="115"/>
      <c r="CQ47" s="114"/>
      <c r="CR47" s="116"/>
      <c r="CS47" s="116"/>
      <c r="CT47" s="115"/>
      <c r="CU47" s="114"/>
      <c r="CV47" s="116"/>
      <c r="CW47" s="116"/>
      <c r="CX47" s="115"/>
      <c r="CY47" s="114"/>
      <c r="CZ47" s="116"/>
      <c r="DA47" s="116"/>
      <c r="DB47" s="115"/>
      <c r="DC47" s="114"/>
      <c r="DD47" s="116"/>
      <c r="DE47" s="116"/>
      <c r="DF47" s="115"/>
      <c r="DG47" s="114"/>
      <c r="DH47" s="116"/>
      <c r="DI47" s="116"/>
      <c r="DJ47" s="115"/>
      <c r="DK47" s="114"/>
      <c r="DL47" s="116"/>
      <c r="DM47" s="116"/>
      <c r="DN47" s="115"/>
      <c r="DO47" s="114"/>
      <c r="DP47" s="116"/>
      <c r="DQ47" s="116"/>
      <c r="DR47" s="115"/>
      <c r="DS47" s="114"/>
      <c r="DT47" s="116"/>
      <c r="DU47" s="116"/>
    </row>
    <row r="48" spans="1:125" ht="13.5" customHeight="1" x14ac:dyDescent="0.15">
      <c r="A48" s="114"/>
      <c r="B48" s="115"/>
      <c r="C48" s="114"/>
      <c r="D48" s="116"/>
      <c r="E48" s="116"/>
      <c r="F48" s="115"/>
      <c r="G48" s="114"/>
      <c r="H48" s="116"/>
      <c r="I48" s="116"/>
      <c r="J48" s="115"/>
      <c r="K48" s="114"/>
      <c r="L48" s="116"/>
      <c r="M48" s="116"/>
      <c r="N48" s="115"/>
      <c r="O48" s="114"/>
      <c r="P48" s="116"/>
      <c r="Q48" s="116"/>
      <c r="R48" s="115"/>
      <c r="S48" s="114"/>
      <c r="T48" s="116"/>
      <c r="U48" s="116"/>
      <c r="V48" s="115"/>
      <c r="W48" s="114"/>
      <c r="X48" s="116"/>
      <c r="Y48" s="116"/>
      <c r="Z48" s="115"/>
      <c r="AA48" s="114"/>
      <c r="AB48" s="116"/>
      <c r="AC48" s="116"/>
      <c r="AD48" s="115"/>
      <c r="AE48" s="114"/>
      <c r="AF48" s="116"/>
      <c r="AG48" s="116"/>
      <c r="AH48" s="115"/>
      <c r="AI48" s="114"/>
      <c r="AJ48" s="116"/>
      <c r="AK48" s="116"/>
      <c r="AL48" s="115"/>
      <c r="AM48" s="114"/>
      <c r="AN48" s="116"/>
      <c r="AO48" s="116"/>
      <c r="AP48" s="115"/>
      <c r="AQ48" s="114"/>
      <c r="AR48" s="116"/>
      <c r="AS48" s="116"/>
      <c r="AT48" s="115"/>
      <c r="AU48" s="114"/>
      <c r="AV48" s="116"/>
      <c r="AW48" s="116"/>
      <c r="AX48" s="115"/>
      <c r="AY48" s="114"/>
      <c r="AZ48" s="116"/>
      <c r="BA48" s="116"/>
      <c r="BB48" s="115"/>
      <c r="BC48" s="114"/>
      <c r="BD48" s="116"/>
      <c r="BE48" s="116"/>
      <c r="BF48" s="115"/>
      <c r="BG48" s="114"/>
      <c r="BH48" s="116"/>
      <c r="BI48" s="116"/>
      <c r="BJ48" s="115"/>
      <c r="BK48" s="114"/>
      <c r="BL48" s="116"/>
      <c r="BM48" s="116"/>
      <c r="BN48" s="115"/>
      <c r="BO48" s="114"/>
      <c r="BP48" s="116"/>
      <c r="BQ48" s="116"/>
      <c r="BR48" s="115"/>
      <c r="BS48" s="114"/>
      <c r="BT48" s="116"/>
      <c r="BU48" s="116"/>
      <c r="BV48" s="115"/>
      <c r="BW48" s="114"/>
      <c r="BX48" s="116"/>
      <c r="BY48" s="116"/>
      <c r="BZ48" s="115"/>
      <c r="CA48" s="114"/>
      <c r="CB48" s="116"/>
      <c r="CC48" s="116"/>
      <c r="CD48" s="115"/>
      <c r="CE48" s="114"/>
      <c r="CF48" s="116"/>
      <c r="CG48" s="116"/>
      <c r="CH48" s="115"/>
      <c r="CI48" s="114"/>
      <c r="CJ48" s="116"/>
      <c r="CK48" s="116"/>
      <c r="CL48" s="115"/>
      <c r="CM48" s="114"/>
      <c r="CN48" s="116"/>
      <c r="CO48" s="116"/>
      <c r="CP48" s="115"/>
      <c r="CQ48" s="114"/>
      <c r="CR48" s="116"/>
      <c r="CS48" s="116"/>
      <c r="CT48" s="115"/>
      <c r="CU48" s="114"/>
      <c r="CV48" s="116"/>
      <c r="CW48" s="116"/>
      <c r="CX48" s="115"/>
      <c r="CY48" s="114"/>
      <c r="CZ48" s="116"/>
      <c r="DA48" s="116"/>
      <c r="DB48" s="115"/>
      <c r="DC48" s="114"/>
      <c r="DD48" s="116"/>
      <c r="DE48" s="116"/>
      <c r="DF48" s="115"/>
      <c r="DG48" s="114"/>
      <c r="DH48" s="116"/>
      <c r="DI48" s="116"/>
      <c r="DJ48" s="115"/>
      <c r="DK48" s="114"/>
      <c r="DL48" s="116"/>
      <c r="DM48" s="116"/>
      <c r="DN48" s="115"/>
      <c r="DO48" s="114"/>
      <c r="DP48" s="116"/>
      <c r="DQ48" s="116"/>
      <c r="DR48" s="115"/>
      <c r="DS48" s="114"/>
      <c r="DT48" s="116"/>
      <c r="DU48" s="116"/>
    </row>
    <row r="49" spans="1:125" ht="13.5" customHeight="1" x14ac:dyDescent="0.15">
      <c r="A49" s="114"/>
      <c r="B49" s="115"/>
      <c r="C49" s="114"/>
      <c r="D49" s="116"/>
      <c r="E49" s="116"/>
      <c r="F49" s="115"/>
      <c r="G49" s="114"/>
      <c r="H49" s="116"/>
      <c r="I49" s="116"/>
      <c r="J49" s="115"/>
      <c r="K49" s="114"/>
      <c r="L49" s="116"/>
      <c r="M49" s="116"/>
      <c r="N49" s="115"/>
      <c r="O49" s="114"/>
      <c r="P49" s="116"/>
      <c r="Q49" s="116"/>
      <c r="R49" s="115"/>
      <c r="S49" s="114"/>
      <c r="T49" s="116"/>
      <c r="U49" s="116"/>
      <c r="V49" s="115"/>
      <c r="W49" s="114"/>
      <c r="X49" s="116"/>
      <c r="Y49" s="116"/>
      <c r="Z49" s="115"/>
      <c r="AA49" s="114"/>
      <c r="AB49" s="116"/>
      <c r="AC49" s="116"/>
      <c r="AD49" s="115"/>
      <c r="AE49" s="114"/>
      <c r="AF49" s="116"/>
      <c r="AG49" s="116"/>
      <c r="AH49" s="115"/>
      <c r="AI49" s="114"/>
      <c r="AJ49" s="116"/>
      <c r="AK49" s="116"/>
      <c r="AL49" s="115"/>
      <c r="AM49" s="114"/>
      <c r="AN49" s="116"/>
      <c r="AO49" s="116"/>
      <c r="AP49" s="115"/>
      <c r="AQ49" s="114"/>
      <c r="AR49" s="116"/>
      <c r="AS49" s="116"/>
      <c r="AT49" s="115"/>
      <c r="AU49" s="114"/>
      <c r="AV49" s="116"/>
      <c r="AW49" s="116"/>
      <c r="AX49" s="115"/>
      <c r="AY49" s="114"/>
      <c r="AZ49" s="116"/>
      <c r="BA49" s="116"/>
      <c r="BB49" s="115"/>
      <c r="BC49" s="114"/>
      <c r="BD49" s="116"/>
      <c r="BE49" s="116"/>
      <c r="BF49" s="115"/>
      <c r="BG49" s="114"/>
      <c r="BH49" s="116"/>
      <c r="BI49" s="116"/>
      <c r="BJ49" s="115"/>
      <c r="BK49" s="114"/>
      <c r="BL49" s="116"/>
      <c r="BM49" s="116"/>
      <c r="BN49" s="115"/>
      <c r="BO49" s="114"/>
      <c r="BP49" s="116"/>
      <c r="BQ49" s="116"/>
      <c r="BR49" s="115"/>
      <c r="BS49" s="114"/>
      <c r="BT49" s="116"/>
      <c r="BU49" s="116"/>
      <c r="BV49" s="115"/>
      <c r="BW49" s="114"/>
      <c r="BX49" s="116"/>
      <c r="BY49" s="116"/>
      <c r="BZ49" s="115"/>
      <c r="CA49" s="114"/>
      <c r="CB49" s="116"/>
      <c r="CC49" s="116"/>
      <c r="CD49" s="115"/>
      <c r="CE49" s="114"/>
      <c r="CF49" s="116"/>
      <c r="CG49" s="116"/>
      <c r="CH49" s="115"/>
      <c r="CI49" s="114"/>
      <c r="CJ49" s="116"/>
      <c r="CK49" s="116"/>
      <c r="CL49" s="115"/>
      <c r="CM49" s="114"/>
      <c r="CN49" s="116"/>
      <c r="CO49" s="116"/>
      <c r="CP49" s="115"/>
      <c r="CQ49" s="114"/>
      <c r="CR49" s="116"/>
      <c r="CS49" s="116"/>
      <c r="CT49" s="115"/>
      <c r="CU49" s="114"/>
      <c r="CV49" s="116"/>
      <c r="CW49" s="116"/>
      <c r="CX49" s="115"/>
      <c r="CY49" s="114"/>
      <c r="CZ49" s="116"/>
      <c r="DA49" s="116"/>
      <c r="DB49" s="115"/>
      <c r="DC49" s="114"/>
      <c r="DD49" s="116"/>
      <c r="DE49" s="116"/>
      <c r="DF49" s="115"/>
      <c r="DG49" s="114"/>
      <c r="DH49" s="116"/>
      <c r="DI49" s="116"/>
      <c r="DJ49" s="115"/>
      <c r="DK49" s="114"/>
      <c r="DL49" s="116"/>
      <c r="DM49" s="116"/>
      <c r="DN49" s="115"/>
      <c r="DO49" s="114"/>
      <c r="DP49" s="116"/>
      <c r="DQ49" s="116"/>
      <c r="DR49" s="115"/>
      <c r="DS49" s="114"/>
      <c r="DT49" s="116"/>
      <c r="DU49" s="116"/>
    </row>
    <row r="50" spans="1:125" ht="13.5" customHeight="1" x14ac:dyDescent="0.15">
      <c r="A50" s="114"/>
      <c r="B50" s="115"/>
      <c r="C50" s="114"/>
      <c r="D50" s="116"/>
      <c r="E50" s="116"/>
      <c r="F50" s="115"/>
      <c r="G50" s="114"/>
      <c r="H50" s="116"/>
      <c r="I50" s="116"/>
      <c r="J50" s="115"/>
      <c r="K50" s="114"/>
      <c r="L50" s="116"/>
      <c r="M50" s="116"/>
      <c r="N50" s="115"/>
      <c r="O50" s="114"/>
      <c r="P50" s="116"/>
      <c r="Q50" s="116"/>
      <c r="R50" s="115"/>
      <c r="S50" s="114"/>
      <c r="T50" s="116"/>
      <c r="U50" s="116"/>
      <c r="V50" s="115"/>
      <c r="W50" s="114"/>
      <c r="X50" s="116"/>
      <c r="Y50" s="116"/>
      <c r="Z50" s="115"/>
      <c r="AA50" s="114"/>
      <c r="AB50" s="116"/>
      <c r="AC50" s="116"/>
      <c r="AD50" s="115"/>
      <c r="AE50" s="114"/>
      <c r="AF50" s="116"/>
      <c r="AG50" s="116"/>
      <c r="AH50" s="115"/>
      <c r="AI50" s="114"/>
      <c r="AJ50" s="116"/>
      <c r="AK50" s="116"/>
      <c r="AL50" s="115"/>
      <c r="AM50" s="114"/>
      <c r="AN50" s="116"/>
      <c r="AO50" s="116"/>
      <c r="AP50" s="115"/>
      <c r="AQ50" s="114"/>
      <c r="AR50" s="116"/>
      <c r="AS50" s="116"/>
      <c r="AT50" s="115"/>
      <c r="AU50" s="114"/>
      <c r="AV50" s="116"/>
      <c r="AW50" s="116"/>
      <c r="AX50" s="115"/>
      <c r="AY50" s="114"/>
      <c r="AZ50" s="116"/>
      <c r="BA50" s="116"/>
      <c r="BB50" s="115"/>
      <c r="BC50" s="114"/>
      <c r="BD50" s="116"/>
      <c r="BE50" s="116"/>
      <c r="BF50" s="115"/>
      <c r="BG50" s="114"/>
      <c r="BH50" s="116"/>
      <c r="BI50" s="116"/>
      <c r="BJ50" s="115"/>
      <c r="BK50" s="114"/>
      <c r="BL50" s="116"/>
      <c r="BM50" s="116"/>
      <c r="BN50" s="115"/>
      <c r="BO50" s="114"/>
      <c r="BP50" s="116"/>
      <c r="BQ50" s="116"/>
      <c r="BR50" s="115"/>
      <c r="BS50" s="114"/>
      <c r="BT50" s="116"/>
      <c r="BU50" s="116"/>
      <c r="BV50" s="115"/>
      <c r="BW50" s="114"/>
      <c r="BX50" s="116"/>
      <c r="BY50" s="116"/>
      <c r="BZ50" s="115"/>
      <c r="CA50" s="114"/>
      <c r="CB50" s="116"/>
      <c r="CC50" s="116"/>
      <c r="CD50" s="115"/>
      <c r="CE50" s="114"/>
      <c r="CF50" s="116"/>
      <c r="CG50" s="116"/>
      <c r="CH50" s="115"/>
      <c r="CI50" s="114"/>
      <c r="CJ50" s="116"/>
      <c r="CK50" s="116"/>
      <c r="CL50" s="115"/>
      <c r="CM50" s="114"/>
      <c r="CN50" s="116"/>
      <c r="CO50" s="116"/>
      <c r="CP50" s="115"/>
      <c r="CQ50" s="114"/>
      <c r="CR50" s="116"/>
      <c r="CS50" s="116"/>
      <c r="CT50" s="115"/>
      <c r="CU50" s="114"/>
      <c r="CV50" s="116"/>
      <c r="CW50" s="116"/>
      <c r="CX50" s="115"/>
      <c r="CY50" s="114"/>
      <c r="CZ50" s="116"/>
      <c r="DA50" s="116"/>
      <c r="DB50" s="115"/>
      <c r="DC50" s="114"/>
      <c r="DD50" s="116"/>
      <c r="DE50" s="116"/>
      <c r="DF50" s="115"/>
      <c r="DG50" s="114"/>
      <c r="DH50" s="116"/>
      <c r="DI50" s="116"/>
      <c r="DJ50" s="115"/>
      <c r="DK50" s="114"/>
      <c r="DL50" s="116"/>
      <c r="DM50" s="116"/>
      <c r="DN50" s="115"/>
      <c r="DO50" s="114"/>
      <c r="DP50" s="116"/>
      <c r="DQ50" s="116"/>
      <c r="DR50" s="115"/>
      <c r="DS50" s="114"/>
      <c r="DT50" s="116"/>
      <c r="DU50" s="116"/>
    </row>
    <row r="51" spans="1:125" ht="13.5" customHeight="1" x14ac:dyDescent="0.15">
      <c r="A51" s="114"/>
      <c r="B51" s="115"/>
      <c r="C51" s="114"/>
      <c r="D51" s="116"/>
      <c r="E51" s="116"/>
      <c r="F51" s="115"/>
      <c r="G51" s="114"/>
      <c r="H51" s="116"/>
      <c r="I51" s="116"/>
      <c r="J51" s="115"/>
      <c r="K51" s="114"/>
      <c r="L51" s="116"/>
      <c r="M51" s="116"/>
      <c r="N51" s="115"/>
      <c r="O51" s="114"/>
      <c r="P51" s="116"/>
      <c r="Q51" s="116"/>
      <c r="R51" s="115"/>
      <c r="S51" s="114"/>
      <c r="T51" s="116"/>
      <c r="U51" s="116"/>
      <c r="V51" s="115"/>
      <c r="W51" s="114"/>
      <c r="X51" s="116"/>
      <c r="Y51" s="116"/>
      <c r="Z51" s="115"/>
      <c r="AA51" s="114"/>
      <c r="AB51" s="116"/>
      <c r="AC51" s="116"/>
      <c r="AD51" s="115"/>
      <c r="AE51" s="114"/>
      <c r="AF51" s="116"/>
      <c r="AG51" s="116"/>
      <c r="AH51" s="115"/>
      <c r="AI51" s="114"/>
      <c r="AJ51" s="116"/>
      <c r="AK51" s="116"/>
      <c r="AL51" s="115"/>
      <c r="AM51" s="114"/>
      <c r="AN51" s="116"/>
      <c r="AO51" s="116"/>
      <c r="AP51" s="115"/>
      <c r="AQ51" s="114"/>
      <c r="AR51" s="116"/>
      <c r="AS51" s="116"/>
      <c r="AT51" s="115"/>
      <c r="AU51" s="114"/>
      <c r="AV51" s="116"/>
      <c r="AW51" s="116"/>
      <c r="AX51" s="115"/>
      <c r="AY51" s="114"/>
      <c r="AZ51" s="116"/>
      <c r="BA51" s="116"/>
      <c r="BB51" s="115"/>
      <c r="BC51" s="114"/>
      <c r="BD51" s="116"/>
      <c r="BE51" s="116"/>
      <c r="BF51" s="115"/>
      <c r="BG51" s="114"/>
      <c r="BH51" s="116"/>
      <c r="BI51" s="116"/>
      <c r="BJ51" s="115"/>
      <c r="BK51" s="114"/>
      <c r="BL51" s="116"/>
      <c r="BM51" s="116"/>
      <c r="BN51" s="115"/>
      <c r="BO51" s="114"/>
      <c r="BP51" s="116"/>
      <c r="BQ51" s="116"/>
      <c r="BR51" s="115"/>
      <c r="BS51" s="114"/>
      <c r="BT51" s="116"/>
      <c r="BU51" s="116"/>
      <c r="BV51" s="115"/>
      <c r="BW51" s="114"/>
      <c r="BX51" s="116"/>
      <c r="BY51" s="116"/>
      <c r="BZ51" s="115"/>
      <c r="CA51" s="114"/>
      <c r="CB51" s="116"/>
      <c r="CC51" s="116"/>
      <c r="CD51" s="115"/>
      <c r="CE51" s="114"/>
      <c r="CF51" s="116"/>
      <c r="CG51" s="116"/>
      <c r="CH51" s="115"/>
      <c r="CI51" s="114"/>
      <c r="CJ51" s="116"/>
      <c r="CK51" s="116"/>
      <c r="CL51" s="115"/>
      <c r="CM51" s="114"/>
      <c r="CN51" s="116"/>
      <c r="CO51" s="116"/>
      <c r="CP51" s="115"/>
      <c r="CQ51" s="114"/>
      <c r="CR51" s="116"/>
      <c r="CS51" s="116"/>
      <c r="CT51" s="115"/>
      <c r="CU51" s="114"/>
      <c r="CV51" s="116"/>
      <c r="CW51" s="116"/>
      <c r="CX51" s="115"/>
      <c r="CY51" s="114"/>
      <c r="CZ51" s="116"/>
      <c r="DA51" s="116"/>
      <c r="DB51" s="115"/>
      <c r="DC51" s="114"/>
      <c r="DD51" s="116"/>
      <c r="DE51" s="116"/>
      <c r="DF51" s="115"/>
      <c r="DG51" s="114"/>
      <c r="DH51" s="116"/>
      <c r="DI51" s="116"/>
      <c r="DJ51" s="115"/>
      <c r="DK51" s="114"/>
      <c r="DL51" s="116"/>
      <c r="DM51" s="116"/>
      <c r="DN51" s="115"/>
      <c r="DO51" s="114"/>
      <c r="DP51" s="116"/>
      <c r="DQ51" s="116"/>
      <c r="DR51" s="115"/>
      <c r="DS51" s="114"/>
      <c r="DT51" s="116"/>
      <c r="DU51" s="116"/>
    </row>
    <row r="52" spans="1:125" ht="13.5" customHeight="1" x14ac:dyDescent="0.15">
      <c r="A52" s="114"/>
      <c r="B52" s="115"/>
      <c r="C52" s="114"/>
      <c r="D52" s="116"/>
      <c r="E52" s="116"/>
      <c r="F52" s="115"/>
      <c r="G52" s="114"/>
      <c r="H52" s="116"/>
      <c r="I52" s="116"/>
      <c r="J52" s="115"/>
      <c r="K52" s="114"/>
      <c r="L52" s="116"/>
      <c r="M52" s="116"/>
      <c r="N52" s="115"/>
      <c r="O52" s="114"/>
      <c r="P52" s="116"/>
      <c r="Q52" s="116"/>
      <c r="R52" s="115"/>
      <c r="S52" s="114"/>
      <c r="T52" s="116"/>
      <c r="U52" s="116"/>
      <c r="V52" s="115"/>
      <c r="W52" s="114"/>
      <c r="X52" s="116"/>
      <c r="Y52" s="116"/>
      <c r="Z52" s="115"/>
      <c r="AA52" s="114"/>
      <c r="AB52" s="116"/>
      <c r="AC52" s="116"/>
      <c r="AD52" s="115"/>
      <c r="AE52" s="114"/>
      <c r="AF52" s="116"/>
      <c r="AG52" s="116"/>
      <c r="AH52" s="115"/>
      <c r="AI52" s="114"/>
      <c r="AJ52" s="116"/>
      <c r="AK52" s="116"/>
      <c r="AL52" s="115"/>
      <c r="AM52" s="114"/>
      <c r="AN52" s="116"/>
      <c r="AO52" s="116"/>
      <c r="AP52" s="115"/>
      <c r="AQ52" s="114"/>
      <c r="AR52" s="116"/>
      <c r="AS52" s="116"/>
      <c r="AT52" s="115"/>
      <c r="AU52" s="114"/>
      <c r="AV52" s="116"/>
      <c r="AW52" s="116"/>
      <c r="AX52" s="115"/>
      <c r="AY52" s="114"/>
      <c r="AZ52" s="116"/>
      <c r="BA52" s="116"/>
      <c r="BB52" s="115"/>
      <c r="BC52" s="114"/>
      <c r="BD52" s="116"/>
      <c r="BE52" s="116"/>
      <c r="BF52" s="115"/>
      <c r="BG52" s="114"/>
      <c r="BH52" s="116"/>
      <c r="BI52" s="116"/>
      <c r="BJ52" s="115"/>
      <c r="BK52" s="114"/>
      <c r="BL52" s="116"/>
      <c r="BM52" s="116"/>
      <c r="BN52" s="115"/>
      <c r="BO52" s="114"/>
      <c r="BP52" s="116"/>
      <c r="BQ52" s="116"/>
      <c r="BR52" s="115"/>
      <c r="BS52" s="114"/>
      <c r="BT52" s="116"/>
      <c r="BU52" s="116"/>
      <c r="BV52" s="115"/>
      <c r="BW52" s="114"/>
      <c r="BX52" s="116"/>
      <c r="BY52" s="116"/>
      <c r="BZ52" s="115"/>
      <c r="CA52" s="114"/>
      <c r="CB52" s="116"/>
      <c r="CC52" s="116"/>
      <c r="CD52" s="115"/>
      <c r="CE52" s="114"/>
      <c r="CF52" s="116"/>
      <c r="CG52" s="116"/>
      <c r="CH52" s="115"/>
      <c r="CI52" s="114"/>
      <c r="CJ52" s="116"/>
      <c r="CK52" s="116"/>
      <c r="CL52" s="115"/>
      <c r="CM52" s="114"/>
      <c r="CN52" s="116"/>
      <c r="CO52" s="116"/>
      <c r="CP52" s="115"/>
      <c r="CQ52" s="114"/>
      <c r="CR52" s="116"/>
      <c r="CS52" s="116"/>
      <c r="CT52" s="115"/>
      <c r="CU52" s="114"/>
      <c r="CV52" s="116"/>
      <c r="CW52" s="116"/>
      <c r="CX52" s="115"/>
      <c r="CY52" s="114"/>
      <c r="CZ52" s="116"/>
      <c r="DA52" s="116"/>
      <c r="DB52" s="115"/>
      <c r="DC52" s="114"/>
      <c r="DD52" s="116"/>
      <c r="DE52" s="116"/>
      <c r="DF52" s="115"/>
      <c r="DG52" s="114"/>
      <c r="DH52" s="116"/>
      <c r="DI52" s="116"/>
      <c r="DJ52" s="115"/>
      <c r="DK52" s="114"/>
      <c r="DL52" s="116"/>
      <c r="DM52" s="116"/>
      <c r="DN52" s="115"/>
      <c r="DO52" s="114"/>
      <c r="DP52" s="116"/>
      <c r="DQ52" s="116"/>
      <c r="DR52" s="115"/>
      <c r="DS52" s="114"/>
      <c r="DT52" s="116"/>
      <c r="DU52" s="116"/>
    </row>
    <row r="53" spans="1:125" ht="13.5" customHeight="1" x14ac:dyDescent="0.15">
      <c r="A53" s="114"/>
      <c r="B53" s="115"/>
      <c r="C53" s="114"/>
      <c r="D53" s="116"/>
      <c r="E53" s="116"/>
      <c r="F53" s="115"/>
      <c r="G53" s="114"/>
      <c r="H53" s="116"/>
      <c r="I53" s="116"/>
      <c r="J53" s="115"/>
      <c r="K53" s="114"/>
      <c r="L53" s="116"/>
      <c r="M53" s="116"/>
      <c r="N53" s="115"/>
      <c r="O53" s="114"/>
      <c r="P53" s="116"/>
      <c r="Q53" s="116"/>
      <c r="R53" s="115"/>
      <c r="S53" s="114"/>
      <c r="T53" s="116"/>
      <c r="U53" s="116"/>
      <c r="V53" s="115"/>
      <c r="W53" s="114"/>
      <c r="X53" s="116"/>
      <c r="Y53" s="116"/>
      <c r="Z53" s="115"/>
      <c r="AA53" s="114"/>
      <c r="AB53" s="116"/>
      <c r="AC53" s="116"/>
      <c r="AD53" s="115"/>
      <c r="AE53" s="114"/>
      <c r="AF53" s="116"/>
      <c r="AG53" s="116"/>
      <c r="AH53" s="115"/>
      <c r="AI53" s="114"/>
      <c r="AJ53" s="116"/>
      <c r="AK53" s="116"/>
      <c r="AL53" s="115"/>
      <c r="AM53" s="114"/>
      <c r="AN53" s="116"/>
      <c r="AO53" s="116"/>
      <c r="AP53" s="115"/>
      <c r="AQ53" s="114"/>
      <c r="AR53" s="116"/>
      <c r="AS53" s="116"/>
      <c r="AT53" s="115"/>
      <c r="AU53" s="114"/>
      <c r="AV53" s="116"/>
      <c r="AW53" s="116"/>
      <c r="AX53" s="115"/>
      <c r="AY53" s="114"/>
      <c r="AZ53" s="116"/>
      <c r="BA53" s="116"/>
      <c r="BB53" s="115"/>
      <c r="BC53" s="114"/>
      <c r="BD53" s="116"/>
      <c r="BE53" s="116"/>
      <c r="BF53" s="115"/>
      <c r="BG53" s="114"/>
      <c r="BH53" s="116"/>
      <c r="BI53" s="116"/>
      <c r="BJ53" s="115"/>
      <c r="BK53" s="114"/>
      <c r="BL53" s="116"/>
      <c r="BM53" s="116"/>
      <c r="BN53" s="115"/>
      <c r="BO53" s="114"/>
      <c r="BP53" s="116"/>
      <c r="BQ53" s="116"/>
      <c r="BR53" s="115"/>
      <c r="BS53" s="114"/>
      <c r="BT53" s="116"/>
      <c r="BU53" s="116"/>
      <c r="BV53" s="115"/>
      <c r="BW53" s="114"/>
      <c r="BX53" s="116"/>
      <c r="BY53" s="116"/>
      <c r="BZ53" s="115"/>
      <c r="CA53" s="114"/>
      <c r="CB53" s="116"/>
      <c r="CC53" s="116"/>
      <c r="CD53" s="115"/>
      <c r="CE53" s="114"/>
      <c r="CF53" s="116"/>
      <c r="CG53" s="116"/>
      <c r="CH53" s="115"/>
      <c r="CI53" s="114"/>
      <c r="CJ53" s="116"/>
      <c r="CK53" s="116"/>
      <c r="CL53" s="115"/>
      <c r="CM53" s="114"/>
      <c r="CN53" s="116"/>
      <c r="CO53" s="116"/>
      <c r="CP53" s="115"/>
      <c r="CQ53" s="114"/>
      <c r="CR53" s="116"/>
      <c r="CS53" s="116"/>
      <c r="CT53" s="115"/>
      <c r="CU53" s="114"/>
      <c r="CV53" s="116"/>
      <c r="CW53" s="116"/>
      <c r="CX53" s="115"/>
      <c r="CY53" s="114"/>
      <c r="CZ53" s="116"/>
      <c r="DA53" s="116"/>
      <c r="DB53" s="115"/>
      <c r="DC53" s="114"/>
      <c r="DD53" s="116"/>
      <c r="DE53" s="116"/>
      <c r="DF53" s="115"/>
      <c r="DG53" s="114"/>
      <c r="DH53" s="116"/>
      <c r="DI53" s="116"/>
      <c r="DJ53" s="115"/>
      <c r="DK53" s="114"/>
      <c r="DL53" s="116"/>
      <c r="DM53" s="116"/>
      <c r="DN53" s="115"/>
      <c r="DO53" s="114"/>
      <c r="DP53" s="116"/>
      <c r="DQ53" s="116"/>
      <c r="DR53" s="115"/>
      <c r="DS53" s="114"/>
      <c r="DT53" s="116"/>
      <c r="DU53" s="116"/>
    </row>
    <row r="54" spans="1:125" ht="13.5" customHeight="1" x14ac:dyDescent="0.15">
      <c r="A54" s="114"/>
      <c r="B54" s="115"/>
      <c r="C54" s="114"/>
      <c r="D54" s="116"/>
      <c r="E54" s="116"/>
      <c r="F54" s="115"/>
      <c r="G54" s="114"/>
      <c r="H54" s="116"/>
      <c r="I54" s="116"/>
      <c r="J54" s="115"/>
      <c r="K54" s="114"/>
      <c r="L54" s="116"/>
      <c r="M54" s="116"/>
      <c r="N54" s="115"/>
      <c r="O54" s="114"/>
      <c r="P54" s="116"/>
      <c r="Q54" s="116"/>
      <c r="R54" s="115"/>
      <c r="S54" s="114"/>
      <c r="T54" s="116"/>
      <c r="U54" s="116"/>
      <c r="V54" s="115"/>
      <c r="W54" s="114"/>
      <c r="X54" s="116"/>
      <c r="Y54" s="116"/>
      <c r="Z54" s="115"/>
      <c r="AA54" s="114"/>
      <c r="AB54" s="116"/>
      <c r="AC54" s="116"/>
      <c r="AD54" s="115"/>
      <c r="AE54" s="114"/>
      <c r="AF54" s="116"/>
      <c r="AG54" s="116"/>
      <c r="AH54" s="115"/>
      <c r="AI54" s="114"/>
      <c r="AJ54" s="116"/>
      <c r="AK54" s="116"/>
      <c r="AL54" s="115"/>
      <c r="AM54" s="114"/>
      <c r="AN54" s="116"/>
      <c r="AO54" s="116"/>
      <c r="AP54" s="115"/>
      <c r="AQ54" s="114"/>
      <c r="AR54" s="116"/>
      <c r="AS54" s="116"/>
      <c r="AT54" s="115"/>
      <c r="AU54" s="114"/>
      <c r="AV54" s="116"/>
      <c r="AW54" s="116"/>
      <c r="AX54" s="115"/>
      <c r="AY54" s="114"/>
      <c r="AZ54" s="116"/>
      <c r="BA54" s="116"/>
      <c r="BB54" s="115"/>
      <c r="BC54" s="114"/>
      <c r="BD54" s="116"/>
      <c r="BE54" s="116"/>
      <c r="BF54" s="115"/>
      <c r="BG54" s="114"/>
      <c r="BH54" s="116"/>
      <c r="BI54" s="116"/>
      <c r="BJ54" s="115"/>
      <c r="BK54" s="114"/>
      <c r="BL54" s="116"/>
      <c r="BM54" s="116"/>
      <c r="BN54" s="115"/>
      <c r="BO54" s="114"/>
      <c r="BP54" s="116"/>
      <c r="BQ54" s="116"/>
      <c r="BR54" s="115"/>
      <c r="BS54" s="114"/>
      <c r="BT54" s="116"/>
      <c r="BU54" s="116"/>
      <c r="BV54" s="115"/>
      <c r="BW54" s="114"/>
      <c r="BX54" s="116"/>
      <c r="BY54" s="116"/>
      <c r="BZ54" s="115"/>
      <c r="CA54" s="114"/>
      <c r="CB54" s="116"/>
      <c r="CC54" s="116"/>
      <c r="CD54" s="115"/>
      <c r="CE54" s="114"/>
      <c r="CF54" s="116"/>
      <c r="CG54" s="116"/>
      <c r="CH54" s="115"/>
      <c r="CI54" s="114"/>
      <c r="CJ54" s="116"/>
      <c r="CK54" s="116"/>
      <c r="CL54" s="115"/>
      <c r="CM54" s="114"/>
      <c r="CN54" s="116"/>
      <c r="CO54" s="116"/>
      <c r="CP54" s="115"/>
      <c r="CQ54" s="114"/>
      <c r="CR54" s="116"/>
      <c r="CS54" s="116"/>
      <c r="CT54" s="115"/>
      <c r="CU54" s="114"/>
      <c r="CV54" s="116"/>
      <c r="CW54" s="116"/>
      <c r="CX54" s="115"/>
      <c r="CY54" s="114"/>
      <c r="CZ54" s="116"/>
      <c r="DA54" s="116"/>
      <c r="DB54" s="115"/>
      <c r="DC54" s="114"/>
      <c r="DD54" s="116"/>
      <c r="DE54" s="116"/>
      <c r="DF54" s="115"/>
      <c r="DG54" s="114"/>
      <c r="DH54" s="116"/>
      <c r="DI54" s="116"/>
      <c r="DJ54" s="115"/>
      <c r="DK54" s="114"/>
      <c r="DL54" s="116"/>
      <c r="DM54" s="116"/>
      <c r="DN54" s="115"/>
      <c r="DO54" s="114"/>
      <c r="DP54" s="116"/>
      <c r="DQ54" s="116"/>
      <c r="DR54" s="115"/>
      <c r="DS54" s="114"/>
      <c r="DT54" s="116"/>
      <c r="DU54" s="116"/>
    </row>
    <row r="55" spans="1:125" ht="13.5" customHeight="1" x14ac:dyDescent="0.15">
      <c r="A55" s="114"/>
      <c r="B55" s="115"/>
      <c r="C55" s="114"/>
      <c r="D55" s="116"/>
      <c r="E55" s="116"/>
      <c r="F55" s="115"/>
      <c r="G55" s="114"/>
      <c r="H55" s="116"/>
      <c r="I55" s="116"/>
      <c r="J55" s="115"/>
      <c r="K55" s="114"/>
      <c r="L55" s="116"/>
      <c r="M55" s="116"/>
      <c r="N55" s="115"/>
      <c r="O55" s="114"/>
      <c r="P55" s="116"/>
      <c r="Q55" s="116"/>
      <c r="R55" s="115"/>
      <c r="S55" s="114"/>
      <c r="T55" s="116"/>
      <c r="U55" s="116"/>
      <c r="V55" s="115"/>
      <c r="W55" s="114"/>
      <c r="X55" s="116"/>
      <c r="Y55" s="116"/>
      <c r="Z55" s="115"/>
      <c r="AA55" s="114"/>
      <c r="AB55" s="116"/>
      <c r="AC55" s="116"/>
      <c r="AD55" s="115"/>
      <c r="AE55" s="114"/>
      <c r="AF55" s="116"/>
      <c r="AG55" s="116"/>
      <c r="AH55" s="115"/>
      <c r="AI55" s="114"/>
      <c r="AJ55" s="116"/>
      <c r="AK55" s="116"/>
      <c r="AL55" s="115"/>
      <c r="AM55" s="114"/>
      <c r="AN55" s="116"/>
      <c r="AO55" s="116"/>
      <c r="AP55" s="115"/>
      <c r="AQ55" s="114"/>
      <c r="AR55" s="116"/>
      <c r="AS55" s="116"/>
      <c r="AT55" s="115"/>
      <c r="AU55" s="114"/>
      <c r="AV55" s="116"/>
      <c r="AW55" s="116"/>
      <c r="AX55" s="115"/>
      <c r="AY55" s="114"/>
      <c r="AZ55" s="116"/>
      <c r="BA55" s="116"/>
      <c r="BB55" s="115"/>
      <c r="BC55" s="114"/>
      <c r="BD55" s="116"/>
      <c r="BE55" s="116"/>
      <c r="BF55" s="115"/>
      <c r="BG55" s="114"/>
      <c r="BH55" s="116"/>
      <c r="BI55" s="116"/>
      <c r="BJ55" s="115"/>
      <c r="BK55" s="114"/>
      <c r="BL55" s="116"/>
      <c r="BM55" s="116"/>
      <c r="BN55" s="115"/>
      <c r="BO55" s="114"/>
      <c r="BP55" s="116"/>
      <c r="BQ55" s="116"/>
      <c r="BR55" s="115"/>
      <c r="BS55" s="114"/>
      <c r="BT55" s="116"/>
      <c r="BU55" s="116"/>
      <c r="BV55" s="115"/>
      <c r="BW55" s="114"/>
      <c r="BX55" s="116"/>
      <c r="BY55" s="116"/>
      <c r="BZ55" s="115"/>
      <c r="CA55" s="114"/>
      <c r="CB55" s="116"/>
      <c r="CC55" s="116"/>
      <c r="CD55" s="115"/>
      <c r="CE55" s="114"/>
      <c r="CF55" s="116"/>
      <c r="CG55" s="116"/>
      <c r="CH55" s="115"/>
      <c r="CI55" s="114"/>
      <c r="CJ55" s="116"/>
      <c r="CK55" s="116"/>
      <c r="CL55" s="115"/>
      <c r="CM55" s="114"/>
      <c r="CN55" s="116"/>
      <c r="CO55" s="116"/>
      <c r="CP55" s="115"/>
      <c r="CQ55" s="114"/>
      <c r="CR55" s="116"/>
      <c r="CS55" s="116"/>
      <c r="CT55" s="115"/>
      <c r="CU55" s="114"/>
      <c r="CV55" s="116"/>
      <c r="CW55" s="116"/>
      <c r="CX55" s="115"/>
      <c r="CY55" s="114"/>
      <c r="CZ55" s="116"/>
      <c r="DA55" s="116"/>
      <c r="DB55" s="115"/>
      <c r="DC55" s="114"/>
      <c r="DD55" s="116"/>
      <c r="DE55" s="116"/>
      <c r="DF55" s="115"/>
      <c r="DG55" s="114"/>
      <c r="DH55" s="116"/>
      <c r="DI55" s="116"/>
      <c r="DJ55" s="115"/>
      <c r="DK55" s="114"/>
      <c r="DL55" s="116"/>
      <c r="DM55" s="116"/>
      <c r="DN55" s="115"/>
      <c r="DO55" s="114"/>
      <c r="DP55" s="116"/>
      <c r="DQ55" s="116"/>
      <c r="DR55" s="115"/>
      <c r="DS55" s="114"/>
      <c r="DT55" s="116"/>
      <c r="DU55" s="116"/>
    </row>
    <row r="56" spans="1:125" ht="13.5" customHeight="1" x14ac:dyDescent="0.15">
      <c r="A56" s="114"/>
      <c r="B56" s="115"/>
      <c r="C56" s="114"/>
      <c r="D56" s="116"/>
      <c r="E56" s="116"/>
      <c r="F56" s="115"/>
      <c r="G56" s="114"/>
      <c r="H56" s="116"/>
      <c r="I56" s="116"/>
      <c r="J56" s="115"/>
      <c r="K56" s="114"/>
      <c r="L56" s="116"/>
      <c r="M56" s="116"/>
      <c r="N56" s="115"/>
      <c r="O56" s="114"/>
      <c r="P56" s="116"/>
      <c r="Q56" s="116"/>
      <c r="R56" s="115"/>
      <c r="S56" s="114"/>
      <c r="T56" s="116"/>
      <c r="U56" s="116"/>
      <c r="V56" s="115"/>
      <c r="W56" s="114"/>
      <c r="X56" s="116"/>
      <c r="Y56" s="116"/>
      <c r="Z56" s="115"/>
      <c r="AA56" s="114"/>
      <c r="AB56" s="116"/>
      <c r="AC56" s="116"/>
      <c r="AD56" s="115"/>
      <c r="AE56" s="114"/>
      <c r="AF56" s="116"/>
      <c r="AG56" s="116"/>
      <c r="AH56" s="115"/>
      <c r="AI56" s="114"/>
      <c r="AJ56" s="116"/>
      <c r="AK56" s="116"/>
      <c r="AL56" s="115"/>
      <c r="AM56" s="114"/>
      <c r="AN56" s="116"/>
      <c r="AO56" s="116"/>
      <c r="AP56" s="115"/>
      <c r="AQ56" s="114"/>
      <c r="AR56" s="116"/>
      <c r="AS56" s="116"/>
      <c r="AT56" s="115"/>
      <c r="AU56" s="114"/>
      <c r="AV56" s="116"/>
      <c r="AW56" s="116"/>
      <c r="AX56" s="115"/>
      <c r="AY56" s="114"/>
      <c r="AZ56" s="116"/>
      <c r="BA56" s="116"/>
      <c r="BB56" s="115"/>
      <c r="BC56" s="114"/>
      <c r="BD56" s="116"/>
      <c r="BE56" s="116"/>
      <c r="BF56" s="115"/>
      <c r="BG56" s="114"/>
      <c r="BH56" s="116"/>
      <c r="BI56" s="116"/>
      <c r="BJ56" s="115"/>
      <c r="BK56" s="114"/>
      <c r="BL56" s="116"/>
      <c r="BM56" s="116"/>
      <c r="BN56" s="115"/>
      <c r="BO56" s="114"/>
      <c r="BP56" s="116"/>
      <c r="BQ56" s="116"/>
      <c r="BR56" s="115"/>
      <c r="BS56" s="114"/>
      <c r="BT56" s="116"/>
      <c r="BU56" s="116"/>
      <c r="BV56" s="115"/>
      <c r="BW56" s="114"/>
      <c r="BX56" s="116"/>
      <c r="BY56" s="116"/>
      <c r="BZ56" s="115"/>
      <c r="CA56" s="114"/>
      <c r="CB56" s="116"/>
      <c r="CC56" s="116"/>
      <c r="CD56" s="115"/>
      <c r="CE56" s="114"/>
      <c r="CF56" s="116"/>
      <c r="CG56" s="116"/>
      <c r="CH56" s="115"/>
      <c r="CI56" s="114"/>
      <c r="CJ56" s="116"/>
      <c r="CK56" s="116"/>
      <c r="CL56" s="115"/>
      <c r="CM56" s="114"/>
      <c r="CN56" s="116"/>
      <c r="CO56" s="116"/>
      <c r="CP56" s="115"/>
      <c r="CQ56" s="114"/>
      <c r="CR56" s="116"/>
      <c r="CS56" s="116"/>
      <c r="CT56" s="115"/>
      <c r="CU56" s="114"/>
      <c r="CV56" s="116"/>
      <c r="CW56" s="116"/>
      <c r="CX56" s="115"/>
      <c r="CY56" s="114"/>
      <c r="CZ56" s="116"/>
      <c r="DA56" s="116"/>
      <c r="DB56" s="115"/>
      <c r="DC56" s="114"/>
      <c r="DD56" s="116"/>
      <c r="DE56" s="116"/>
      <c r="DF56" s="115"/>
      <c r="DG56" s="114"/>
      <c r="DH56" s="116"/>
      <c r="DI56" s="116"/>
      <c r="DJ56" s="115"/>
      <c r="DK56" s="114"/>
      <c r="DL56" s="116"/>
      <c r="DM56" s="116"/>
      <c r="DN56" s="115"/>
      <c r="DO56" s="114"/>
      <c r="DP56" s="116"/>
      <c r="DQ56" s="116"/>
      <c r="DR56" s="115"/>
      <c r="DS56" s="114"/>
      <c r="DT56" s="116"/>
      <c r="DU56" s="116"/>
    </row>
    <row r="57" spans="1:125" ht="13.5" customHeight="1" x14ac:dyDescent="0.15">
      <c r="A57" s="114"/>
      <c r="B57" s="115"/>
      <c r="C57" s="114"/>
      <c r="D57" s="116"/>
      <c r="E57" s="116"/>
      <c r="F57" s="115"/>
      <c r="G57" s="114"/>
      <c r="H57" s="116"/>
      <c r="I57" s="116"/>
      <c r="J57" s="115"/>
      <c r="K57" s="114"/>
      <c r="L57" s="116"/>
      <c r="M57" s="116"/>
      <c r="N57" s="115"/>
      <c r="O57" s="114"/>
      <c r="P57" s="116"/>
      <c r="Q57" s="116"/>
      <c r="R57" s="115"/>
      <c r="S57" s="114"/>
      <c r="T57" s="116"/>
      <c r="U57" s="116"/>
      <c r="V57" s="115"/>
      <c r="W57" s="114"/>
      <c r="X57" s="116"/>
      <c r="Y57" s="116"/>
      <c r="Z57" s="115"/>
      <c r="AA57" s="114"/>
      <c r="AB57" s="116"/>
      <c r="AC57" s="116"/>
      <c r="AD57" s="115"/>
      <c r="AE57" s="114"/>
      <c r="AF57" s="116"/>
      <c r="AG57" s="116"/>
      <c r="AH57" s="115"/>
      <c r="AI57" s="114"/>
      <c r="AJ57" s="116"/>
      <c r="AK57" s="116"/>
      <c r="AL57" s="115"/>
      <c r="AM57" s="114"/>
      <c r="AN57" s="116"/>
      <c r="AO57" s="116"/>
      <c r="AP57" s="115"/>
      <c r="AQ57" s="114"/>
      <c r="AR57" s="116"/>
      <c r="AS57" s="116"/>
      <c r="AT57" s="115"/>
      <c r="AU57" s="114"/>
      <c r="AV57" s="116"/>
      <c r="AW57" s="116"/>
      <c r="AX57" s="115"/>
      <c r="AY57" s="114"/>
      <c r="AZ57" s="116"/>
      <c r="BA57" s="116"/>
      <c r="BB57" s="115"/>
      <c r="BC57" s="114"/>
      <c r="BD57" s="116"/>
      <c r="BE57" s="116"/>
      <c r="BF57" s="115"/>
      <c r="BG57" s="114"/>
      <c r="BH57" s="116"/>
      <c r="BI57" s="116"/>
      <c r="BJ57" s="115"/>
      <c r="BK57" s="114"/>
      <c r="BL57" s="116"/>
      <c r="BM57" s="116"/>
      <c r="BN57" s="115"/>
      <c r="BO57" s="114"/>
      <c r="BP57" s="116"/>
      <c r="BQ57" s="116"/>
      <c r="BR57" s="115"/>
      <c r="BS57" s="114"/>
      <c r="BT57" s="116"/>
      <c r="BU57" s="116"/>
      <c r="BV57" s="115"/>
      <c r="BW57" s="114"/>
      <c r="BX57" s="116"/>
      <c r="BY57" s="116"/>
      <c r="BZ57" s="115"/>
      <c r="CA57" s="114"/>
      <c r="CB57" s="116"/>
      <c r="CC57" s="116"/>
      <c r="CD57" s="115"/>
      <c r="CE57" s="114"/>
      <c r="CF57" s="116"/>
      <c r="CG57" s="116"/>
      <c r="CH57" s="115"/>
      <c r="CI57" s="114"/>
      <c r="CJ57" s="116"/>
      <c r="CK57" s="116"/>
      <c r="CL57" s="115"/>
      <c r="CM57" s="114"/>
      <c r="CN57" s="116"/>
      <c r="CO57" s="116"/>
      <c r="CP57" s="115"/>
      <c r="CQ57" s="114"/>
      <c r="CR57" s="116"/>
      <c r="CS57" s="116"/>
      <c r="CT57" s="115"/>
      <c r="CU57" s="114"/>
      <c r="CV57" s="116"/>
      <c r="CW57" s="116"/>
      <c r="CX57" s="115"/>
      <c r="CY57" s="114"/>
      <c r="CZ57" s="116"/>
      <c r="DA57" s="116"/>
      <c r="DB57" s="115"/>
      <c r="DC57" s="114"/>
      <c r="DD57" s="116"/>
      <c r="DE57" s="116"/>
      <c r="DF57" s="115"/>
      <c r="DG57" s="114"/>
      <c r="DH57" s="116"/>
      <c r="DI57" s="116"/>
      <c r="DJ57" s="115"/>
      <c r="DK57" s="114"/>
      <c r="DL57" s="116"/>
      <c r="DM57" s="116"/>
      <c r="DN57" s="115"/>
      <c r="DO57" s="114"/>
      <c r="DP57" s="116"/>
      <c r="DQ57" s="116"/>
      <c r="DR57" s="115"/>
      <c r="DS57" s="114"/>
      <c r="DT57" s="116"/>
      <c r="DU57" s="116"/>
    </row>
  </sheetData>
  <sortState ref="A8:DU11">
    <sortCondition ref="A8:A11"/>
    <sortCondition ref="B8:B11"/>
    <sortCondition ref="C8:C11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&amp;L廃棄物処理事業経費【市区町村分担金の合計】（令和5年度実績）</oddHeader>
  </headerFooter>
  <colBreaks count="10" manualBreakCount="10">
    <brk id="9" min="1" max="10" man="1"/>
    <brk id="21" min="1" max="10" man="1"/>
    <brk id="33" min="1" max="10" man="1"/>
    <brk id="45" min="1" max="10" man="1"/>
    <brk id="57" min="1" max="10" man="1"/>
    <brk id="69" min="1" max="10" man="1"/>
    <brk id="81" min="1" max="10" man="1"/>
    <brk id="93" min="1" max="10" man="1"/>
    <brk id="105" min="1" max="10" man="1"/>
    <brk id="117" min="1" max="1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85" zoomScaleNormal="85" workbookViewId="0"/>
  </sheetViews>
  <sheetFormatPr defaultColWidth="0" defaultRowHeight="14.25" x14ac:dyDescent="0.15"/>
  <cols>
    <col min="1" max="1" width="5.5" customWidth="1"/>
    <col min="2" max="3" width="4.5" style="12" customWidth="1"/>
    <col min="4" max="4" width="12.125" style="12" customWidth="1"/>
    <col min="5" max="6" width="16.5" style="12" customWidth="1"/>
    <col min="7" max="10" width="4.5" style="12" customWidth="1"/>
    <col min="11" max="11" width="14.625" style="12" customWidth="1"/>
    <col min="12" max="13" width="16.5" style="12" customWidth="1"/>
    <col min="14" max="14" width="4" style="12" bestFit="1" customWidth="1"/>
    <col min="15" max="15" width="8" style="12" customWidth="1"/>
    <col min="16" max="27" width="8.875" customWidth="1"/>
    <col min="28" max="28" width="8.875" hidden="1" customWidth="1"/>
    <col min="29" max="29" width="19.125" style="1" hidden="1" customWidth="1"/>
    <col min="30" max="30" width="26" style="1" hidden="1" customWidth="1"/>
    <col min="31" max="31" width="3" style="1" hidden="1" customWidth="1"/>
    <col min="32" max="32" width="10.875" style="1" hidden="1" customWidth="1"/>
    <col min="33" max="33" width="8" style="1" hidden="1" customWidth="1"/>
    <col min="34" max="34" width="8" style="2" hidden="1" customWidth="1"/>
    <col min="35" max="35" width="5" style="2" hidden="1" customWidth="1"/>
    <col min="36" max="36" width="8.875" hidden="1" customWidth="1"/>
    <col min="37" max="37" width="4" hidden="1" customWidth="1"/>
    <col min="38" max="38" width="10" hidden="1" customWidth="1"/>
  </cols>
  <sheetData>
    <row r="1" spans="2:38" ht="15" thickBot="1" x14ac:dyDescent="0.2">
      <c r="B1" s="201">
        <f>COUNTA(A:A) - 3</f>
        <v>-3</v>
      </c>
      <c r="C1" s="201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2"/>
      <c r="C2" s="3" t="s">
        <v>143</v>
      </c>
      <c r="D2" s="25"/>
      <c r="E2" s="4" t="s">
        <v>144</v>
      </c>
      <c r="F2" s="2"/>
      <c r="G2" s="2"/>
      <c r="H2" s="2"/>
      <c r="I2" s="2"/>
      <c r="J2" s="2"/>
      <c r="K2" s="2"/>
      <c r="L2" s="2" t="str">
        <f>LEFT(D2,2)</f>
        <v/>
      </c>
      <c r="M2" s="2" t="str">
        <f>IF(L2&lt;&gt;"",VLOOKUP(L2,$AK$6:$AL$52,2,FALSE),"-")</f>
        <v>-</v>
      </c>
      <c r="N2" s="2"/>
      <c r="O2" s="2"/>
      <c r="AC2" s="5">
        <f>IF(VALUE(D2)=0,0,1)</f>
        <v>0</v>
      </c>
      <c r="AD2" s="42" t="str">
        <f>IF(AC2=0,"",VLOOKUP(D2,'廃棄物事業経費（歳入）'!B7:C250,2,FALSE))</f>
        <v/>
      </c>
      <c r="AE2" s="33"/>
      <c r="AF2" s="34">
        <f>IF(AC2=0,1,IF(ISERROR(AD2),1,0))</f>
        <v>1</v>
      </c>
      <c r="AH2" s="40" t="s">
        <v>145</v>
      </c>
      <c r="AI2" s="41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6"/>
      <c r="C4"/>
      <c r="D4" s="7"/>
      <c r="E4" s="8"/>
      <c r="F4" s="8"/>
      <c r="G4" s="8"/>
      <c r="H4" s="9"/>
      <c r="I4" s="9"/>
      <c r="J4" s="9"/>
      <c r="K4" s="7"/>
      <c r="L4" s="8"/>
      <c r="M4" s="8"/>
      <c r="N4" s="8"/>
      <c r="O4" s="8"/>
      <c r="AC4"/>
      <c r="AD4"/>
      <c r="AE4"/>
      <c r="AF4"/>
      <c r="AG4" s="35"/>
    </row>
    <row r="5" spans="2:38" ht="19.5" customHeight="1" x14ac:dyDescent="0.15">
      <c r="B5" s="10"/>
      <c r="C5" s="10"/>
      <c r="D5" s="11"/>
      <c r="M5" s="32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2" t="s">
        <v>146</v>
      </c>
      <c r="C6" s="192"/>
      <c r="D6" s="193"/>
      <c r="E6" s="13" t="s">
        <v>56</v>
      </c>
      <c r="F6" s="14" t="s">
        <v>57</v>
      </c>
      <c r="H6" s="169" t="s">
        <v>147</v>
      </c>
      <c r="I6" s="194"/>
      <c r="J6" s="194"/>
      <c r="K6" s="170"/>
      <c r="L6" s="13" t="s">
        <v>56</v>
      </c>
      <c r="M6" s="13" t="s">
        <v>57</v>
      </c>
      <c r="AC6" s="15"/>
      <c r="AD6" s="15"/>
      <c r="AE6" s="15"/>
      <c r="AF6" s="15"/>
      <c r="AG6" s="15"/>
      <c r="AH6" s="2">
        <f>+'廃棄物事業経費（歳入）'!B6</f>
        <v>0</v>
      </c>
      <c r="AI6" s="2">
        <v>6</v>
      </c>
      <c r="AK6" s="26" t="s">
        <v>148</v>
      </c>
      <c r="AL6" t="s">
        <v>3</v>
      </c>
    </row>
    <row r="7" spans="2:38" ht="19.5" customHeight="1" x14ac:dyDescent="0.15">
      <c r="B7" s="190" t="s">
        <v>79</v>
      </c>
      <c r="C7" s="191"/>
      <c r="D7" s="191"/>
      <c r="E7" s="17">
        <f t="shared" ref="E7:E12" ca="1" si="0">AF7</f>
        <v>0</v>
      </c>
      <c r="F7" s="17">
        <f t="shared" ref="F7:F12" ca="1" si="1">AF14</f>
        <v>0</v>
      </c>
      <c r="H7" s="179" t="s">
        <v>109</v>
      </c>
      <c r="I7" s="179" t="s">
        <v>149</v>
      </c>
      <c r="J7" s="171" t="s">
        <v>86</v>
      </c>
      <c r="K7" s="172"/>
      <c r="L7" s="17">
        <f t="shared" ref="L7:L12" ca="1" si="2">AF21</f>
        <v>0</v>
      </c>
      <c r="M7" s="17">
        <f t="shared" ref="M7:M12" ca="1" si="3">AF42</f>
        <v>0</v>
      </c>
      <c r="AC7" s="15" t="s">
        <v>79</v>
      </c>
      <c r="AD7" s="36" t="s">
        <v>150</v>
      </c>
      <c r="AE7" s="15" t="s">
        <v>151</v>
      </c>
      <c r="AF7" s="33">
        <f t="shared" ref="AF7:AF38" ca="1" si="4">IF(AF$2=0,INDIRECT("'"&amp;AD7&amp;"'!"&amp;AE7&amp;$AI$2),0)</f>
        <v>0</v>
      </c>
      <c r="AG7" s="15"/>
      <c r="AH7" s="43" t="str">
        <f>+'廃棄物事業経費（歳入）'!B7</f>
        <v>44000</v>
      </c>
      <c r="AI7" s="2">
        <v>7</v>
      </c>
      <c r="AK7" s="26" t="s">
        <v>152</v>
      </c>
      <c r="AL7" t="s">
        <v>4</v>
      </c>
    </row>
    <row r="8" spans="2:38" ht="19.5" customHeight="1" x14ac:dyDescent="0.15">
      <c r="B8" s="190" t="s">
        <v>153</v>
      </c>
      <c r="C8" s="191"/>
      <c r="D8" s="191"/>
      <c r="E8" s="17">
        <f t="shared" ca="1" si="0"/>
        <v>0</v>
      </c>
      <c r="F8" s="17">
        <f t="shared" ca="1" si="1"/>
        <v>0</v>
      </c>
      <c r="H8" s="180"/>
      <c r="I8" s="180"/>
      <c r="J8" s="169" t="s">
        <v>88</v>
      </c>
      <c r="K8" s="170"/>
      <c r="L8" s="17">
        <f t="shared" ca="1" si="2"/>
        <v>0</v>
      </c>
      <c r="M8" s="17">
        <f t="shared" ca="1" si="3"/>
        <v>0</v>
      </c>
      <c r="AC8" s="15" t="s">
        <v>153</v>
      </c>
      <c r="AD8" s="36" t="s">
        <v>150</v>
      </c>
      <c r="AE8" s="15" t="s">
        <v>154</v>
      </c>
      <c r="AF8" s="33">
        <f t="shared" ca="1" si="4"/>
        <v>0</v>
      </c>
      <c r="AG8" s="15"/>
      <c r="AH8" s="43" t="str">
        <f>+'廃棄物事業経費（歳入）'!B8</f>
        <v>44201</v>
      </c>
      <c r="AI8" s="2">
        <v>8</v>
      </c>
      <c r="AK8" s="26" t="s">
        <v>155</v>
      </c>
      <c r="AL8" t="s">
        <v>5</v>
      </c>
    </row>
    <row r="9" spans="2:38" ht="19.5" customHeight="1" x14ac:dyDescent="0.15">
      <c r="B9" s="190" t="s">
        <v>82</v>
      </c>
      <c r="C9" s="191"/>
      <c r="D9" s="191"/>
      <c r="E9" s="17">
        <f t="shared" ca="1" si="0"/>
        <v>0</v>
      </c>
      <c r="F9" s="17">
        <f t="shared" ca="1" si="1"/>
        <v>0</v>
      </c>
      <c r="H9" s="180"/>
      <c r="I9" s="180"/>
      <c r="J9" s="171" t="s">
        <v>90</v>
      </c>
      <c r="K9" s="172"/>
      <c r="L9" s="17">
        <f t="shared" ca="1" si="2"/>
        <v>0</v>
      </c>
      <c r="M9" s="17">
        <f t="shared" ca="1" si="3"/>
        <v>0</v>
      </c>
      <c r="AC9" s="15" t="s">
        <v>82</v>
      </c>
      <c r="AD9" s="36" t="s">
        <v>150</v>
      </c>
      <c r="AE9" s="15" t="s">
        <v>156</v>
      </c>
      <c r="AF9" s="33">
        <f t="shared" ca="1" si="4"/>
        <v>0</v>
      </c>
      <c r="AG9" s="15"/>
      <c r="AH9" s="43" t="str">
        <f>+'廃棄物事業経費（歳入）'!B9</f>
        <v>44202</v>
      </c>
      <c r="AI9" s="2">
        <v>9</v>
      </c>
      <c r="AK9" s="26" t="s">
        <v>157</v>
      </c>
      <c r="AL9" t="s">
        <v>6</v>
      </c>
    </row>
    <row r="10" spans="2:38" ht="19.5" customHeight="1" x14ac:dyDescent="0.15">
      <c r="B10" s="190" t="s">
        <v>158</v>
      </c>
      <c r="C10" s="191"/>
      <c r="D10" s="191"/>
      <c r="E10" s="17">
        <f t="shared" ca="1" si="0"/>
        <v>0</v>
      </c>
      <c r="F10" s="17">
        <f t="shared" ca="1" si="1"/>
        <v>0</v>
      </c>
      <c r="H10" s="180"/>
      <c r="I10" s="181"/>
      <c r="J10" s="171" t="s">
        <v>0</v>
      </c>
      <c r="K10" s="172"/>
      <c r="L10" s="17">
        <f t="shared" ca="1" si="2"/>
        <v>0</v>
      </c>
      <c r="M10" s="17">
        <f t="shared" ca="1" si="3"/>
        <v>0</v>
      </c>
      <c r="AC10" s="15" t="s">
        <v>158</v>
      </c>
      <c r="AD10" s="36" t="s">
        <v>150</v>
      </c>
      <c r="AE10" s="15" t="s">
        <v>159</v>
      </c>
      <c r="AF10" s="33">
        <f t="shared" ca="1" si="4"/>
        <v>0</v>
      </c>
      <c r="AG10" s="15"/>
      <c r="AH10" s="43" t="str">
        <f>+'廃棄物事業経費（歳入）'!B10</f>
        <v>44203</v>
      </c>
      <c r="AI10" s="2">
        <v>10</v>
      </c>
      <c r="AK10" s="26" t="s">
        <v>160</v>
      </c>
      <c r="AL10" t="s">
        <v>7</v>
      </c>
    </row>
    <row r="11" spans="2:38" ht="19.5" customHeight="1" x14ac:dyDescent="0.15">
      <c r="B11" s="189" t="s">
        <v>161</v>
      </c>
      <c r="C11" s="191"/>
      <c r="D11" s="191"/>
      <c r="E11" s="17">
        <f t="shared" ca="1" si="0"/>
        <v>0</v>
      </c>
      <c r="F11" s="17">
        <f t="shared" ca="1" si="1"/>
        <v>0</v>
      </c>
      <c r="H11" s="180"/>
      <c r="I11" s="195" t="s">
        <v>69</v>
      </c>
      <c r="J11" s="195"/>
      <c r="K11" s="195"/>
      <c r="L11" s="17">
        <f t="shared" ca="1" si="2"/>
        <v>0</v>
      </c>
      <c r="M11" s="17">
        <f t="shared" ca="1" si="3"/>
        <v>0</v>
      </c>
      <c r="AC11" s="15" t="s">
        <v>161</v>
      </c>
      <c r="AD11" s="36" t="s">
        <v>150</v>
      </c>
      <c r="AE11" s="15" t="s">
        <v>162</v>
      </c>
      <c r="AF11" s="33">
        <f t="shared" ca="1" si="4"/>
        <v>0</v>
      </c>
      <c r="AG11" s="15"/>
      <c r="AH11" s="43" t="str">
        <f>+'廃棄物事業経費（歳入）'!B11</f>
        <v>44204</v>
      </c>
      <c r="AI11" s="2">
        <v>11</v>
      </c>
      <c r="AK11" s="26" t="s">
        <v>163</v>
      </c>
      <c r="AL11" t="s">
        <v>8</v>
      </c>
    </row>
    <row r="12" spans="2:38" ht="19.5" customHeight="1" x14ac:dyDescent="0.15">
      <c r="B12" s="190" t="s">
        <v>0</v>
      </c>
      <c r="C12" s="191"/>
      <c r="D12" s="191"/>
      <c r="E12" s="17">
        <f t="shared" ca="1" si="0"/>
        <v>0</v>
      </c>
      <c r="F12" s="17">
        <f t="shared" ca="1" si="1"/>
        <v>0</v>
      </c>
      <c r="H12" s="180"/>
      <c r="I12" s="195" t="s">
        <v>164</v>
      </c>
      <c r="J12" s="195"/>
      <c r="K12" s="195"/>
      <c r="L12" s="17">
        <f t="shared" ca="1" si="2"/>
        <v>0</v>
      </c>
      <c r="M12" s="17">
        <f t="shared" ca="1" si="3"/>
        <v>0</v>
      </c>
      <c r="AC12" s="15" t="s">
        <v>0</v>
      </c>
      <c r="AD12" s="36" t="s">
        <v>150</v>
      </c>
      <c r="AE12" s="15" t="s">
        <v>165</v>
      </c>
      <c r="AF12" s="33">
        <f t="shared" ca="1" si="4"/>
        <v>0</v>
      </c>
      <c r="AG12" s="15"/>
      <c r="AH12" s="43" t="str">
        <f>+'廃棄物事業経費（歳入）'!B12</f>
        <v>44205</v>
      </c>
      <c r="AI12" s="2">
        <v>12</v>
      </c>
      <c r="AK12" s="26" t="s">
        <v>166</v>
      </c>
      <c r="AL12" t="s">
        <v>9</v>
      </c>
    </row>
    <row r="13" spans="2:38" ht="19.5" customHeight="1" x14ac:dyDescent="0.15">
      <c r="B13" s="196" t="s">
        <v>167</v>
      </c>
      <c r="C13" s="197"/>
      <c r="D13" s="197"/>
      <c r="E13" s="18">
        <f ca="1">SUM(E7:E12)</f>
        <v>0</v>
      </c>
      <c r="F13" s="18">
        <f ca="1">SUM(F7:F12)</f>
        <v>0</v>
      </c>
      <c r="H13" s="180"/>
      <c r="I13" s="182" t="s">
        <v>110</v>
      </c>
      <c r="J13" s="188"/>
      <c r="K13" s="183"/>
      <c r="L13" s="19">
        <f ca="1">SUM(L7:L12)</f>
        <v>0</v>
      </c>
      <c r="M13" s="19">
        <f ca="1">SUM(M7:M12)</f>
        <v>0</v>
      </c>
      <c r="AC13" s="15" t="s">
        <v>67</v>
      </c>
      <c r="AD13" s="36" t="s">
        <v>150</v>
      </c>
      <c r="AE13" s="15" t="s">
        <v>168</v>
      </c>
      <c r="AF13" s="33">
        <f t="shared" ca="1" si="4"/>
        <v>0</v>
      </c>
      <c r="AG13" s="15"/>
      <c r="AH13" s="43" t="str">
        <f>+'廃棄物事業経費（歳入）'!B13</f>
        <v>44206</v>
      </c>
      <c r="AI13" s="2">
        <v>13</v>
      </c>
      <c r="AK13" s="26" t="s">
        <v>169</v>
      </c>
      <c r="AL13" t="s">
        <v>10</v>
      </c>
    </row>
    <row r="14" spans="2:38" ht="19.5" customHeight="1" x14ac:dyDescent="0.15">
      <c r="B14" s="20"/>
      <c r="C14" s="186" t="s">
        <v>170</v>
      </c>
      <c r="D14" s="187"/>
      <c r="E14" s="22">
        <f ca="1">E13-E11</f>
        <v>0</v>
      </c>
      <c r="F14" s="22">
        <f ca="1">F13-F11</f>
        <v>0</v>
      </c>
      <c r="H14" s="181"/>
      <c r="I14" s="20"/>
      <c r="J14" s="24"/>
      <c r="K14" s="21" t="s">
        <v>170</v>
      </c>
      <c r="L14" s="23">
        <f ca="1">L13-L12</f>
        <v>0</v>
      </c>
      <c r="M14" s="23">
        <f ca="1">M13-M12</f>
        <v>0</v>
      </c>
      <c r="AC14" s="15" t="s">
        <v>79</v>
      </c>
      <c r="AD14" s="36" t="s">
        <v>150</v>
      </c>
      <c r="AE14" s="15" t="s">
        <v>171</v>
      </c>
      <c r="AF14" s="33">
        <f t="shared" ca="1" si="4"/>
        <v>0</v>
      </c>
      <c r="AG14" s="15"/>
      <c r="AH14" s="43" t="str">
        <f>+'廃棄物事業経費（歳入）'!B14</f>
        <v>44207</v>
      </c>
      <c r="AI14" s="2">
        <v>14</v>
      </c>
      <c r="AK14" s="26" t="s">
        <v>172</v>
      </c>
      <c r="AL14" t="s">
        <v>11</v>
      </c>
    </row>
    <row r="15" spans="2:38" ht="19.5" customHeight="1" x14ac:dyDescent="0.15">
      <c r="B15" s="190" t="s">
        <v>67</v>
      </c>
      <c r="C15" s="191"/>
      <c r="D15" s="191"/>
      <c r="E15" s="17">
        <f ca="1">AF13</f>
        <v>0</v>
      </c>
      <c r="F15" s="17">
        <f ca="1">AF20</f>
        <v>0</v>
      </c>
      <c r="H15" s="176" t="s">
        <v>173</v>
      </c>
      <c r="I15" s="179" t="s">
        <v>174</v>
      </c>
      <c r="J15" s="16" t="s">
        <v>92</v>
      </c>
      <c r="K15" s="27"/>
      <c r="L15" s="17">
        <f t="shared" ref="L15:L28" ca="1" si="5">AF27</f>
        <v>0</v>
      </c>
      <c r="M15" s="17">
        <f t="shared" ref="M15:M28" ca="1" si="6">AF48</f>
        <v>0</v>
      </c>
      <c r="AC15" s="15" t="s">
        <v>153</v>
      </c>
      <c r="AD15" s="36" t="s">
        <v>150</v>
      </c>
      <c r="AE15" s="15" t="s">
        <v>175</v>
      </c>
      <c r="AF15" s="33">
        <f t="shared" ca="1" si="4"/>
        <v>0</v>
      </c>
      <c r="AG15" s="15"/>
      <c r="AH15" s="43" t="str">
        <f>+'廃棄物事業経費（歳入）'!B15</f>
        <v>44208</v>
      </c>
      <c r="AI15" s="2">
        <v>15</v>
      </c>
      <c r="AK15" s="26" t="s">
        <v>176</v>
      </c>
      <c r="AL15" t="s">
        <v>12</v>
      </c>
    </row>
    <row r="16" spans="2:38" ht="19.5" customHeight="1" x14ac:dyDescent="0.15">
      <c r="B16" s="173" t="s">
        <v>1</v>
      </c>
      <c r="C16" s="174"/>
      <c r="D16" s="174"/>
      <c r="E16" s="18">
        <f ca="1">SUM(E13,E15)</f>
        <v>0</v>
      </c>
      <c r="F16" s="18">
        <f ca="1">SUM(F13,F15)</f>
        <v>0</v>
      </c>
      <c r="H16" s="177"/>
      <c r="I16" s="180"/>
      <c r="J16" s="180" t="s">
        <v>177</v>
      </c>
      <c r="K16" s="13" t="s">
        <v>94</v>
      </c>
      <c r="L16" s="17">
        <f t="shared" ca="1" si="5"/>
        <v>0</v>
      </c>
      <c r="M16" s="17">
        <f t="shared" ca="1" si="6"/>
        <v>0</v>
      </c>
      <c r="AC16" s="15" t="s">
        <v>82</v>
      </c>
      <c r="AD16" s="36" t="s">
        <v>150</v>
      </c>
      <c r="AE16" s="15" t="s">
        <v>178</v>
      </c>
      <c r="AF16" s="33">
        <f t="shared" ca="1" si="4"/>
        <v>0</v>
      </c>
      <c r="AG16" s="15"/>
      <c r="AH16" s="43" t="str">
        <f>+'廃棄物事業経費（歳入）'!B16</f>
        <v>44209</v>
      </c>
      <c r="AI16" s="2">
        <v>16</v>
      </c>
      <c r="AK16" s="26" t="s">
        <v>179</v>
      </c>
      <c r="AL16" t="s">
        <v>13</v>
      </c>
    </row>
    <row r="17" spans="2:38" ht="19.5" customHeight="1" x14ac:dyDescent="0.15">
      <c r="B17" s="20"/>
      <c r="C17" s="186" t="s">
        <v>170</v>
      </c>
      <c r="D17" s="187"/>
      <c r="E17" s="22">
        <f ca="1">SUM(E14:E15)</f>
        <v>0</v>
      </c>
      <c r="F17" s="22">
        <f ca="1">SUM(F14:F15)</f>
        <v>0</v>
      </c>
      <c r="H17" s="177"/>
      <c r="I17" s="180"/>
      <c r="J17" s="180"/>
      <c r="K17" s="13" t="s">
        <v>96</v>
      </c>
      <c r="L17" s="17">
        <f t="shared" ca="1" si="5"/>
        <v>0</v>
      </c>
      <c r="M17" s="17">
        <f t="shared" ca="1" si="6"/>
        <v>0</v>
      </c>
      <c r="AC17" s="15" t="s">
        <v>158</v>
      </c>
      <c r="AD17" s="36" t="s">
        <v>150</v>
      </c>
      <c r="AE17" s="15" t="s">
        <v>180</v>
      </c>
      <c r="AF17" s="33">
        <f t="shared" ca="1" si="4"/>
        <v>0</v>
      </c>
      <c r="AG17" s="15"/>
      <c r="AH17" s="43" t="str">
        <f>+'廃棄物事業経費（歳入）'!B17</f>
        <v>44210</v>
      </c>
      <c r="AI17" s="2">
        <v>17</v>
      </c>
      <c r="AK17" s="26" t="s">
        <v>181</v>
      </c>
      <c r="AL17" t="s">
        <v>14</v>
      </c>
    </row>
    <row r="18" spans="2:38" ht="19.5" customHeight="1" x14ac:dyDescent="0.15">
      <c r="H18" s="177"/>
      <c r="I18" s="181"/>
      <c r="J18" s="181"/>
      <c r="K18" s="13" t="s">
        <v>98</v>
      </c>
      <c r="L18" s="17">
        <f t="shared" ca="1" si="5"/>
        <v>0</v>
      </c>
      <c r="M18" s="17">
        <f t="shared" ca="1" si="6"/>
        <v>0</v>
      </c>
      <c r="AC18" s="15" t="s">
        <v>161</v>
      </c>
      <c r="AD18" s="36" t="s">
        <v>150</v>
      </c>
      <c r="AE18" s="15" t="s">
        <v>182</v>
      </c>
      <c r="AF18" s="33">
        <f t="shared" ca="1" si="4"/>
        <v>0</v>
      </c>
      <c r="AG18" s="15"/>
      <c r="AH18" s="43" t="str">
        <f>+'廃棄物事業経費（歳入）'!B18</f>
        <v>44211</v>
      </c>
      <c r="AI18" s="2">
        <v>18</v>
      </c>
      <c r="AK18" s="26" t="s">
        <v>183</v>
      </c>
      <c r="AL18" t="s">
        <v>15</v>
      </c>
    </row>
    <row r="19" spans="2:38" ht="19.5" customHeight="1" x14ac:dyDescent="0.15">
      <c r="H19" s="177"/>
      <c r="I19" s="179" t="s">
        <v>184</v>
      </c>
      <c r="J19" s="171" t="s">
        <v>100</v>
      </c>
      <c r="K19" s="172"/>
      <c r="L19" s="17">
        <f t="shared" ca="1" si="5"/>
        <v>0</v>
      </c>
      <c r="M19" s="17">
        <f t="shared" ca="1" si="6"/>
        <v>0</v>
      </c>
      <c r="AC19" s="15" t="s">
        <v>0</v>
      </c>
      <c r="AD19" s="36" t="s">
        <v>150</v>
      </c>
      <c r="AE19" s="15" t="s">
        <v>185</v>
      </c>
      <c r="AF19" s="33">
        <f t="shared" ca="1" si="4"/>
        <v>0</v>
      </c>
      <c r="AG19" s="15"/>
      <c r="AH19" s="43" t="str">
        <f>+'廃棄物事業経費（歳入）'!B19</f>
        <v>44212</v>
      </c>
      <c r="AI19" s="2">
        <v>19</v>
      </c>
      <c r="AK19" s="26" t="s">
        <v>186</v>
      </c>
      <c r="AL19" t="s">
        <v>16</v>
      </c>
    </row>
    <row r="20" spans="2:38" ht="19.5" customHeight="1" x14ac:dyDescent="0.15">
      <c r="B20" s="189" t="s">
        <v>187</v>
      </c>
      <c r="C20" s="189"/>
      <c r="D20" s="189"/>
      <c r="E20" s="28">
        <f ca="1">E11</f>
        <v>0</v>
      </c>
      <c r="F20" s="28">
        <f ca="1">F11</f>
        <v>0</v>
      </c>
      <c r="H20" s="177"/>
      <c r="I20" s="180"/>
      <c r="J20" s="171" t="s">
        <v>102</v>
      </c>
      <c r="K20" s="172"/>
      <c r="L20" s="17">
        <f t="shared" ca="1" si="5"/>
        <v>0</v>
      </c>
      <c r="M20" s="17">
        <f t="shared" ca="1" si="6"/>
        <v>0</v>
      </c>
      <c r="AC20" s="15" t="s">
        <v>67</v>
      </c>
      <c r="AD20" s="36" t="s">
        <v>150</v>
      </c>
      <c r="AE20" s="15" t="s">
        <v>188</v>
      </c>
      <c r="AF20" s="33">
        <f t="shared" ca="1" si="4"/>
        <v>0</v>
      </c>
      <c r="AG20" s="15"/>
      <c r="AH20" s="43" t="str">
        <f>+'廃棄物事業経費（歳入）'!B20</f>
        <v>44213</v>
      </c>
      <c r="AI20" s="2">
        <v>20</v>
      </c>
      <c r="AK20" s="26" t="s">
        <v>189</v>
      </c>
      <c r="AL20" t="s">
        <v>17</v>
      </c>
    </row>
    <row r="21" spans="2:38" ht="19.5" customHeight="1" x14ac:dyDescent="0.15">
      <c r="B21" s="189" t="s">
        <v>190</v>
      </c>
      <c r="C21" s="190"/>
      <c r="D21" s="190"/>
      <c r="E21" s="28">
        <f ca="1">L12+L27</f>
        <v>0</v>
      </c>
      <c r="F21" s="28">
        <f ca="1">M12+M27</f>
        <v>0</v>
      </c>
      <c r="H21" s="177"/>
      <c r="I21" s="181"/>
      <c r="J21" s="171" t="s">
        <v>104</v>
      </c>
      <c r="K21" s="172"/>
      <c r="L21" s="17">
        <f t="shared" ca="1" si="5"/>
        <v>0</v>
      </c>
      <c r="M21" s="17">
        <f t="shared" ca="1" si="6"/>
        <v>0</v>
      </c>
      <c r="AB21" t="s">
        <v>56</v>
      </c>
      <c r="AC21" s="15" t="s">
        <v>191</v>
      </c>
      <c r="AD21" s="36" t="s">
        <v>192</v>
      </c>
      <c r="AE21" s="15" t="s">
        <v>151</v>
      </c>
      <c r="AF21" s="33">
        <f t="shared" ca="1" si="4"/>
        <v>0</v>
      </c>
      <c r="AG21" s="15"/>
      <c r="AH21" s="43" t="str">
        <f>+'廃棄物事業経費（歳入）'!B21</f>
        <v>44214</v>
      </c>
      <c r="AI21" s="2">
        <v>21</v>
      </c>
      <c r="AK21" s="26" t="s">
        <v>193</v>
      </c>
      <c r="AL21" t="s">
        <v>18</v>
      </c>
    </row>
    <row r="22" spans="2:38" ht="19.5" customHeight="1" x14ac:dyDescent="0.15">
      <c r="B22" s="29"/>
      <c r="C22" s="30"/>
      <c r="D22" s="30"/>
      <c r="E22" s="31"/>
      <c r="F22" s="31"/>
      <c r="H22" s="177"/>
      <c r="I22" s="171" t="s">
        <v>74</v>
      </c>
      <c r="J22" s="175"/>
      <c r="K22" s="172"/>
      <c r="L22" s="17">
        <f t="shared" ca="1" si="5"/>
        <v>0</v>
      </c>
      <c r="M22" s="17">
        <f t="shared" ca="1" si="6"/>
        <v>0</v>
      </c>
      <c r="AB22" t="s">
        <v>56</v>
      </c>
      <c r="AC22" s="15" t="s">
        <v>194</v>
      </c>
      <c r="AD22" s="36" t="s">
        <v>192</v>
      </c>
      <c r="AE22" s="15" t="s">
        <v>154</v>
      </c>
      <c r="AF22" s="33">
        <f t="shared" ca="1" si="4"/>
        <v>0</v>
      </c>
      <c r="AH22" s="43" t="str">
        <f>+'廃棄物事業経費（歳入）'!B22</f>
        <v>44322</v>
      </c>
      <c r="AI22" s="2">
        <v>22</v>
      </c>
      <c r="AK22" s="26" t="s">
        <v>195</v>
      </c>
      <c r="AL22" t="s">
        <v>19</v>
      </c>
    </row>
    <row r="23" spans="2:38" ht="19.5" customHeight="1" x14ac:dyDescent="0.15">
      <c r="B23" s="29"/>
      <c r="C23" s="30"/>
      <c r="D23" s="30"/>
      <c r="E23" s="31"/>
      <c r="F23" s="31"/>
      <c r="H23" s="177"/>
      <c r="I23" s="179" t="s">
        <v>196</v>
      </c>
      <c r="J23" s="182" t="s">
        <v>100</v>
      </c>
      <c r="K23" s="183"/>
      <c r="L23" s="17">
        <f t="shared" ca="1" si="5"/>
        <v>0</v>
      </c>
      <c r="M23" s="17">
        <f t="shared" ca="1" si="6"/>
        <v>0</v>
      </c>
      <c r="AB23" t="s">
        <v>56</v>
      </c>
      <c r="AC23" s="1" t="s">
        <v>197</v>
      </c>
      <c r="AD23" s="36" t="s">
        <v>192</v>
      </c>
      <c r="AE23" s="1" t="s">
        <v>156</v>
      </c>
      <c r="AF23" s="33">
        <f t="shared" ca="1" si="4"/>
        <v>0</v>
      </c>
      <c r="AH23" s="43" t="str">
        <f>+'廃棄物事業経費（歳入）'!B23</f>
        <v>44341</v>
      </c>
      <c r="AI23" s="2">
        <v>23</v>
      </c>
      <c r="AK23" s="26" t="s">
        <v>198</v>
      </c>
      <c r="AL23" t="s">
        <v>20</v>
      </c>
    </row>
    <row r="24" spans="2:38" ht="19.5" customHeight="1" x14ac:dyDescent="0.15">
      <c r="B24" s="29"/>
      <c r="C24" s="30"/>
      <c r="D24" s="30"/>
      <c r="E24" s="31"/>
      <c r="F24" s="31"/>
      <c r="H24" s="177"/>
      <c r="I24" s="180"/>
      <c r="J24" s="171" t="s">
        <v>102</v>
      </c>
      <c r="K24" s="172"/>
      <c r="L24" s="17">
        <f t="shared" ca="1" si="5"/>
        <v>0</v>
      </c>
      <c r="M24" s="17">
        <f t="shared" ca="1" si="6"/>
        <v>0</v>
      </c>
      <c r="AB24" t="s">
        <v>56</v>
      </c>
      <c r="AC24" s="15" t="s">
        <v>0</v>
      </c>
      <c r="AD24" s="36" t="s">
        <v>192</v>
      </c>
      <c r="AE24" s="15" t="s">
        <v>159</v>
      </c>
      <c r="AF24" s="33">
        <f t="shared" ca="1" si="4"/>
        <v>0</v>
      </c>
      <c r="AH24" s="43" t="str">
        <f>+'廃棄物事業経費（歳入）'!B24</f>
        <v>44461</v>
      </c>
      <c r="AI24" s="2">
        <v>24</v>
      </c>
      <c r="AK24" s="26" t="s">
        <v>199</v>
      </c>
      <c r="AL24" t="s">
        <v>21</v>
      </c>
    </row>
    <row r="25" spans="2:38" ht="19.5" customHeight="1" x14ac:dyDescent="0.15">
      <c r="H25" s="177"/>
      <c r="I25" s="180"/>
      <c r="J25" s="171" t="s">
        <v>104</v>
      </c>
      <c r="K25" s="172"/>
      <c r="L25" s="17">
        <f t="shared" ca="1" si="5"/>
        <v>0</v>
      </c>
      <c r="M25" s="17">
        <f t="shared" ca="1" si="6"/>
        <v>0</v>
      </c>
      <c r="AB25" t="s">
        <v>56</v>
      </c>
      <c r="AC25" s="15" t="s">
        <v>69</v>
      </c>
      <c r="AD25" s="36" t="s">
        <v>192</v>
      </c>
      <c r="AE25" s="15" t="s">
        <v>162</v>
      </c>
      <c r="AF25" s="33">
        <f t="shared" ca="1" si="4"/>
        <v>0</v>
      </c>
      <c r="AH25" s="43" t="str">
        <f>+'廃棄物事業経費（歳入）'!B25</f>
        <v>44462</v>
      </c>
      <c r="AI25" s="2">
        <v>25</v>
      </c>
      <c r="AK25" s="26" t="s">
        <v>200</v>
      </c>
      <c r="AL25" t="s">
        <v>22</v>
      </c>
    </row>
    <row r="26" spans="2:38" ht="19.5" customHeight="1" x14ac:dyDescent="0.15">
      <c r="H26" s="177"/>
      <c r="I26" s="181"/>
      <c r="J26" s="184" t="s">
        <v>0</v>
      </c>
      <c r="K26" s="185"/>
      <c r="L26" s="17">
        <f t="shared" ca="1" si="5"/>
        <v>0</v>
      </c>
      <c r="M26" s="17">
        <f t="shared" ca="1" si="6"/>
        <v>0</v>
      </c>
      <c r="AB26" t="s">
        <v>56</v>
      </c>
      <c r="AC26" s="1" t="s">
        <v>164</v>
      </c>
      <c r="AD26" s="36" t="s">
        <v>192</v>
      </c>
      <c r="AE26" s="1" t="s">
        <v>165</v>
      </c>
      <c r="AF26" s="33">
        <f t="shared" ca="1" si="4"/>
        <v>0</v>
      </c>
      <c r="AH26" s="43" t="str">
        <f>+'廃棄物事業経費（歳入）'!B26</f>
        <v>44835</v>
      </c>
      <c r="AI26" s="2">
        <v>26</v>
      </c>
      <c r="AK26" s="26" t="s">
        <v>201</v>
      </c>
      <c r="AL26" t="s">
        <v>23</v>
      </c>
    </row>
    <row r="27" spans="2:38" ht="19.5" customHeight="1" x14ac:dyDescent="0.15">
      <c r="H27" s="177"/>
      <c r="I27" s="171" t="s">
        <v>164</v>
      </c>
      <c r="J27" s="175"/>
      <c r="K27" s="172"/>
      <c r="L27" s="17">
        <f t="shared" ca="1" si="5"/>
        <v>0</v>
      </c>
      <c r="M27" s="17">
        <f t="shared" ca="1" si="6"/>
        <v>0</v>
      </c>
      <c r="AB27" t="s">
        <v>56</v>
      </c>
      <c r="AC27" s="1" t="s">
        <v>202</v>
      </c>
      <c r="AD27" s="36" t="s">
        <v>192</v>
      </c>
      <c r="AE27" s="1" t="s">
        <v>203</v>
      </c>
      <c r="AF27" s="33">
        <f t="shared" ca="1" si="4"/>
        <v>0</v>
      </c>
      <c r="AH27" s="43" t="str">
        <f>+'廃棄物事業経費（歳入）'!B27</f>
        <v>44836</v>
      </c>
      <c r="AI27" s="2">
        <v>27</v>
      </c>
      <c r="AK27" s="26" t="s">
        <v>204</v>
      </c>
      <c r="AL27" t="s">
        <v>24</v>
      </c>
    </row>
    <row r="28" spans="2:38" ht="19.5" customHeight="1" x14ac:dyDescent="0.15">
      <c r="H28" s="177"/>
      <c r="I28" s="171" t="s">
        <v>34</v>
      </c>
      <c r="J28" s="175"/>
      <c r="K28" s="172"/>
      <c r="L28" s="17">
        <f t="shared" ca="1" si="5"/>
        <v>0</v>
      </c>
      <c r="M28" s="17">
        <f t="shared" ca="1" si="6"/>
        <v>0</v>
      </c>
      <c r="AB28" t="s">
        <v>56</v>
      </c>
      <c r="AC28" s="1" t="s">
        <v>205</v>
      </c>
      <c r="AD28" s="36" t="s">
        <v>192</v>
      </c>
      <c r="AE28" s="1" t="s">
        <v>171</v>
      </c>
      <c r="AF28" s="33">
        <f t="shared" ca="1" si="4"/>
        <v>0</v>
      </c>
      <c r="AH28" s="43" t="str">
        <f>+'廃棄物事業経費（歳入）'!B28</f>
        <v>44861</v>
      </c>
      <c r="AI28" s="2">
        <v>28</v>
      </c>
      <c r="AK28" s="26" t="s">
        <v>206</v>
      </c>
      <c r="AL28" t="s">
        <v>25</v>
      </c>
    </row>
    <row r="29" spans="2:38" ht="19.5" customHeight="1" x14ac:dyDescent="0.15">
      <c r="H29" s="177"/>
      <c r="I29" s="182" t="s">
        <v>110</v>
      </c>
      <c r="J29" s="188"/>
      <c r="K29" s="183"/>
      <c r="L29" s="19">
        <f ca="1">SUM(L15:L28)</f>
        <v>0</v>
      </c>
      <c r="M29" s="19">
        <f ca="1">SUM(M15:M28)</f>
        <v>0</v>
      </c>
      <c r="AB29" t="s">
        <v>56</v>
      </c>
      <c r="AC29" s="1" t="s">
        <v>207</v>
      </c>
      <c r="AD29" s="36" t="s">
        <v>192</v>
      </c>
      <c r="AE29" s="1" t="s">
        <v>175</v>
      </c>
      <c r="AF29" s="33">
        <f t="shared" ca="1" si="4"/>
        <v>0</v>
      </c>
      <c r="AH29" s="43" t="str">
        <f>+'廃棄物事業経費（歳入）'!B29</f>
        <v>44862</v>
      </c>
      <c r="AI29" s="2">
        <v>29</v>
      </c>
      <c r="AK29" s="26" t="s">
        <v>208</v>
      </c>
      <c r="AL29" t="s">
        <v>26</v>
      </c>
    </row>
    <row r="30" spans="2:38" ht="19.5" customHeight="1" x14ac:dyDescent="0.15">
      <c r="H30" s="178"/>
      <c r="I30" s="20"/>
      <c r="J30" s="24"/>
      <c r="K30" s="21" t="s">
        <v>170</v>
      </c>
      <c r="L30" s="23">
        <f ca="1">L29-L27</f>
        <v>0</v>
      </c>
      <c r="M30" s="23">
        <f ca="1">M29-M27</f>
        <v>0</v>
      </c>
      <c r="AB30" t="s">
        <v>56</v>
      </c>
      <c r="AC30" s="1" t="s">
        <v>209</v>
      </c>
      <c r="AD30" s="36" t="s">
        <v>192</v>
      </c>
      <c r="AE30" s="1" t="s">
        <v>178</v>
      </c>
      <c r="AF30" s="33">
        <f t="shared" ca="1" si="4"/>
        <v>0</v>
      </c>
      <c r="AH30" s="43">
        <f>+'廃棄物事業経費（歳入）'!B30</f>
        <v>0</v>
      </c>
      <c r="AI30" s="2">
        <v>30</v>
      </c>
      <c r="AK30" s="26" t="s">
        <v>210</v>
      </c>
      <c r="AL30" t="s">
        <v>27</v>
      </c>
    </row>
    <row r="31" spans="2:38" ht="19.5" customHeight="1" x14ac:dyDescent="0.15">
      <c r="H31" s="171" t="s">
        <v>0</v>
      </c>
      <c r="I31" s="175"/>
      <c r="J31" s="175"/>
      <c r="K31" s="172"/>
      <c r="L31" s="17">
        <f ca="1">AF41</f>
        <v>0</v>
      </c>
      <c r="M31" s="17">
        <f ca="1">AF62</f>
        <v>0</v>
      </c>
      <c r="AB31" t="s">
        <v>56</v>
      </c>
      <c r="AC31" s="1" t="s">
        <v>211</v>
      </c>
      <c r="AD31" s="36" t="s">
        <v>192</v>
      </c>
      <c r="AE31" s="1" t="s">
        <v>182</v>
      </c>
      <c r="AF31" s="33">
        <f t="shared" ca="1" si="4"/>
        <v>0</v>
      </c>
      <c r="AH31" s="43">
        <f>+'廃棄物事業経費（歳入）'!B31</f>
        <v>0</v>
      </c>
      <c r="AI31" s="2">
        <v>31</v>
      </c>
      <c r="AK31" s="26" t="s">
        <v>212</v>
      </c>
      <c r="AL31" t="s">
        <v>28</v>
      </c>
    </row>
    <row r="32" spans="2:38" ht="19.5" customHeight="1" x14ac:dyDescent="0.15">
      <c r="H32" s="182" t="s">
        <v>1</v>
      </c>
      <c r="I32" s="188"/>
      <c r="J32" s="188"/>
      <c r="K32" s="183"/>
      <c r="L32" s="19">
        <f ca="1">SUM(L13,L29,L31)</f>
        <v>0</v>
      </c>
      <c r="M32" s="19">
        <f ca="1">SUM(M13,M29,M31)</f>
        <v>0</v>
      </c>
      <c r="AB32" t="s">
        <v>56</v>
      </c>
      <c r="AC32" s="1" t="s">
        <v>213</v>
      </c>
      <c r="AD32" s="36" t="s">
        <v>192</v>
      </c>
      <c r="AE32" s="1" t="s">
        <v>185</v>
      </c>
      <c r="AF32" s="33">
        <f t="shared" ca="1" si="4"/>
        <v>0</v>
      </c>
      <c r="AH32" s="43">
        <f>+'廃棄物事業経費（歳入）'!B32</f>
        <v>0</v>
      </c>
      <c r="AI32" s="2">
        <v>32</v>
      </c>
      <c r="AK32" s="26" t="s">
        <v>214</v>
      </c>
      <c r="AL32" t="s">
        <v>29</v>
      </c>
    </row>
    <row r="33" spans="2:38" ht="19.5" customHeight="1" x14ac:dyDescent="0.15">
      <c r="B33"/>
      <c r="C33"/>
      <c r="D33"/>
      <c r="E33"/>
      <c r="F33"/>
      <c r="G33"/>
      <c r="H33" s="20"/>
      <c r="I33" s="24"/>
      <c r="J33" s="24"/>
      <c r="K33" s="21" t="s">
        <v>170</v>
      </c>
      <c r="L33" s="23">
        <f ca="1">SUM(L14,L30,L31)</f>
        <v>0</v>
      </c>
      <c r="M33" s="23">
        <f ca="1">SUM(M14,M30,M31)</f>
        <v>0</v>
      </c>
      <c r="AB33" t="s">
        <v>56</v>
      </c>
      <c r="AC33" s="1" t="s">
        <v>215</v>
      </c>
      <c r="AD33" s="36" t="s">
        <v>192</v>
      </c>
      <c r="AE33" s="1" t="s">
        <v>188</v>
      </c>
      <c r="AF33" s="33">
        <f t="shared" ca="1" si="4"/>
        <v>0</v>
      </c>
      <c r="AH33" s="43">
        <f>+'廃棄物事業経費（歳入）'!B33</f>
        <v>0</v>
      </c>
      <c r="AI33" s="2">
        <v>33</v>
      </c>
      <c r="AK33" s="26" t="s">
        <v>216</v>
      </c>
      <c r="AL33" t="s">
        <v>30</v>
      </c>
    </row>
    <row r="34" spans="2:38" x14ac:dyDescent="0.15">
      <c r="B34"/>
      <c r="C34"/>
      <c r="D34"/>
      <c r="E34"/>
      <c r="F34"/>
      <c r="G34"/>
      <c r="AB34" t="s">
        <v>56</v>
      </c>
      <c r="AC34" s="15" t="s">
        <v>74</v>
      </c>
      <c r="AD34" s="36" t="s">
        <v>192</v>
      </c>
      <c r="AE34" s="1" t="s">
        <v>217</v>
      </c>
      <c r="AF34" s="33">
        <f t="shared" ca="1" si="4"/>
        <v>0</v>
      </c>
      <c r="AH34" s="43">
        <f>+'廃棄物事業経費（歳入）'!B34</f>
        <v>0</v>
      </c>
      <c r="AI34" s="2">
        <v>34</v>
      </c>
      <c r="AK34" s="26" t="s">
        <v>218</v>
      </c>
      <c r="AL34" t="s">
        <v>31</v>
      </c>
    </row>
    <row r="35" spans="2:38" x14ac:dyDescent="0.15">
      <c r="AB35" t="s">
        <v>56</v>
      </c>
      <c r="AC35" s="1" t="s">
        <v>219</v>
      </c>
      <c r="AD35" s="36" t="s">
        <v>192</v>
      </c>
      <c r="AE35" s="1" t="s">
        <v>220</v>
      </c>
      <c r="AF35" s="33">
        <f t="shared" ca="1" si="4"/>
        <v>0</v>
      </c>
      <c r="AH35" s="43">
        <f>+'廃棄物事業経費（歳入）'!B35</f>
        <v>0</v>
      </c>
      <c r="AI35" s="2">
        <v>35</v>
      </c>
      <c r="AK35" s="37" t="s">
        <v>221</v>
      </c>
      <c r="AL35" t="s">
        <v>35</v>
      </c>
    </row>
    <row r="36" spans="2:38" x14ac:dyDescent="0.15">
      <c r="AB36" t="s">
        <v>56</v>
      </c>
      <c r="AC36" s="1" t="s">
        <v>222</v>
      </c>
      <c r="AD36" s="36" t="s">
        <v>192</v>
      </c>
      <c r="AE36" s="1" t="s">
        <v>223</v>
      </c>
      <c r="AF36" s="33">
        <f t="shared" ca="1" si="4"/>
        <v>0</v>
      </c>
      <c r="AH36" s="43">
        <f>+'廃棄物事業経費（歳入）'!B36</f>
        <v>0</v>
      </c>
      <c r="AI36" s="2">
        <v>36</v>
      </c>
      <c r="AK36" s="37" t="s">
        <v>224</v>
      </c>
      <c r="AL36" t="s">
        <v>36</v>
      </c>
    </row>
    <row r="37" spans="2:38" x14ac:dyDescent="0.15">
      <c r="AB37" t="s">
        <v>56</v>
      </c>
      <c r="AC37" s="1" t="s">
        <v>225</v>
      </c>
      <c r="AD37" s="36" t="s">
        <v>192</v>
      </c>
      <c r="AE37" s="1" t="s">
        <v>226</v>
      </c>
      <c r="AF37" s="33">
        <f t="shared" ca="1" si="4"/>
        <v>0</v>
      </c>
      <c r="AH37" s="43">
        <f>+'廃棄物事業経費（歳入）'!B37</f>
        <v>0</v>
      </c>
      <c r="AI37" s="2">
        <v>37</v>
      </c>
      <c r="AK37" s="37" t="s">
        <v>227</v>
      </c>
      <c r="AL37" t="s">
        <v>37</v>
      </c>
    </row>
    <row r="38" spans="2:38" x14ac:dyDescent="0.15">
      <c r="AB38" t="s">
        <v>56</v>
      </c>
      <c r="AC38" s="1" t="s">
        <v>0</v>
      </c>
      <c r="AD38" s="36" t="s">
        <v>192</v>
      </c>
      <c r="AE38" s="1" t="s">
        <v>228</v>
      </c>
      <c r="AF38" s="1">
        <f t="shared" ca="1" si="4"/>
        <v>0</v>
      </c>
      <c r="AH38" s="43">
        <f>+'廃棄物事業経費（歳入）'!B38</f>
        <v>0</v>
      </c>
      <c r="AI38" s="2">
        <v>38</v>
      </c>
      <c r="AK38" s="37" t="s">
        <v>229</v>
      </c>
      <c r="AL38" t="s">
        <v>38</v>
      </c>
    </row>
    <row r="39" spans="2:38" x14ac:dyDescent="0.15">
      <c r="AB39" t="s">
        <v>56</v>
      </c>
      <c r="AC39" s="1" t="s">
        <v>164</v>
      </c>
      <c r="AD39" s="36" t="s">
        <v>192</v>
      </c>
      <c r="AE39" s="1" t="s">
        <v>230</v>
      </c>
      <c r="AF39" s="1">
        <f t="shared" ref="AF39:AF62" ca="1" si="7">IF(AF$2=0,INDIRECT("'"&amp;AD39&amp;"'!"&amp;AE39&amp;$AI$2),0)</f>
        <v>0</v>
      </c>
      <c r="AH39" s="43">
        <f>+'廃棄物事業経費（歳入）'!B39</f>
        <v>0</v>
      </c>
      <c r="AI39" s="2">
        <v>39</v>
      </c>
      <c r="AK39" s="37" t="s">
        <v>231</v>
      </c>
      <c r="AL39" t="s">
        <v>39</v>
      </c>
    </row>
    <row r="40" spans="2:38" x14ac:dyDescent="0.15">
      <c r="AB40" t="s">
        <v>56</v>
      </c>
      <c r="AC40" s="1" t="s">
        <v>34</v>
      </c>
      <c r="AD40" s="36" t="s">
        <v>192</v>
      </c>
      <c r="AE40" s="1" t="s">
        <v>232</v>
      </c>
      <c r="AF40" s="1">
        <f t="shared" ca="1" si="7"/>
        <v>0</v>
      </c>
      <c r="AH40" s="43">
        <f>+'廃棄物事業経費（歳入）'!B40</f>
        <v>0</v>
      </c>
      <c r="AI40" s="2">
        <v>40</v>
      </c>
      <c r="AK40" s="37" t="s">
        <v>233</v>
      </c>
      <c r="AL40" t="s">
        <v>40</v>
      </c>
    </row>
    <row r="41" spans="2:38" x14ac:dyDescent="0.15">
      <c r="AB41" t="s">
        <v>56</v>
      </c>
      <c r="AC41" s="1" t="s">
        <v>0</v>
      </c>
      <c r="AD41" s="36" t="s">
        <v>192</v>
      </c>
      <c r="AE41" s="1" t="s">
        <v>234</v>
      </c>
      <c r="AF41" s="1">
        <f t="shared" ca="1" si="7"/>
        <v>0</v>
      </c>
      <c r="AH41" s="43">
        <f>+'廃棄物事業経費（歳入）'!B41</f>
        <v>0</v>
      </c>
      <c r="AI41" s="2">
        <v>41</v>
      </c>
      <c r="AK41" s="37" t="s">
        <v>235</v>
      </c>
      <c r="AL41" t="s">
        <v>41</v>
      </c>
    </row>
    <row r="42" spans="2:38" x14ac:dyDescent="0.15">
      <c r="AB42" t="s">
        <v>57</v>
      </c>
      <c r="AC42" s="15" t="s">
        <v>191</v>
      </c>
      <c r="AD42" s="36" t="s">
        <v>192</v>
      </c>
      <c r="AE42" s="1" t="s">
        <v>236</v>
      </c>
      <c r="AF42" s="1">
        <f t="shared" ca="1" si="7"/>
        <v>0</v>
      </c>
      <c r="AH42" s="43">
        <f>+'廃棄物事業経費（歳入）'!B42</f>
        <v>0</v>
      </c>
      <c r="AI42" s="2">
        <v>42</v>
      </c>
      <c r="AK42" s="37" t="s">
        <v>237</v>
      </c>
      <c r="AL42" t="s">
        <v>42</v>
      </c>
    </row>
    <row r="43" spans="2:38" x14ac:dyDescent="0.15">
      <c r="AB43" t="s">
        <v>57</v>
      </c>
      <c r="AC43" s="15" t="s">
        <v>194</v>
      </c>
      <c r="AD43" s="36" t="s">
        <v>192</v>
      </c>
      <c r="AE43" s="1" t="s">
        <v>238</v>
      </c>
      <c r="AF43" s="1">
        <f t="shared" ca="1" si="7"/>
        <v>0</v>
      </c>
      <c r="AH43" s="43">
        <f>+'廃棄物事業経費（歳入）'!B43</f>
        <v>0</v>
      </c>
      <c r="AI43" s="2">
        <v>43</v>
      </c>
      <c r="AK43" s="37" t="s">
        <v>239</v>
      </c>
      <c r="AL43" t="s">
        <v>43</v>
      </c>
    </row>
    <row r="44" spans="2:38" x14ac:dyDescent="0.15">
      <c r="AB44" t="s">
        <v>57</v>
      </c>
      <c r="AC44" s="1" t="s">
        <v>197</v>
      </c>
      <c r="AD44" s="36" t="s">
        <v>192</v>
      </c>
      <c r="AE44" s="1" t="s">
        <v>240</v>
      </c>
      <c r="AF44" s="1">
        <f t="shared" ca="1" si="7"/>
        <v>0</v>
      </c>
      <c r="AH44" s="43">
        <f>+'廃棄物事業経費（歳入）'!B44</f>
        <v>0</v>
      </c>
      <c r="AI44" s="2">
        <v>44</v>
      </c>
      <c r="AK44" s="37" t="s">
        <v>241</v>
      </c>
      <c r="AL44" t="s">
        <v>44</v>
      </c>
    </row>
    <row r="45" spans="2:38" x14ac:dyDescent="0.15">
      <c r="AB45" t="s">
        <v>57</v>
      </c>
      <c r="AC45" s="15" t="s">
        <v>0</v>
      </c>
      <c r="AD45" s="36" t="s">
        <v>192</v>
      </c>
      <c r="AE45" s="1" t="s">
        <v>242</v>
      </c>
      <c r="AF45" s="1">
        <f t="shared" ca="1" si="7"/>
        <v>0</v>
      </c>
      <c r="AH45" s="43">
        <f>+'廃棄物事業経費（歳入）'!B45</f>
        <v>0</v>
      </c>
      <c r="AI45" s="2">
        <v>45</v>
      </c>
      <c r="AK45" s="37" t="s">
        <v>243</v>
      </c>
      <c r="AL45" t="s">
        <v>45</v>
      </c>
    </row>
    <row r="46" spans="2:38" x14ac:dyDescent="0.15">
      <c r="AB46" t="s">
        <v>57</v>
      </c>
      <c r="AC46" s="15" t="s">
        <v>69</v>
      </c>
      <c r="AD46" s="36" t="s">
        <v>192</v>
      </c>
      <c r="AE46" s="1" t="s">
        <v>244</v>
      </c>
      <c r="AF46" s="1">
        <f t="shared" ca="1" si="7"/>
        <v>0</v>
      </c>
      <c r="AH46" s="43">
        <f>+'廃棄物事業経費（歳入）'!B46</f>
        <v>0</v>
      </c>
      <c r="AI46" s="2">
        <v>46</v>
      </c>
      <c r="AK46" s="37" t="s">
        <v>245</v>
      </c>
      <c r="AL46" t="s">
        <v>46</v>
      </c>
    </row>
    <row r="47" spans="2:38" x14ac:dyDescent="0.15">
      <c r="AB47" t="s">
        <v>57</v>
      </c>
      <c r="AC47" s="1" t="s">
        <v>164</v>
      </c>
      <c r="AD47" s="36" t="s">
        <v>192</v>
      </c>
      <c r="AE47" s="1" t="s">
        <v>246</v>
      </c>
      <c r="AF47" s="1">
        <f t="shared" ca="1" si="7"/>
        <v>0</v>
      </c>
      <c r="AH47" s="43">
        <f>+'廃棄物事業経費（歳入）'!B47</f>
        <v>0</v>
      </c>
      <c r="AI47" s="2">
        <v>47</v>
      </c>
      <c r="AK47" s="37" t="s">
        <v>247</v>
      </c>
      <c r="AL47" t="s">
        <v>47</v>
      </c>
    </row>
    <row r="48" spans="2:38" x14ac:dyDescent="0.15">
      <c r="AB48" t="s">
        <v>57</v>
      </c>
      <c r="AC48" s="1" t="s">
        <v>202</v>
      </c>
      <c r="AD48" s="36" t="s">
        <v>192</v>
      </c>
      <c r="AE48" s="1" t="s">
        <v>248</v>
      </c>
      <c r="AF48" s="1">
        <f t="shared" ca="1" si="7"/>
        <v>0</v>
      </c>
      <c r="AH48" s="43">
        <f>+'廃棄物事業経費（歳入）'!B48</f>
        <v>0</v>
      </c>
      <c r="AI48" s="2">
        <v>48</v>
      </c>
      <c r="AK48" s="37" t="s">
        <v>249</v>
      </c>
      <c r="AL48" t="s">
        <v>48</v>
      </c>
    </row>
    <row r="49" spans="28:38" x14ac:dyDescent="0.15">
      <c r="AB49" t="s">
        <v>57</v>
      </c>
      <c r="AC49" s="1" t="s">
        <v>205</v>
      </c>
      <c r="AD49" s="36" t="s">
        <v>192</v>
      </c>
      <c r="AE49" s="1" t="s">
        <v>250</v>
      </c>
      <c r="AF49" s="1">
        <f t="shared" ca="1" si="7"/>
        <v>0</v>
      </c>
      <c r="AG49"/>
      <c r="AH49" s="43">
        <f>+'廃棄物事業経費（歳入）'!B49</f>
        <v>0</v>
      </c>
      <c r="AI49" s="2">
        <v>49</v>
      </c>
      <c r="AK49" s="37" t="s">
        <v>251</v>
      </c>
      <c r="AL49" t="s">
        <v>49</v>
      </c>
    </row>
    <row r="50" spans="28:38" x14ac:dyDescent="0.15">
      <c r="AB50" t="s">
        <v>57</v>
      </c>
      <c r="AC50" s="1" t="s">
        <v>207</v>
      </c>
      <c r="AD50" s="36" t="s">
        <v>192</v>
      </c>
      <c r="AE50" s="1" t="s">
        <v>252</v>
      </c>
      <c r="AF50" s="1">
        <f t="shared" ca="1" si="7"/>
        <v>0</v>
      </c>
      <c r="AG50"/>
      <c r="AH50" s="43">
        <f>+'廃棄物事業経費（歳入）'!B50</f>
        <v>0</v>
      </c>
      <c r="AI50" s="2">
        <v>50</v>
      </c>
      <c r="AK50" s="37" t="s">
        <v>253</v>
      </c>
      <c r="AL50" t="s">
        <v>50</v>
      </c>
    </row>
    <row r="51" spans="28:38" x14ac:dyDescent="0.15">
      <c r="AB51" t="s">
        <v>57</v>
      </c>
      <c r="AC51" s="1" t="s">
        <v>209</v>
      </c>
      <c r="AD51" s="36" t="s">
        <v>192</v>
      </c>
      <c r="AE51" s="1" t="s">
        <v>254</v>
      </c>
      <c r="AF51" s="1">
        <f t="shared" ca="1" si="7"/>
        <v>0</v>
      </c>
      <c r="AG51"/>
      <c r="AH51" s="43">
        <f>+'廃棄物事業経費（歳入）'!B51</f>
        <v>0</v>
      </c>
      <c r="AI51" s="2">
        <v>51</v>
      </c>
      <c r="AK51" s="37" t="s">
        <v>255</v>
      </c>
      <c r="AL51" t="s">
        <v>51</v>
      </c>
    </row>
    <row r="52" spans="28:38" x14ac:dyDescent="0.15">
      <c r="AB52" t="s">
        <v>57</v>
      </c>
      <c r="AC52" s="1" t="s">
        <v>211</v>
      </c>
      <c r="AD52" s="36" t="s">
        <v>192</v>
      </c>
      <c r="AE52" s="1" t="s">
        <v>256</v>
      </c>
      <c r="AF52" s="1">
        <f t="shared" ca="1" si="7"/>
        <v>0</v>
      </c>
      <c r="AG52"/>
      <c r="AH52" s="43">
        <f>+'廃棄物事業経費（歳入）'!B52</f>
        <v>0</v>
      </c>
      <c r="AI52" s="2">
        <v>52</v>
      </c>
      <c r="AK52" s="37" t="s">
        <v>257</v>
      </c>
      <c r="AL52" t="s">
        <v>52</v>
      </c>
    </row>
    <row r="53" spans="28:38" x14ac:dyDescent="0.15">
      <c r="AB53" t="s">
        <v>57</v>
      </c>
      <c r="AC53" s="1" t="s">
        <v>213</v>
      </c>
      <c r="AD53" s="36" t="s">
        <v>192</v>
      </c>
      <c r="AE53" s="1" t="s">
        <v>258</v>
      </c>
      <c r="AF53" s="1">
        <f t="shared" ca="1" si="7"/>
        <v>0</v>
      </c>
      <c r="AG53"/>
      <c r="AH53" s="43">
        <f>+'廃棄物事業経費（歳入）'!B53</f>
        <v>0</v>
      </c>
      <c r="AI53" s="2">
        <v>53</v>
      </c>
    </row>
    <row r="54" spans="28:38" x14ac:dyDescent="0.15">
      <c r="AB54" t="s">
        <v>57</v>
      </c>
      <c r="AC54" s="1" t="s">
        <v>215</v>
      </c>
      <c r="AD54" s="36" t="s">
        <v>192</v>
      </c>
      <c r="AE54" s="1" t="s">
        <v>259</v>
      </c>
      <c r="AF54" s="1">
        <f t="shared" ca="1" si="7"/>
        <v>0</v>
      </c>
      <c r="AG54"/>
      <c r="AH54" s="43">
        <f>+'廃棄物事業経費（歳入）'!B54</f>
        <v>0</v>
      </c>
      <c r="AI54" s="2">
        <v>54</v>
      </c>
    </row>
    <row r="55" spans="28:38" x14ac:dyDescent="0.15">
      <c r="AB55" t="s">
        <v>57</v>
      </c>
      <c r="AC55" s="15" t="s">
        <v>74</v>
      </c>
      <c r="AD55" s="36" t="s">
        <v>192</v>
      </c>
      <c r="AE55" s="1" t="s">
        <v>260</v>
      </c>
      <c r="AF55" s="1">
        <f t="shared" ca="1" si="7"/>
        <v>0</v>
      </c>
      <c r="AG55"/>
      <c r="AH55" s="43">
        <f>+'廃棄物事業経費（歳入）'!B55</f>
        <v>0</v>
      </c>
      <c r="AI55" s="2">
        <v>55</v>
      </c>
    </row>
    <row r="56" spans="28:38" x14ac:dyDescent="0.15">
      <c r="AB56" t="s">
        <v>57</v>
      </c>
      <c r="AC56" s="1" t="s">
        <v>219</v>
      </c>
      <c r="AD56" s="36" t="s">
        <v>192</v>
      </c>
      <c r="AE56" s="1" t="s">
        <v>261</v>
      </c>
      <c r="AF56" s="1">
        <f t="shared" ca="1" si="7"/>
        <v>0</v>
      </c>
      <c r="AG56"/>
      <c r="AH56" s="43">
        <f>+'廃棄物事業経費（歳入）'!B56</f>
        <v>0</v>
      </c>
      <c r="AI56" s="2">
        <v>56</v>
      </c>
    </row>
    <row r="57" spans="28:38" x14ac:dyDescent="0.15">
      <c r="AB57" t="s">
        <v>57</v>
      </c>
      <c r="AC57" s="1" t="s">
        <v>222</v>
      </c>
      <c r="AD57" s="36" t="s">
        <v>192</v>
      </c>
      <c r="AE57" s="1" t="s">
        <v>262</v>
      </c>
      <c r="AF57" s="1">
        <f t="shared" ca="1" si="7"/>
        <v>0</v>
      </c>
      <c r="AG57"/>
      <c r="AH57" s="43">
        <f>+'廃棄物事業経費（歳入）'!B57</f>
        <v>0</v>
      </c>
      <c r="AI57" s="2">
        <v>57</v>
      </c>
    </row>
    <row r="58" spans="28:38" x14ac:dyDescent="0.15">
      <c r="AB58" t="s">
        <v>57</v>
      </c>
      <c r="AC58" s="1" t="s">
        <v>225</v>
      </c>
      <c r="AD58" s="36" t="s">
        <v>192</v>
      </c>
      <c r="AE58" s="1" t="s">
        <v>263</v>
      </c>
      <c r="AF58" s="1">
        <f t="shared" ca="1" si="7"/>
        <v>0</v>
      </c>
      <c r="AG58"/>
      <c r="AH58" s="43">
        <f>+'廃棄物事業経費（歳入）'!B58</f>
        <v>0</v>
      </c>
      <c r="AI58" s="2">
        <v>58</v>
      </c>
    </row>
    <row r="59" spans="28:38" x14ac:dyDescent="0.15">
      <c r="AB59" t="s">
        <v>57</v>
      </c>
      <c r="AC59" s="1" t="s">
        <v>0</v>
      </c>
      <c r="AD59" s="36" t="s">
        <v>192</v>
      </c>
      <c r="AE59" s="1" t="s">
        <v>264</v>
      </c>
      <c r="AF59" s="1">
        <f t="shared" ca="1" si="7"/>
        <v>0</v>
      </c>
      <c r="AG59"/>
      <c r="AH59" s="43">
        <f>+'廃棄物事業経費（歳入）'!B59</f>
        <v>0</v>
      </c>
      <c r="AI59" s="2">
        <v>59</v>
      </c>
    </row>
    <row r="60" spans="28:38" x14ac:dyDescent="0.15">
      <c r="AB60" t="s">
        <v>57</v>
      </c>
      <c r="AC60" s="1" t="s">
        <v>164</v>
      </c>
      <c r="AD60" s="36" t="s">
        <v>192</v>
      </c>
      <c r="AE60" s="1" t="s">
        <v>265</v>
      </c>
      <c r="AF60" s="1">
        <f t="shared" ca="1" si="7"/>
        <v>0</v>
      </c>
      <c r="AG60"/>
      <c r="AH60" s="43">
        <f>+'廃棄物事業経費（歳入）'!B60</f>
        <v>0</v>
      </c>
      <c r="AI60" s="2">
        <v>60</v>
      </c>
    </row>
    <row r="61" spans="28:38" x14ac:dyDescent="0.15">
      <c r="AB61" t="s">
        <v>57</v>
      </c>
      <c r="AC61" s="1" t="s">
        <v>34</v>
      </c>
      <c r="AD61" s="36" t="s">
        <v>192</v>
      </c>
      <c r="AE61" s="1" t="s">
        <v>266</v>
      </c>
      <c r="AF61" s="1">
        <f t="shared" ca="1" si="7"/>
        <v>0</v>
      </c>
      <c r="AG61"/>
      <c r="AH61" s="43">
        <f>+'廃棄物事業経費（歳入）'!B61</f>
        <v>0</v>
      </c>
      <c r="AI61" s="2">
        <v>61</v>
      </c>
    </row>
    <row r="62" spans="28:38" x14ac:dyDescent="0.15">
      <c r="AB62" t="s">
        <v>57</v>
      </c>
      <c r="AC62" s="1" t="s">
        <v>0</v>
      </c>
      <c r="AD62" s="36" t="s">
        <v>192</v>
      </c>
      <c r="AE62" s="1" t="s">
        <v>267</v>
      </c>
      <c r="AF62" s="1">
        <f t="shared" ca="1" si="7"/>
        <v>0</v>
      </c>
      <c r="AG62"/>
      <c r="AH62" s="43">
        <f>+'廃棄物事業経費（歳入）'!B62</f>
        <v>0</v>
      </c>
      <c r="AI62" s="2">
        <v>62</v>
      </c>
    </row>
    <row r="63" spans="28:38" x14ac:dyDescent="0.15">
      <c r="AC63"/>
      <c r="AD63"/>
      <c r="AE63"/>
      <c r="AF63"/>
      <c r="AG63"/>
      <c r="AH63" s="43">
        <f>+'廃棄物事業経費（歳入）'!B63</f>
        <v>0</v>
      </c>
      <c r="AI63" s="2">
        <v>63</v>
      </c>
    </row>
    <row r="64" spans="28:38" x14ac:dyDescent="0.15">
      <c r="AC64"/>
      <c r="AD64"/>
      <c r="AE64"/>
      <c r="AF64"/>
      <c r="AG64"/>
      <c r="AH64" s="43">
        <f>+'廃棄物事業経費（歳入）'!B64</f>
        <v>0</v>
      </c>
      <c r="AI64" s="2">
        <v>64</v>
      </c>
    </row>
    <row r="65" spans="34:35" x14ac:dyDescent="0.15">
      <c r="AH65" s="43">
        <f>+'廃棄物事業経費（歳入）'!B65</f>
        <v>0</v>
      </c>
      <c r="AI65" s="2">
        <v>65</v>
      </c>
    </row>
    <row r="66" spans="34:35" x14ac:dyDescent="0.15">
      <c r="AH66" s="43">
        <f>+'廃棄物事業経費（歳入）'!B66</f>
        <v>0</v>
      </c>
      <c r="AI66" s="2">
        <v>66</v>
      </c>
    </row>
    <row r="67" spans="34:35" x14ac:dyDescent="0.15">
      <c r="AH67" s="43">
        <f>+'廃棄物事業経費（歳入）'!B67</f>
        <v>0</v>
      </c>
      <c r="AI67" s="2">
        <v>67</v>
      </c>
    </row>
    <row r="68" spans="34:35" x14ac:dyDescent="0.15">
      <c r="AH68" s="43">
        <f>+'廃棄物事業経費（歳入）'!B68</f>
        <v>0</v>
      </c>
      <c r="AI68" s="2">
        <v>68</v>
      </c>
    </row>
    <row r="69" spans="34:35" x14ac:dyDescent="0.15">
      <c r="AH69" s="43">
        <f>+'廃棄物事業経費（歳入）'!B69</f>
        <v>0</v>
      </c>
      <c r="AI69" s="2">
        <v>69</v>
      </c>
    </row>
    <row r="70" spans="34:35" x14ac:dyDescent="0.15">
      <c r="AH70" s="43">
        <f>+'廃棄物事業経費（歳入）'!B70</f>
        <v>0</v>
      </c>
      <c r="AI70" s="2">
        <v>70</v>
      </c>
    </row>
    <row r="71" spans="34:35" x14ac:dyDescent="0.15">
      <c r="AH71" s="43">
        <f>+'廃棄物事業経費（歳入）'!B71</f>
        <v>0</v>
      </c>
      <c r="AI71" s="2">
        <v>71</v>
      </c>
    </row>
    <row r="72" spans="34:35" x14ac:dyDescent="0.15">
      <c r="AH72" s="43">
        <f>+'廃棄物事業経費（歳入）'!B72</f>
        <v>0</v>
      </c>
      <c r="AI72" s="2">
        <v>72</v>
      </c>
    </row>
    <row r="73" spans="34:35" x14ac:dyDescent="0.15">
      <c r="AH73" s="43">
        <f>+'廃棄物事業経費（歳入）'!B73</f>
        <v>0</v>
      </c>
      <c r="AI73" s="2">
        <v>73</v>
      </c>
    </row>
    <row r="74" spans="34:35" x14ac:dyDescent="0.15">
      <c r="AH74" s="43">
        <f>+'廃棄物事業経費（歳入）'!B74</f>
        <v>0</v>
      </c>
      <c r="AI74" s="2">
        <v>74</v>
      </c>
    </row>
    <row r="75" spans="34:35" x14ac:dyDescent="0.15">
      <c r="AH75" s="43">
        <f>+'廃棄物事業経費（歳入）'!B75</f>
        <v>0</v>
      </c>
      <c r="AI75" s="2">
        <v>75</v>
      </c>
    </row>
    <row r="76" spans="34:35" x14ac:dyDescent="0.15">
      <c r="AH76" s="43">
        <f>+'廃棄物事業経費（歳入）'!B76</f>
        <v>0</v>
      </c>
      <c r="AI76" s="2">
        <v>76</v>
      </c>
    </row>
    <row r="77" spans="34:35" x14ac:dyDescent="0.15">
      <c r="AH77" s="43">
        <f>+'廃棄物事業経費（歳入）'!B77</f>
        <v>0</v>
      </c>
      <c r="AI77" s="2">
        <v>77</v>
      </c>
    </row>
    <row r="78" spans="34:35" x14ac:dyDescent="0.15">
      <c r="AH78" s="43">
        <f>+'廃棄物事業経費（歳入）'!B78</f>
        <v>0</v>
      </c>
      <c r="AI78" s="2">
        <v>78</v>
      </c>
    </row>
    <row r="79" spans="34:35" x14ac:dyDescent="0.15">
      <c r="AH79" s="43">
        <f>+'廃棄物事業経費（歳入）'!B79</f>
        <v>0</v>
      </c>
      <c r="AI79" s="2">
        <v>79</v>
      </c>
    </row>
    <row r="80" spans="34:35" x14ac:dyDescent="0.15">
      <c r="AH80" s="43">
        <f>+'廃棄物事業経費（歳入）'!B80</f>
        <v>0</v>
      </c>
      <c r="AI80" s="2">
        <v>80</v>
      </c>
    </row>
    <row r="81" spans="34:35" x14ac:dyDescent="0.15">
      <c r="AH81" s="43">
        <f>+'廃棄物事業経費（歳入）'!B81</f>
        <v>0</v>
      </c>
      <c r="AI81" s="2">
        <v>81</v>
      </c>
    </row>
    <row r="82" spans="34:35" x14ac:dyDescent="0.15">
      <c r="AH82" s="43">
        <f>+'廃棄物事業経費（歳入）'!B82</f>
        <v>0</v>
      </c>
      <c r="AI82" s="2">
        <v>82</v>
      </c>
    </row>
    <row r="83" spans="34:35" x14ac:dyDescent="0.15">
      <c r="AH83" s="43">
        <f>+'廃棄物事業経費（歳入）'!B83</f>
        <v>0</v>
      </c>
      <c r="AI83" s="2">
        <v>83</v>
      </c>
    </row>
    <row r="84" spans="34:35" x14ac:dyDescent="0.15">
      <c r="AH84" s="43">
        <f>+'廃棄物事業経費（歳入）'!B84</f>
        <v>0</v>
      </c>
      <c r="AI84" s="2">
        <v>84</v>
      </c>
    </row>
    <row r="85" spans="34:35" x14ac:dyDescent="0.15">
      <c r="AH85" s="43">
        <f>+'廃棄物事業経費（歳入）'!B85</f>
        <v>0</v>
      </c>
      <c r="AI85" s="2">
        <v>85</v>
      </c>
    </row>
    <row r="86" spans="34:35" x14ac:dyDescent="0.15">
      <c r="AH86" s="43">
        <f>+'廃棄物事業経費（歳入）'!B86</f>
        <v>0</v>
      </c>
      <c r="AI86" s="2">
        <v>86</v>
      </c>
    </row>
    <row r="87" spans="34:35" x14ac:dyDescent="0.15">
      <c r="AH87" s="43">
        <f>+'廃棄物事業経費（歳入）'!B87</f>
        <v>0</v>
      </c>
      <c r="AI87" s="2">
        <v>87</v>
      </c>
    </row>
    <row r="88" spans="34:35" x14ac:dyDescent="0.15">
      <c r="AH88" s="43">
        <f>+'廃棄物事業経費（歳入）'!B88</f>
        <v>0</v>
      </c>
      <c r="AI88" s="2">
        <v>88</v>
      </c>
    </row>
    <row r="89" spans="34:35" x14ac:dyDescent="0.15">
      <c r="AH89" s="43">
        <f>+'廃棄物事業経費（歳入）'!B89</f>
        <v>0</v>
      </c>
      <c r="AI89" s="2">
        <v>89</v>
      </c>
    </row>
    <row r="90" spans="34:35" x14ac:dyDescent="0.15">
      <c r="AH90" s="43">
        <f>+'廃棄物事業経費（歳入）'!B90</f>
        <v>0</v>
      </c>
      <c r="AI90" s="2">
        <v>90</v>
      </c>
    </row>
    <row r="91" spans="34:35" x14ac:dyDescent="0.15">
      <c r="AH91" s="43">
        <f>+'廃棄物事業経費（歳入）'!B91</f>
        <v>0</v>
      </c>
      <c r="AI91" s="2">
        <v>91</v>
      </c>
    </row>
    <row r="92" spans="34:35" x14ac:dyDescent="0.15">
      <c r="AH92" s="43">
        <f>+'廃棄物事業経費（歳入）'!B92</f>
        <v>0</v>
      </c>
      <c r="AI92" s="2">
        <v>92</v>
      </c>
    </row>
    <row r="93" spans="34:35" x14ac:dyDescent="0.15">
      <c r="AH93" s="43">
        <f>+'廃棄物事業経費（歳入）'!B93</f>
        <v>0</v>
      </c>
      <c r="AI93" s="2">
        <v>93</v>
      </c>
    </row>
    <row r="94" spans="34:35" x14ac:dyDescent="0.15">
      <c r="AH94" s="43">
        <f>+'廃棄物事業経費（歳入）'!B94</f>
        <v>0</v>
      </c>
      <c r="AI94" s="2">
        <v>94</v>
      </c>
    </row>
    <row r="95" spans="34:35" x14ac:dyDescent="0.15">
      <c r="AH95" s="43">
        <f>+'廃棄物事業経費（歳入）'!B95</f>
        <v>0</v>
      </c>
      <c r="AI95" s="2">
        <v>95</v>
      </c>
    </row>
    <row r="96" spans="34:35" x14ac:dyDescent="0.15">
      <c r="AH96" s="43">
        <f>+'廃棄物事業経費（歳入）'!B96</f>
        <v>0</v>
      </c>
      <c r="AI96" s="2">
        <v>96</v>
      </c>
    </row>
    <row r="97" spans="34:35" x14ac:dyDescent="0.15">
      <c r="AH97" s="43">
        <f>+'廃棄物事業経費（歳入）'!B97</f>
        <v>0</v>
      </c>
      <c r="AI97" s="2">
        <v>97</v>
      </c>
    </row>
    <row r="98" spans="34:35" x14ac:dyDescent="0.15">
      <c r="AH98" s="43">
        <f>+'廃棄物事業経費（歳入）'!B98</f>
        <v>0</v>
      </c>
      <c r="AI98" s="2">
        <v>98</v>
      </c>
    </row>
    <row r="99" spans="34:35" x14ac:dyDescent="0.15">
      <c r="AH99" s="43">
        <f>+'廃棄物事業経費（歳入）'!B99</f>
        <v>0</v>
      </c>
      <c r="AI99" s="2">
        <v>99</v>
      </c>
    </row>
    <row r="100" spans="34:35" x14ac:dyDescent="0.15">
      <c r="AH100" s="43">
        <f>+'廃棄物事業経費（歳入）'!B100</f>
        <v>0</v>
      </c>
      <c r="AI100" s="2">
        <v>100</v>
      </c>
    </row>
    <row r="101" spans="34:35" x14ac:dyDescent="0.15">
      <c r="AH101" s="43">
        <f>+'廃棄物事業経費（歳入）'!B101</f>
        <v>0</v>
      </c>
      <c r="AI101" s="2">
        <v>101</v>
      </c>
    </row>
    <row r="102" spans="34:35" x14ac:dyDescent="0.15">
      <c r="AH102" s="43">
        <f>+'廃棄物事業経費（歳入）'!B102</f>
        <v>0</v>
      </c>
      <c r="AI102" s="2">
        <v>102</v>
      </c>
    </row>
    <row r="103" spans="34:35" x14ac:dyDescent="0.15">
      <c r="AH103" s="43">
        <f>+'廃棄物事業経費（歳入）'!B103</f>
        <v>0</v>
      </c>
      <c r="AI103" s="2">
        <v>103</v>
      </c>
    </row>
    <row r="104" spans="34:35" x14ac:dyDescent="0.15">
      <c r="AH104" s="43">
        <f>+'廃棄物事業経費（歳入）'!B104</f>
        <v>0</v>
      </c>
      <c r="AI104" s="2">
        <v>104</v>
      </c>
    </row>
    <row r="105" spans="34:35" x14ac:dyDescent="0.15">
      <c r="AH105" s="43">
        <f>+'廃棄物事業経費（歳入）'!B105</f>
        <v>0</v>
      </c>
      <c r="AI105" s="2">
        <v>105</v>
      </c>
    </row>
    <row r="106" spans="34:35" x14ac:dyDescent="0.15">
      <c r="AH106" s="43">
        <f>+'廃棄物事業経費（歳入）'!B106</f>
        <v>0</v>
      </c>
      <c r="AI106" s="2">
        <v>106</v>
      </c>
    </row>
    <row r="107" spans="34:35" x14ac:dyDescent="0.15">
      <c r="AH107" s="43">
        <f>+'廃棄物事業経費（歳入）'!B107</f>
        <v>0</v>
      </c>
      <c r="AI107" s="2">
        <v>107</v>
      </c>
    </row>
    <row r="108" spans="34:35" x14ac:dyDescent="0.15">
      <c r="AH108" s="43">
        <f>+'廃棄物事業経費（歳入）'!B108</f>
        <v>0</v>
      </c>
      <c r="AI108" s="2">
        <v>108</v>
      </c>
    </row>
    <row r="109" spans="34:35" x14ac:dyDescent="0.15">
      <c r="AH109" s="43">
        <f>+'廃棄物事業経費（歳入）'!B109</f>
        <v>0</v>
      </c>
      <c r="AI109" s="2">
        <v>109</v>
      </c>
    </row>
    <row r="110" spans="34:35" x14ac:dyDescent="0.15">
      <c r="AH110" s="43">
        <f>+'廃棄物事業経費（歳入）'!B110</f>
        <v>0</v>
      </c>
      <c r="AI110" s="2">
        <v>110</v>
      </c>
    </row>
    <row r="111" spans="34:35" x14ac:dyDescent="0.15">
      <c r="AH111" s="43">
        <f>+'廃棄物事業経費（歳入）'!B111</f>
        <v>0</v>
      </c>
      <c r="AI111" s="2">
        <v>111</v>
      </c>
    </row>
    <row r="112" spans="34:35" x14ac:dyDescent="0.15">
      <c r="AH112" s="43">
        <f>+'廃棄物事業経費（歳入）'!B112</f>
        <v>0</v>
      </c>
      <c r="AI112" s="2">
        <v>112</v>
      </c>
    </row>
    <row r="113" spans="34:35" x14ac:dyDescent="0.15">
      <c r="AH113" s="43">
        <f>+'廃棄物事業経費（歳入）'!B113</f>
        <v>0</v>
      </c>
      <c r="AI113" s="2">
        <v>113</v>
      </c>
    </row>
    <row r="114" spans="34:35" x14ac:dyDescent="0.15">
      <c r="AH114" s="43">
        <f>+'廃棄物事業経費（歳入）'!B114</f>
        <v>0</v>
      </c>
      <c r="AI114" s="2">
        <v>114</v>
      </c>
    </row>
    <row r="115" spans="34:35" x14ac:dyDescent="0.15">
      <c r="AH115" s="43">
        <f>+'廃棄物事業経費（歳入）'!B115</f>
        <v>0</v>
      </c>
      <c r="AI115" s="2">
        <v>115</v>
      </c>
    </row>
    <row r="116" spans="34:35" x14ac:dyDescent="0.15">
      <c r="AH116" s="43">
        <f>+'廃棄物事業経費（歳入）'!B116</f>
        <v>0</v>
      </c>
      <c r="AI116" s="2">
        <v>116</v>
      </c>
    </row>
    <row r="117" spans="34:35" x14ac:dyDescent="0.15">
      <c r="AH117" s="43">
        <f>+'廃棄物事業経費（歳入）'!B117</f>
        <v>0</v>
      </c>
      <c r="AI117" s="2">
        <v>117</v>
      </c>
    </row>
    <row r="118" spans="34:35" x14ac:dyDescent="0.15">
      <c r="AH118" s="43">
        <f>+'廃棄物事業経費（歳入）'!B118</f>
        <v>0</v>
      </c>
      <c r="AI118" s="2">
        <v>118</v>
      </c>
    </row>
    <row r="119" spans="34:35" x14ac:dyDescent="0.15">
      <c r="AH119" s="43">
        <f>+'廃棄物事業経費（歳入）'!B119</f>
        <v>0</v>
      </c>
      <c r="AI119" s="2">
        <v>119</v>
      </c>
    </row>
    <row r="120" spans="34:35" x14ac:dyDescent="0.15">
      <c r="AH120" s="43">
        <f>+'廃棄物事業経費（歳入）'!B120</f>
        <v>0</v>
      </c>
      <c r="AI120" s="2">
        <v>120</v>
      </c>
    </row>
    <row r="121" spans="34:35" x14ac:dyDescent="0.15">
      <c r="AH121" s="43">
        <f>+'廃棄物事業経費（歳入）'!B121</f>
        <v>0</v>
      </c>
      <c r="AI121" s="2">
        <v>121</v>
      </c>
    </row>
    <row r="122" spans="34:35" x14ac:dyDescent="0.15">
      <c r="AH122" s="43">
        <f>+'廃棄物事業経費（歳入）'!B122</f>
        <v>0</v>
      </c>
      <c r="AI122" s="2">
        <v>122</v>
      </c>
    </row>
    <row r="123" spans="34:35" x14ac:dyDescent="0.15">
      <c r="AH123" s="43">
        <f>+'廃棄物事業経費（歳入）'!B123</f>
        <v>0</v>
      </c>
      <c r="AI123" s="2">
        <v>123</v>
      </c>
    </row>
    <row r="124" spans="34:35" x14ac:dyDescent="0.15">
      <c r="AH124" s="43">
        <f>+'廃棄物事業経費（歳入）'!B124</f>
        <v>0</v>
      </c>
      <c r="AI124" s="2">
        <v>124</v>
      </c>
    </row>
    <row r="125" spans="34:35" x14ac:dyDescent="0.15">
      <c r="AH125" s="43">
        <f>+'廃棄物事業経費（歳入）'!B125</f>
        <v>0</v>
      </c>
      <c r="AI125" s="2">
        <v>125</v>
      </c>
    </row>
    <row r="126" spans="34:35" x14ac:dyDescent="0.15">
      <c r="AH126" s="43">
        <f>+'廃棄物事業経費（歳入）'!B126</f>
        <v>0</v>
      </c>
      <c r="AI126" s="2">
        <v>126</v>
      </c>
    </row>
    <row r="127" spans="34:35" x14ac:dyDescent="0.15">
      <c r="AH127" s="43">
        <f>+'廃棄物事業経費（歳入）'!B127</f>
        <v>0</v>
      </c>
      <c r="AI127" s="2">
        <v>127</v>
      </c>
    </row>
    <row r="128" spans="34:35" x14ac:dyDescent="0.15">
      <c r="AH128" s="43">
        <f>+'廃棄物事業経費（歳入）'!B128</f>
        <v>0</v>
      </c>
      <c r="AI128" s="2">
        <v>128</v>
      </c>
    </row>
    <row r="129" spans="34:35" x14ac:dyDescent="0.15">
      <c r="AH129" s="43">
        <f>+'廃棄物事業経費（歳入）'!B129</f>
        <v>0</v>
      </c>
      <c r="AI129" s="2">
        <v>129</v>
      </c>
    </row>
    <row r="130" spans="34:35" x14ac:dyDescent="0.15">
      <c r="AH130" s="43">
        <f>+'廃棄物事業経費（歳入）'!B130</f>
        <v>0</v>
      </c>
      <c r="AI130" s="2">
        <v>130</v>
      </c>
    </row>
    <row r="131" spans="34:35" x14ac:dyDescent="0.15">
      <c r="AH131" s="43">
        <f>+'廃棄物事業経費（歳入）'!B131</f>
        <v>0</v>
      </c>
      <c r="AI131" s="2">
        <v>131</v>
      </c>
    </row>
    <row r="132" spans="34:35" x14ac:dyDescent="0.15">
      <c r="AH132" s="43">
        <f>+'廃棄物事業経費（歳入）'!B132</f>
        <v>0</v>
      </c>
      <c r="AI132" s="2">
        <v>132</v>
      </c>
    </row>
    <row r="133" spans="34:35" x14ac:dyDescent="0.15">
      <c r="AH133" s="43">
        <f>+'廃棄物事業経費（歳入）'!B133</f>
        <v>0</v>
      </c>
      <c r="AI133" s="2">
        <v>133</v>
      </c>
    </row>
    <row r="134" spans="34:35" x14ac:dyDescent="0.15">
      <c r="AH134" s="43">
        <f>+'廃棄物事業経費（歳入）'!B134</f>
        <v>0</v>
      </c>
      <c r="AI134" s="2">
        <v>134</v>
      </c>
    </row>
    <row r="135" spans="34:35" x14ac:dyDescent="0.15">
      <c r="AH135" s="43">
        <f>+'廃棄物事業経費（歳入）'!B135</f>
        <v>0</v>
      </c>
      <c r="AI135" s="2">
        <v>135</v>
      </c>
    </row>
    <row r="136" spans="34:35" x14ac:dyDescent="0.15">
      <c r="AH136" s="43">
        <f>+'廃棄物事業経費（歳入）'!B136</f>
        <v>0</v>
      </c>
      <c r="AI136" s="2">
        <v>136</v>
      </c>
    </row>
    <row r="137" spans="34:35" x14ac:dyDescent="0.15">
      <c r="AH137" s="43">
        <f>+'廃棄物事業経費（歳入）'!B137</f>
        <v>0</v>
      </c>
      <c r="AI137" s="2">
        <v>137</v>
      </c>
    </row>
    <row r="138" spans="34:35" x14ac:dyDescent="0.15">
      <c r="AH138" s="43">
        <f>+'廃棄物事業経費（歳入）'!B138</f>
        <v>0</v>
      </c>
      <c r="AI138" s="2">
        <v>138</v>
      </c>
    </row>
    <row r="139" spans="34:35" x14ac:dyDescent="0.15">
      <c r="AH139" s="43">
        <f>+'廃棄物事業経費（歳入）'!B139</f>
        <v>0</v>
      </c>
      <c r="AI139" s="2">
        <v>139</v>
      </c>
    </row>
    <row r="140" spans="34:35" x14ac:dyDescent="0.15">
      <c r="AH140" s="43">
        <f>+'廃棄物事業経費（歳入）'!B140</f>
        <v>0</v>
      </c>
      <c r="AI140" s="2">
        <v>140</v>
      </c>
    </row>
    <row r="141" spans="34:35" x14ac:dyDescent="0.15">
      <c r="AH141" s="43">
        <f>+'廃棄物事業経費（歳入）'!B141</f>
        <v>0</v>
      </c>
      <c r="AI141" s="2">
        <v>141</v>
      </c>
    </row>
    <row r="142" spans="34:35" x14ac:dyDescent="0.15">
      <c r="AH142" s="43">
        <f>+'廃棄物事業経費（歳入）'!B142</f>
        <v>0</v>
      </c>
      <c r="AI142" s="2">
        <v>142</v>
      </c>
    </row>
    <row r="143" spans="34:35" x14ac:dyDescent="0.15">
      <c r="AH143" s="43">
        <f>+'廃棄物事業経費（歳入）'!B143</f>
        <v>0</v>
      </c>
      <c r="AI143" s="2">
        <v>143</v>
      </c>
    </row>
    <row r="144" spans="34:35" x14ac:dyDescent="0.15">
      <c r="AH144" s="43">
        <f>+'廃棄物事業経費（歳入）'!B144</f>
        <v>0</v>
      </c>
      <c r="AI144" s="2">
        <v>144</v>
      </c>
    </row>
    <row r="145" spans="34:35" x14ac:dyDescent="0.15">
      <c r="AH145" s="43">
        <f>+'廃棄物事業経費（歳入）'!B145</f>
        <v>0</v>
      </c>
      <c r="AI145" s="2">
        <v>145</v>
      </c>
    </row>
    <row r="146" spans="34:35" x14ac:dyDescent="0.15">
      <c r="AH146" s="43">
        <f>+'廃棄物事業経費（歳入）'!B146</f>
        <v>0</v>
      </c>
      <c r="AI146" s="2">
        <v>146</v>
      </c>
    </row>
    <row r="147" spans="34:35" x14ac:dyDescent="0.15">
      <c r="AH147" s="43">
        <f>+'廃棄物事業経費（歳入）'!B147</f>
        <v>0</v>
      </c>
      <c r="AI147" s="2">
        <v>147</v>
      </c>
    </row>
    <row r="148" spans="34:35" x14ac:dyDescent="0.15">
      <c r="AH148" s="43">
        <f>+'廃棄物事業経費（歳入）'!B148</f>
        <v>0</v>
      </c>
      <c r="AI148" s="2">
        <v>148</v>
      </c>
    </row>
    <row r="149" spans="34:35" x14ac:dyDescent="0.15">
      <c r="AH149" s="43">
        <f>+'廃棄物事業経費（歳入）'!B149</f>
        <v>0</v>
      </c>
      <c r="AI149" s="2">
        <v>149</v>
      </c>
    </row>
    <row r="150" spans="34:35" x14ac:dyDescent="0.15">
      <c r="AH150" s="43">
        <f>+'廃棄物事業経費（歳入）'!B150</f>
        <v>0</v>
      </c>
      <c r="AI150" s="2">
        <v>150</v>
      </c>
    </row>
    <row r="151" spans="34:35" x14ac:dyDescent="0.15">
      <c r="AH151" s="43">
        <f>+'廃棄物事業経費（歳入）'!B151</f>
        <v>0</v>
      </c>
      <c r="AI151" s="2">
        <v>151</v>
      </c>
    </row>
    <row r="152" spans="34:35" x14ac:dyDescent="0.15">
      <c r="AH152" s="43">
        <f>+'廃棄物事業経費（歳入）'!B152</f>
        <v>0</v>
      </c>
      <c r="AI152" s="2">
        <v>152</v>
      </c>
    </row>
    <row r="153" spans="34:35" x14ac:dyDescent="0.15">
      <c r="AH153" s="43">
        <f>+'廃棄物事業経費（歳入）'!B153</f>
        <v>0</v>
      </c>
      <c r="AI153" s="2">
        <v>153</v>
      </c>
    </row>
    <row r="154" spans="34:35" x14ac:dyDescent="0.15">
      <c r="AH154" s="43">
        <f>+'廃棄物事業経費（歳入）'!B154</f>
        <v>0</v>
      </c>
      <c r="AI154" s="2">
        <v>154</v>
      </c>
    </row>
    <row r="155" spans="34:35" x14ac:dyDescent="0.15">
      <c r="AH155" s="43">
        <f>+'廃棄物事業経費（歳入）'!B155</f>
        <v>0</v>
      </c>
      <c r="AI155" s="2">
        <v>155</v>
      </c>
    </row>
    <row r="156" spans="34:35" x14ac:dyDescent="0.15">
      <c r="AH156" s="43">
        <f>+'廃棄物事業経費（歳入）'!B156</f>
        <v>0</v>
      </c>
      <c r="AI156" s="2">
        <v>156</v>
      </c>
    </row>
    <row r="157" spans="34:35" x14ac:dyDescent="0.15">
      <c r="AH157" s="43">
        <f>+'廃棄物事業経費（歳入）'!B157</f>
        <v>0</v>
      </c>
      <c r="AI157" s="2">
        <v>157</v>
      </c>
    </row>
    <row r="158" spans="34:35" x14ac:dyDescent="0.15">
      <c r="AH158" s="43">
        <f>+'廃棄物事業経費（歳入）'!B158</f>
        <v>0</v>
      </c>
      <c r="AI158" s="2">
        <v>158</v>
      </c>
    </row>
    <row r="159" spans="34:35" x14ac:dyDescent="0.15">
      <c r="AH159" s="43">
        <f>+'廃棄物事業経費（歳入）'!B159</f>
        <v>0</v>
      </c>
      <c r="AI159" s="2">
        <v>159</v>
      </c>
    </row>
    <row r="160" spans="34:35" x14ac:dyDescent="0.15">
      <c r="AH160" s="43">
        <f>+'廃棄物事業経費（歳入）'!B160</f>
        <v>0</v>
      </c>
      <c r="AI160" s="2">
        <v>160</v>
      </c>
    </row>
    <row r="161" spans="34:35" x14ac:dyDescent="0.15">
      <c r="AH161" s="43">
        <f>+'廃棄物事業経費（歳入）'!B161</f>
        <v>0</v>
      </c>
      <c r="AI161" s="2">
        <v>161</v>
      </c>
    </row>
    <row r="162" spans="34:35" x14ac:dyDescent="0.15">
      <c r="AH162" s="43">
        <f>+'廃棄物事業経費（歳入）'!B162</f>
        <v>0</v>
      </c>
      <c r="AI162" s="2">
        <v>162</v>
      </c>
    </row>
    <row r="163" spans="34:35" x14ac:dyDescent="0.15">
      <c r="AH163" s="43">
        <f>+'廃棄物事業経費（歳入）'!B163</f>
        <v>0</v>
      </c>
      <c r="AI163" s="2">
        <v>163</v>
      </c>
    </row>
    <row r="164" spans="34:35" x14ac:dyDescent="0.15">
      <c r="AH164" s="43">
        <f>+'廃棄物事業経費（歳入）'!B164</f>
        <v>0</v>
      </c>
      <c r="AI164" s="2">
        <v>164</v>
      </c>
    </row>
    <row r="165" spans="34:35" x14ac:dyDescent="0.15">
      <c r="AH165" s="43">
        <f>+'廃棄物事業経費（歳入）'!B165</f>
        <v>0</v>
      </c>
      <c r="AI165" s="2">
        <v>165</v>
      </c>
    </row>
    <row r="166" spans="34:35" x14ac:dyDescent="0.15">
      <c r="AH166" s="43">
        <f>+'廃棄物事業経費（歳入）'!B166</f>
        <v>0</v>
      </c>
      <c r="AI166" s="2">
        <v>166</v>
      </c>
    </row>
    <row r="167" spans="34:35" x14ac:dyDescent="0.15">
      <c r="AH167" s="43">
        <f>+'廃棄物事業経費（歳入）'!B167</f>
        <v>0</v>
      </c>
      <c r="AI167" s="2">
        <v>167</v>
      </c>
    </row>
    <row r="168" spans="34:35" x14ac:dyDescent="0.15">
      <c r="AH168" s="43">
        <f>+'廃棄物事業経費（歳入）'!B168</f>
        <v>0</v>
      </c>
      <c r="AI168" s="2">
        <v>168</v>
      </c>
    </row>
    <row r="169" spans="34:35" x14ac:dyDescent="0.15">
      <c r="AH169" s="43">
        <f>+'廃棄物事業経費（歳入）'!B169</f>
        <v>0</v>
      </c>
      <c r="AI169" s="2">
        <v>169</v>
      </c>
    </row>
    <row r="170" spans="34:35" x14ac:dyDescent="0.15">
      <c r="AH170" s="43">
        <f>+'廃棄物事業経費（歳入）'!B170</f>
        <v>0</v>
      </c>
      <c r="AI170" s="2">
        <v>170</v>
      </c>
    </row>
    <row r="171" spans="34:35" x14ac:dyDescent="0.15">
      <c r="AH171" s="43">
        <f>+'廃棄物事業経費（歳入）'!B171</f>
        <v>0</v>
      </c>
      <c r="AI171" s="2">
        <v>171</v>
      </c>
    </row>
    <row r="172" spans="34:35" x14ac:dyDescent="0.15">
      <c r="AH172" s="43">
        <f>+'廃棄物事業経費（歳入）'!B172</f>
        <v>0</v>
      </c>
      <c r="AI172" s="2">
        <v>172</v>
      </c>
    </row>
    <row r="173" spans="34:35" x14ac:dyDescent="0.15">
      <c r="AH173" s="43">
        <f>+'廃棄物事業経費（歳入）'!B173</f>
        <v>0</v>
      </c>
      <c r="AI173" s="2">
        <v>173</v>
      </c>
    </row>
    <row r="174" spans="34:35" x14ac:dyDescent="0.15">
      <c r="AH174" s="43">
        <f>+'廃棄物事業経費（歳入）'!B174</f>
        <v>0</v>
      </c>
      <c r="AI174" s="2">
        <v>174</v>
      </c>
    </row>
    <row r="175" spans="34:35" x14ac:dyDescent="0.15">
      <c r="AH175" s="43">
        <f>+'廃棄物事業経費（歳入）'!B175</f>
        <v>0</v>
      </c>
      <c r="AI175" s="2">
        <v>175</v>
      </c>
    </row>
    <row r="176" spans="34:35" x14ac:dyDescent="0.15">
      <c r="AH176" s="43">
        <f>+'廃棄物事業経費（歳入）'!B176</f>
        <v>0</v>
      </c>
      <c r="AI176" s="2">
        <v>176</v>
      </c>
    </row>
    <row r="177" spans="34:35" x14ac:dyDescent="0.15">
      <c r="AH177" s="43">
        <f>+'廃棄物事業経費（歳入）'!B177</f>
        <v>0</v>
      </c>
      <c r="AI177" s="2">
        <v>177</v>
      </c>
    </row>
    <row r="178" spans="34:35" x14ac:dyDescent="0.15">
      <c r="AH178" s="43">
        <f>+'廃棄物事業経費（歳入）'!B178</f>
        <v>0</v>
      </c>
      <c r="AI178" s="2">
        <v>178</v>
      </c>
    </row>
    <row r="179" spans="34:35" x14ac:dyDescent="0.15">
      <c r="AH179" s="43">
        <f>+'廃棄物事業経費（歳入）'!B179</f>
        <v>0</v>
      </c>
      <c r="AI179" s="2">
        <v>179</v>
      </c>
    </row>
    <row r="180" spans="34:35" x14ac:dyDescent="0.15">
      <c r="AH180" s="43">
        <f>+'廃棄物事業経費（歳入）'!B180</f>
        <v>0</v>
      </c>
      <c r="AI180" s="2">
        <v>180</v>
      </c>
    </row>
    <row r="181" spans="34:35" x14ac:dyDescent="0.15">
      <c r="AH181" s="43">
        <f>+'廃棄物事業経費（歳入）'!B181</f>
        <v>0</v>
      </c>
      <c r="AI181" s="2">
        <v>181</v>
      </c>
    </row>
    <row r="182" spans="34:35" x14ac:dyDescent="0.15">
      <c r="AH182" s="43">
        <f>+'廃棄物事業経費（歳入）'!B182</f>
        <v>0</v>
      </c>
      <c r="AI182" s="2">
        <v>182</v>
      </c>
    </row>
    <row r="183" spans="34:35" x14ac:dyDescent="0.15">
      <c r="AH183" s="43">
        <f>+'廃棄物事業経費（歳入）'!B183</f>
        <v>0</v>
      </c>
      <c r="AI183" s="2">
        <v>183</v>
      </c>
    </row>
    <row r="184" spans="34:35" x14ac:dyDescent="0.15">
      <c r="AH184" s="43">
        <f>+'廃棄物事業経費（歳入）'!B184</f>
        <v>0</v>
      </c>
      <c r="AI184" s="2">
        <v>184</v>
      </c>
    </row>
    <row r="185" spans="34:35" x14ac:dyDescent="0.15">
      <c r="AH185" s="43">
        <f>+'廃棄物事業経費（歳入）'!B185</f>
        <v>0</v>
      </c>
      <c r="AI185" s="2">
        <v>185</v>
      </c>
    </row>
    <row r="186" spans="34:35" x14ac:dyDescent="0.15">
      <c r="AH186" s="43">
        <f>+'廃棄物事業経費（歳入）'!B186</f>
        <v>0</v>
      </c>
      <c r="AI186" s="2">
        <v>186</v>
      </c>
    </row>
    <row r="187" spans="34:35" x14ac:dyDescent="0.15">
      <c r="AH187" s="43">
        <f>+'廃棄物事業経費（歳入）'!B187</f>
        <v>0</v>
      </c>
      <c r="AI187" s="2">
        <v>187</v>
      </c>
    </row>
    <row r="188" spans="34:35" x14ac:dyDescent="0.15">
      <c r="AH188" s="43">
        <f>+'廃棄物事業経費（歳入）'!B188</f>
        <v>0</v>
      </c>
      <c r="AI188" s="2">
        <v>188</v>
      </c>
    </row>
    <row r="189" spans="34:35" x14ac:dyDescent="0.15">
      <c r="AH189" s="43">
        <f>+'廃棄物事業経費（歳入）'!B189</f>
        <v>0</v>
      </c>
      <c r="AI189" s="2">
        <v>189</v>
      </c>
    </row>
    <row r="190" spans="34:35" x14ac:dyDescent="0.15">
      <c r="AH190" s="43">
        <f>+'廃棄物事業経費（歳入）'!B190</f>
        <v>0</v>
      </c>
      <c r="AI190" s="2">
        <v>190</v>
      </c>
    </row>
    <row r="191" spans="34:35" x14ac:dyDescent="0.15">
      <c r="AH191" s="43">
        <f>+'廃棄物事業経費（歳入）'!B191</f>
        <v>0</v>
      </c>
      <c r="AI191" s="2">
        <v>191</v>
      </c>
    </row>
    <row r="192" spans="34:35" x14ac:dyDescent="0.15">
      <c r="AH192" s="43">
        <f>+'廃棄物事業経費（歳入）'!B192</f>
        <v>0</v>
      </c>
      <c r="AI192" s="2">
        <v>192</v>
      </c>
    </row>
    <row r="193" spans="34:35" x14ac:dyDescent="0.15">
      <c r="AH193" s="43">
        <f>+'廃棄物事業経費（歳入）'!B193</f>
        <v>0</v>
      </c>
      <c r="AI193" s="2">
        <v>193</v>
      </c>
    </row>
    <row r="194" spans="34:35" x14ac:dyDescent="0.15">
      <c r="AH194" s="43">
        <f>+'廃棄物事業経費（歳入）'!B194</f>
        <v>0</v>
      </c>
      <c r="AI194" s="2">
        <v>194</v>
      </c>
    </row>
    <row r="195" spans="34:35" x14ac:dyDescent="0.15">
      <c r="AH195" s="43">
        <f>+'廃棄物事業経費（歳入）'!B195</f>
        <v>0</v>
      </c>
      <c r="AI195" s="2">
        <v>195</v>
      </c>
    </row>
    <row r="196" spans="34:35" x14ac:dyDescent="0.15">
      <c r="AH196" s="43">
        <f>+'廃棄物事業経費（歳入）'!B196</f>
        <v>0</v>
      </c>
      <c r="AI196" s="2">
        <v>196</v>
      </c>
    </row>
    <row r="197" spans="34:35" x14ac:dyDescent="0.15">
      <c r="AH197" s="43">
        <f>+'廃棄物事業経費（歳入）'!B197</f>
        <v>0</v>
      </c>
      <c r="AI197" s="2">
        <v>197</v>
      </c>
    </row>
    <row r="198" spans="34:35" x14ac:dyDescent="0.15">
      <c r="AH198" s="43">
        <f>+'廃棄物事業経費（歳入）'!B198</f>
        <v>0</v>
      </c>
      <c r="AI198" s="2">
        <v>198</v>
      </c>
    </row>
    <row r="199" spans="34:35" x14ac:dyDescent="0.15">
      <c r="AH199" s="43">
        <f>+'廃棄物事業経費（歳入）'!B199</f>
        <v>0</v>
      </c>
      <c r="AI199" s="2">
        <v>199</v>
      </c>
    </row>
    <row r="200" spans="34:35" x14ac:dyDescent="0.15">
      <c r="AH200" s="43">
        <f>+'廃棄物事業経費（歳入）'!B200</f>
        <v>0</v>
      </c>
      <c r="AI200" s="2">
        <v>200</v>
      </c>
    </row>
    <row r="201" spans="34:35" x14ac:dyDescent="0.15">
      <c r="AH201" s="43">
        <f>+'廃棄物事業経費（歳入）'!B201</f>
        <v>0</v>
      </c>
      <c r="AI201" s="2">
        <v>201</v>
      </c>
    </row>
    <row r="202" spans="34:35" x14ac:dyDescent="0.15">
      <c r="AH202" s="43">
        <f>+'廃棄物事業経費（歳入）'!B202</f>
        <v>0</v>
      </c>
      <c r="AI202" s="2">
        <v>202</v>
      </c>
    </row>
    <row r="203" spans="34:35" x14ac:dyDescent="0.15">
      <c r="AH203" s="43">
        <f>+'廃棄物事業経費（歳入）'!B203</f>
        <v>0</v>
      </c>
      <c r="AI203" s="2">
        <v>203</v>
      </c>
    </row>
    <row r="204" spans="34:35" x14ac:dyDescent="0.15">
      <c r="AH204" s="43">
        <f>+'廃棄物事業経費（歳入）'!B204</f>
        <v>0</v>
      </c>
      <c r="AI204" s="2">
        <v>204</v>
      </c>
    </row>
    <row r="205" spans="34:35" x14ac:dyDescent="0.15">
      <c r="AH205" s="43">
        <f>+'廃棄物事業経費（歳入）'!B205</f>
        <v>0</v>
      </c>
      <c r="AI205" s="2">
        <v>205</v>
      </c>
    </row>
    <row r="206" spans="34:35" x14ac:dyDescent="0.15">
      <c r="AH206" s="43">
        <f>+'廃棄物事業経費（歳入）'!B206</f>
        <v>0</v>
      </c>
      <c r="AI206" s="2">
        <v>206</v>
      </c>
    </row>
    <row r="207" spans="34:35" x14ac:dyDescent="0.15">
      <c r="AH207" s="43">
        <f>+'廃棄物事業経費（歳入）'!B207</f>
        <v>0</v>
      </c>
      <c r="AI207" s="2">
        <v>207</v>
      </c>
    </row>
    <row r="208" spans="34:35" x14ac:dyDescent="0.15">
      <c r="AH208" s="43">
        <f>+'廃棄物事業経費（歳入）'!B208</f>
        <v>0</v>
      </c>
      <c r="AI208" s="2">
        <v>208</v>
      </c>
    </row>
    <row r="209" spans="34:35" x14ac:dyDescent="0.15">
      <c r="AH209" s="43">
        <f>+'廃棄物事業経費（歳入）'!B209</f>
        <v>0</v>
      </c>
      <c r="AI209" s="2">
        <v>209</v>
      </c>
    </row>
    <row r="210" spans="34:35" x14ac:dyDescent="0.15">
      <c r="AH210" s="43">
        <f>+'廃棄物事業経費（歳入）'!B210</f>
        <v>0</v>
      </c>
      <c r="AI210" s="2">
        <v>210</v>
      </c>
    </row>
    <row r="211" spans="34:35" x14ac:dyDescent="0.15">
      <c r="AH211" s="43">
        <f>+'廃棄物事業経費（歳入）'!B211</f>
        <v>0</v>
      </c>
      <c r="AI211" s="2">
        <v>211</v>
      </c>
    </row>
    <row r="212" spans="34:35" x14ac:dyDescent="0.15">
      <c r="AH212" s="43">
        <f>+'廃棄物事業経費（歳入）'!B212</f>
        <v>0</v>
      </c>
      <c r="AI212" s="2">
        <v>212</v>
      </c>
    </row>
    <row r="213" spans="34:35" x14ac:dyDescent="0.15">
      <c r="AH213" s="43">
        <f>+'廃棄物事業経費（歳入）'!B213</f>
        <v>0</v>
      </c>
      <c r="AI213" s="2">
        <v>213</v>
      </c>
    </row>
    <row r="214" spans="34:35" x14ac:dyDescent="0.15">
      <c r="AH214" s="43">
        <f>+'廃棄物事業経費（歳入）'!B214</f>
        <v>0</v>
      </c>
      <c r="AI214" s="2">
        <v>214</v>
      </c>
    </row>
    <row r="215" spans="34:35" x14ac:dyDescent="0.15">
      <c r="AH215" s="43">
        <f>+'廃棄物事業経費（歳入）'!B215</f>
        <v>0</v>
      </c>
      <c r="AI215" s="2">
        <v>215</v>
      </c>
    </row>
    <row r="216" spans="34:35" x14ac:dyDescent="0.15">
      <c r="AH216" s="43">
        <f>+'廃棄物事業経費（歳入）'!B216</f>
        <v>0</v>
      </c>
      <c r="AI216" s="2">
        <v>216</v>
      </c>
    </row>
    <row r="217" spans="34:35" x14ac:dyDescent="0.15">
      <c r="AH217" s="43">
        <f>+'廃棄物事業経費（歳入）'!B217</f>
        <v>0</v>
      </c>
      <c r="AI217" s="2">
        <v>217</v>
      </c>
    </row>
    <row r="218" spans="34:35" x14ac:dyDescent="0.15">
      <c r="AH218" s="43">
        <f>+'廃棄物事業経費（歳入）'!B218</f>
        <v>0</v>
      </c>
      <c r="AI218" s="2">
        <v>218</v>
      </c>
    </row>
    <row r="219" spans="34:35" x14ac:dyDescent="0.15">
      <c r="AH219" s="43">
        <f>+'廃棄物事業経費（歳入）'!B219</f>
        <v>0</v>
      </c>
      <c r="AI219" s="2">
        <v>219</v>
      </c>
    </row>
    <row r="220" spans="34:35" x14ac:dyDescent="0.15">
      <c r="AH220" s="43">
        <f>+'廃棄物事業経費（歳入）'!B220</f>
        <v>0</v>
      </c>
      <c r="AI220" s="2">
        <v>220</v>
      </c>
    </row>
    <row r="221" spans="34:35" x14ac:dyDescent="0.15">
      <c r="AH221" s="43">
        <f>+'廃棄物事業経費（歳入）'!B221</f>
        <v>0</v>
      </c>
      <c r="AI221" s="2">
        <v>221</v>
      </c>
    </row>
    <row r="222" spans="34:35" x14ac:dyDescent="0.15">
      <c r="AH222" s="43">
        <f>+'廃棄物事業経費（歳入）'!B222</f>
        <v>0</v>
      </c>
      <c r="AI222" s="2">
        <v>222</v>
      </c>
    </row>
    <row r="223" spans="34:35" x14ac:dyDescent="0.15">
      <c r="AH223" s="43">
        <f>+'廃棄物事業経費（歳入）'!B223</f>
        <v>0</v>
      </c>
      <c r="AI223" s="2">
        <v>223</v>
      </c>
    </row>
    <row r="224" spans="34:35" x14ac:dyDescent="0.15">
      <c r="AH224" s="43">
        <f>+'廃棄物事業経費（歳入）'!B224</f>
        <v>0</v>
      </c>
      <c r="AI224" s="2">
        <v>224</v>
      </c>
    </row>
    <row r="225" spans="34:35" x14ac:dyDescent="0.15">
      <c r="AH225" s="43">
        <f>+'廃棄物事業経費（歳入）'!B225</f>
        <v>0</v>
      </c>
      <c r="AI225" s="2">
        <v>225</v>
      </c>
    </row>
    <row r="226" spans="34:35" x14ac:dyDescent="0.15">
      <c r="AH226" s="43">
        <f>+'廃棄物事業経費（歳入）'!B226</f>
        <v>0</v>
      </c>
      <c r="AI226" s="2">
        <v>226</v>
      </c>
    </row>
    <row r="227" spans="34:35" x14ac:dyDescent="0.15">
      <c r="AH227" s="43">
        <f>+'廃棄物事業経費（歳入）'!B227</f>
        <v>0</v>
      </c>
      <c r="AI227" s="2">
        <v>227</v>
      </c>
    </row>
    <row r="228" spans="34:35" x14ac:dyDescent="0.15">
      <c r="AH228" s="43">
        <f>+'廃棄物事業経費（歳入）'!B228</f>
        <v>0</v>
      </c>
      <c r="AI228" s="2">
        <v>228</v>
      </c>
    </row>
    <row r="229" spans="34:35" x14ac:dyDescent="0.15">
      <c r="AH229" s="43">
        <f>+'廃棄物事業経費（歳入）'!B229</f>
        <v>0</v>
      </c>
      <c r="AI229" s="2">
        <v>229</v>
      </c>
    </row>
    <row r="230" spans="34:35" x14ac:dyDescent="0.15">
      <c r="AH230" s="43">
        <f>+'廃棄物事業経費（歳入）'!B230</f>
        <v>0</v>
      </c>
      <c r="AI230" s="2">
        <v>230</v>
      </c>
    </row>
    <row r="231" spans="34:35" x14ac:dyDescent="0.15">
      <c r="AH231" s="43">
        <f>+'廃棄物事業経費（歳入）'!B231</f>
        <v>0</v>
      </c>
      <c r="AI231" s="2">
        <v>231</v>
      </c>
    </row>
    <row r="232" spans="34:35" x14ac:dyDescent="0.15">
      <c r="AH232" s="43">
        <f>+'廃棄物事業経費（歳入）'!B232</f>
        <v>0</v>
      </c>
      <c r="AI232" s="2">
        <v>232</v>
      </c>
    </row>
    <row r="233" spans="34:35" x14ac:dyDescent="0.15">
      <c r="AH233" s="43">
        <f>+'廃棄物事業経費（歳入）'!B233</f>
        <v>0</v>
      </c>
      <c r="AI233" s="2">
        <v>233</v>
      </c>
    </row>
    <row r="234" spans="34:35" x14ac:dyDescent="0.15">
      <c r="AH234" s="43">
        <f>+'廃棄物事業経費（歳入）'!B234</f>
        <v>0</v>
      </c>
      <c r="AI234" s="2">
        <v>234</v>
      </c>
    </row>
    <row r="235" spans="34:35" x14ac:dyDescent="0.15">
      <c r="AH235" s="43">
        <f>+'廃棄物事業経費（歳入）'!B235</f>
        <v>0</v>
      </c>
      <c r="AI235" s="2">
        <v>235</v>
      </c>
    </row>
    <row r="236" spans="34:35" x14ac:dyDescent="0.15">
      <c r="AH236" s="43">
        <f>+'廃棄物事業経費（歳入）'!B236</f>
        <v>0</v>
      </c>
      <c r="AI236" s="2">
        <v>236</v>
      </c>
    </row>
    <row r="237" spans="34:35" x14ac:dyDescent="0.15">
      <c r="AH237" s="43">
        <f>+'廃棄物事業経費（歳入）'!B237</f>
        <v>0</v>
      </c>
      <c r="AI237" s="2">
        <v>237</v>
      </c>
    </row>
    <row r="238" spans="34:35" x14ac:dyDescent="0.15">
      <c r="AH238" s="43">
        <f>+'廃棄物事業経費（歳入）'!B238</f>
        <v>0</v>
      </c>
      <c r="AI238" s="2">
        <v>238</v>
      </c>
    </row>
    <row r="239" spans="34:35" x14ac:dyDescent="0.15">
      <c r="AH239" s="43">
        <f>+'廃棄物事業経費（歳入）'!B239</f>
        <v>0</v>
      </c>
      <c r="AI239" s="2">
        <v>239</v>
      </c>
    </row>
    <row r="240" spans="34:35" x14ac:dyDescent="0.15">
      <c r="AH240" s="43">
        <f>+'廃棄物事業経費（歳入）'!B240</f>
        <v>0</v>
      </c>
      <c r="AI240" s="2">
        <v>240</v>
      </c>
    </row>
    <row r="241" spans="34:35" x14ac:dyDescent="0.15">
      <c r="AH241" s="43">
        <f>+'廃棄物事業経費（歳入）'!B241</f>
        <v>0</v>
      </c>
      <c r="AI241" s="2">
        <v>241</v>
      </c>
    </row>
    <row r="242" spans="34:35" x14ac:dyDescent="0.15">
      <c r="AH242" s="43">
        <f>+'廃棄物事業経費（歳入）'!B242</f>
        <v>0</v>
      </c>
      <c r="AI242" s="2">
        <v>242</v>
      </c>
    </row>
    <row r="243" spans="34:35" x14ac:dyDescent="0.15">
      <c r="AH243" s="43">
        <f>+'廃棄物事業経費（歳入）'!B243</f>
        <v>0</v>
      </c>
      <c r="AI243" s="2">
        <v>243</v>
      </c>
    </row>
    <row r="244" spans="34:35" x14ac:dyDescent="0.15">
      <c r="AH244" s="43">
        <f>+'廃棄物事業経費（歳入）'!B244</f>
        <v>0</v>
      </c>
      <c r="AI244" s="2">
        <v>244</v>
      </c>
    </row>
    <row r="245" spans="34:35" x14ac:dyDescent="0.15">
      <c r="AH245" s="43">
        <f>+'廃棄物事業経費（歳入）'!B245</f>
        <v>0</v>
      </c>
      <c r="AI245" s="2">
        <v>245</v>
      </c>
    </row>
    <row r="246" spans="34:35" x14ac:dyDescent="0.15">
      <c r="AH246" s="43">
        <f>+'廃棄物事業経費（歳入）'!B246</f>
        <v>0</v>
      </c>
      <c r="AI246" s="2">
        <v>246</v>
      </c>
    </row>
    <row r="247" spans="34:35" x14ac:dyDescent="0.15">
      <c r="AH247" s="43">
        <f>+'廃棄物事業経費（歳入）'!B247</f>
        <v>0</v>
      </c>
      <c r="AI247" s="2">
        <v>247</v>
      </c>
    </row>
    <row r="248" spans="34:35" x14ac:dyDescent="0.15">
      <c r="AH248" s="43">
        <f>+'廃棄物事業経費（歳入）'!B248</f>
        <v>0</v>
      </c>
      <c r="AI248" s="2">
        <v>248</v>
      </c>
    </row>
    <row r="249" spans="34:35" x14ac:dyDescent="0.15">
      <c r="AH249" s="43">
        <f>+'廃棄物事業経費（歳入）'!B249</f>
        <v>0</v>
      </c>
      <c r="AI249" s="2">
        <v>249</v>
      </c>
    </row>
    <row r="250" spans="34:35" x14ac:dyDescent="0.15">
      <c r="AH250" s="43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2024-12-17T05:17:51Z</dcterms:modified>
</cp:coreProperties>
</file>